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mc:Choice Requires="x15">
      <x15ac:absPath xmlns:x15ac="http://schemas.microsoft.com/office/spreadsheetml/2010/11/ac" url="C:\Users\Gaurav.Wahane\Downloads\"/>
    </mc:Choice>
  </mc:AlternateContent>
  <bookViews>
    <workbookView xWindow="0" yWindow="0" windowWidth="15360" windowHeight="8160"/>
  </bookViews>
  <sheets>
    <sheet name="Order" sheetId="8" r:id="rId1"/>
    <sheet name="Certification" sheetId="9" r:id="rId2"/>
    <sheet name="COP Facesheet" sheetId="10" r:id="rId3"/>
  </sheets>
  <calcPr calcId="152511"/>
</workbook>
</file>

<file path=xl/calcChain.xml><?xml version="1.0" encoding="utf-8"?>
<calcChain xmlns="http://schemas.openxmlformats.org/spreadsheetml/2006/main">
  <c r="R201" i="9" l="1"/>
  <c r="Q201" i="9"/>
  <c r="R200" i="9"/>
  <c r="Q200" i="9"/>
  <c r="R199" i="9"/>
  <c r="Q199" i="9"/>
  <c r="R198" i="9"/>
  <c r="Q198" i="9"/>
  <c r="R197" i="9"/>
  <c r="Q197" i="9"/>
  <c r="R196" i="9"/>
  <c r="Q196" i="9"/>
  <c r="R195" i="9"/>
  <c r="Q195" i="9"/>
  <c r="R194" i="9"/>
  <c r="Q194" i="9"/>
  <c r="R193" i="9"/>
  <c r="Q193" i="9"/>
  <c r="R192" i="9"/>
  <c r="Q192" i="9"/>
  <c r="R191" i="9"/>
  <c r="Q191" i="9"/>
  <c r="R190" i="9"/>
  <c r="Q190" i="9"/>
  <c r="R189" i="9"/>
  <c r="Q189" i="9"/>
  <c r="R188" i="9"/>
  <c r="Q188" i="9"/>
  <c r="R187" i="9"/>
  <c r="Q187" i="9"/>
  <c r="R186" i="9"/>
  <c r="Q186" i="9"/>
  <c r="R185" i="9"/>
  <c r="Q185" i="9"/>
  <c r="R184" i="9"/>
  <c r="Q184" i="9"/>
  <c r="R183" i="9"/>
  <c r="Q183" i="9"/>
  <c r="R182" i="9"/>
  <c r="Q182" i="9"/>
  <c r="R181" i="9"/>
  <c r="Q181" i="9"/>
  <c r="R180" i="9"/>
  <c r="Q180" i="9"/>
  <c r="R179" i="9"/>
  <c r="Q179" i="9"/>
  <c r="R178" i="9"/>
  <c r="Q178" i="9"/>
  <c r="R177" i="9"/>
  <c r="Q177" i="9"/>
  <c r="R176" i="9"/>
  <c r="Q176" i="9"/>
  <c r="R175" i="9"/>
  <c r="Q175" i="9"/>
  <c r="R174" i="9"/>
  <c r="Q174" i="9"/>
  <c r="R173" i="9"/>
  <c r="Q173" i="9"/>
  <c r="R172" i="9"/>
  <c r="Q172" i="9"/>
  <c r="R171" i="9"/>
  <c r="Q171" i="9"/>
  <c r="R170" i="9"/>
  <c r="Q170" i="9"/>
  <c r="R169" i="9"/>
  <c r="Q169" i="9"/>
  <c r="R168" i="9"/>
  <c r="Q168" i="9"/>
  <c r="R167" i="9"/>
  <c r="Q167" i="9"/>
  <c r="R166" i="9"/>
  <c r="Q166" i="9"/>
  <c r="R165" i="9"/>
  <c r="Q165" i="9"/>
  <c r="R164" i="9"/>
  <c r="Q164" i="9"/>
  <c r="R163" i="9"/>
  <c r="Q163" i="9"/>
  <c r="R162" i="9"/>
  <c r="Q162" i="9"/>
  <c r="R161" i="9"/>
  <c r="Q161" i="9"/>
  <c r="R160" i="9"/>
  <c r="Q160" i="9"/>
  <c r="R159" i="9"/>
  <c r="Q159" i="9"/>
  <c r="R158" i="9"/>
  <c r="Q158" i="9"/>
  <c r="R157" i="9"/>
  <c r="Q157" i="9"/>
  <c r="R156" i="9"/>
  <c r="Q156" i="9"/>
  <c r="R155" i="9"/>
  <c r="Q155" i="9"/>
  <c r="R154" i="9"/>
  <c r="Q154" i="9"/>
  <c r="R153" i="9"/>
  <c r="Q153" i="9"/>
  <c r="R152" i="9"/>
  <c r="Q152" i="9"/>
  <c r="R151" i="9"/>
  <c r="Q151" i="9"/>
  <c r="R150" i="9"/>
  <c r="Q150" i="9"/>
  <c r="R149" i="9"/>
  <c r="Q149" i="9"/>
  <c r="R148" i="9"/>
  <c r="Q148" i="9"/>
  <c r="R147" i="9"/>
  <c r="Q147" i="9"/>
  <c r="R146" i="9"/>
  <c r="Q146" i="9"/>
  <c r="R145" i="9"/>
  <c r="Q145" i="9"/>
  <c r="R144" i="9"/>
  <c r="Q144" i="9"/>
  <c r="R143" i="9"/>
  <c r="Q143" i="9"/>
  <c r="R142" i="9"/>
  <c r="Q142" i="9"/>
  <c r="R141" i="9"/>
  <c r="Q141" i="9"/>
  <c r="R140" i="9"/>
  <c r="Q140" i="9"/>
  <c r="R139" i="9"/>
  <c r="Q139" i="9"/>
  <c r="R138" i="9"/>
  <c r="Q138" i="9"/>
  <c r="R137" i="9"/>
  <c r="Q137" i="9"/>
  <c r="R136" i="9"/>
  <c r="Q136" i="9"/>
  <c r="R135" i="9"/>
  <c r="Q135" i="9"/>
  <c r="R134" i="9"/>
  <c r="Q134" i="9"/>
  <c r="R133" i="9"/>
  <c r="Q133" i="9"/>
  <c r="R132" i="9"/>
  <c r="Q132" i="9"/>
  <c r="R131" i="9"/>
  <c r="Q131" i="9"/>
  <c r="R130" i="9"/>
  <c r="Q130" i="9"/>
  <c r="R129" i="9"/>
  <c r="Q129" i="9"/>
  <c r="R128" i="9"/>
  <c r="Q128" i="9"/>
  <c r="R127" i="9"/>
  <c r="Q127" i="9"/>
  <c r="R126" i="9"/>
  <c r="Q126" i="9"/>
  <c r="R125" i="9"/>
  <c r="Q125" i="9"/>
  <c r="R124" i="9"/>
  <c r="Q124" i="9"/>
  <c r="R123" i="9"/>
  <c r="Q123" i="9"/>
  <c r="R122" i="9"/>
  <c r="Q122" i="9"/>
  <c r="R121" i="9"/>
  <c r="Q121" i="9"/>
  <c r="R120" i="9"/>
  <c r="Q120" i="9"/>
  <c r="R119" i="9"/>
  <c r="Q119" i="9"/>
  <c r="R118" i="9"/>
  <c r="Q118" i="9"/>
  <c r="R117" i="9"/>
  <c r="Q117" i="9"/>
  <c r="R116" i="9"/>
  <c r="Q116" i="9"/>
  <c r="R115" i="9"/>
  <c r="Q115" i="9"/>
  <c r="R114" i="9"/>
  <c r="Q114" i="9"/>
  <c r="R113" i="9"/>
  <c r="Q113" i="9"/>
  <c r="R112" i="9"/>
  <c r="Q112" i="9"/>
  <c r="R111" i="9"/>
  <c r="Q111" i="9"/>
  <c r="R110" i="9"/>
  <c r="Q110" i="9"/>
  <c r="R109" i="9"/>
  <c r="Q109" i="9"/>
  <c r="R108" i="9"/>
  <c r="Q108" i="9"/>
  <c r="R107" i="9"/>
  <c r="Q107" i="9"/>
  <c r="R106" i="9"/>
  <c r="Q106" i="9"/>
  <c r="R105" i="9"/>
  <c r="Q105" i="9"/>
  <c r="R104" i="9"/>
  <c r="Q104" i="9"/>
  <c r="R103" i="9"/>
  <c r="Q103" i="9"/>
  <c r="R102" i="9"/>
  <c r="Q102" i="9"/>
  <c r="R101" i="9"/>
  <c r="Q101" i="9"/>
  <c r="R100" i="9"/>
  <c r="Q100" i="9"/>
  <c r="R99" i="9"/>
  <c r="Q99" i="9"/>
  <c r="R98" i="9"/>
  <c r="Q98" i="9"/>
  <c r="R97" i="9"/>
  <c r="Q97" i="9"/>
  <c r="R96" i="9"/>
  <c r="Q96" i="9"/>
  <c r="R95" i="9"/>
  <c r="Q95" i="9"/>
  <c r="R94" i="9"/>
  <c r="Q94" i="9"/>
  <c r="R93" i="9"/>
  <c r="Q93" i="9"/>
  <c r="R92" i="9"/>
  <c r="Q92" i="9"/>
  <c r="R91" i="9"/>
  <c r="Q91" i="9"/>
  <c r="R90" i="9"/>
  <c r="Q90" i="9"/>
  <c r="R89" i="9"/>
  <c r="Q89" i="9"/>
  <c r="R88" i="9"/>
  <c r="Q88" i="9"/>
  <c r="R87" i="9"/>
  <c r="Q87" i="9"/>
  <c r="R86" i="9"/>
  <c r="Q86" i="9"/>
  <c r="R85" i="9"/>
  <c r="Q85" i="9"/>
  <c r="R84" i="9"/>
  <c r="Q84" i="9"/>
  <c r="R83" i="9"/>
  <c r="Q83" i="9"/>
  <c r="R82" i="9"/>
  <c r="Q82" i="9"/>
  <c r="R81" i="9"/>
  <c r="Q81" i="9"/>
  <c r="R80" i="9"/>
  <c r="Q80" i="9"/>
  <c r="R79" i="9"/>
  <c r="Q79" i="9"/>
  <c r="R78" i="9"/>
  <c r="Q78" i="9"/>
  <c r="R77" i="9"/>
  <c r="Q77" i="9"/>
  <c r="R76" i="9"/>
  <c r="Q76" i="9"/>
  <c r="R75" i="9"/>
  <c r="Q75" i="9"/>
  <c r="R74" i="9"/>
  <c r="Q74" i="9"/>
  <c r="R73" i="9"/>
  <c r="Q73" i="9"/>
  <c r="R72" i="9"/>
  <c r="Q72" i="9"/>
  <c r="R71" i="9"/>
  <c r="Q71" i="9"/>
  <c r="R70" i="9"/>
  <c r="Q70" i="9"/>
  <c r="R69" i="9"/>
  <c r="Q69" i="9"/>
  <c r="R68" i="9"/>
  <c r="Q68" i="9"/>
  <c r="R67" i="9"/>
  <c r="Q67" i="9"/>
  <c r="R66" i="9"/>
  <c r="Q66" i="9"/>
  <c r="R65" i="9"/>
  <c r="Q65" i="9"/>
  <c r="R64" i="9"/>
  <c r="Q64" i="9"/>
  <c r="R63" i="9"/>
  <c r="Q63" i="9"/>
  <c r="R62" i="9"/>
  <c r="Q62" i="9"/>
  <c r="R61" i="9"/>
  <c r="Q61" i="9"/>
  <c r="R60" i="9"/>
  <c r="Q60" i="9"/>
  <c r="R59" i="9"/>
  <c r="Q59" i="9"/>
  <c r="R58" i="9"/>
  <c r="Q58" i="9"/>
  <c r="R57" i="9"/>
  <c r="Q57" i="9"/>
  <c r="R56" i="9"/>
  <c r="Q56" i="9"/>
  <c r="R55" i="9"/>
  <c r="Q55" i="9"/>
  <c r="R54" i="9"/>
  <c r="Q54" i="9"/>
  <c r="R53" i="9"/>
  <c r="Q53" i="9"/>
  <c r="R52" i="9"/>
  <c r="Q52" i="9"/>
  <c r="R51" i="9"/>
  <c r="Q51" i="9"/>
  <c r="R50" i="9"/>
  <c r="Q50" i="9"/>
  <c r="R49" i="9"/>
  <c r="Q49" i="9"/>
  <c r="R48" i="9"/>
  <c r="Q48" i="9"/>
  <c r="R47" i="9"/>
  <c r="Q47" i="9"/>
  <c r="R46" i="9"/>
  <c r="Q46" i="9"/>
  <c r="R45" i="9"/>
  <c r="Q45" i="9"/>
  <c r="R44" i="9"/>
  <c r="Q44" i="9"/>
  <c r="R43" i="9"/>
  <c r="Q43" i="9"/>
  <c r="R42" i="9"/>
  <c r="Q42" i="9"/>
  <c r="R41" i="9"/>
  <c r="Q41" i="9"/>
  <c r="R40" i="9"/>
  <c r="Q40" i="9"/>
  <c r="R39" i="9"/>
  <c r="Q39" i="9"/>
  <c r="R38" i="9"/>
  <c r="Q38" i="9"/>
  <c r="R37" i="9"/>
  <c r="Q37" i="9"/>
  <c r="R36" i="9"/>
  <c r="Q36" i="9"/>
  <c r="R35" i="9"/>
  <c r="Q35" i="9"/>
  <c r="R34" i="9"/>
  <c r="Q34" i="9"/>
  <c r="R33" i="9"/>
  <c r="Q33" i="9"/>
  <c r="R32" i="9"/>
  <c r="Q32" i="9"/>
  <c r="U32" i="9" s="1"/>
  <c r="V32" i="9" s="1"/>
  <c r="R31" i="9"/>
  <c r="Q31" i="9"/>
  <c r="R30" i="9"/>
  <c r="Q30" i="9"/>
  <c r="U30" i="9" s="1"/>
  <c r="V30" i="9" s="1"/>
  <c r="R29" i="9"/>
  <c r="Q29" i="9"/>
  <c r="R28" i="9"/>
  <c r="Q28" i="9"/>
  <c r="U28" i="9" s="1"/>
  <c r="V28" i="9" s="1"/>
  <c r="R26" i="9"/>
  <c r="Q26" i="9"/>
  <c r="R25" i="9"/>
  <c r="Q25" i="9"/>
  <c r="U25" i="9" s="1"/>
  <c r="V25" i="9" s="1"/>
  <c r="R24" i="9"/>
  <c r="Q24" i="9"/>
  <c r="R23" i="9"/>
  <c r="Q23" i="9"/>
  <c r="U23" i="9" s="1"/>
  <c r="V23" i="9" s="1"/>
  <c r="R22" i="9"/>
  <c r="Q22" i="9"/>
  <c r="R21" i="9"/>
  <c r="Q21" i="9"/>
  <c r="U21" i="9" s="1"/>
  <c r="V21" i="9" s="1"/>
  <c r="R20" i="9"/>
  <c r="Q20" i="9"/>
  <c r="R19" i="9"/>
  <c r="Q19" i="9"/>
  <c r="U19" i="9" s="1"/>
  <c r="V19" i="9" s="1"/>
  <c r="R18" i="9"/>
  <c r="Q18" i="9"/>
  <c r="R17" i="9"/>
  <c r="Q17" i="9"/>
  <c r="U17" i="9" s="1"/>
  <c r="V17" i="9" s="1"/>
  <c r="R16" i="9"/>
  <c r="Q16" i="9"/>
  <c r="R15" i="9"/>
  <c r="Q15" i="9"/>
  <c r="U15" i="9" s="1"/>
  <c r="V15" i="9" s="1"/>
  <c r="R14" i="9"/>
  <c r="Q14" i="9"/>
  <c r="R13" i="9"/>
  <c r="Q13" i="9"/>
  <c r="U13" i="9" s="1"/>
  <c r="V13" i="9" s="1"/>
  <c r="R12" i="9"/>
  <c r="Q12" i="9"/>
  <c r="R11" i="9"/>
  <c r="Q11" i="9"/>
  <c r="U11" i="9" s="1"/>
  <c r="V11" i="9" s="1"/>
  <c r="R10" i="9"/>
  <c r="Q10" i="9"/>
  <c r="R9" i="9"/>
  <c r="Q9" i="9"/>
  <c r="U9" i="9" s="1"/>
  <c r="V9" i="9" s="1"/>
  <c r="R8" i="9"/>
  <c r="Q8" i="9"/>
  <c r="U49" i="9" l="1"/>
  <c r="V49" i="9" s="1"/>
  <c r="U50" i="9"/>
  <c r="V50" i="9" s="1"/>
  <c r="U51" i="9"/>
  <c r="V51" i="9" s="1"/>
  <c r="U52" i="9"/>
  <c r="V52" i="9" s="1"/>
  <c r="U53" i="9"/>
  <c r="V53" i="9" s="1"/>
  <c r="U54" i="9"/>
  <c r="V54" i="9" s="1"/>
  <c r="U55" i="9"/>
  <c r="V55" i="9" s="1"/>
  <c r="U56" i="9"/>
  <c r="V56" i="9" s="1"/>
  <c r="U57" i="9"/>
  <c r="V57" i="9" s="1"/>
  <c r="U58" i="9"/>
  <c r="V58" i="9" s="1"/>
  <c r="U59" i="9"/>
  <c r="V59" i="9" s="1"/>
  <c r="U60" i="9"/>
  <c r="V60" i="9" s="1"/>
  <c r="U61" i="9"/>
  <c r="V61" i="9" s="1"/>
  <c r="U62" i="9"/>
  <c r="V62" i="9" s="1"/>
  <c r="U63" i="9"/>
  <c r="V63" i="9" s="1"/>
  <c r="U64" i="9"/>
  <c r="V64" i="9" s="1"/>
  <c r="U65" i="9"/>
  <c r="V65" i="9" s="1"/>
  <c r="U66" i="9"/>
  <c r="V66" i="9" s="1"/>
  <c r="U67" i="9"/>
  <c r="V67" i="9" s="1"/>
  <c r="U68" i="9"/>
  <c r="V68" i="9" s="1"/>
  <c r="U69" i="9"/>
  <c r="V69" i="9" s="1"/>
  <c r="U70" i="9"/>
  <c r="V70" i="9" s="1"/>
  <c r="U71" i="9"/>
  <c r="V71" i="9" s="1"/>
  <c r="U72" i="9"/>
  <c r="V72" i="9" s="1"/>
  <c r="U73" i="9"/>
  <c r="V73" i="9" s="1"/>
  <c r="U74" i="9"/>
  <c r="V74" i="9" s="1"/>
  <c r="U75" i="9"/>
  <c r="V75" i="9" s="1"/>
  <c r="U76" i="9"/>
  <c r="V76" i="9" s="1"/>
  <c r="U77" i="9"/>
  <c r="V77" i="9" s="1"/>
  <c r="U78" i="9"/>
  <c r="V78" i="9" s="1"/>
  <c r="U79" i="9"/>
  <c r="V79" i="9" s="1"/>
  <c r="U80" i="9"/>
  <c r="V80" i="9" s="1"/>
  <c r="U81" i="9"/>
  <c r="V81" i="9" s="1"/>
  <c r="U82" i="9"/>
  <c r="V82" i="9" s="1"/>
  <c r="U83" i="9"/>
  <c r="V83" i="9" s="1"/>
  <c r="U84" i="9"/>
  <c r="V84" i="9" s="1"/>
  <c r="U85" i="9"/>
  <c r="V85" i="9" s="1"/>
  <c r="U86" i="9"/>
  <c r="V86" i="9" s="1"/>
  <c r="U87" i="9"/>
  <c r="V87" i="9" s="1"/>
  <c r="U88" i="9"/>
  <c r="V88" i="9" s="1"/>
  <c r="U89" i="9"/>
  <c r="V89" i="9" s="1"/>
  <c r="U90" i="9"/>
  <c r="V90" i="9" s="1"/>
  <c r="U91" i="9"/>
  <c r="V91" i="9" s="1"/>
  <c r="U92" i="9"/>
  <c r="V92" i="9" s="1"/>
  <c r="U93" i="9"/>
  <c r="V93" i="9" s="1"/>
  <c r="U94" i="9"/>
  <c r="V94" i="9" s="1"/>
  <c r="U95" i="9"/>
  <c r="V95" i="9" s="1"/>
  <c r="U96" i="9"/>
  <c r="V96" i="9" s="1"/>
  <c r="U97" i="9"/>
  <c r="V97" i="9" s="1"/>
  <c r="U98" i="9"/>
  <c r="V98" i="9" s="1"/>
  <c r="U99" i="9"/>
  <c r="V99" i="9" s="1"/>
  <c r="U100" i="9"/>
  <c r="V100" i="9" s="1"/>
  <c r="U101" i="9"/>
  <c r="V101" i="9" s="1"/>
  <c r="U102" i="9"/>
  <c r="V102" i="9" s="1"/>
  <c r="U103" i="9"/>
  <c r="V103" i="9" s="1"/>
  <c r="U104" i="9"/>
  <c r="V104" i="9" s="1"/>
  <c r="U105" i="9"/>
  <c r="V105" i="9" s="1"/>
  <c r="U106" i="9"/>
  <c r="V106" i="9" s="1"/>
  <c r="U107" i="9"/>
  <c r="V107" i="9" s="1"/>
  <c r="U108" i="9"/>
  <c r="V108" i="9" s="1"/>
  <c r="U109" i="9"/>
  <c r="V109" i="9" s="1"/>
  <c r="U110" i="9"/>
  <c r="V110" i="9" s="1"/>
  <c r="U111" i="9"/>
  <c r="V111" i="9" s="1"/>
  <c r="U112" i="9"/>
  <c r="V112" i="9" s="1"/>
  <c r="U113" i="9"/>
  <c r="V113" i="9" s="1"/>
  <c r="U114" i="9"/>
  <c r="V114" i="9" s="1"/>
  <c r="U115" i="9"/>
  <c r="V115" i="9" s="1"/>
  <c r="U116" i="9"/>
  <c r="V116" i="9" s="1"/>
  <c r="U117" i="9"/>
  <c r="V117" i="9" s="1"/>
  <c r="U118" i="9"/>
  <c r="V118" i="9" s="1"/>
  <c r="U119" i="9"/>
  <c r="V119" i="9" s="1"/>
  <c r="U120" i="9"/>
  <c r="V120" i="9" s="1"/>
  <c r="U121" i="9"/>
  <c r="V121" i="9" s="1"/>
  <c r="U122" i="9"/>
  <c r="V122" i="9" s="1"/>
  <c r="U123" i="9"/>
  <c r="V123" i="9" s="1"/>
  <c r="U124" i="9"/>
  <c r="V124" i="9" s="1"/>
  <c r="U125" i="9"/>
  <c r="V125" i="9" s="1"/>
  <c r="U126" i="9"/>
  <c r="V126" i="9" s="1"/>
  <c r="U127" i="9"/>
  <c r="V127" i="9" s="1"/>
  <c r="U128" i="9"/>
  <c r="V128" i="9" s="1"/>
  <c r="U129" i="9"/>
  <c r="V129" i="9" s="1"/>
  <c r="U130" i="9"/>
  <c r="V130" i="9" s="1"/>
  <c r="U131" i="9"/>
  <c r="V131" i="9" s="1"/>
  <c r="U132" i="9"/>
  <c r="V132" i="9" s="1"/>
  <c r="U133" i="9"/>
  <c r="V133" i="9" s="1"/>
  <c r="U134" i="9"/>
  <c r="V134" i="9" s="1"/>
  <c r="U135" i="9"/>
  <c r="V135" i="9" s="1"/>
  <c r="U136" i="9"/>
  <c r="V136" i="9" s="1"/>
  <c r="U137" i="9"/>
  <c r="V137" i="9" s="1"/>
  <c r="U138" i="9"/>
  <c r="V138" i="9" s="1"/>
  <c r="U139" i="9"/>
  <c r="V139" i="9" s="1"/>
  <c r="U140" i="9"/>
  <c r="V140" i="9" s="1"/>
  <c r="U141" i="9"/>
  <c r="V141" i="9" s="1"/>
  <c r="U142" i="9"/>
  <c r="V142" i="9" s="1"/>
  <c r="U143" i="9"/>
  <c r="V143" i="9" s="1"/>
  <c r="U144" i="9"/>
  <c r="V144" i="9" s="1"/>
  <c r="U145" i="9"/>
  <c r="V145" i="9" s="1"/>
  <c r="U146" i="9"/>
  <c r="V146" i="9" s="1"/>
  <c r="U147" i="9"/>
  <c r="V147" i="9" s="1"/>
  <c r="U148" i="9"/>
  <c r="V148" i="9" s="1"/>
  <c r="U149" i="9"/>
  <c r="V149" i="9" s="1"/>
  <c r="U150" i="9"/>
  <c r="V150" i="9" s="1"/>
  <c r="U151" i="9"/>
  <c r="V151" i="9" s="1"/>
  <c r="U152" i="9"/>
  <c r="V152" i="9" s="1"/>
  <c r="U153" i="9"/>
  <c r="V153" i="9" s="1"/>
  <c r="U154" i="9"/>
  <c r="V154" i="9" s="1"/>
  <c r="U155" i="9"/>
  <c r="V155" i="9" s="1"/>
  <c r="U156" i="9"/>
  <c r="V156" i="9" s="1"/>
  <c r="U157" i="9"/>
  <c r="V157" i="9" s="1"/>
  <c r="U158" i="9"/>
  <c r="V158" i="9" s="1"/>
  <c r="U159" i="9"/>
  <c r="V159" i="9" s="1"/>
  <c r="U160" i="9"/>
  <c r="V160" i="9" s="1"/>
  <c r="U161" i="9"/>
  <c r="V161" i="9" s="1"/>
  <c r="U162" i="9"/>
  <c r="V162" i="9" s="1"/>
  <c r="U163" i="9"/>
  <c r="V163" i="9" s="1"/>
  <c r="U164" i="9"/>
  <c r="V164" i="9" s="1"/>
  <c r="U165" i="9"/>
  <c r="V165" i="9" s="1"/>
  <c r="U166" i="9"/>
  <c r="V166" i="9" s="1"/>
  <c r="U167" i="9"/>
  <c r="V167" i="9" s="1"/>
  <c r="U168" i="9"/>
  <c r="V168" i="9" s="1"/>
  <c r="U169" i="9"/>
  <c r="V169" i="9" s="1"/>
  <c r="U170" i="9"/>
  <c r="V170" i="9" s="1"/>
  <c r="U171" i="9"/>
  <c r="V171" i="9" s="1"/>
  <c r="U172" i="9"/>
  <c r="V172" i="9" s="1"/>
  <c r="U173" i="9"/>
  <c r="V173" i="9" s="1"/>
  <c r="U174" i="9"/>
  <c r="V174" i="9" s="1"/>
  <c r="U175" i="9"/>
  <c r="V175" i="9" s="1"/>
  <c r="U176" i="9"/>
  <c r="V176" i="9" s="1"/>
  <c r="U177" i="9"/>
  <c r="V177" i="9" s="1"/>
  <c r="U178" i="9"/>
  <c r="V178" i="9" s="1"/>
  <c r="U179" i="9"/>
  <c r="V179" i="9" s="1"/>
  <c r="U180" i="9"/>
  <c r="V180" i="9" s="1"/>
  <c r="U181" i="9"/>
  <c r="V181" i="9" s="1"/>
  <c r="U182" i="9"/>
  <c r="V182" i="9" s="1"/>
  <c r="U183" i="9"/>
  <c r="V183" i="9" s="1"/>
  <c r="U184" i="9"/>
  <c r="V184" i="9" s="1"/>
  <c r="U185" i="9"/>
  <c r="V185" i="9" s="1"/>
  <c r="U186" i="9"/>
  <c r="V186" i="9" s="1"/>
  <c r="U187" i="9"/>
  <c r="V187" i="9" s="1"/>
  <c r="U188" i="9"/>
  <c r="V188" i="9" s="1"/>
  <c r="U189" i="9"/>
  <c r="V189" i="9" s="1"/>
  <c r="U190" i="9"/>
  <c r="V190" i="9" s="1"/>
  <c r="U191" i="9"/>
  <c r="V191" i="9" s="1"/>
  <c r="U192" i="9"/>
  <c r="V192" i="9" s="1"/>
  <c r="U193" i="9"/>
  <c r="V193" i="9" s="1"/>
  <c r="U194" i="9"/>
  <c r="V194" i="9" s="1"/>
  <c r="U195" i="9"/>
  <c r="V195" i="9" s="1"/>
  <c r="U196" i="9"/>
  <c r="V196" i="9" s="1"/>
  <c r="U197" i="9"/>
  <c r="V197" i="9" s="1"/>
  <c r="U198" i="9"/>
  <c r="V198" i="9" s="1"/>
  <c r="U199" i="9"/>
  <c r="V199" i="9" s="1"/>
  <c r="U200" i="9"/>
  <c r="V200" i="9" s="1"/>
  <c r="U201" i="9"/>
  <c r="V201" i="9" s="1"/>
  <c r="U33" i="9"/>
  <c r="V33" i="9" s="1"/>
  <c r="U34" i="9"/>
  <c r="V34" i="9" s="1"/>
  <c r="U35" i="9"/>
  <c r="V35" i="9" s="1"/>
  <c r="U36" i="9"/>
  <c r="V36" i="9" s="1"/>
  <c r="U37" i="9"/>
  <c r="V37" i="9" s="1"/>
  <c r="U38" i="9"/>
  <c r="V38" i="9" s="1"/>
  <c r="U39" i="9"/>
  <c r="V39" i="9" s="1"/>
  <c r="U40" i="9"/>
  <c r="V40" i="9" s="1"/>
  <c r="U41" i="9"/>
  <c r="V41" i="9" s="1"/>
  <c r="U42" i="9"/>
  <c r="V42" i="9" s="1"/>
  <c r="U43" i="9"/>
  <c r="V43" i="9" s="1"/>
  <c r="U44" i="9"/>
  <c r="V44" i="9" s="1"/>
  <c r="U45" i="9"/>
  <c r="V45" i="9" s="1"/>
  <c r="U46" i="9"/>
  <c r="V46" i="9" s="1"/>
  <c r="U47" i="9"/>
  <c r="V47" i="9" s="1"/>
  <c r="U48" i="9"/>
  <c r="V48" i="9" s="1"/>
  <c r="U8" i="9"/>
  <c r="V8" i="9" s="1"/>
  <c r="U10" i="9"/>
  <c r="V10" i="9" s="1"/>
  <c r="U12" i="9"/>
  <c r="V12" i="9" s="1"/>
  <c r="U14" i="9"/>
  <c r="V14" i="9" s="1"/>
  <c r="U16" i="9"/>
  <c r="V16" i="9" s="1"/>
  <c r="U18" i="9"/>
  <c r="V18" i="9" s="1"/>
  <c r="U20" i="9"/>
  <c r="V20" i="9" s="1"/>
  <c r="U22" i="9"/>
  <c r="V22" i="9" s="1"/>
  <c r="U24" i="9"/>
  <c r="V24" i="9" s="1"/>
  <c r="U26" i="9"/>
  <c r="V26" i="9" s="1"/>
  <c r="U29" i="9"/>
  <c r="V29" i="9" s="1"/>
  <c r="U31" i="9"/>
  <c r="V31" i="9" s="1"/>
  <c r="Z201" i="9"/>
  <c r="Z200" i="9"/>
  <c r="Z199" i="9"/>
  <c r="Z198" i="9"/>
  <c r="Z197" i="9"/>
  <c r="Z196" i="9"/>
  <c r="Z195" i="9"/>
  <c r="Z194" i="9"/>
  <c r="Z193" i="9"/>
  <c r="Z192" i="9"/>
  <c r="Z191" i="9"/>
  <c r="Z190" i="9"/>
  <c r="Z189" i="9"/>
  <c r="Z188" i="9"/>
  <c r="Z187" i="9"/>
  <c r="Z186" i="9"/>
  <c r="Z185" i="9"/>
  <c r="Z184" i="9"/>
  <c r="Z183" i="9"/>
  <c r="Z182" i="9"/>
  <c r="Z181" i="9"/>
  <c r="Z180" i="9"/>
  <c r="Z179" i="9"/>
  <c r="Z178" i="9"/>
  <c r="Z177" i="9"/>
  <c r="Z176" i="9"/>
  <c r="Z175" i="9"/>
  <c r="Z174" i="9"/>
  <c r="Z173" i="9"/>
  <c r="Z172" i="9"/>
  <c r="Z171" i="9"/>
  <c r="Z170" i="9"/>
  <c r="Z169" i="9"/>
  <c r="Z168" i="9"/>
  <c r="Z167" i="9"/>
  <c r="Z166" i="9"/>
  <c r="Z165" i="9"/>
  <c r="Z164" i="9"/>
  <c r="Z163" i="9"/>
  <c r="Z162" i="9"/>
  <c r="Z161" i="9"/>
  <c r="Z160" i="9"/>
  <c r="Z159" i="9"/>
  <c r="Z158" i="9"/>
  <c r="Z157" i="9"/>
  <c r="Z156" i="9"/>
  <c r="Z155" i="9"/>
  <c r="Z154" i="9"/>
  <c r="Z153" i="9"/>
  <c r="Z152" i="9"/>
  <c r="Z151" i="9"/>
  <c r="Z150" i="9"/>
  <c r="Z149" i="9"/>
  <c r="Z148" i="9"/>
  <c r="Z147" i="9"/>
  <c r="Z146" i="9"/>
  <c r="Z145" i="9"/>
  <c r="Z144" i="9"/>
  <c r="Z143" i="9"/>
  <c r="Z142" i="9"/>
  <c r="Z141" i="9"/>
  <c r="Z140" i="9"/>
  <c r="Z139" i="9"/>
  <c r="Z138" i="9"/>
  <c r="Z137" i="9"/>
  <c r="Z136" i="9"/>
  <c r="Z135" i="9"/>
  <c r="Z134" i="9"/>
  <c r="Z133" i="9"/>
  <c r="Z132" i="9"/>
  <c r="Z131" i="9"/>
  <c r="Z130" i="9"/>
  <c r="Z129" i="9"/>
  <c r="Z128" i="9"/>
  <c r="Z127" i="9"/>
  <c r="Z126" i="9"/>
  <c r="Z125" i="9"/>
  <c r="Z124" i="9"/>
  <c r="Z123" i="9"/>
  <c r="Z122" i="9"/>
  <c r="Z121" i="9"/>
  <c r="Z120" i="9"/>
  <c r="Z119" i="9"/>
  <c r="Z118" i="9"/>
  <c r="Z117" i="9"/>
  <c r="Z116" i="9"/>
  <c r="Z115" i="9"/>
  <c r="Z114" i="9"/>
  <c r="Z113" i="9"/>
  <c r="Z112" i="9"/>
  <c r="Z111" i="9"/>
  <c r="Z110" i="9"/>
  <c r="Z109" i="9"/>
  <c r="Z108" i="9"/>
  <c r="Z107" i="9"/>
  <c r="Z106" i="9"/>
  <c r="Z105" i="9"/>
  <c r="Z104" i="9"/>
  <c r="Z103" i="9"/>
  <c r="Z102" i="9"/>
  <c r="Z101" i="9"/>
  <c r="Z100" i="9"/>
  <c r="Z99" i="9"/>
  <c r="Z98" i="9"/>
  <c r="Z97" i="9"/>
  <c r="Z96" i="9"/>
  <c r="Z95" i="9"/>
  <c r="Z94" i="9"/>
  <c r="Z93" i="9"/>
  <c r="Z92" i="9"/>
  <c r="Z91" i="9"/>
  <c r="Z90" i="9"/>
  <c r="Z89" i="9"/>
  <c r="Z88" i="9"/>
  <c r="Z87" i="9"/>
  <c r="Z86" i="9"/>
  <c r="Z85" i="9"/>
  <c r="Z84" i="9"/>
  <c r="Z83" i="9"/>
  <c r="Z82" i="9"/>
  <c r="Z81" i="9"/>
  <c r="Z80" i="9"/>
  <c r="Z79" i="9"/>
  <c r="Z78" i="9"/>
  <c r="Z77" i="9"/>
  <c r="Z76" i="9"/>
  <c r="Z75" i="9"/>
  <c r="Z74" i="9"/>
  <c r="Z73" i="9"/>
  <c r="Z72" i="9"/>
  <c r="Z71" i="9"/>
  <c r="Z70" i="9"/>
  <c r="Z69" i="9"/>
  <c r="Z68" i="9"/>
  <c r="Z67" i="9"/>
  <c r="Z66" i="9"/>
  <c r="Z65" i="9"/>
  <c r="Z64" i="9"/>
  <c r="Z63" i="9"/>
  <c r="Z62" i="9"/>
  <c r="Z61" i="9"/>
  <c r="Z60" i="9"/>
  <c r="Z59" i="9"/>
  <c r="Z58" i="9"/>
  <c r="Z57" i="9"/>
  <c r="Z56" i="9"/>
  <c r="Z55" i="9"/>
  <c r="Z54" i="9"/>
  <c r="Z53" i="9"/>
  <c r="Z52" i="9"/>
  <c r="Z51" i="9"/>
  <c r="Z50" i="9"/>
  <c r="Z49" i="9"/>
  <c r="Z48" i="9"/>
  <c r="Z47" i="9"/>
  <c r="Z46" i="9"/>
  <c r="Z45" i="9"/>
  <c r="Z44" i="9"/>
  <c r="Z43" i="9"/>
  <c r="Z42" i="9"/>
  <c r="Z41" i="9"/>
  <c r="Z40" i="9"/>
  <c r="Z39" i="9"/>
  <c r="Z38" i="9"/>
  <c r="Z37" i="9"/>
  <c r="Z36" i="9"/>
  <c r="Z35" i="9"/>
  <c r="Z34" i="9"/>
  <c r="Z33" i="9"/>
  <c r="Z32" i="9"/>
  <c r="Z31" i="9"/>
  <c r="Z30" i="9"/>
  <c r="Z29" i="9"/>
  <c r="Z28" i="9"/>
  <c r="Z27" i="9"/>
  <c r="Z26" i="9"/>
  <c r="Z25" i="9"/>
  <c r="Z24" i="9"/>
  <c r="Z23" i="9"/>
  <c r="G41" i="10" l="1"/>
  <c r="G33" i="10"/>
  <c r="G31" i="10"/>
  <c r="G30" i="10"/>
  <c r="G29" i="10"/>
  <c r="G28" i="10"/>
  <c r="G27" i="10"/>
  <c r="G26" i="10"/>
  <c r="G25" i="10"/>
  <c r="G24" i="10"/>
  <c r="G15" i="10"/>
  <c r="Z12" i="9" l="1"/>
  <c r="AC12" i="9"/>
  <c r="AD12" i="9"/>
  <c r="Z13" i="9"/>
  <c r="AC13" i="9"/>
  <c r="AD13" i="9"/>
  <c r="Z14" i="9"/>
  <c r="AC14" i="9"/>
  <c r="AD14" i="9"/>
  <c r="Z15" i="9"/>
  <c r="AE15" i="9" s="1"/>
  <c r="AC15" i="9"/>
  <c r="AD15" i="9"/>
  <c r="Z16" i="9"/>
  <c r="AC16" i="9"/>
  <c r="AD16" i="9"/>
  <c r="Z17" i="9"/>
  <c r="AC17" i="9"/>
  <c r="AD17" i="9"/>
  <c r="Z18" i="9"/>
  <c r="AC18" i="9"/>
  <c r="AD18" i="9"/>
  <c r="Z19" i="9"/>
  <c r="AC19" i="9"/>
  <c r="AD19" i="9"/>
  <c r="Z20" i="9"/>
  <c r="AC20" i="9"/>
  <c r="AD20" i="9"/>
  <c r="Z21" i="9"/>
  <c r="AC21" i="9"/>
  <c r="AD21" i="9"/>
  <c r="Z22" i="9"/>
  <c r="AC22" i="9"/>
  <c r="AD22" i="9"/>
  <c r="AC23" i="9"/>
  <c r="AD23" i="9"/>
  <c r="AC24" i="9"/>
  <c r="AD24" i="9"/>
  <c r="AC25" i="9"/>
  <c r="AD25" i="9"/>
  <c r="AC26" i="9"/>
  <c r="AD26" i="9"/>
  <c r="AA27" i="9"/>
  <c r="AE27" i="9" s="1"/>
  <c r="AB27" i="9"/>
  <c r="AC27" i="9"/>
  <c r="AD27" i="9"/>
  <c r="AC28" i="9"/>
  <c r="AD28" i="9"/>
  <c r="AC29" i="9"/>
  <c r="AD29" i="9"/>
  <c r="AC30" i="9"/>
  <c r="AD30" i="9"/>
  <c r="AC31" i="9"/>
  <c r="AD31" i="9"/>
  <c r="AC32" i="9"/>
  <c r="AD32" i="9"/>
  <c r="AC33" i="9"/>
  <c r="AD33" i="9"/>
  <c r="AC34" i="9"/>
  <c r="AD34" i="9"/>
  <c r="AC35" i="9"/>
  <c r="AD35" i="9"/>
  <c r="AC36" i="9"/>
  <c r="AD36" i="9"/>
  <c r="AC37" i="9"/>
  <c r="AD37" i="9"/>
  <c r="AC38" i="9"/>
  <c r="AD38" i="9"/>
  <c r="AC39" i="9"/>
  <c r="AD39" i="9"/>
  <c r="AC40" i="9"/>
  <c r="AD40" i="9"/>
  <c r="AC41" i="9"/>
  <c r="AD41" i="9"/>
  <c r="AC42" i="9"/>
  <c r="AD42" i="9"/>
  <c r="AC43" i="9"/>
  <c r="AD43" i="9"/>
  <c r="AC44" i="9"/>
  <c r="AD44" i="9"/>
  <c r="AC45" i="9"/>
  <c r="AD45" i="9"/>
  <c r="AC46" i="9"/>
  <c r="AD46" i="9"/>
  <c r="AC47" i="9"/>
  <c r="AD47" i="9"/>
  <c r="AC48" i="9"/>
  <c r="AD48" i="9"/>
  <c r="AC49" i="9"/>
  <c r="AD49" i="9"/>
  <c r="AC50" i="9"/>
  <c r="AD50" i="9"/>
  <c r="AC51" i="9"/>
  <c r="AD51" i="9"/>
  <c r="AC52" i="9"/>
  <c r="AD52" i="9"/>
  <c r="AC53" i="9"/>
  <c r="AD53" i="9"/>
  <c r="AC54" i="9"/>
  <c r="AD54" i="9"/>
  <c r="AC55" i="9"/>
  <c r="AD55" i="9"/>
  <c r="AC56" i="9"/>
  <c r="AD56" i="9"/>
  <c r="AC57" i="9"/>
  <c r="AD57" i="9"/>
  <c r="AC58" i="9"/>
  <c r="AD58" i="9"/>
  <c r="AC59" i="9"/>
  <c r="AD59" i="9"/>
  <c r="AC60" i="9"/>
  <c r="AD60" i="9"/>
  <c r="AC61" i="9"/>
  <c r="AD61" i="9"/>
  <c r="AC62" i="9"/>
  <c r="AD62" i="9"/>
  <c r="AC63" i="9"/>
  <c r="AD63" i="9"/>
  <c r="AC64" i="9"/>
  <c r="AD64" i="9"/>
  <c r="AC65" i="9"/>
  <c r="AD65" i="9"/>
  <c r="AC66" i="9"/>
  <c r="AD66" i="9"/>
  <c r="AC67" i="9"/>
  <c r="AD67" i="9"/>
  <c r="AC68" i="9"/>
  <c r="AD68" i="9"/>
  <c r="AC69" i="9"/>
  <c r="AD69" i="9"/>
  <c r="AC70" i="9"/>
  <c r="AD70" i="9"/>
  <c r="AC71" i="9"/>
  <c r="AD71" i="9"/>
  <c r="AC72" i="9"/>
  <c r="AD72" i="9"/>
  <c r="AC73" i="9"/>
  <c r="AD73" i="9"/>
  <c r="AC74" i="9"/>
  <c r="AD74" i="9"/>
  <c r="AC75" i="9"/>
  <c r="AD75" i="9"/>
  <c r="AC76" i="9"/>
  <c r="AD76" i="9"/>
  <c r="AC77" i="9"/>
  <c r="AD77" i="9"/>
  <c r="AC78" i="9"/>
  <c r="AD78" i="9"/>
  <c r="AC79" i="9"/>
  <c r="AD79" i="9"/>
  <c r="AC80" i="9"/>
  <c r="AD80" i="9"/>
  <c r="AC81" i="9"/>
  <c r="AD81" i="9"/>
  <c r="AC82" i="9"/>
  <c r="AD82" i="9"/>
  <c r="AC83" i="9"/>
  <c r="AD83" i="9"/>
  <c r="AC84" i="9"/>
  <c r="AD84" i="9"/>
  <c r="AC85" i="9"/>
  <c r="AD85" i="9"/>
  <c r="AC86" i="9"/>
  <c r="AD86" i="9"/>
  <c r="AC87" i="9"/>
  <c r="AD87" i="9"/>
  <c r="AC88" i="9"/>
  <c r="AD88" i="9"/>
  <c r="AC89" i="9"/>
  <c r="AD89" i="9"/>
  <c r="AC90" i="9"/>
  <c r="AD90" i="9"/>
  <c r="AC91" i="9"/>
  <c r="AD91" i="9"/>
  <c r="AC92" i="9"/>
  <c r="AD92" i="9"/>
  <c r="AC93" i="9"/>
  <c r="AD93" i="9"/>
  <c r="AC94" i="9"/>
  <c r="AD94" i="9"/>
  <c r="AC95" i="9"/>
  <c r="AD95" i="9"/>
  <c r="AC96" i="9"/>
  <c r="AD96" i="9"/>
  <c r="AC97" i="9"/>
  <c r="AD97" i="9"/>
  <c r="AC98" i="9"/>
  <c r="AD98" i="9"/>
  <c r="AC99" i="9"/>
  <c r="AD99" i="9"/>
  <c r="AC100" i="9"/>
  <c r="AD100" i="9"/>
  <c r="AC101" i="9"/>
  <c r="AD101" i="9"/>
  <c r="AC102" i="9"/>
  <c r="AD102" i="9"/>
  <c r="AC103" i="9"/>
  <c r="AD103" i="9"/>
  <c r="AC104" i="9"/>
  <c r="AD104" i="9"/>
  <c r="AC105" i="9"/>
  <c r="AD105" i="9"/>
  <c r="AC106" i="9"/>
  <c r="AD106" i="9"/>
  <c r="AC107" i="9"/>
  <c r="AD107" i="9"/>
  <c r="AC108" i="9"/>
  <c r="AD108" i="9"/>
  <c r="AC109" i="9"/>
  <c r="AD109" i="9"/>
  <c r="AC110" i="9"/>
  <c r="AD110" i="9"/>
  <c r="AC111" i="9"/>
  <c r="AD111" i="9"/>
  <c r="AC112" i="9"/>
  <c r="AD112" i="9"/>
  <c r="AC113" i="9"/>
  <c r="AD113" i="9"/>
  <c r="AC114" i="9"/>
  <c r="AD114" i="9"/>
  <c r="AC115" i="9"/>
  <c r="AD115" i="9"/>
  <c r="AC116" i="9"/>
  <c r="AD116" i="9"/>
  <c r="AC117" i="9"/>
  <c r="AD117" i="9"/>
  <c r="AC118" i="9"/>
  <c r="AD118" i="9"/>
  <c r="AC119" i="9"/>
  <c r="AD119" i="9"/>
  <c r="AC120" i="9"/>
  <c r="AD120" i="9"/>
  <c r="AC121" i="9"/>
  <c r="AD121" i="9"/>
  <c r="AC122" i="9"/>
  <c r="AD122" i="9"/>
  <c r="AC123" i="9"/>
  <c r="AD123" i="9"/>
  <c r="AC124" i="9"/>
  <c r="AD124" i="9"/>
  <c r="AC125" i="9"/>
  <c r="AD125" i="9"/>
  <c r="AC126" i="9"/>
  <c r="AD126" i="9"/>
  <c r="AC127" i="9"/>
  <c r="AD127" i="9"/>
  <c r="AC128" i="9"/>
  <c r="AD128" i="9"/>
  <c r="AC129" i="9"/>
  <c r="AD129" i="9"/>
  <c r="AC130" i="9"/>
  <c r="AD130" i="9"/>
  <c r="AC131" i="9"/>
  <c r="AD131" i="9"/>
  <c r="AC132" i="9"/>
  <c r="AD132" i="9"/>
  <c r="AC133" i="9"/>
  <c r="AD133" i="9"/>
  <c r="AC134" i="9"/>
  <c r="AD134" i="9"/>
  <c r="AC135" i="9"/>
  <c r="AD135" i="9"/>
  <c r="AC136" i="9"/>
  <c r="AD136" i="9"/>
  <c r="AC137" i="9"/>
  <c r="AD137" i="9"/>
  <c r="AC138" i="9"/>
  <c r="AD138" i="9"/>
  <c r="AC139" i="9"/>
  <c r="AD139" i="9"/>
  <c r="AC140" i="9"/>
  <c r="AD140" i="9"/>
  <c r="AC141" i="9"/>
  <c r="AD141" i="9"/>
  <c r="AC142" i="9"/>
  <c r="AD142" i="9"/>
  <c r="AC143" i="9"/>
  <c r="AD143" i="9"/>
  <c r="AC144" i="9"/>
  <c r="AD144" i="9"/>
  <c r="AC145" i="9"/>
  <c r="AD145" i="9"/>
  <c r="AC146" i="9"/>
  <c r="AD146" i="9"/>
  <c r="AC147" i="9"/>
  <c r="AD147" i="9"/>
  <c r="AC148" i="9"/>
  <c r="AE148" i="9" s="1"/>
  <c r="AD148" i="9"/>
  <c r="AC149" i="9"/>
  <c r="AD149" i="9"/>
  <c r="AC150" i="9"/>
  <c r="AD150" i="9"/>
  <c r="AC151" i="9"/>
  <c r="AD151" i="9"/>
  <c r="AC152" i="9"/>
  <c r="AD152" i="9"/>
  <c r="AC153" i="9"/>
  <c r="AD153" i="9"/>
  <c r="AC154" i="9"/>
  <c r="AD154" i="9"/>
  <c r="AC155" i="9"/>
  <c r="AD155" i="9"/>
  <c r="AC156" i="9"/>
  <c r="AD156" i="9"/>
  <c r="AC157" i="9"/>
  <c r="AD157" i="9"/>
  <c r="AC158" i="9"/>
  <c r="AD158" i="9"/>
  <c r="AC159" i="9"/>
  <c r="AD159" i="9"/>
  <c r="AC160" i="9"/>
  <c r="AD160" i="9"/>
  <c r="AC161" i="9"/>
  <c r="AD161" i="9"/>
  <c r="AC162" i="9"/>
  <c r="AD162" i="9"/>
  <c r="AC163" i="9"/>
  <c r="AD163" i="9"/>
  <c r="AC164" i="9"/>
  <c r="AD164" i="9"/>
  <c r="AC165" i="9"/>
  <c r="AD165" i="9"/>
  <c r="AC166" i="9"/>
  <c r="AD166" i="9"/>
  <c r="AC167" i="9"/>
  <c r="AD167" i="9"/>
  <c r="AC168" i="9"/>
  <c r="AD168" i="9"/>
  <c r="AC169" i="9"/>
  <c r="AD169" i="9"/>
  <c r="AC170" i="9"/>
  <c r="AD170" i="9"/>
  <c r="AC171" i="9"/>
  <c r="AD171" i="9"/>
  <c r="AC172" i="9"/>
  <c r="AD172" i="9"/>
  <c r="AC173" i="9"/>
  <c r="AD173" i="9"/>
  <c r="AC174" i="9"/>
  <c r="AD174" i="9"/>
  <c r="AC175" i="9"/>
  <c r="AD175" i="9"/>
  <c r="AC176" i="9"/>
  <c r="AD176" i="9"/>
  <c r="AC177" i="9"/>
  <c r="AD177" i="9"/>
  <c r="AC178" i="9"/>
  <c r="AD178" i="9"/>
  <c r="AC179" i="9"/>
  <c r="AD179" i="9"/>
  <c r="AC180" i="9"/>
  <c r="AD180" i="9"/>
  <c r="AC181" i="9"/>
  <c r="AD181" i="9"/>
  <c r="AC182" i="9"/>
  <c r="AD182" i="9"/>
  <c r="AC183" i="9"/>
  <c r="AD183" i="9"/>
  <c r="AC184" i="9"/>
  <c r="AD184" i="9"/>
  <c r="AC185" i="9"/>
  <c r="AD185" i="9"/>
  <c r="AC186" i="9"/>
  <c r="AD186" i="9"/>
  <c r="AC187" i="9"/>
  <c r="AD187" i="9"/>
  <c r="AC188" i="9"/>
  <c r="AD188" i="9"/>
  <c r="AC189" i="9"/>
  <c r="AD189" i="9"/>
  <c r="AC190" i="9"/>
  <c r="AD190" i="9"/>
  <c r="AC191" i="9"/>
  <c r="AD191" i="9"/>
  <c r="AC192" i="9"/>
  <c r="AD192" i="9"/>
  <c r="AC193" i="9"/>
  <c r="AD193" i="9"/>
  <c r="AC194" i="9"/>
  <c r="AD194" i="9"/>
  <c r="AC195" i="9"/>
  <c r="AD195" i="9"/>
  <c r="AC196" i="9"/>
  <c r="AD196" i="9"/>
  <c r="AC197" i="9"/>
  <c r="AD197" i="9"/>
  <c r="AC198" i="9"/>
  <c r="AD198" i="9"/>
  <c r="AC199" i="9"/>
  <c r="AD199" i="9"/>
  <c r="AC200" i="9"/>
  <c r="AD200" i="9"/>
  <c r="AC201" i="9"/>
  <c r="AD201" i="9"/>
  <c r="AB201" i="9"/>
  <c r="AB200" i="9"/>
  <c r="AB199" i="9"/>
  <c r="AB198" i="9"/>
  <c r="AB197" i="9"/>
  <c r="AB196" i="9"/>
  <c r="AB195" i="9"/>
  <c r="AB194" i="9"/>
  <c r="AB193" i="9"/>
  <c r="AB192" i="9"/>
  <c r="AB191" i="9"/>
  <c r="AB190" i="9"/>
  <c r="AB189" i="9"/>
  <c r="AB188" i="9"/>
  <c r="AB187" i="9"/>
  <c r="AB186" i="9"/>
  <c r="AB185" i="9"/>
  <c r="AB184" i="9"/>
  <c r="AB183" i="9"/>
  <c r="AB182" i="9"/>
  <c r="AB181" i="9"/>
  <c r="AB180" i="9"/>
  <c r="AB179" i="9"/>
  <c r="AB178" i="9"/>
  <c r="AB177" i="9"/>
  <c r="AB176" i="9"/>
  <c r="AB175" i="9"/>
  <c r="AB174" i="9"/>
  <c r="AB173" i="9"/>
  <c r="AB172" i="9"/>
  <c r="AB171" i="9"/>
  <c r="AE171" i="9" s="1"/>
  <c r="AB170" i="9"/>
  <c r="AB169" i="9"/>
  <c r="AB168" i="9"/>
  <c r="AB167" i="9"/>
  <c r="AB166" i="9"/>
  <c r="AB165" i="9"/>
  <c r="AB164" i="9"/>
  <c r="AB163" i="9"/>
  <c r="AB162" i="9"/>
  <c r="AB161" i="9"/>
  <c r="AB160" i="9"/>
  <c r="AB159" i="9"/>
  <c r="AB158" i="9"/>
  <c r="AB157" i="9"/>
  <c r="AB156" i="9"/>
  <c r="AB155" i="9"/>
  <c r="AE155" i="9" s="1"/>
  <c r="AB154" i="9"/>
  <c r="AB153" i="9"/>
  <c r="AB152" i="9"/>
  <c r="AB151" i="9"/>
  <c r="AB150" i="9"/>
  <c r="AB149" i="9"/>
  <c r="AB148" i="9"/>
  <c r="AB147" i="9"/>
  <c r="AB146" i="9"/>
  <c r="AB145" i="9"/>
  <c r="AB144" i="9"/>
  <c r="AB143" i="9"/>
  <c r="AB142" i="9"/>
  <c r="AB141" i="9"/>
  <c r="AB140" i="9"/>
  <c r="AB139" i="9"/>
  <c r="AB138" i="9"/>
  <c r="AB137" i="9"/>
  <c r="AB136" i="9"/>
  <c r="AB135" i="9"/>
  <c r="AA135" i="9"/>
  <c r="AB134" i="9"/>
  <c r="AB133" i="9"/>
  <c r="AA133" i="9"/>
  <c r="AB132" i="9"/>
  <c r="AB131" i="9"/>
  <c r="AA131" i="9"/>
  <c r="AB130" i="9"/>
  <c r="AB129" i="9"/>
  <c r="AA129" i="9"/>
  <c r="AE129" i="9" s="1"/>
  <c r="AB128" i="9"/>
  <c r="AB127" i="9"/>
  <c r="AA127" i="9"/>
  <c r="AB126" i="9"/>
  <c r="AB125" i="9"/>
  <c r="AA125" i="9"/>
  <c r="AB124" i="9"/>
  <c r="AB123" i="9"/>
  <c r="AA123" i="9"/>
  <c r="AB122" i="9"/>
  <c r="AB121" i="9"/>
  <c r="AA121" i="9"/>
  <c r="AE121" i="9" s="1"/>
  <c r="AB120" i="9"/>
  <c r="AB119" i="9"/>
  <c r="AA119" i="9"/>
  <c r="AB118" i="9"/>
  <c r="AB117" i="9"/>
  <c r="AA117" i="9"/>
  <c r="AB116" i="9"/>
  <c r="AB115" i="9"/>
  <c r="AA115" i="9"/>
  <c r="AB114" i="9"/>
  <c r="AB113" i="9"/>
  <c r="AA113" i="9"/>
  <c r="AE113" i="9" s="1"/>
  <c r="AB112" i="9"/>
  <c r="AB111" i="9"/>
  <c r="AA111" i="9"/>
  <c r="AB110" i="9"/>
  <c r="AB109" i="9"/>
  <c r="AA109" i="9"/>
  <c r="AB108" i="9"/>
  <c r="AB107" i="9"/>
  <c r="AA107" i="9"/>
  <c r="AB106" i="9"/>
  <c r="AB105" i="9"/>
  <c r="AA105" i="9"/>
  <c r="AB104" i="9"/>
  <c r="AB103" i="9"/>
  <c r="AA103" i="9"/>
  <c r="AB102" i="9"/>
  <c r="AB101" i="9"/>
  <c r="AA101" i="9"/>
  <c r="AB100" i="9"/>
  <c r="AB99" i="9"/>
  <c r="AA99" i="9"/>
  <c r="AB98" i="9"/>
  <c r="AB97" i="9"/>
  <c r="AA97" i="9"/>
  <c r="AE97" i="9" s="1"/>
  <c r="AB96" i="9"/>
  <c r="AB95" i="9"/>
  <c r="AA95" i="9"/>
  <c r="AB94" i="9"/>
  <c r="AB93" i="9"/>
  <c r="AA93" i="9"/>
  <c r="AE93" i="9" s="1"/>
  <c r="AB92" i="9"/>
  <c r="AB91" i="9"/>
  <c r="AA91" i="9"/>
  <c r="AB90" i="9"/>
  <c r="AB89" i="9"/>
  <c r="AA89" i="9"/>
  <c r="AB88" i="9"/>
  <c r="AB87" i="9"/>
  <c r="AA87" i="9"/>
  <c r="AB86" i="9"/>
  <c r="AB85" i="9"/>
  <c r="AA85" i="9"/>
  <c r="AE85" i="9" s="1"/>
  <c r="AB84" i="9"/>
  <c r="AB83" i="9"/>
  <c r="AA83" i="9"/>
  <c r="AB82" i="9"/>
  <c r="AB81" i="9"/>
  <c r="AA81" i="9"/>
  <c r="AB80" i="9"/>
  <c r="AB79" i="9"/>
  <c r="AA79" i="9"/>
  <c r="AB78" i="9"/>
  <c r="AB77" i="9"/>
  <c r="AA77" i="9"/>
  <c r="AE77" i="9" s="1"/>
  <c r="AB76" i="9"/>
  <c r="AB75" i="9"/>
  <c r="AA75" i="9"/>
  <c r="AB74" i="9"/>
  <c r="AB73" i="9"/>
  <c r="AA73" i="9"/>
  <c r="AB72" i="9"/>
  <c r="AB71" i="9"/>
  <c r="AA71" i="9"/>
  <c r="AB70" i="9"/>
  <c r="AB69" i="9"/>
  <c r="AA69" i="9"/>
  <c r="AB68" i="9"/>
  <c r="AB67" i="9"/>
  <c r="AA67" i="9"/>
  <c r="AB66" i="9"/>
  <c r="AB65" i="9"/>
  <c r="AA65" i="9"/>
  <c r="AB64" i="9"/>
  <c r="AB63" i="9"/>
  <c r="AA63" i="9"/>
  <c r="AB62" i="9"/>
  <c r="AB61" i="9"/>
  <c r="AA61" i="9"/>
  <c r="AE61" i="9" s="1"/>
  <c r="AB60" i="9"/>
  <c r="AB59" i="9"/>
  <c r="AA59" i="9"/>
  <c r="AB58" i="9"/>
  <c r="AB57" i="9"/>
  <c r="AA57" i="9"/>
  <c r="AB56" i="9"/>
  <c r="AB55" i="9"/>
  <c r="AA55" i="9"/>
  <c r="AB54" i="9"/>
  <c r="AB53" i="9"/>
  <c r="AA53" i="9"/>
  <c r="AE53" i="9" s="1"/>
  <c r="AB52" i="9"/>
  <c r="AB51" i="9"/>
  <c r="AA51" i="9"/>
  <c r="AB50" i="9"/>
  <c r="AB49" i="9"/>
  <c r="AA49" i="9"/>
  <c r="AB48" i="9"/>
  <c r="AB47" i="9"/>
  <c r="AA47" i="9"/>
  <c r="AB46" i="9"/>
  <c r="AB45" i="9"/>
  <c r="AA45" i="9"/>
  <c r="AE45" i="9" s="1"/>
  <c r="AB44" i="9"/>
  <c r="AB43" i="9"/>
  <c r="AA43" i="9"/>
  <c r="AB42" i="9"/>
  <c r="AB41" i="9"/>
  <c r="AA41" i="9"/>
  <c r="AB40" i="9"/>
  <c r="AB39" i="9"/>
  <c r="AA39" i="9"/>
  <c r="AB38" i="9"/>
  <c r="AB37" i="9"/>
  <c r="AA37" i="9"/>
  <c r="AB36" i="9"/>
  <c r="AB35" i="9"/>
  <c r="AA35" i="9"/>
  <c r="AB34" i="9"/>
  <c r="AE34" i="9" s="1"/>
  <c r="AB33" i="9"/>
  <c r="AA33" i="9"/>
  <c r="AB32" i="9"/>
  <c r="AB31" i="9"/>
  <c r="AB30" i="9"/>
  <c r="AB29" i="9"/>
  <c r="AB28" i="9"/>
  <c r="AB26" i="9"/>
  <c r="AB25" i="9"/>
  <c r="AB24" i="9"/>
  <c r="AB23" i="9"/>
  <c r="AB22" i="9"/>
  <c r="AB21" i="9"/>
  <c r="AB20" i="9"/>
  <c r="AB19" i="9"/>
  <c r="AB18" i="9"/>
  <c r="AB17" i="9"/>
  <c r="AB16" i="9"/>
  <c r="AB15" i="9"/>
  <c r="AB14" i="9"/>
  <c r="AB13" i="9"/>
  <c r="AB12" i="9"/>
  <c r="AA20" i="9"/>
  <c r="AA18" i="9"/>
  <c r="AA16" i="9"/>
  <c r="AA14" i="9"/>
  <c r="AA12" i="9"/>
  <c r="AA21" i="9"/>
  <c r="AA19" i="9"/>
  <c r="AA17" i="9"/>
  <c r="AA15" i="9"/>
  <c r="AA13" i="9"/>
  <c r="AA34" i="9"/>
  <c r="AA23" i="9"/>
  <c r="AA25" i="9"/>
  <c r="AA28" i="9"/>
  <c r="AA30" i="9"/>
  <c r="AA32" i="9"/>
  <c r="AA201" i="9"/>
  <c r="AA200" i="9"/>
  <c r="AA199" i="9"/>
  <c r="AA198" i="9"/>
  <c r="AA197" i="9"/>
  <c r="AA196" i="9"/>
  <c r="AA195" i="9"/>
  <c r="AA194" i="9"/>
  <c r="AA193" i="9"/>
  <c r="AA192" i="9"/>
  <c r="AA191" i="9"/>
  <c r="AA190" i="9"/>
  <c r="AA189" i="9"/>
  <c r="AA188" i="9"/>
  <c r="AA187" i="9"/>
  <c r="AA186" i="9"/>
  <c r="AE186" i="9" s="1"/>
  <c r="AA185" i="9"/>
  <c r="AA184" i="9"/>
  <c r="AA183" i="9"/>
  <c r="AA182" i="9"/>
  <c r="AA181" i="9"/>
  <c r="AA180" i="9"/>
  <c r="AA179" i="9"/>
  <c r="AA178" i="9"/>
  <c r="AA177" i="9"/>
  <c r="AA176" i="9"/>
  <c r="AA175" i="9"/>
  <c r="AA174" i="9"/>
  <c r="AA173" i="9"/>
  <c r="AA172" i="9"/>
  <c r="AA171" i="9"/>
  <c r="AA170" i="9"/>
  <c r="AA169" i="9"/>
  <c r="AA168" i="9"/>
  <c r="AA167" i="9"/>
  <c r="AA166" i="9"/>
  <c r="AE166" i="9" s="1"/>
  <c r="AA165" i="9"/>
  <c r="AA164" i="9"/>
  <c r="AA163" i="9"/>
  <c r="AA162" i="9"/>
  <c r="AA161" i="9"/>
  <c r="AA160" i="9"/>
  <c r="AA159" i="9"/>
  <c r="AA158" i="9"/>
  <c r="AA157" i="9"/>
  <c r="AA156" i="9"/>
  <c r="AA155" i="9"/>
  <c r="AA154" i="9"/>
  <c r="AA153" i="9"/>
  <c r="AA152" i="9"/>
  <c r="AA151" i="9"/>
  <c r="AA149" i="9"/>
  <c r="AA147" i="9"/>
  <c r="AA145" i="9"/>
  <c r="AA143" i="9"/>
  <c r="AA141" i="9"/>
  <c r="AA139" i="9"/>
  <c r="AA137" i="9"/>
  <c r="AA29" i="9"/>
  <c r="AA24" i="9"/>
  <c r="AA36" i="9"/>
  <c r="AA38" i="9"/>
  <c r="AA40" i="9"/>
  <c r="AA42" i="9"/>
  <c r="AA44" i="9"/>
  <c r="AA46" i="9"/>
  <c r="AA48" i="9"/>
  <c r="AA50" i="9"/>
  <c r="AE50" i="9" s="1"/>
  <c r="AA52" i="9"/>
  <c r="AA54" i="9"/>
  <c r="AA56" i="9"/>
  <c r="AA58" i="9"/>
  <c r="AA60" i="9"/>
  <c r="AA62" i="9"/>
  <c r="AA64" i="9"/>
  <c r="AA66" i="9"/>
  <c r="AE66" i="9" s="1"/>
  <c r="AA68" i="9"/>
  <c r="AA70" i="9"/>
  <c r="AA72" i="9"/>
  <c r="AA74" i="9"/>
  <c r="AA76" i="9"/>
  <c r="AA78" i="9"/>
  <c r="AA80" i="9"/>
  <c r="AA82" i="9"/>
  <c r="AA84" i="9"/>
  <c r="AA86" i="9"/>
  <c r="AA88" i="9"/>
  <c r="AA90" i="9"/>
  <c r="AA92" i="9"/>
  <c r="AA94" i="9"/>
  <c r="AA96" i="9"/>
  <c r="AA98" i="9"/>
  <c r="AA100" i="9"/>
  <c r="AA102" i="9"/>
  <c r="AA104" i="9"/>
  <c r="AA106" i="9"/>
  <c r="AA108" i="9"/>
  <c r="AA150" i="9"/>
  <c r="AA148" i="9"/>
  <c r="AA146" i="9"/>
  <c r="AA144" i="9"/>
  <c r="AA142" i="9"/>
  <c r="AA140" i="9"/>
  <c r="AA138" i="9"/>
  <c r="AA136" i="9"/>
  <c r="AA134" i="9"/>
  <c r="AA132" i="9"/>
  <c r="AA130" i="9"/>
  <c r="AE130" i="9" s="1"/>
  <c r="AA128" i="9"/>
  <c r="AA126" i="9"/>
  <c r="AA124" i="9"/>
  <c r="AA122" i="9"/>
  <c r="AE122" i="9" s="1"/>
  <c r="AA120" i="9"/>
  <c r="AA118" i="9"/>
  <c r="AA116" i="9"/>
  <c r="AA114" i="9"/>
  <c r="AE114" i="9" s="1"/>
  <c r="AA112" i="9"/>
  <c r="AA110" i="9"/>
  <c r="AA31" i="9"/>
  <c r="AA26" i="9"/>
  <c r="AA22" i="9"/>
  <c r="AE187" i="9"/>
  <c r="AE137" i="9"/>
  <c r="AE105" i="9"/>
  <c r="AE138" i="9"/>
  <c r="AE98" i="9"/>
  <c r="AE16" i="9"/>
  <c r="AE69" i="9"/>
  <c r="AE37" i="9"/>
  <c r="R9" i="8"/>
  <c r="R10" i="8"/>
  <c r="R11" i="8"/>
  <c r="R12" i="8"/>
  <c r="R13" i="8"/>
  <c r="R14" i="8"/>
  <c r="R15" i="8"/>
  <c r="R16" i="8"/>
  <c r="R17" i="8"/>
  <c r="R18" i="8"/>
  <c r="R19" i="8"/>
  <c r="R20" i="8"/>
  <c r="R21" i="8"/>
  <c r="R22" i="8"/>
  <c r="R23" i="8"/>
  <c r="R24" i="8"/>
  <c r="R25" i="8"/>
  <c r="R26" i="8"/>
  <c r="R28" i="8"/>
  <c r="R29" i="8"/>
  <c r="R30" i="8"/>
  <c r="R31" i="8"/>
  <c r="R32" i="8"/>
  <c r="R33" i="8"/>
  <c r="R34" i="8"/>
  <c r="R35" i="8"/>
  <c r="R36" i="8"/>
  <c r="R37" i="8"/>
  <c r="R38" i="8"/>
  <c r="R39" i="8"/>
  <c r="R40" i="8"/>
  <c r="R41" i="8"/>
  <c r="R42" i="8"/>
  <c r="R43" i="8"/>
  <c r="R44" i="8"/>
  <c r="R45" i="8"/>
  <c r="R46" i="8"/>
  <c r="R47" i="8"/>
  <c r="R48" i="8"/>
  <c r="R49" i="8"/>
  <c r="R50" i="8"/>
  <c r="R51" i="8"/>
  <c r="R52" i="8"/>
  <c r="R53" i="8"/>
  <c r="R54" i="8"/>
  <c r="R55" i="8"/>
  <c r="R56" i="8"/>
  <c r="R57" i="8"/>
  <c r="R58" i="8"/>
  <c r="R59" i="8"/>
  <c r="R60" i="8"/>
  <c r="R61" i="8"/>
  <c r="R62" i="8"/>
  <c r="R63" i="8"/>
  <c r="R64" i="8"/>
  <c r="R65" i="8"/>
  <c r="R66" i="8"/>
  <c r="R67" i="8"/>
  <c r="R68" i="8"/>
  <c r="R69" i="8"/>
  <c r="R70" i="8"/>
  <c r="R71" i="8"/>
  <c r="R72" i="8"/>
  <c r="R73" i="8"/>
  <c r="R74" i="8"/>
  <c r="R75" i="8"/>
  <c r="R76" i="8"/>
  <c r="R77" i="8"/>
  <c r="R78" i="8"/>
  <c r="R79" i="8"/>
  <c r="R80" i="8"/>
  <c r="R81" i="8"/>
  <c r="R82" i="8"/>
  <c r="R83" i="8"/>
  <c r="R84" i="8"/>
  <c r="R85" i="8"/>
  <c r="R86" i="8"/>
  <c r="R87" i="8"/>
  <c r="R88" i="8"/>
  <c r="R89" i="8"/>
  <c r="R90" i="8"/>
  <c r="R91" i="8"/>
  <c r="R92" i="8"/>
  <c r="R93" i="8"/>
  <c r="R94" i="8"/>
  <c r="R95" i="8"/>
  <c r="R96" i="8"/>
  <c r="R97" i="8"/>
  <c r="R98" i="8"/>
  <c r="R99" i="8"/>
  <c r="R100" i="8"/>
  <c r="R101" i="8"/>
  <c r="R102" i="8"/>
  <c r="R103" i="8"/>
  <c r="R104" i="8"/>
  <c r="R105" i="8"/>
  <c r="R106" i="8"/>
  <c r="R107" i="8"/>
  <c r="R108" i="8"/>
  <c r="R109" i="8"/>
  <c r="R110" i="8"/>
  <c r="R111" i="8"/>
  <c r="R112" i="8"/>
  <c r="R113" i="8"/>
  <c r="R114" i="8"/>
  <c r="R115" i="8"/>
  <c r="R116" i="8"/>
  <c r="R117" i="8"/>
  <c r="R118" i="8"/>
  <c r="R119" i="8"/>
  <c r="R120" i="8"/>
  <c r="R121" i="8"/>
  <c r="R122" i="8"/>
  <c r="R123" i="8"/>
  <c r="R124" i="8"/>
  <c r="R125" i="8"/>
  <c r="R126" i="8"/>
  <c r="R127" i="8"/>
  <c r="R128" i="8"/>
  <c r="R129" i="8"/>
  <c r="R130" i="8"/>
  <c r="R131" i="8"/>
  <c r="R132" i="8"/>
  <c r="R133" i="8"/>
  <c r="R134" i="8"/>
  <c r="R135" i="8"/>
  <c r="R136" i="8"/>
  <c r="R137" i="8"/>
  <c r="R138" i="8"/>
  <c r="R139" i="8"/>
  <c r="R140" i="8"/>
  <c r="R141" i="8"/>
  <c r="R142" i="8"/>
  <c r="R143" i="8"/>
  <c r="R144" i="8"/>
  <c r="R145" i="8"/>
  <c r="R146" i="8"/>
  <c r="R147" i="8"/>
  <c r="R148" i="8"/>
  <c r="R149" i="8"/>
  <c r="R150" i="8"/>
  <c r="R151" i="8"/>
  <c r="R152" i="8"/>
  <c r="R153" i="8"/>
  <c r="R154" i="8"/>
  <c r="R155" i="8"/>
  <c r="R156" i="8"/>
  <c r="R157" i="8"/>
  <c r="R158" i="8"/>
  <c r="R159" i="8"/>
  <c r="R160" i="8"/>
  <c r="R161" i="8"/>
  <c r="R162" i="8"/>
  <c r="R163" i="8"/>
  <c r="R164" i="8"/>
  <c r="R165" i="8"/>
  <c r="R166" i="8"/>
  <c r="R167" i="8"/>
  <c r="R168" i="8"/>
  <c r="R169" i="8"/>
  <c r="R170" i="8"/>
  <c r="R171" i="8"/>
  <c r="R172" i="8"/>
  <c r="R173" i="8"/>
  <c r="R174" i="8"/>
  <c r="R175" i="8"/>
  <c r="R176" i="8"/>
  <c r="R177" i="8"/>
  <c r="R178" i="8"/>
  <c r="R179" i="8"/>
  <c r="R180" i="8"/>
  <c r="R181" i="8"/>
  <c r="R182" i="8"/>
  <c r="R183" i="8"/>
  <c r="R184" i="8"/>
  <c r="R185" i="8"/>
  <c r="R186" i="8"/>
  <c r="R187" i="8"/>
  <c r="R188" i="8"/>
  <c r="R189" i="8"/>
  <c r="R190" i="8"/>
  <c r="R191" i="8"/>
  <c r="R192" i="8"/>
  <c r="R193" i="8"/>
  <c r="R194" i="8"/>
  <c r="R195" i="8"/>
  <c r="R196" i="8"/>
  <c r="R197" i="8"/>
  <c r="R198" i="8"/>
  <c r="R199" i="8"/>
  <c r="R200" i="8"/>
  <c r="R201" i="8"/>
  <c r="R8" i="8"/>
  <c r="Q9" i="8"/>
  <c r="Q10" i="8"/>
  <c r="Q11" i="8"/>
  <c r="Q12" i="8"/>
  <c r="Q13" i="8"/>
  <c r="Q14" i="8"/>
  <c r="Q15" i="8"/>
  <c r="Q16" i="8"/>
  <c r="Q17" i="8"/>
  <c r="Q18" i="8"/>
  <c r="Q19" i="8"/>
  <c r="Q20" i="8"/>
  <c r="Q21" i="8"/>
  <c r="Q22" i="8"/>
  <c r="Q23" i="8"/>
  <c r="Q24" i="8"/>
  <c r="Q25" i="8"/>
  <c r="Q26" i="8"/>
  <c r="Q28" i="8"/>
  <c r="Q29" i="8"/>
  <c r="Q30" i="8"/>
  <c r="Q31" i="8"/>
  <c r="Q32" i="8"/>
  <c r="Q33" i="8"/>
  <c r="Q34" i="8"/>
  <c r="Q35" i="8"/>
  <c r="Q36" i="8"/>
  <c r="Q37" i="8"/>
  <c r="Q38" i="8"/>
  <c r="Q39" i="8"/>
  <c r="Q40" i="8"/>
  <c r="Q41" i="8"/>
  <c r="Q42" i="8"/>
  <c r="Q43" i="8"/>
  <c r="Q44" i="8"/>
  <c r="Q45" i="8"/>
  <c r="Q46" i="8"/>
  <c r="Q47" i="8"/>
  <c r="Q48" i="8"/>
  <c r="Q49" i="8"/>
  <c r="Q50" i="8"/>
  <c r="Q51" i="8"/>
  <c r="Q52" i="8"/>
  <c r="Q53" i="8"/>
  <c r="Q54" i="8"/>
  <c r="Q55" i="8"/>
  <c r="Q56" i="8"/>
  <c r="Q57" i="8"/>
  <c r="Q58" i="8"/>
  <c r="Q59" i="8"/>
  <c r="Q60" i="8"/>
  <c r="Q61" i="8"/>
  <c r="Q62" i="8"/>
  <c r="Q63" i="8"/>
  <c r="Q64" i="8"/>
  <c r="Q65" i="8"/>
  <c r="Q66" i="8"/>
  <c r="Q67" i="8"/>
  <c r="Q68" i="8"/>
  <c r="Q69" i="8"/>
  <c r="Q70" i="8"/>
  <c r="Q71" i="8"/>
  <c r="Q72" i="8"/>
  <c r="Q73" i="8"/>
  <c r="Q74" i="8"/>
  <c r="Q75" i="8"/>
  <c r="Q76" i="8"/>
  <c r="Q77" i="8"/>
  <c r="Q78" i="8"/>
  <c r="Q79" i="8"/>
  <c r="Q80" i="8"/>
  <c r="Q81" i="8"/>
  <c r="Q82" i="8"/>
  <c r="Q83" i="8"/>
  <c r="Q84" i="8"/>
  <c r="Q85" i="8"/>
  <c r="Q86" i="8"/>
  <c r="Q87" i="8"/>
  <c r="Q88" i="8"/>
  <c r="Q89" i="8"/>
  <c r="Q90" i="8"/>
  <c r="Q91" i="8"/>
  <c r="Q92" i="8"/>
  <c r="Q93" i="8"/>
  <c r="Q94" i="8"/>
  <c r="Q95" i="8"/>
  <c r="Q96" i="8"/>
  <c r="Q97" i="8"/>
  <c r="Q98" i="8"/>
  <c r="Q99" i="8"/>
  <c r="Q100" i="8"/>
  <c r="Q101" i="8"/>
  <c r="Q102" i="8"/>
  <c r="Q103" i="8"/>
  <c r="Q104" i="8"/>
  <c r="Q105" i="8"/>
  <c r="Q106" i="8"/>
  <c r="Q107" i="8"/>
  <c r="Q108" i="8"/>
  <c r="Q109" i="8"/>
  <c r="Q110" i="8"/>
  <c r="Q111" i="8"/>
  <c r="Q112" i="8"/>
  <c r="Q113" i="8"/>
  <c r="Q114" i="8"/>
  <c r="Q115" i="8"/>
  <c r="Q116" i="8"/>
  <c r="Q117" i="8"/>
  <c r="Q118" i="8"/>
  <c r="Q119" i="8"/>
  <c r="Q120" i="8"/>
  <c r="Q121" i="8"/>
  <c r="Q122" i="8"/>
  <c r="Q123" i="8"/>
  <c r="Q124" i="8"/>
  <c r="Q125" i="8"/>
  <c r="Q126" i="8"/>
  <c r="Q127" i="8"/>
  <c r="Q128" i="8"/>
  <c r="Q129" i="8"/>
  <c r="Q130" i="8"/>
  <c r="Q131" i="8"/>
  <c r="Q132" i="8"/>
  <c r="Q133" i="8"/>
  <c r="Q134" i="8"/>
  <c r="Q135" i="8"/>
  <c r="Q136" i="8"/>
  <c r="Q137" i="8"/>
  <c r="Q138" i="8"/>
  <c r="Q139" i="8"/>
  <c r="Q140" i="8"/>
  <c r="Q141" i="8"/>
  <c r="Q142" i="8"/>
  <c r="Q143" i="8"/>
  <c r="Q144" i="8"/>
  <c r="Q145" i="8"/>
  <c r="Q146" i="8"/>
  <c r="Q147" i="8"/>
  <c r="Q148" i="8"/>
  <c r="Q149" i="8"/>
  <c r="Q150" i="8"/>
  <c r="Q151" i="8"/>
  <c r="Q152" i="8"/>
  <c r="Q153" i="8"/>
  <c r="Q154" i="8"/>
  <c r="Q155" i="8"/>
  <c r="Q156" i="8"/>
  <c r="Q157" i="8"/>
  <c r="Q158" i="8"/>
  <c r="Q159" i="8"/>
  <c r="Q160" i="8"/>
  <c r="Q161" i="8"/>
  <c r="Q162" i="8"/>
  <c r="Q163" i="8"/>
  <c r="Q164" i="8"/>
  <c r="Q165" i="8"/>
  <c r="Q166" i="8"/>
  <c r="Q167" i="8"/>
  <c r="Q168" i="8"/>
  <c r="Q169" i="8"/>
  <c r="Q170" i="8"/>
  <c r="Q171" i="8"/>
  <c r="Q172" i="8"/>
  <c r="Q173" i="8"/>
  <c r="Q174" i="8"/>
  <c r="Q175" i="8"/>
  <c r="Q176" i="8"/>
  <c r="Q177" i="8"/>
  <c r="Q178" i="8"/>
  <c r="Q179" i="8"/>
  <c r="Q180" i="8"/>
  <c r="Q181" i="8"/>
  <c r="Q182" i="8"/>
  <c r="Q183" i="8"/>
  <c r="Q184" i="8"/>
  <c r="Q185" i="8"/>
  <c r="Q186" i="8"/>
  <c r="Q187" i="8"/>
  <c r="Q188" i="8"/>
  <c r="Q189" i="8"/>
  <c r="Q190" i="8"/>
  <c r="Q191" i="8"/>
  <c r="Q192" i="8"/>
  <c r="Q193" i="8"/>
  <c r="Q194" i="8"/>
  <c r="Q195" i="8"/>
  <c r="Q196" i="8"/>
  <c r="Q197" i="8"/>
  <c r="Q198" i="8"/>
  <c r="Q199" i="8"/>
  <c r="Q200" i="8"/>
  <c r="Q201" i="8"/>
  <c r="Q8" i="8"/>
  <c r="AE22" i="9" l="1"/>
  <c r="AE31" i="9"/>
  <c r="AE112" i="9"/>
  <c r="AE116" i="9"/>
  <c r="AE120" i="9"/>
  <c r="AE124" i="9"/>
  <c r="AE128" i="9"/>
  <c r="AE132" i="9"/>
  <c r="AE136" i="9"/>
  <c r="AE140" i="9"/>
  <c r="AE144" i="9"/>
  <c r="AE163" i="9"/>
  <c r="AE179" i="9"/>
  <c r="AE195" i="9"/>
  <c r="AE19" i="9"/>
  <c r="AE13" i="9"/>
  <c r="AE17" i="9"/>
  <c r="AE21" i="9"/>
  <c r="AE33" i="9"/>
  <c r="AE35" i="9"/>
  <c r="AE39" i="9"/>
  <c r="AE41" i="9"/>
  <c r="AE43" i="9"/>
  <c r="AE47" i="9"/>
  <c r="AE49" i="9"/>
  <c r="AE51" i="9"/>
  <c r="AE55" i="9"/>
  <c r="AE57" i="9"/>
  <c r="AE59" i="9"/>
  <c r="AE63" i="9"/>
  <c r="AE65" i="9"/>
  <c r="AE67" i="9"/>
  <c r="AE71" i="9"/>
  <c r="AE73" i="9"/>
  <c r="AE75" i="9"/>
  <c r="AE79" i="9"/>
  <c r="AE81" i="9"/>
  <c r="AE83" i="9"/>
  <c r="AE87" i="9"/>
  <c r="AE89" i="9"/>
  <c r="AE91" i="9"/>
  <c r="AE95" i="9"/>
  <c r="AE99" i="9"/>
  <c r="AE101" i="9"/>
  <c r="AE103" i="9"/>
  <c r="AE107" i="9"/>
  <c r="AE109" i="9"/>
  <c r="AE111" i="9"/>
  <c r="AE115" i="9"/>
  <c r="AE117" i="9"/>
  <c r="AE119" i="9"/>
  <c r="AE123" i="9"/>
  <c r="AE125" i="9"/>
  <c r="AE127" i="9"/>
  <c r="AE131" i="9"/>
  <c r="AE133" i="9"/>
  <c r="AE142" i="9"/>
  <c r="AE158" i="9"/>
  <c r="AE174" i="9"/>
  <c r="AE194" i="9"/>
  <c r="AE145" i="9"/>
  <c r="AE134" i="9"/>
  <c r="AE126" i="9"/>
  <c r="AE118" i="9"/>
  <c r="AE110" i="9"/>
  <c r="AE82" i="9"/>
  <c r="AE58" i="9"/>
  <c r="AE42" i="9"/>
  <c r="AE20" i="9"/>
  <c r="AE12" i="9"/>
  <c r="U201" i="8"/>
  <c r="V201" i="8" s="1"/>
  <c r="U199" i="8"/>
  <c r="V199" i="8" s="1"/>
  <c r="U197" i="8"/>
  <c r="V197" i="8" s="1"/>
  <c r="U195" i="8"/>
  <c r="V195" i="8" s="1"/>
  <c r="U193" i="8"/>
  <c r="V193" i="8" s="1"/>
  <c r="U191" i="8"/>
  <c r="V191" i="8" s="1"/>
  <c r="U189" i="8"/>
  <c r="V189" i="8" s="1"/>
  <c r="U187" i="8"/>
  <c r="V187" i="8" s="1"/>
  <c r="U185" i="8"/>
  <c r="V185" i="8" s="1"/>
  <c r="U183" i="8"/>
  <c r="V183" i="8" s="1"/>
  <c r="U181" i="8"/>
  <c r="V181" i="8" s="1"/>
  <c r="U179" i="8"/>
  <c r="V179" i="8" s="1"/>
  <c r="U177" i="8"/>
  <c r="V177" i="8" s="1"/>
  <c r="U175" i="8"/>
  <c r="V175" i="8" s="1"/>
  <c r="U173" i="8"/>
  <c r="V173" i="8" s="1"/>
  <c r="U171" i="8"/>
  <c r="V171" i="8" s="1"/>
  <c r="U169" i="8"/>
  <c r="V169" i="8" s="1"/>
  <c r="U167" i="8"/>
  <c r="V167" i="8" s="1"/>
  <c r="U163" i="8"/>
  <c r="V163" i="8" s="1"/>
  <c r="U161" i="8"/>
  <c r="V161" i="8" s="1"/>
  <c r="U159" i="8"/>
  <c r="V159" i="8" s="1"/>
  <c r="U157" i="8"/>
  <c r="V157" i="8" s="1"/>
  <c r="U155" i="8"/>
  <c r="V155" i="8" s="1"/>
  <c r="U153" i="8"/>
  <c r="V153" i="8" s="1"/>
  <c r="U151" i="8"/>
  <c r="V151" i="8" s="1"/>
  <c r="U149" i="8"/>
  <c r="V149" i="8" s="1"/>
  <c r="U147" i="8"/>
  <c r="V147" i="8" s="1"/>
  <c r="U145" i="8"/>
  <c r="V145" i="8" s="1"/>
  <c r="U143" i="8"/>
  <c r="V143" i="8" s="1"/>
  <c r="U141" i="8"/>
  <c r="V141" i="8" s="1"/>
  <c r="U139" i="8"/>
  <c r="V139" i="8" s="1"/>
  <c r="U137" i="8"/>
  <c r="V137" i="8" s="1"/>
  <c r="U135" i="8"/>
  <c r="V135" i="8" s="1"/>
  <c r="U133" i="8"/>
  <c r="V133" i="8" s="1"/>
  <c r="U131" i="8"/>
  <c r="V131" i="8" s="1"/>
  <c r="U129" i="8"/>
  <c r="V129" i="8" s="1"/>
  <c r="U127" i="8"/>
  <c r="V127" i="8" s="1"/>
  <c r="AE106" i="9"/>
  <c r="AE102" i="9"/>
  <c r="AE94" i="9"/>
  <c r="AE90" i="9"/>
  <c r="AE86" i="9"/>
  <c r="AE78" i="9"/>
  <c r="AE74" i="9"/>
  <c r="AE70" i="9"/>
  <c r="AE62" i="9"/>
  <c r="AE54" i="9"/>
  <c r="AE46" i="9"/>
  <c r="AE38" i="9"/>
  <c r="AE24" i="9"/>
  <c r="AE141" i="9"/>
  <c r="AE149" i="9"/>
  <c r="AE152" i="9"/>
  <c r="AE154" i="9"/>
  <c r="AE156" i="9"/>
  <c r="AE160" i="9"/>
  <c r="AE162" i="9"/>
  <c r="AE164" i="9"/>
  <c r="AE168" i="9"/>
  <c r="AE170" i="9"/>
  <c r="AE172" i="9"/>
  <c r="AE176" i="9"/>
  <c r="AE178" i="9"/>
  <c r="AE180" i="9"/>
  <c r="AE182" i="9"/>
  <c r="AE184" i="9"/>
  <c r="AE188" i="9"/>
  <c r="AE190" i="9"/>
  <c r="AE192" i="9"/>
  <c r="AE196" i="9"/>
  <c r="AE198" i="9"/>
  <c r="AE200" i="9"/>
  <c r="AE30" i="9"/>
  <c r="AE32" i="9"/>
  <c r="AE28" i="9"/>
  <c r="AE23" i="9"/>
  <c r="AE135" i="9"/>
  <c r="AE199" i="9"/>
  <c r="AE191" i="9"/>
  <c r="AE183" i="9"/>
  <c r="AE175" i="9"/>
  <c r="AE167" i="9"/>
  <c r="AE159" i="9"/>
  <c r="AE151" i="9"/>
  <c r="AE147" i="9"/>
  <c r="AE143" i="9"/>
  <c r="AE139" i="9"/>
  <c r="AE29" i="9"/>
  <c r="AE18" i="9"/>
  <c r="AE14" i="9"/>
  <c r="AE26" i="9"/>
  <c r="AE146" i="9"/>
  <c r="AE150" i="9"/>
  <c r="AE108" i="9"/>
  <c r="AE104" i="9"/>
  <c r="AE100" i="9"/>
  <c r="AE96" i="9"/>
  <c r="AE92" i="9"/>
  <c r="AE88" i="9"/>
  <c r="AE84" i="9"/>
  <c r="AE80" i="9"/>
  <c r="AE76" i="9"/>
  <c r="AE72" i="9"/>
  <c r="AE68" i="9"/>
  <c r="AE64" i="9"/>
  <c r="AE60" i="9"/>
  <c r="AE56" i="9"/>
  <c r="AE52" i="9"/>
  <c r="AE48" i="9"/>
  <c r="AE44" i="9"/>
  <c r="AE40" i="9"/>
  <c r="AE36" i="9"/>
  <c r="AE153" i="9"/>
  <c r="AE157" i="9"/>
  <c r="AE161" i="9"/>
  <c r="AE165" i="9"/>
  <c r="AE169" i="9"/>
  <c r="AE173" i="9"/>
  <c r="AE177" i="9"/>
  <c r="AE181" i="9"/>
  <c r="AE185" i="9"/>
  <c r="AE189" i="9"/>
  <c r="AE193" i="9"/>
  <c r="AE197" i="9"/>
  <c r="AE201" i="9"/>
  <c r="AE25" i="9"/>
  <c r="U200" i="8"/>
  <c r="V200" i="8" s="1"/>
  <c r="U198" i="8"/>
  <c r="V198" i="8" s="1"/>
  <c r="U196" i="8"/>
  <c r="V196" i="8" s="1"/>
  <c r="U194" i="8"/>
  <c r="V194" i="8" s="1"/>
  <c r="U192" i="8"/>
  <c r="V192" i="8" s="1"/>
  <c r="U190" i="8"/>
  <c r="V190" i="8" s="1"/>
  <c r="U188" i="8"/>
  <c r="V188" i="8" s="1"/>
  <c r="U186" i="8"/>
  <c r="V186" i="8" s="1"/>
  <c r="U184" i="8"/>
  <c r="V184" i="8" s="1"/>
  <c r="U182" i="8"/>
  <c r="V182" i="8" s="1"/>
  <c r="U180" i="8"/>
  <c r="V180" i="8" s="1"/>
  <c r="U178" i="8"/>
  <c r="V178" i="8" s="1"/>
  <c r="U176" i="8"/>
  <c r="V176" i="8" s="1"/>
  <c r="U174" i="8"/>
  <c r="V174" i="8" s="1"/>
  <c r="U172" i="8"/>
  <c r="V172" i="8" s="1"/>
  <c r="U170" i="8"/>
  <c r="V170" i="8" s="1"/>
  <c r="U168" i="8"/>
  <c r="V168" i="8" s="1"/>
  <c r="U166" i="8"/>
  <c r="V166" i="8" s="1"/>
  <c r="U126" i="8"/>
  <c r="V126" i="8" s="1"/>
  <c r="U124" i="8"/>
  <c r="V124" i="8" s="1"/>
  <c r="U122" i="8"/>
  <c r="V122" i="8" s="1"/>
  <c r="U120" i="8"/>
  <c r="V120" i="8" s="1"/>
  <c r="U118" i="8"/>
  <c r="V118" i="8" s="1"/>
  <c r="U116" i="8"/>
  <c r="V116" i="8" s="1"/>
  <c r="U114" i="8"/>
  <c r="V114" i="8" s="1"/>
  <c r="U112" i="8"/>
  <c r="V112" i="8" s="1"/>
  <c r="U110" i="8"/>
  <c r="V110" i="8" s="1"/>
  <c r="U109" i="8"/>
  <c r="V109" i="8" s="1"/>
  <c r="U107" i="8"/>
  <c r="V107" i="8" s="1"/>
  <c r="U105" i="8"/>
  <c r="V105" i="8" s="1"/>
  <c r="U103" i="8"/>
  <c r="V103" i="8" s="1"/>
  <c r="U101" i="8"/>
  <c r="V101" i="8" s="1"/>
  <c r="U99" i="8"/>
  <c r="V99" i="8" s="1"/>
  <c r="U97" i="8"/>
  <c r="V97" i="8" s="1"/>
  <c r="U95" i="8"/>
  <c r="V95" i="8" s="1"/>
  <c r="U93" i="8"/>
  <c r="V93" i="8" s="1"/>
  <c r="U91" i="8"/>
  <c r="V91" i="8" s="1"/>
  <c r="U89" i="8"/>
  <c r="V89" i="8" s="1"/>
  <c r="U87" i="8"/>
  <c r="V87" i="8" s="1"/>
  <c r="U85" i="8"/>
  <c r="V85" i="8" s="1"/>
  <c r="U83" i="8"/>
  <c r="V83" i="8" s="1"/>
  <c r="U81" i="8"/>
  <c r="V81" i="8" s="1"/>
  <c r="U79" i="8"/>
  <c r="V79" i="8" s="1"/>
  <c r="U77" i="8"/>
  <c r="V77" i="8" s="1"/>
  <c r="U75" i="8"/>
  <c r="V75" i="8" s="1"/>
  <c r="U73" i="8"/>
  <c r="V73" i="8" s="1"/>
  <c r="U71" i="8"/>
  <c r="V71" i="8" s="1"/>
  <c r="U69" i="8"/>
  <c r="V69" i="8" s="1"/>
  <c r="U67" i="8"/>
  <c r="V67" i="8" s="1"/>
  <c r="U65" i="8"/>
  <c r="V65" i="8" s="1"/>
  <c r="U63" i="8"/>
  <c r="V63" i="8" s="1"/>
  <c r="U61" i="8"/>
  <c r="V61" i="8" s="1"/>
  <c r="U59" i="8"/>
  <c r="V59" i="8" s="1"/>
  <c r="U57" i="8"/>
  <c r="V57" i="8" s="1"/>
  <c r="U56" i="8"/>
  <c r="V56" i="8" s="1"/>
  <c r="U54" i="8"/>
  <c r="V54" i="8" s="1"/>
  <c r="U52" i="8"/>
  <c r="V52" i="8" s="1"/>
  <c r="U50" i="8"/>
  <c r="V50" i="8" s="1"/>
  <c r="U48" i="8"/>
  <c r="V48" i="8" s="1"/>
  <c r="U46" i="8"/>
  <c r="V46" i="8" s="1"/>
  <c r="U44" i="8"/>
  <c r="V44" i="8" s="1"/>
  <c r="U42" i="8"/>
  <c r="V42" i="8" s="1"/>
  <c r="U40" i="8"/>
  <c r="V40" i="8" s="1"/>
  <c r="U38" i="8"/>
  <c r="V38" i="8" s="1"/>
  <c r="U36" i="8"/>
  <c r="V36" i="8" s="1"/>
  <c r="U34" i="8"/>
  <c r="V34" i="8" s="1"/>
  <c r="U32" i="8"/>
  <c r="V32" i="8" s="1"/>
  <c r="U30" i="8"/>
  <c r="V30" i="8" s="1"/>
  <c r="U28" i="8"/>
  <c r="V28" i="8" s="1"/>
  <c r="U25" i="8"/>
  <c r="V25" i="8" s="1"/>
  <c r="U23" i="8"/>
  <c r="V23" i="8" s="1"/>
  <c r="U21" i="8"/>
  <c r="V21" i="8" s="1"/>
  <c r="U19" i="8"/>
  <c r="V19" i="8" s="1"/>
  <c r="U17" i="8"/>
  <c r="V17" i="8" s="1"/>
  <c r="U15" i="8"/>
  <c r="V15" i="8" s="1"/>
  <c r="U13" i="8"/>
  <c r="V13" i="8" s="1"/>
  <c r="U11" i="8"/>
  <c r="V11" i="8" s="1"/>
  <c r="U9" i="8"/>
  <c r="V9" i="8" s="1"/>
  <c r="D10" i="10"/>
  <c r="D12" i="10"/>
  <c r="U165" i="8"/>
  <c r="V165" i="8" s="1"/>
  <c r="U164" i="8"/>
  <c r="V164" i="8" s="1"/>
  <c r="U162" i="8"/>
  <c r="V162" i="8" s="1"/>
  <c r="U160" i="8"/>
  <c r="V160" i="8" s="1"/>
  <c r="U158" i="8"/>
  <c r="V158" i="8" s="1"/>
  <c r="U156" i="8"/>
  <c r="V156" i="8" s="1"/>
  <c r="U154" i="8"/>
  <c r="V154" i="8" s="1"/>
  <c r="U152" i="8"/>
  <c r="V152" i="8" s="1"/>
  <c r="U150" i="8"/>
  <c r="V150" i="8" s="1"/>
  <c r="U148" i="8"/>
  <c r="V148" i="8" s="1"/>
  <c r="U146" i="8"/>
  <c r="V146" i="8" s="1"/>
  <c r="U144" i="8"/>
  <c r="V144" i="8" s="1"/>
  <c r="U142" i="8"/>
  <c r="V142" i="8" s="1"/>
  <c r="U140" i="8"/>
  <c r="V140" i="8" s="1"/>
  <c r="U138" i="8"/>
  <c r="V138" i="8" s="1"/>
  <c r="U136" i="8"/>
  <c r="V136" i="8" s="1"/>
  <c r="U134" i="8"/>
  <c r="V134" i="8" s="1"/>
  <c r="U132" i="8"/>
  <c r="V132" i="8" s="1"/>
  <c r="U130" i="8"/>
  <c r="V130" i="8" s="1"/>
  <c r="U128" i="8"/>
  <c r="V128" i="8" s="1"/>
  <c r="U125" i="8"/>
  <c r="V125" i="8" s="1"/>
  <c r="U123" i="8"/>
  <c r="V123" i="8" s="1"/>
  <c r="U121" i="8"/>
  <c r="V121" i="8" s="1"/>
  <c r="U119" i="8"/>
  <c r="V119" i="8" s="1"/>
  <c r="U117" i="8"/>
  <c r="V117" i="8" s="1"/>
  <c r="U115" i="8"/>
  <c r="V115" i="8" s="1"/>
  <c r="U113" i="8"/>
  <c r="V113" i="8" s="1"/>
  <c r="U111" i="8"/>
  <c r="V111" i="8" s="1"/>
  <c r="U108" i="8"/>
  <c r="V108" i="8" s="1"/>
  <c r="U106" i="8"/>
  <c r="V106" i="8" s="1"/>
  <c r="U104" i="8"/>
  <c r="V104" i="8" s="1"/>
  <c r="U102" i="8"/>
  <c r="V102" i="8" s="1"/>
  <c r="U100" i="8"/>
  <c r="V100" i="8" s="1"/>
  <c r="U98" i="8"/>
  <c r="V98" i="8" s="1"/>
  <c r="U96" i="8"/>
  <c r="V96" i="8" s="1"/>
  <c r="U94" i="8"/>
  <c r="V94" i="8" s="1"/>
  <c r="U92" i="8"/>
  <c r="V92" i="8" s="1"/>
  <c r="U90" i="8"/>
  <c r="V90" i="8" s="1"/>
  <c r="U88" i="8"/>
  <c r="V88" i="8" s="1"/>
  <c r="U86" i="8"/>
  <c r="V86" i="8" s="1"/>
  <c r="U84" i="8"/>
  <c r="V84" i="8" s="1"/>
  <c r="U82" i="8"/>
  <c r="V82" i="8" s="1"/>
  <c r="U80" i="8"/>
  <c r="V80" i="8" s="1"/>
  <c r="U78" i="8"/>
  <c r="V78" i="8" s="1"/>
  <c r="U76" i="8"/>
  <c r="V76" i="8" s="1"/>
  <c r="U74" i="8"/>
  <c r="V74" i="8" s="1"/>
  <c r="U72" i="8"/>
  <c r="V72" i="8" s="1"/>
  <c r="U70" i="8"/>
  <c r="V70" i="8" s="1"/>
  <c r="U68" i="8"/>
  <c r="V68" i="8" s="1"/>
  <c r="U66" i="8"/>
  <c r="V66" i="8" s="1"/>
  <c r="U64" i="8"/>
  <c r="V64" i="8" s="1"/>
  <c r="U62" i="8"/>
  <c r="V62" i="8" s="1"/>
  <c r="U60" i="8"/>
  <c r="V60" i="8" s="1"/>
  <c r="U58" i="8"/>
  <c r="V58" i="8" s="1"/>
  <c r="U55" i="8"/>
  <c r="V55" i="8" s="1"/>
  <c r="U53" i="8"/>
  <c r="V53" i="8" s="1"/>
  <c r="U51" i="8"/>
  <c r="V51" i="8" s="1"/>
  <c r="U49" i="8"/>
  <c r="V49" i="8" s="1"/>
  <c r="U47" i="8"/>
  <c r="V47" i="8" s="1"/>
  <c r="U45" i="8"/>
  <c r="V45" i="8" s="1"/>
  <c r="U41" i="8"/>
  <c r="V41" i="8" s="1"/>
  <c r="U39" i="8"/>
  <c r="V39" i="8" s="1"/>
  <c r="U37" i="8"/>
  <c r="V37" i="8" s="1"/>
  <c r="U35" i="8"/>
  <c r="V35" i="8" s="1"/>
  <c r="U33" i="8"/>
  <c r="U31" i="8"/>
  <c r="V31" i="8" s="1"/>
  <c r="U29" i="8"/>
  <c r="V29" i="8" s="1"/>
  <c r="U26" i="8"/>
  <c r="V26" i="8" s="1"/>
  <c r="U24" i="8"/>
  <c r="V24" i="8" s="1"/>
  <c r="U22" i="8"/>
  <c r="V22" i="8" s="1"/>
  <c r="U20" i="8"/>
  <c r="V20" i="8" s="1"/>
  <c r="U18" i="8"/>
  <c r="V18" i="8" s="1"/>
  <c r="U16" i="8"/>
  <c r="V16" i="8" s="1"/>
  <c r="U14" i="8"/>
  <c r="V14" i="8" s="1"/>
  <c r="U12" i="8"/>
  <c r="V12" i="8" s="1"/>
  <c r="U8" i="8"/>
  <c r="U10" i="8"/>
  <c r="V10" i="8" s="1"/>
  <c r="U43" i="8"/>
  <c r="V43" i="8" s="1"/>
  <c r="V33" i="8"/>
  <c r="G39" i="10"/>
  <c r="V8" i="8" l="1"/>
  <c r="V4" i="8" s="1"/>
  <c r="AD9" i="9"/>
  <c r="AD10" i="9"/>
  <c r="AD11" i="9"/>
  <c r="AD8" i="9"/>
  <c r="AC9" i="9"/>
  <c r="AC10" i="9"/>
  <c r="AC11" i="9"/>
  <c r="AC8" i="9"/>
  <c r="AC4" i="9" s="1"/>
  <c r="AB9" i="9"/>
  <c r="AB10" i="9"/>
  <c r="AB11" i="9"/>
  <c r="AB8" i="9"/>
  <c r="AB4" i="9" s="1"/>
  <c r="AA9" i="9"/>
  <c r="AA10" i="9"/>
  <c r="AA11" i="9"/>
  <c r="AA8" i="9"/>
  <c r="AA4" i="9" s="1"/>
  <c r="Z9" i="9"/>
  <c r="AE9" i="9" s="1"/>
  <c r="Z10" i="9"/>
  <c r="AE10" i="9" s="1"/>
  <c r="Z11" i="9"/>
  <c r="Z8" i="9"/>
  <c r="H42" i="10"/>
  <c r="F42" i="10"/>
  <c r="G40" i="10"/>
  <c r="G38" i="10"/>
  <c r="G37" i="10"/>
  <c r="G36" i="10"/>
  <c r="G35" i="10"/>
  <c r="H34" i="10"/>
  <c r="G34" i="10" s="1"/>
  <c r="F34" i="10"/>
  <c r="G32" i="10"/>
  <c r="F22" i="10"/>
  <c r="A18" i="10"/>
  <c r="A17" i="10"/>
  <c r="AD4" i="9" l="1"/>
  <c r="G42" i="10"/>
  <c r="AE8" i="9"/>
  <c r="Z4" i="9"/>
  <c r="H17" i="10" s="1"/>
  <c r="G17" i="10" s="1"/>
  <c r="H21" i="10"/>
  <c r="G21" i="10" s="1"/>
  <c r="H20" i="10"/>
  <c r="G20" i="10" s="1"/>
  <c r="AE11" i="9"/>
  <c r="H19" i="10"/>
  <c r="G19" i="10" s="1"/>
  <c r="H18" i="10"/>
  <c r="G18" i="10" s="1"/>
  <c r="AE4" i="9" l="1"/>
  <c r="H22" i="10"/>
  <c r="G22" i="10" s="1"/>
  <c r="G43" i="10" s="1"/>
  <c r="H43" i="10" l="1"/>
</calcChain>
</file>

<file path=xl/sharedStrings.xml><?xml version="1.0" encoding="utf-8"?>
<sst xmlns="http://schemas.openxmlformats.org/spreadsheetml/2006/main" count="1343" uniqueCount="311">
  <si>
    <t>Sr. No.</t>
  </si>
  <si>
    <t>Description</t>
  </si>
  <si>
    <t>UOM</t>
  </si>
  <si>
    <t>Make</t>
  </si>
  <si>
    <t>Item Range Code</t>
  </si>
  <si>
    <t>UNIQUE IDENTIFIERS</t>
  </si>
  <si>
    <t>Basic Rate</t>
  </si>
  <si>
    <t>Other</t>
  </si>
  <si>
    <t>QTY</t>
  </si>
  <si>
    <t>Model No./
Product Code</t>
  </si>
  <si>
    <t>Tag/
Item No.</t>
  </si>
  <si>
    <t>ITC HS
 Code</t>
  </si>
  <si>
    <t>Country of 
Origin</t>
  </si>
  <si>
    <t>Port of 
Loading</t>
  </si>
  <si>
    <t>User defined column</t>
  </si>
  <si>
    <t>Nos</t>
  </si>
  <si>
    <t>Area</t>
  </si>
  <si>
    <t>VAT</t>
  </si>
  <si>
    <t xml:space="preserve">Service </t>
  </si>
  <si>
    <t>CESS</t>
  </si>
  <si>
    <t>Amount</t>
  </si>
  <si>
    <t>Supply + Installation Rate</t>
  </si>
  <si>
    <t>Scenario 4</t>
  </si>
  <si>
    <t>Single rate for supply + install</t>
  </si>
  <si>
    <t>supply + Installation total</t>
  </si>
  <si>
    <t>CHARTERED HOTELS PVT. LTD.</t>
  </si>
  <si>
    <t>CERTIFICATE OF PAYMENT</t>
  </si>
  <si>
    <t>Project Code:-</t>
  </si>
  <si>
    <t>Not For Payment</t>
  </si>
  <si>
    <t>Project:-</t>
  </si>
  <si>
    <t>Work:</t>
  </si>
  <si>
    <t>Budget Code:-</t>
  </si>
  <si>
    <t>W.O. / P.O. No. &amp; Date:-</t>
  </si>
  <si>
    <t>Original W.O. Value:-</t>
  </si>
  <si>
    <t>WO Amendment No.:-</t>
  </si>
  <si>
    <t>Amended WO/PO Value:-</t>
  </si>
  <si>
    <t>Description of Work</t>
  </si>
  <si>
    <t>Previous Certified Amount             
 INR</t>
  </si>
  <si>
    <t>Current Certified Amount        
 INR</t>
  </si>
  <si>
    <t>Cumulative Certified Amount   
 INR</t>
  </si>
  <si>
    <t>Certificate Type:-</t>
  </si>
  <si>
    <t>I</t>
  </si>
  <si>
    <t>Certificate No.:-</t>
  </si>
  <si>
    <t>A</t>
  </si>
  <si>
    <t>Work Done Amount</t>
  </si>
  <si>
    <t>Service Tax.</t>
  </si>
  <si>
    <t>Gross Amount for Work Done As per this Bill</t>
  </si>
  <si>
    <t xml:space="preserve">B </t>
  </si>
  <si>
    <t>Recoveries:-</t>
  </si>
  <si>
    <t>Recovery of  Advance (@13.333%)</t>
  </si>
  <si>
    <t xml:space="preserve">Recovery of water Charges for Water Consumed </t>
  </si>
  <si>
    <t>Recovery of Power ( For Electricity Consumed)</t>
  </si>
  <si>
    <t>Recovery of Monthly Advance ( if any)</t>
  </si>
  <si>
    <t>Recovery of unsecured Advance( Including Expired Bank Guarantee</t>
  </si>
  <si>
    <t>Recovery of Insurance Premium</t>
  </si>
  <si>
    <t>Debit for Non removing of debris</t>
  </si>
  <si>
    <t>Retention Amount (as per Contract Conditions 5%)</t>
  </si>
  <si>
    <t>Non Conformity of Concrete</t>
  </si>
  <si>
    <t>Miscellaneous</t>
  </si>
  <si>
    <t>B</t>
  </si>
  <si>
    <t>Total Gross Recoveries:-</t>
  </si>
  <si>
    <t>C</t>
  </si>
  <si>
    <t>Other Payments</t>
  </si>
  <si>
    <t xml:space="preserve">Mobilisation Advance </t>
  </si>
  <si>
    <t>Ad-Hoc Certification</t>
  </si>
  <si>
    <t>Secured Advance</t>
  </si>
  <si>
    <t>Travel Reimbursement</t>
  </si>
  <si>
    <t>Net Amount of Other Payments</t>
  </si>
  <si>
    <t>Service Tax ON Other Payments, if any.</t>
  </si>
  <si>
    <t>Gross Amount for Other Payments</t>
  </si>
  <si>
    <t>Gross Certified as Per This Bill 
A-B+C</t>
  </si>
  <si>
    <t xml:space="preserve">Rs. (In Words): </t>
  </si>
  <si>
    <t xml:space="preserve">Mode of Payment:- </t>
  </si>
  <si>
    <t>Remarks:-</t>
  </si>
  <si>
    <t>Prepared By</t>
  </si>
  <si>
    <t>Checked By</t>
  </si>
  <si>
    <t>Approved By</t>
  </si>
  <si>
    <t>QS and Contracts</t>
  </si>
  <si>
    <t>Asst.GM - Contracts</t>
  </si>
  <si>
    <t>GM -Project</t>
  </si>
  <si>
    <t>GM -Contracts</t>
  </si>
  <si>
    <t>CERTIFICATION</t>
  </si>
  <si>
    <t>COP Percentage</t>
  </si>
  <si>
    <t>COP Quantity</t>
  </si>
  <si>
    <t>COP Basic</t>
  </si>
  <si>
    <t>COP VAT</t>
  </si>
  <si>
    <t>COP SERVICE</t>
  </si>
  <si>
    <t>COP CESS</t>
  </si>
  <si>
    <t>COP Others</t>
  </si>
  <si>
    <t>COP TOTAL</t>
  </si>
  <si>
    <t>Net Supply and Installation Amount</t>
  </si>
  <si>
    <t>Others</t>
  </si>
  <si>
    <t>INTERIOR FINISHES (WET &amp; FIXED MILL WORKS)</t>
  </si>
  <si>
    <t>PARTITIONS &amp; PANELING</t>
  </si>
  <si>
    <t>General Notes :</t>
  </si>
  <si>
    <t>1. It is the responsibility of the contractor to ensure that all partitions should have adequate structural stability for taking the loads of the partitions and the cladding, wall units etc.</t>
  </si>
  <si>
    <t>2. The framework shall be adequately strengthened wherever necessary, by providing full height MS box sections vertically as directed without extra cost.  All vertical members of the partitions, wherever structurally required and as directed, shall be taken through the false ceiling to the structural slab/ beams etc. and shall be properly anchored at top &amp; bottom.</t>
  </si>
  <si>
    <t>3. The junction of the false ceiling &amp; partitions shall be properly treated to present a well finished appearance at no extra cost.</t>
  </si>
  <si>
    <t>4. All veneers shall be 4mm thick and book-matching.</t>
  </si>
  <si>
    <t>5. All laminates shall be 1mm thick and book-matching.</t>
  </si>
  <si>
    <t>6. All plywood shall be Garjan commercial ply conforming to the latest IS standards</t>
  </si>
  <si>
    <t>7. For height, clear height from finished floor level to bottom of false ceiling will be considered for measurement. However the contractor shall extend the partitions for around 60/ 70 mm above the false ceiling if so directed.</t>
  </si>
  <si>
    <t>8. No additional payment shall be made for providing trap door openings, cut outs for electrical fixtures, A.C. grills, speakers, sensors, all detectors, cameras, providing grooves etc. The contractor shall co-ordinate with the other service agencies appointed by the Employer.</t>
  </si>
  <si>
    <t>9. Wherever toughened glass is specified, the contractor shall take onsite measurements for cutouts for fixtures before toughening process. If required, a forma  made out of plywood shall be made to the exact dimensions and got approved before procurement of toughened glass.</t>
  </si>
  <si>
    <t>10. Basic Rate of Veneer shall be Rs. 75 per Sft.</t>
  </si>
  <si>
    <t>INTERNAL PAINTING</t>
  </si>
  <si>
    <t xml:space="preserve">the surface free from foreign matter, sandpapering smooth, filling in all holes and cracks, applying lambi / palti and rubbing down the surface, lambi/palti sandwiched with two coats of approved  primer, rate to include all tools, labour, scaffolding, primer  as required, complete as directed by the Engineer. </t>
  </si>
  <si>
    <t xml:space="preserve">Note:    Flat area (Not Girthed) in horizontal / vertical plane will be measured for payment and no multiplying factor will be applicable for payment. No additional payment will be made for grooves, cornices, vatta, mouldings etc. </t>
  </si>
  <si>
    <t>FLOORING</t>
  </si>
  <si>
    <t>FALSE CEILING</t>
  </si>
  <si>
    <t xml:space="preserve">ceiling angle of width 25mmx10mm fixed to soffit with GI cleat and steel expansion fasteners(Mfg by Saint Gobain Gyproc). Then Gypsteel® ULTRA CRP surface ribbed Ceiling section of having web of 51.5mm and two flanges of 26mm each with lips of 10.5mm are then fixed to the Gypsteel® ULTRA intermediate channel with the help of connecting clip and in direction perpendicular to the Gypsteel® ULTRA intermediate channel at 457mm centers.   so as to have a flush look which includes filling and finishing with jointing compound, joint paper tape. </t>
  </si>
  <si>
    <t>The "T" section shall be suspended from the soffit with the help of soffit cleat, rawl plugs, GI wire rod of 4mm dia. with galvanized spring level clips at 1200mm centres. The item shall include for necessary scaffolding / staging, making provisions for  trap door openings, cut outs for light fixtures, sprinklers etc.complete all as per approved shop drawings and as directed by the Engineer</t>
  </si>
  <si>
    <t xml:space="preserve">Using 12.5mm thick "Gyproc" square edged Gypsum boards of required size </t>
  </si>
  <si>
    <t>In horizontal surfaces</t>
  </si>
  <si>
    <t>In vertical surfaces</t>
  </si>
  <si>
    <t>FURNISHINGS</t>
  </si>
  <si>
    <t xml:space="preserve">Note : </t>
  </si>
  <si>
    <t xml:space="preserve">1) The item shall include for fixing approved, fire resistant, moisture &amp; midlew proof 12mm thick jute or 6 to 10mm thick rubber underlay / pad (provided by the client) </t>
  </si>
  <si>
    <t>2) All sub floors shall be inspected to ensure that all cracks greater than 3mm wide and depressions or protrusions over 0.8mm shall be filled or leveled.</t>
  </si>
  <si>
    <t>3) Direct glue down installation of carpet &amp; underlay is specifically prohibited.</t>
  </si>
  <si>
    <t>4) Carpet &amp; underlay shall be supplied by the CHPL</t>
  </si>
  <si>
    <t xml:space="preserve">In enhanced graphic textured cut &amp; looped pile carpet </t>
  </si>
  <si>
    <t>INTERIOR FINISHES FOR MOCK-UP FOR KING ROOM AT LUCKNOW</t>
  </si>
  <si>
    <t>INTERNAL PLASTERING</t>
  </si>
  <si>
    <t>In King Room &amp; Twin Room(Internal &amp; External Face of Window Wall only)</t>
  </si>
  <si>
    <t>BRICK MASONARY</t>
  </si>
  <si>
    <t>230mm thick and above (nominal dimension) Brick Masonary (For King Room &amp; Twin Room window wall only)</t>
  </si>
  <si>
    <t>Note : Vinyl wall coverings shall be supplied by the CHPL</t>
  </si>
  <si>
    <t>FLOORING, SKIRTING &amp; CLADDING</t>
  </si>
  <si>
    <t>Note :</t>
  </si>
  <si>
    <t>All marble, granite and stone work to include Pre &amp; Post chemical sealant treatment on the back and sides, honing / mirror polishing, pointing of joints with approved grout, moldings, grooves, pre and post treatment etc.</t>
  </si>
  <si>
    <t>The contractor shall include for all cut outs, wastage, polishing edges, finishing for switch boxes, sockets and the like in the items listed hereunder.</t>
  </si>
  <si>
    <t>Basic Rate of Oman Royal Beige Stone shall be Rs. 220 per Sft. &amp; Vitrified tiles shall be Rs. 75 per Sft.</t>
  </si>
  <si>
    <t>Vitrified tile shall be supplied by CHPL</t>
  </si>
  <si>
    <t xml:space="preserve">Skirting in approved vitrified tiles in 600mm x 100mm size, minimum 10mm thick </t>
  </si>
  <si>
    <t xml:space="preserve">Fixing Cladding in approved vitrified tiles for WC Area Walls </t>
  </si>
  <si>
    <t>chamfering the edges etc., complete as per approved shop drawings and as directed by the Engineer. The item includes providing &amp; applying approved pre &amp; post chemical sealant (Aquaseal or approved equivalent) treatment to the top surface of  stone, necessary scaffolding / staging if required etc. complete</t>
  </si>
  <si>
    <t>The suspension system shall be of hot dipped pre-coated galvanized steel sections which includes the following members :</t>
  </si>
  <si>
    <t>(i)   Main runner : Section of size 38mmx24mmx0.35mm and 3.6m long</t>
  </si>
  <si>
    <t>(ii) Cross Runner : Section of size 28mmx24mmx0.30mm and 1.2m long</t>
  </si>
  <si>
    <t>(iii) Cross Runner : Section of size 28mmx24mmx0.30mm and 0.6m long</t>
  </si>
  <si>
    <t>(iv)  Wall angle : Section of size 28mmx24mm and 3.05m long</t>
  </si>
  <si>
    <t>The section shall be suspended from the soffit with the help of soffit cleat, rawl plugs, GI wire rod of 4mm dia. with galvanized spring level clips at 1200mm centres.</t>
  </si>
  <si>
    <t>4) Carpet &amp; underlay shall be supplied by CHPL</t>
  </si>
  <si>
    <t>In enhanced graphic textured cut &amp; looped pile carpet  (REF NO. : CR-02)</t>
  </si>
  <si>
    <t>Note : Blackout Fabric shall be supplied by CHPL</t>
  </si>
  <si>
    <t>Note : Sheer Fabric shall be supplied by CHPL</t>
  </si>
  <si>
    <t>WOOD WORK &amp; JOINERY</t>
  </si>
  <si>
    <t>1) RF Card Intelligent Lock with integrated handle, data card, encoder &amp; software (for Main Door) shall be supplied by the Client</t>
  </si>
  <si>
    <t>2) Basic Rate of Veneer shall be Rs. 75 per Sft.</t>
  </si>
  <si>
    <t>with two  coats of approved wood preservative to the unexposed faces &amp; in joints including finishing the frame in melamine matt polish of colour to match veneer of the shutter,  etc. all  complete all per approved drawings and as directed by the Engineer.</t>
  </si>
  <si>
    <t>1) All veneer &amp; laminate shall be 4mm  &amp; 1mm thick respectively, factory made,  factory pressed, book-matching &amp; of approved brand and quality</t>
  </si>
  <si>
    <t>Door Closer (1 No. per Shutter) - Brand : Hafele, Overhead Hydraulic Startec DCL 30 door closer, EN 2-4 (Model No. 931.84.208 / 218)</t>
  </si>
  <si>
    <t>Ball bearing hinges (4 Nos per shutter) with pins &amp; screws - Brand : Hafele, Model No. 926.13.880)</t>
  </si>
  <si>
    <t>Security Chain System - Brand : Hafele, Model No. 911.59.095</t>
  </si>
  <si>
    <t>Stainless Steel Eye Viewer - Brand : Hafele, Model No.Startec, 35 to 55mm length</t>
  </si>
  <si>
    <t>Floor mounted door stopper - Brand : Hafele, Model No. 937.51.720</t>
  </si>
  <si>
    <t>Mortise Lock Body Premium (1 No. per Shutter) - Brand : Hafele as approved</t>
  </si>
  <si>
    <t>60mm Half Cylinder with One side Knob only (1 Piece) - Brand : Hafele</t>
  </si>
  <si>
    <t>Mortise Handle with 19mm tube (1 Set) - Brand : Hafele, Model  No. 902.92.092</t>
  </si>
  <si>
    <t>GLAZED PARTITIONS &amp; DOORS</t>
  </si>
  <si>
    <t xml:space="preserve">extension clamps, screws, anchors,nuts, bolts, base plates, silicone sealants, gaskets, and including machine polishing to all visible edges of glass, drilling holes for anchoring, necessary scaffolding / staging, protecting the shower enclosure bottom with a cardboard protector prior to installation, reinforcing the shower walls with wooden studs prior to shower door fixing,  etc. all as per approved shop drawings, technical specifications and as directed by the Engineer. </t>
  </si>
  <si>
    <t>Note : 1) The contractor shall verify the shower enclosure &amp; door dimensions prior to placing the order from the vendor</t>
  </si>
  <si>
    <t>2) The entire unit shall be dry fitted prior to any installation</t>
  </si>
  <si>
    <t>3) The installation shall be done by qualified &amp; licensed professionals</t>
  </si>
  <si>
    <t>4) Necessary approvals shall be obtained by the contractor from the Engineer prior to placement of order &amp; installation</t>
  </si>
  <si>
    <t>5) Elevation area of glass enclosure shall be measured for payment</t>
  </si>
  <si>
    <t>MISCELLANEOUS ITEMS</t>
  </si>
  <si>
    <t>LOOSE &amp; FIXED FURNITURE</t>
  </si>
  <si>
    <t>1.  Athough the tender drawings for the various furniture items etc. provide enough details, they are of indicative nature and meant to convey the design intent only. The Contractor has to develop his own fabrication details based on the best Trade / Engineering Practices in order to fully and faithfully realize the Design intent. These fabrication details have to be discussed with and got approved by the Architect. Mock-up for typical junctions shall be submitted wherever necessary and relevant. Sizes for furniture items mentioned in the BOQ are approximate and bidder shall ascertain actual accurate sizes from the drawings provided.</t>
  </si>
  <si>
    <t>2. All veneer &amp; laminate shall be factory made &amp; factory pressed and bookmatching</t>
  </si>
  <si>
    <t>3. All plywood shall be Garjan commercial or marine ply as mentioned in the respective items &amp; conforming to the latest IS norms and conform to FSC LEED rating..</t>
  </si>
  <si>
    <t xml:space="preserve">4. All visible edges of glass shall be machine polished. </t>
  </si>
  <si>
    <t>5. All solid wooden members in contact with masonry / concrete surfaces shall be treated with two coats of approved wood preservative</t>
  </si>
  <si>
    <t>6. All exposed surfaces of solid wooden members shall be finished with three coats of  melamine matt polish</t>
  </si>
  <si>
    <t>7. All exposed surfaces of veneered surfaces shall be finished with three coats of melamine matt polish</t>
  </si>
  <si>
    <t>8. The scope of works shall include designing, providing, fabricating, assembling and installing in position loose furniture items made out of approved materials, in size, shape, quality, design and finish etc. complete all as per approved shop drawings, technical specifications and as directed by the Engineer.</t>
  </si>
  <si>
    <t>9. Basic Rate of Veneer shall be Rs. 75 per Sft.</t>
  </si>
  <si>
    <t>10. All Fabric, Leather material shall be supplied by CHPL</t>
  </si>
  <si>
    <t>The item shall include for providing melamine matt polished teak wood edge lippings,making cutouts for sanitary &amp; electrical fixtures / fittings as required, treating the wooden members in contact with masonry / concrete surfaces with two coats of approved wood preservative, necessary scaffolding / staging etc. complete.</t>
  </si>
  <si>
    <t>The item shall include for providing melamine matt polished teak wood edge lippings wherever required, CNC polish to all visible edges of glass, making cutouts for sanitary &amp; electrical fixtures / fittings,  treating the wooden members in contact with masonry / concrete surfaces with two coats of approved wood preservative, necessary scaffolding / staging  etc. complete.</t>
  </si>
  <si>
    <t>Note:- Ironing Board shall be supplied by CHPL</t>
  </si>
  <si>
    <t>Note : King Bed shall be supplied by CHPL</t>
  </si>
  <si>
    <t>The side table shall include for all fixing accessories, hardware, consumables, adhesives, joinery details, additional supports to sustain the weight of the inbuilt drawer if required, stainless steel grommet, provision for LED lighting all complete as per approved shop drawings, technical specifications and as directed by the Engineer.</t>
  </si>
  <si>
    <t>The desk shall include for all fixing accessories, hardware, consumables, adhesives, joinery details, provision for light fixtures &amp; fittings,  treating the wooden members in contact with masonry / concrete surfaces with two coats of approved wood preservative, necessary scaffolding / staging  etc. all complete as per approved shop drawings, technical specifications and as directed by the Engineer.</t>
  </si>
  <si>
    <t xml:space="preserve">The TV panel unit shall be mounted on hinges &amp; pivots supported on wooden backing system fixed to the wall. The item shall include for providing Shelf in SS finish at lower level, including all fixing accessories, hardware, consumables, joinery details, additional supports if required, making cutouts for light fixtures &amp; fittings,  treating the wooden members in contact with masonry / concrete surfaces with two coats of approved wood preservative, necessary scaffolding / staging  etc. all complete as per approved shop drawings, technical specifications and as directed by the Engineer. All exposed Salwood surfaces shall be finished with three coats of melamine matt polish. </t>
  </si>
  <si>
    <t xml:space="preserve">from 1" x 1.5" Salwood fixed with 8mm thick Garjan commercial ply with backing, adhesive and finished with 6mm thick mirror with CNC polishing to all sides of glass, backing,  adhesive  etc. The Mini Bar shall be designed to accomodate one fridge unit of approximate size 550mm height x 724mm width x 535mm deep, mounted on the wall at a approximate height of 290mm from the finished floor level and the housing unit shall be made from 19mm thick Garjan commercial ply and finished with approved 4mm thick White Oak Veneer from below and front with melamine matt polish and with 20mm thick polished Omani (Royal Beige) marble top and fascia. The bottom of the unit shall have slits for ventilation and the unit shall have a drawer mounted on telescopic channels /tracks to house the fridge, </t>
  </si>
  <si>
    <t xml:space="preserve">and a display unit of size 500mm width x 500mm height x 220mm deep mounted on the wall at an height of 1290mm made from 10mm thick clear toughened glass from all sides and glass door using 10mm thick toughened glass shall be fixed using glass door hinges and magnetic catch for glass door. The  unit shall have one glass shelf made out of 10mm thick clear toughened glass  in the centre and provision for hanging wine glasses as shown in the design drawings and detail , including side &amp; edge salwood lippings melamine matt polished, </t>
  </si>
  <si>
    <t xml:space="preserve">all fixing accessories, hardware, consumables, joinery details, additional supports if required, making cutouts for light fixtures &amp; fittings,  treating the wooden members in contact with masonry / concrete surfaces with two coats of approved wood preservative, necessary scaffolding / staging  etc. all complete as per approved shop drawings, technical specifications and as directed by the Engineer. All exposed Salwood surfaces shall be finished with three coats of melamine matt polish. </t>
  </si>
  <si>
    <t xml:space="preserve"> The arm rest &amp; back shall be of overall 200mm &amp; 150mm thicknesses respectively. The item shall include for heavy duty nylon carpet glides, approved SS hardware conforming to SS 304 grade, 6mm welting on all sides, all joinery details, accessories, consumables, adhesives,  treating the wooden members with two coats of approved wood preservative etc. as per approved shop drawings, sketches / images,  technical specifications and as directed by the Engineer.  </t>
  </si>
  <si>
    <t>In approximate 500mm x 350mm size</t>
  </si>
  <si>
    <t>In approximate 550mm x 400mm size</t>
  </si>
  <si>
    <t>II</t>
  </si>
  <si>
    <t>III</t>
  </si>
  <si>
    <t>IV</t>
  </si>
  <si>
    <t>1.1.1</t>
  </si>
  <si>
    <t>1.1.2</t>
  </si>
  <si>
    <t>V</t>
  </si>
  <si>
    <t>VI</t>
  </si>
  <si>
    <t>VII</t>
  </si>
  <si>
    <t>VIII</t>
  </si>
  <si>
    <t>2.1.1</t>
  </si>
  <si>
    <t>2.1.2</t>
  </si>
  <si>
    <t>IX</t>
  </si>
  <si>
    <t>X</t>
  </si>
  <si>
    <t>Sqm.</t>
  </si>
  <si>
    <t>Rmt.</t>
  </si>
  <si>
    <t>Sqm</t>
  </si>
  <si>
    <t>Cum</t>
  </si>
  <si>
    <t>Cum.</t>
  </si>
  <si>
    <t>No</t>
  </si>
  <si>
    <t>Each</t>
  </si>
  <si>
    <t>Nil</t>
  </si>
  <si>
    <t xml:space="preserve">i) Sliding Track : Track shall be in stainless steel sections of 304 grade including necessary tack plates, track strips, screws, nuts, alignment pins, rollers, guides etc. </t>
  </si>
  <si>
    <t>ii) Framework : The frame work for the elements shall be made out of SS "U" channels &amp; extruded SS profiles bolted together to form the frame elements.</t>
  </si>
  <si>
    <t>iii) Panels &amp; Surface Finish : Two panels both made out of 40mm thick blockboard with splice joints, one panel finished with 4mm thick lacquered White Oak veneer on both sides and the other panel cladded with 6mm thick mirror panels on one side and the other side finish with 4mm thick lacquered White Oak veneer with concealed durable spring tensioned seals, gaskets,  sleeves &amp; other accessories.</t>
  </si>
  <si>
    <t>Pictograms of 170mm x 170mm x 2mm size (manufactured by NEKI or approved equivalent) with necessary long stud, SS screws, all accessories etc. complete.</t>
  </si>
  <si>
    <t>M/s. Urbane The Design Workshop Pvt. Ltd</t>
  </si>
  <si>
    <t>5, Aurobindo marg, South Apartments, First Floor, Opp. IIT Gate, New Delhi- 110016</t>
  </si>
  <si>
    <t>PAN No.:- AABCU5738P</t>
  </si>
  <si>
    <r>
      <rPr>
        <b/>
        <sz val="10"/>
        <rFont val="Tahoma"/>
        <family val="2"/>
      </rPr>
      <t>VAT No</t>
    </r>
    <r>
      <rPr>
        <sz val="10"/>
        <rFont val="Tahoma"/>
        <family val="2"/>
      </rPr>
      <t xml:space="preserve">.:-  </t>
    </r>
    <r>
      <rPr>
        <b/>
        <sz val="10"/>
        <rFont val="Tahoma"/>
        <family val="2"/>
      </rPr>
      <t xml:space="preserve"> CST NO</t>
    </r>
    <r>
      <rPr>
        <sz val="10"/>
        <rFont val="Tahoma"/>
        <family val="2"/>
      </rPr>
      <t xml:space="preserve">- </t>
    </r>
    <r>
      <rPr>
        <b/>
        <sz val="10"/>
        <rFont val="Tahoma"/>
        <family val="2"/>
      </rPr>
      <t xml:space="preserve"> Service Tax No</t>
    </r>
    <r>
      <rPr>
        <sz val="10"/>
        <rFont val="Tahoma"/>
        <family val="2"/>
      </rPr>
      <t>:- AABCU5738PSD001</t>
    </r>
  </si>
  <si>
    <t xml:space="preserve">Invoice No.URB/14-15/PI/CHPL/001 dated </t>
  </si>
  <si>
    <t>006</t>
  </si>
  <si>
    <t>Proposed Five Star Hotel at Lucknow</t>
  </si>
  <si>
    <t>Carrying out Interior Works for Mock-up guest room  of King Room and Corridor</t>
  </si>
  <si>
    <t>CHPL/006/WO/14-15/0563 Dated : 02-07-2014
Dated : 19.05.2010</t>
  </si>
  <si>
    <t xml:space="preserve">Taking delivery &amp; laying approved Anti-static machine tufted cut &amp; looped pile carpet of approved brand, colour, texture, quality and of  required thickness installed strictly as per manufacturers recommendations &amp; approved methodology with approved adhesives, making cut outs for junction boxes etc. complete as directed by the Engineer. Location of joints to be decided with prior approval of the Engineer and actual net area of carpet laid shall be measured for payment. </t>
  </si>
  <si>
    <t>full strength, heavy duty, clear, strippable, mildew resistant adhesive to the back of the wall paper using pasting machine or directly to the wall using paint roller, overlapping / trimming / cutting of seams as required, necessary scaffolding / staging etc. all complete as per manufacturers specifications and as approved by the Engineer.</t>
  </si>
  <si>
    <t xml:space="preserve">Supplying &amp; installing TV panel pull out swivel wall mounted brackets (Item Code No. : FPS-1000 manufactured by Peerless Industries or approved equivalent) made out of powdercoated mild steel sections and capable of sustaining weight of 42" LCD TV panel unit &amp; upto 45o angle of swivel including new roll feature allowing horizontal screen leveling during installation, easy pull out swivel upto 10", integrated adapter plate, boxed-in wall plate, provision for concealed cable wiring, including fixing to the concrete / masonry walls using wall braces, clamps, supporting studs, necessary scaffolding / staging etc.complete as per manufacturers specifications and as directed by the Engineer. </t>
  </si>
  <si>
    <t xml:space="preserve">Providing &amp; fixing wooden paneling made out of 8mm thick Garjan commercial ply with 4mm thick approved veneer finish, melamine polished, with approved Salwood framework of required sections having  approximate size of 38mm x 25mm at approximately 450 mm c/c both ways, as shown, treating the hardwood with one coat of approved wood preservative, top and side 25mm thick hardwood edge lipping, all complete as per approved shop drawings and as directed by the Engineer. All exposed wooden surfaces shall be applied with three coats of melamine matt polish. </t>
  </si>
  <si>
    <t xml:space="preserve">Wooden Paneling using 8mm thick Garjan commercial ply finished with 4mm thick approved Indian Rosewood veneer with three coats of melamine matt polish. (For walls of Corridor) </t>
  </si>
  <si>
    <t>Wooden Paneling using 8mm thick Garjan commercial ply finished with approved synthetic enamel paint over watercut Lambi/Putty base (For dummy doors of Corridor Shafts). The item shall include for fixing of door hinges, tower bolt and allen key to the corridor shaft doors</t>
  </si>
  <si>
    <t>Wooden Paneling using 8mm thick Garjan commercial ply finished with 4mm thick approved Indian Rosewood veneer with three coats of melamine matt polish. (For dummy door in Corridor in front of Twin Room). The item shall include for fixing SS door hardware (on corridor side only) matching to the Twin Room main door hardware.</t>
  </si>
  <si>
    <t>Providing and installing wooden skirting with 12mm thick Garjan commercial ply (upto 100mm high) including fixing the skirting with screws to the wall / columns / partitions etc. finishing with approved veneer (as mentioned below) including accessories, making grooves etc. all complete all as per detailed drawings and as directed by the Engineer.</t>
  </si>
  <si>
    <t xml:space="preserve">Skirting finished in 4mm thick approved Indian Rosewood veneer with three coats of melamine matt polish. (For walls of Corridor) </t>
  </si>
  <si>
    <t>Providing and applying in two or more coats, Acrylic Emulsion Paint (as specified below) of approved brand and shade to internal surfaces (walls/ partitions/ ceiling), to give an even shade to the approval of the Engineer, including thoroughly brushing</t>
  </si>
  <si>
    <t>First Quality water based Emulsion Paint ("Colour Code 30YY-74/121" manufactured by ICI Paints or approved equivalent) (For walls of Mock-up Room). Matching shade of acrylic emulsion paint by asian paints is considered.</t>
  </si>
  <si>
    <t>First Quality water based Emulsion Paint ("Colour Code 30YY-80/088" manufactured by ICI Paints or approved equivalent) (For ceiling of Mock-up Room). Matching shade of acrylic emulsion paint by asian paints is considered.</t>
  </si>
  <si>
    <t xml:space="preserve">Providing and applying Plaster of Paris punning of 6mm average thickness over ceiling surfaces or wherever specified to prepare the surface even and smooth and in proper plumb including all leads and lifts, surface preparation, with all incidentals, or as directed, pattas, sills, necessary scaffolding / staging etc. complete. as directed by the Engineer. The surface punned shall be kept ready to take on paint/wall paper. (For mock-up only for leveling purpose in Bison panel / calcium silicate false ceiling &amp; for areas of wall paper &amp; painting) </t>
  </si>
  <si>
    <t>Providing &amp; applying two coats of acrylic paints to the external  surfaces whether plastered or form finish, using exterior quality acrylic weather shield paint of approved shade &amp; make including preparing the base surface, attending to broken edges, corners or patches of plastered surface and filling with cementetious grout, scaffolding, cleaning the surface, providing &amp; applying STC biocide, priming coat etc. complete all as per manufacturers guidelines and as directed by the Engineer.</t>
  </si>
  <si>
    <t>Providing and laying 40mm thick IPS flooring with 28mm thick base layer of cement concrete 1:2:4 (1 cement :2 coarse sand : 4 graded stone aggregate) laid first using graded hard broken stone aggregate of 20mm nominal size from approved quarry and 12mm topping comprising of one part of cement and two parts of graded hard broken stone aggregate of 6mm size by proportion obtained from approved quarry including providing 3mm thick Aluminium dividing strips to the full depth of flooring, laying in alternate panels of size 1.5m x 1.5m curing, polishing smooth to required levels and slopes etc. complete as per specifications.</t>
  </si>
  <si>
    <t>Providing and fixing Gypsum False Ceiling  (of Saint Gobain make or approved equivalent) which includes Gypsteel® ULTRA CRP surface ribbed perimeter channels (having one flange of 20mm and another flange of 30mm and a web of 28mm) along the perimeter of ceiling, screw fixed to brick wall/partition with the help of nylon sleeves and screws, at 610mm centers.  Then suspending Gypsteel® ULTRA CRP surface ribbed intermediate channels of size 45mm (with two flanges of 15mm each) from the soffit at 1220mm centers with Gypsteel ULTRA CRP surface ribbed</t>
  </si>
  <si>
    <t>Providing and applying 15mm thick plaster in cement mortar 1:4 (1 cement : 4 fine sand); to internal surfaces of concrete and masonry work; including raking out joints, hacking concrete surfaces, preparing junctions of concrete / masonry by neat cleaning, preparing  jambs, sills, grooves, pattas, wattas, rounding of corners, etc. all complete as per architectural drawings, specifications and finished smooth with wooden rundha  / rough to receive further finishing work etc. or as specified by the Engineer; at all leads, depth and lifts, including providing independent double-legged scaffolding, cleaning of surfaces, curing, etc. complete as per specification and as directed by the Engineer.</t>
  </si>
  <si>
    <t>Providing and constructing Brick masonary with locally available first quality bricks of class designation 75 in cement mortar CM 1:6(1 cement : 6 coarse sand) in specified courses of approved bond and including raking joints, curing, doing independetn double legged scaffolding, all complete as per drawing &amp; as per specifications etc. at all heights, depths and leads all as directed by engineer to his entire satisfaction.</t>
  </si>
  <si>
    <t xml:space="preserve">Wooden Paneling using 8mm thick Garjan commercial ply finished with 4mm thick approved White Oak veneer with three coats of melamine matt polish. (For walls of Mock-up Room) </t>
  </si>
  <si>
    <t xml:space="preserve">Wooden Paneling using 8mm thick Garjan commercial ply finished with 6mm thick mirror panels of approved make including CNC polish to visible edges of glass, backing, adhesive, making grooves etc. (For wall cladded mirrors) </t>
  </si>
  <si>
    <t xml:space="preserve">Taking delivery &amp; fixing approved vinyl wall coverings in approved pattern, texture, shade and quality (Collection Series : Cirqa - Ikat, Code Colour Q22-505 Pearl Gray, manufactured by Waltex or approved equivalent) of medium weight, Type II, Class A (ASTM E-84), approx. weight 20 oz / ly (452 gr / Sqm.), proper "Osnaburg" backing material, including surface preparation &amp; application of breathable primer prior to installation, including pasting to the wall using approved premium grade, </t>
  </si>
  <si>
    <t xml:space="preserve">Skirting finished in 4mm thick approved White Oak veneer with three coats of melamine matt polish. (For walls of Mock-up Room) </t>
  </si>
  <si>
    <t>Designing, providing, fabricating, assembling &amp; installing Wooden Partition Wall overall thk 50mm with the vertical and horizontal frameworks of the partition to be erected using salwood and fixing with 12mm thk commercial plywood on both the faces of the framework. (For Pelmet)</t>
  </si>
  <si>
    <t>Fixing vitrified tiles in flooring, (as specified below), in approved shades, sizes and in pattern / in combination with other stone slabs, as shown in drawings, including 20 mm thick cement mortar bedding 1:6 (1 cement : 6 coarse sand), with neat white cement slurry floated over bed mortar pigmented to match the shade of stone slab, joints to have</t>
  </si>
  <si>
    <t>hairline finish (unless otherwise specified) and finished with matching coloured epoxy grouting, curing, rubbing, honing to obtain the desired finish, washing, cleaning, making cut out for services for all heights, levels &amp; locations, providing &amp; applying approved pre &amp; post chemical sealant (Aquaseal or approved equivalent) treatment to the top surface of stone etc. complete as per drawings and details, and as directed by the Engineer.</t>
  </si>
  <si>
    <t xml:space="preserve">Fixing of vitrified tiles Flooring for Vestibule Flooring </t>
  </si>
  <si>
    <t xml:space="preserve">Fixing of vitrified tiles Flooring for Toilet &amp; Shower Area Flooring </t>
  </si>
  <si>
    <t>Fixing vitrified tiles, 100 mm high, of approved shade on walls, columns, partitions, including 15mm thick backing coat of cement mortar in 1:3 (1 cement : 3 coarse sand), complete as per drawings and details and as directed by the Engineer.</t>
  </si>
  <si>
    <t xml:space="preserve">Fixing Cladding in approved vitrified tiles for Shower area Walls </t>
  </si>
  <si>
    <t xml:space="preserve">Providing and fixing matt finished Stainless Steel Inlay Work (conforming to SS 304 Grade) made out of SS plate of 12mm x 30mm size,6mm thick in required shape in flooring at all indicated locations as per approved drawings &amp; technical specifications, including fixing the same with approved adhesive and sealing the joints etc. all as per detailed drawings, sketches and as directed by the Engineer. (In Mock-up Room) </t>
  </si>
  <si>
    <t xml:space="preserve">Providing and laying  machine cut, mirror polished stone slab finishing in niches in toilet using Oman Royal Beige stone slab in required size, in pattern / in combination with other stone slabs,  as shown in drawings, including 20 mm thick cement mortar bedding 1:6 (1 cement : 6 coarse sand), fixed in white cement slurry floated over bed mortar pigmented to match the shade of stone slab, joints to have hairline finish (unless otherwise specified) and finished with matching coloured pigment and grey cement, curing, rubbing, honing / polishing to achieve the deired finish, washing, cleaning, making cut out for services, </t>
  </si>
  <si>
    <t xml:space="preserve">Providing and fixing approved Moisture Resistant Gypsum Board "Gyproc MR" suspended ceiling System (manufactured by Saint Gobain or approved equivalent) using concealed galvanised steel section frame work of hot dipped galvanized steel pre-coated, which includes flush fitting 1200mm long cross tees to be interlocked between main runners at 600mm centres to form 1200mm x 600mm modules. Cut cross tees longer than 600mm to be supported independently. 600mm x 600mm modules to be formed by fitting 600mm long flush fitting cross tees centrally between the 1200mm cross tees. All GI framework of the false ceiling shall be concealed and all moisture resistant boards shall be laid flush with each other so as to give a straight &amp; uniform appearance unless mentioned otherwise in the drawings </t>
  </si>
  <si>
    <t xml:space="preserve">Using Moisture Resistant Gypsum "Gyproc MR" boards of size 595mm x 595mm </t>
  </si>
  <si>
    <t>Taking delivery and fixing in position, Blackout Fabric (Night Curtain with blackout) of approved brand, texture / pattern, shade, quality, thickness, width and made out of 100% polyester material, comprising of one layer of day curtain and one layer of sheer curtain, two pair lined overdrapery with self fabric tie-back in French pleat style, 250% fullness on all drapery with center split, 75mm wide self fabric tie-back with
10mm contrast welt sewn on the diagonal (stripe). All hemming shall be blind stitched and serged, 130mm double heading, 100 double hem and 102mm side hem, finished length to be 10mm above finished floor level, hem shall be weighted. The drapery tracks shall be heavy duty, cut to measurement, pin hocks, all installation and mounting hardware, scaffolding / staging etc. as per the approved shop drawings, manufacturers specifications and as directed by the Engineer</t>
  </si>
  <si>
    <t xml:space="preserve">Taking delivery and fixing in position, Sheer Fabric (Day Curtain Sheer) of approved brand, texture / pattern, shade, quality, thickness, width and made out of 100% polyester material of contract quality and suitable for commercial use, including fabric backing as required, all accessories &amp; hardware, scaffolding / staging etc. complete all as per manufacturers specifications </t>
  </si>
  <si>
    <t xml:space="preserve">Providing and fixing wood work in frames for doors shaped to size and designs as indicated in the drawing including cutting, plaining, making rebates, jointing as directed, fixing in position to jambs with heavy duty PVC rawl plugs and counter sunk flush bolts (countersunk area of the door frame shall be filled and finished to match as directed)  of approved size and quality minimum 6 nos. per door, (or with holdfasts of 225 mm x 40mm x 3mm MS flats, splayed at ends, minimum 6 nos. per door, fixed with screws to wooden frames and 1:3:6 concrete blocks of 400 x 200 x 250mm for embedding holdfasts), </t>
  </si>
  <si>
    <t>Using approved seasoned second quality BTC wood (with one hour fire rating) finished with three coats of melamine matt polish and as per profile shown in the drawings.</t>
  </si>
  <si>
    <t>Providing and fixing non-decorative type flush door shutters of solid core block, construction with stile frame, rails and internal lipping out of hardwood well seasoned and kiln dried, bonded with phenol formaldehyde synthetic resin, ply facing, including internal / external 12mm thick teak wood beading all around the edges of shutter,  as specified in the drawing or as required, necessary  SS screws, providing and fixing door seals, hardware as mentioned below with accessories required for fixing etc. complete as per the standard drawing and as directed by  the Engineer.</t>
  </si>
  <si>
    <t>Main Door D-A/1 to King Room : 45mm thick single leaved flush door of approximate size 970mm x 2400mm, one side finished with approved 4mm thick White Oak veneer and other side finished with approved 4mm thick Indian Rosewood veneer with teakwood edge lipping finished with melamine matt polish in approved shade, including providing and installing 50mm thick architraves (on inner side of door) with same finish as mentioned above, 5mm stainless steel polish inlay, bottom &amp; side door seals, provision of intumescent coating / strips to make the door system fire resistant in compliance with the technical specifications, accessories like peep hole, safety chain, door drop seal  and including all cutouts to be made for fixing Card Key lock etc. complete and including the following door SS hardware (of Hafele brand or approved equivalent) of SS 304 Grade :</t>
  </si>
  <si>
    <t>RF Card Intelligent Lock with integrated handle (1 Set) - of approved brand, size &amp; quality (Shall be Supplied by CHPL)</t>
  </si>
  <si>
    <t>Card encoder (1 piece) - of approved brand (Shall be Supplied by CHPL)</t>
  </si>
  <si>
    <t>Multifunctional data card (2 pieces) - of approved brand (Shall be Supplied by CHPL)</t>
  </si>
  <si>
    <t>Hotel lock management software (1 piece) - of approved brand (Shall be Supplied by CHPL)</t>
  </si>
  <si>
    <t>Connecting Door D-D/1 : 35mm thick single leaved flush door of approximate size 970mm x 2400mm, one side finished with approved 4mm thick White Oak veneer and other side finished with approved synthetic enamel paint over watercut putty/ lambi, teakwood edge lipping finished with melamine matt polish in approved shade, bottom &amp; side door seals,  etc. complete and including the following door SS hardware (manufactured by Hafele  or approved equivalent make) of SS 304 Grade :</t>
  </si>
  <si>
    <t xml:space="preserve">Designing, supplying, fabricating, assembling &amp; installing Glazed Shower Enclosure  made out of glazed fixed panels, supporting framed steel assembly, sliding glass door shutter in shower partition wall / cubicle in required size madeout of 10mm thick toughened glass with frosting effect (by using 3M films or approved equivalent), ceramic frosted tempered glass, stainless steel hardware of approved make &amp; quality, wall mounted brackets, fixed panel holders, wall sockets for swift rod, sliding rollers, round sliding handle assembly, fixed panel bottom clamps, door bottom guide, door threshold, door stopper, structural rail, door &amp; fixed panel seal strips, </t>
  </si>
  <si>
    <t>6)Hardware to be used shall be of Hafele make or approved equivalent by the engineer</t>
  </si>
  <si>
    <t>Designing, supplying, fabricating, assembling and installing Sliding Door (Near luggage rack) of approved make &amp; quality and of overall 950 mm x 2300 mm size and overall approximate 38mm thickness including cost of all materials, wastage, labour charges, taxes, duties, insurance, freight, scaffolding / staging etc. complete all as per approved shop drawings, technical specifications and all as directed by the Engineer and comprising of the following :</t>
  </si>
  <si>
    <t>iv) Hardware : The system shall include for all accessories, door hardware (conforming to SS 304 Grade) such as interlocking glazing profiles, end caps for locking arrangements etc and of Hafele make or approved quivalent</t>
  </si>
  <si>
    <t xml:space="preserve">Providing &amp; fixing brush finished 16 SWG stainless steel (304 grade) pictograms / signages of required size, make and quality at all indicated locations as per details and as directed by the Engineer . </t>
  </si>
  <si>
    <t>Pictograms of 300mm x 75mm x 2mm size (manufactured by NEKI or approved equivalent) with necessary long stud, SS screws, all accessories etc. complete.</t>
  </si>
  <si>
    <t>Providing and fixing curtain track made out of polyester powdercoated Aluminium pipe sections of 25 mm outer dia (heavy type) with chromium plated brackets, including fixing with 25x3 mm epoxy coated M.S. flats 10 mm long fixed to the wall / ceiling structure with hollock wood cleats, rawl plugs, other accessories etc. including necessary scaffolding / staging  all complete as directed by the Engineer.</t>
  </si>
  <si>
    <t xml:space="preserve">Providing and fixing in position Trap Door of size 950mm x 750mm in Vestibule with approved outer Salwood frame work of size 2"x 2" size suspended from the roof by galvanised iron hangers &amp; fasteners, 18mm thick Garjan commercial ply panels screwed to the Salwood frame work and finished with approved synthetic enamel paint over water cut lambi / putty, salwood lippings melamine polished, providing grooves if required, including all accessories, SS 304 grade hardware,  necessary scaffolding / staging, treating the unexposed wooden surfaces with two coats of approved wood preservative etc. complete all as per approved shop drawings and as directed by the Engineer. </t>
  </si>
  <si>
    <t xml:space="preserve">Designing, providing, fabricating, assembling &amp; installing Vanity Counter of size 1250mm x 500mm deep in approved 19mm thick marine Ply  with top finished in 20mm thick Omani Royal Beige marble in polished finish and front finished in white oak veneer with melamine matt polish having one drawer  fixed on approved telescopic channels / tracks and maintainence shutter provided from side and providing vanity mirror of size 1400mm x 500mm with SS framing and supported from the ceiling and vanity counter top with SS 304 grade pipe supports including all joinery details, supporting framework, hardware, adhesives, sealants, gaskets etc. complete as per the approved shop drawings, technical specifications and as directed by the Engineer </t>
  </si>
  <si>
    <t xml:space="preserve">Designing, providing, fabricating, assembling &amp; installing Wooden Partition Wall(For Vanity Counter) 165mm thk of overall size 500mm(L) x 2450mm(H) with the vertical and horizontal frameworks of the partition to be erected using 2nd quality teakwood and fixing with 12mm marine plywood on both the faces of the framework. The vanity face of the partition is to be provided with niche of size 400mm(L) x 70mm(D) x 1450mm(H) and finished with white oak veneer and with melamine matt polish. The remaining vanity face of the partition wall is to be finished in 20mm thick Omani Royal Beige marble in polished finish. 
For finish of the other face of the partition wall refer item no. B. 2.0.
</t>
  </si>
  <si>
    <t>Designing, providing, fabricating, assembling &amp; installing Wardrobe Unit (REF NO. BF-02C) of approx. 1186mm(L) x 2400mm(H) size and 500mm depth made from 19mm thick Garjan commercial ply and finished with approved 4mm thick White Oak Veneer finished with melamine matt polish and drawer unit having two drawers fixed on approved telescopic channels / tracks with one open shelf for safe. The wardrobe shall be provided with SS hanger rod, provision for LED strip lighting, provision for placing the iron &amp; hanging the ironboard, shelf on top as per detailed drawings and design including all hardware, fixtures, adhesives etc complete as per approved shop drawings and as directed by the Engineer</t>
  </si>
  <si>
    <t xml:space="preserve">Taking delivery &amp; installing in position, King Bed (REF NO. BF-05) of 1850mm (W) x 2048mm (L) x 375mm (H) size made out of approved materials and of approved make, design, finish &amp; quality etc. complete as per approved shop drawings, technical specifications, sketches / images and as directed by the Engineer.  </t>
  </si>
  <si>
    <t xml:space="preserve">Designing, providing, fabricating, assembling &amp; installing Head board of 3000mm (L) x 1250mm (H) size, finished partly in approved 4mm thick White Oak veneer finished with melamine matt polish &amp; partly with soft paneling in approved leatherette finish with foam backing. The work shall include for provision for lighting using LED strips concealed by 6mm thick frosted perspex sheets forming a cove, all joinery details, accessories, hardware, consumables, adhesives, treating the wooden members in contact with masonry / concrete surfaces with two coats of approved wood preservative, necessary scaffolding / staging  etc. complete as per approved shop drawings, technical specifications and as directed by the Engineer.  </t>
  </si>
  <si>
    <t>Designing, providing, fabricating, assembling &amp; installing Bed Side Table of 500 mm x 550mm x 450 mm size fixed to head board and made from approved BTC frame &amp; 19mm thick Garjan commercial ply finished with approved 4mm thick White Oak Veneer from outside and inside the open shelf with melamine matt polish and one drawer fixed on approved telescopic channels / tracks and made out of approved 12mm thick marine ply finished with approved leatherette on fascia and top of the table as per detailed drawings and with finger grips. The table top shall comprise of table top made out of 12mm thick clear toughened glass with machine (CNC) polishing to all edges of glass. The side pedestals shall be made out of approved 19mm thickGarjan commercial ply with melamine matt polished BTC framework.</t>
  </si>
  <si>
    <t xml:space="preserve">Designing, providing, fabricating, assembling &amp; installing Study Desk of 1220 mm x 600mm size, approx. 750mm height from the finished floor level made from approved 19mm thick commercial Garjan Ply and finished with approved 4mm thick  Indian Rosewood veneer with melamine matt polish. The desk shall be in the form of a  fixed cantilever from the wall using approved epoxy coated MS brackets /supports for imparting adequate strength. The desk top shall be covered with 12mm clear toughened glass placed on the veneer finish top with machine (CNC) polishing to all edges of glass. </t>
  </si>
  <si>
    <t xml:space="preserve">Designing, providing, fabricating, assembling &amp; installing TV Panel Unit of 1335mm (W) x 2000mm (H) x 125mm (D) with required frame work made from 1" x1.5" Salwood fixed with 8mm Garjan Commercial ply and finished with approved 10mm thick Baby Blue ceramic coloured Glass held with L-shaped SS channels at top &amp; bottom, including providing niche in centre for housing the TV with backing in approved 4mm thick White Oak veneer finished with melamine matt polish including flip opening with brush seal as per details indicated. </t>
  </si>
  <si>
    <t xml:space="preserve">Designing, providing, fabricating, assembling &amp; installing Mini-Bar Cabinet System comprising of top confectionary storage &amp; bottom mini-bar cabinet in niche of approximate 800mm x 600mm size. The niche shall be fIxed with wooden paneling to two side walls with frame work made from 1" x 1.5" Salwood &amp; fixed with 8mm thick Garjan commercial ply and finished with approved 4mm thick White Oak veneer in melamine matt polish including all other necessary allied works and the back panel shall be fixed with mirror paneling with required frame work made </t>
  </si>
  <si>
    <t xml:space="preserve">Designing, providing, fabricating, assembling &amp; installing Desk Chair comprising of cast solid aluminium frame &amp; base understructure with five slant branched legs / spokes with concealed castors as per approved design. The external frame wrap shall be in white plastic and padded with approved leather on the inside and the backrest. The seat cushion shall of fully reversible type with concealed non-rusting zipper and comprising of upholstered (foam / leather) padding &amp; Dacron wrap of approved make &amp; quality which shall be fire retardant. The chair shall have height adjustment feature with raising mechanism operated by a manually controlled gas spring damped column. The item shall include for all SS 304 Grade hardware accessories such as pivots, hinges, bolts etc.  as per approved shop drawings, sketches / images, technical specifications and as directed by the Engineer.  
   </t>
  </si>
  <si>
    <t>Designing, providing, fabricating, assembling &amp; installing "L" Shaped Sofa (REF NO. KT-01) of overall 2100mm x 1475mm x 850 mm depth with 800mm back rest height &amp; 450mm seat height as shown in the drawings. The legs of the sofa shall be made out of polished stainless steel .  The frame shall be constructed out of five quarter kiln dried solid hardwood, reinforced with corber blocks, glued and screwed to rail. All rails and posts shall be fire rated and double dowelled, screwed and glued in place.The back and seat shall be provided with fully upholstered cushioning. The cushion shall be of fully reversible type with concealed non-rusting zipper and comprising of upholstered (fabric / leather with CMHR foam) padding of approved make &amp; quality which shall be fire retardant.</t>
  </si>
  <si>
    <t>Providing and placing in position, Throw Pillows of approved make, quality, colour and of size (as mentioned below)   made with polyfill and finished with cushion covers of approved fabric with rust proof zippers etc. complete as per drawings, sketches / images and as directed by the Architect</t>
  </si>
  <si>
    <t xml:space="preserve">Designing, providing, fabricating, assembling &amp; installing, in position, circular Low Table) of overall 700mm diameter &amp; 600mm height, including table top made out of 19mm thick Garjan commercial ply finished in approved 4mm thick Indian Rosewood veneer melamine matt polished &amp; supported on cast solid aluminium stem &amp; base understructure with slant branched legs with concealed castors as per approved design. The item shall include for heavy duty nylon carpet glides, approved SS 304 grade hardware, consumables, adhesives, 6mm welting on all sides, treating all wood members with approved wood preservative etc. as per approved shop drawings, sketches / images, technical specifications and as directed by the Engineer.  </t>
  </si>
  <si>
    <t xml:space="preserve">Designing, providing, fabricating, assembling &amp; installing, in position, Shower Bench of approximate size of 750mm x 300mm as given in drawing, made out of first quality solid teak wood members finished with three coats of melamine matt polish and top seating made out of solid teakwood with weaved pattern with slots as approved by the Architect and as shown in the drawings. The item shall include for cutting, planing, making rebates if required, jointing as directed, all accessories such as plugs, counter sunk screws, nails, clamps etc. including finishing the exposed wooden surfaces with three coats of approved melamine matt polish, surface preparation, all joinery details, consumables, accessories, adhesives, providing minimum two coats of approved approved wood preservative to the unexposed faces in contact with concrete / masonary surfaces / joints etc. complete as per approved shop drawings, sketches / images, technical specifications and as directed by the Engineer.   </t>
  </si>
  <si>
    <t>Date.:- //2014</t>
  </si>
  <si>
    <t>COP No.:-HRL/COP/UTDWPL/147</t>
  </si>
  <si>
    <t>601030000</t>
  </si>
  <si>
    <t>FURNISHING</t>
  </si>
  <si>
    <t>In horizontal surface</t>
  </si>
  <si>
    <t>In vertical surface</t>
  </si>
  <si>
    <t>First Quality water based Emulsion Paint (Colour Code 30YY-74/121 manufactured by ICI Paints or approved equivalent) (For walls of Mock-up Room). Matching shade of acrylic emulsion paint by asian paints is considered.</t>
  </si>
  <si>
    <t>First Quality water based Emulsion Paint (Colour Code 30YY-80/088 manufactured by ICI Paints or approved equivalent) (For ceiling of Mock-up Room). Matching shade of acrylic emulsion paint by asian paints is considered.</t>
  </si>
  <si>
    <t>The T section shall be suspended from the soffit with the help of soffit cleat, rawl plugs, GI wire rod of 4mm dia. with galvanized spring level clips at 1200mm centres. The item shall include for necessary scaffolding / staging, making provisions for  trap door openings, cut outs for light fixtures, sprinklers etc.complete all as per approved shop drawings and as directed by the Engineer</t>
  </si>
  <si>
    <t xml:space="preserve">Using 12.5mm thick Gyproc square edged Gypsum boards of required size </t>
  </si>
  <si>
    <t>INTERIOR FINISHES (WET &amp; FIXED MILL WORKS)1</t>
  </si>
  <si>
    <t>PARTITIONS &amp; PANELINGs</t>
  </si>
  <si>
    <t>INTERNAL PAINTINGh</t>
  </si>
  <si>
    <t>Providing and applying in two or more coats, Acrylic Emulsion Paint (as specified below) of approved brand and shade to internal surfaces (walls/ partitions/ ceiling), to give an even shade to the approval of the Engineer, including thoroughly brushingf</t>
  </si>
  <si>
    <t xml:space="preserve">Note:    Flat area (Not Girthed) in horizontal / vertical plane will be measured for payment and no multiplying factor will be applicable for payment. No additional payment will be made for grooves, cornices, vatta, mouldings etcj. </t>
  </si>
  <si>
    <t>Fixing Cladding in approved vitrified tiles for Shower area Wall</t>
  </si>
  <si>
    <t>FALSE CEILINGs</t>
  </si>
  <si>
    <t>Ball bearing hinges (4 Nos per shutter) with pins &amp; screws - Brand : Hafele, Model No. 926.13.880)s</t>
  </si>
  <si>
    <t>COP-R001</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</si>
</sst>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quot;$&quot;* #,##0.00_);_(&quot;$&quot;* \(#,##0.00\);_(&quot;$&quot;* &quot;-&quot;??_);_(@_)"/>
    <numFmt numFmtId="43" formatCode="_(* #,##0.00_);_(* \(#,##0.00\);_(* &quot;-&quot;??_);_(@_)"/>
    <numFmt numFmtId="164" formatCode="0;[Red]0"/>
    <numFmt numFmtId="165" formatCode="0.00;[Red]0.00"/>
    <numFmt numFmtId="166" formatCode="_(* #,##0_);_(* \(#,##0\);_(* &quot;-&quot;??_);_(@_)"/>
    <numFmt numFmtId="167" formatCode="_([$INR]\ * #,##0.00_);_([$INR]\ * \(#,##0.00\);_([$INR]\ * &quot;-&quot;??_);_(@_)"/>
    <numFmt numFmtId="168" formatCode="_([$INR]\ * #,##0_);_([$INR]\ * \(#,##0\);_([$INR]\ * &quot;-&quot;??_);_(@_)"/>
    <numFmt numFmtId="169" formatCode="[$INR]\ #,##0.00_);\([$INR]\ #,##0.00\)"/>
    <numFmt numFmtId="170" formatCode="0.0"/>
  </numFmts>
  <fonts count="20">
    <font>
      <sz val="11"/>
      <color theme="1" rgb="000000"/>
      <name val="Calibri"/>
      <family val="2"/>
      <scheme val="minor"/>
    </font>
    <font>
      <b/>
      <sz val="11"/>
      <color theme="1" rgb="000000"/>
      <name val="Calibri"/>
      <family val="2"/>
      <scheme val="minor"/>
    </font>
    <font>
      <sz val="11"/>
      <color theme="1"/>
      <name val="Calibri"/>
      <family val="2"/>
      <scheme val="minor"/>
    </font>
    <font>
      <sz val="10"/>
      <name val="Arial"/>
      <family val="2"/>
    </font>
    <font>
      <sz val="10"/>
      <name val="Arial"/>
      <family val="2"/>
    </font>
    <font>
      <sz val="11"/>
      <color indexed="8"/>
      <name val="Calibri"/>
      <family val="2"/>
    </font>
    <font>
      <sz val="11"/>
      <color theme="1"/>
      <name val="Arial"/>
      <family val="2"/>
    </font>
    <font>
      <b/>
      <sz val="16"/>
      <name val="Times New Roman"/>
      <family val="1"/>
    </font>
    <font>
      <sz val="10"/>
      <name val="Tahoma"/>
      <family val="2"/>
    </font>
    <font>
      <b/>
      <sz val="12"/>
      <name val="Tahoma"/>
      <family val="2"/>
    </font>
    <font>
      <b/>
      <sz val="11"/>
      <name val="Tahoma"/>
      <family val="2"/>
    </font>
    <font>
      <sz val="11"/>
      <name val="Tahoma"/>
      <family val="2"/>
    </font>
    <font>
      <sz val="12"/>
      <name val="Tahoma"/>
      <family val="2"/>
    </font>
    <font>
      <b/>
      <sz val="16"/>
      <name val="Tahoma"/>
      <family val="2"/>
    </font>
    <font>
      <b/>
      <sz val="10"/>
      <name val="Tahoma"/>
      <family val="2"/>
    </font>
    <font>
      <b/>
      <sz val="14"/>
      <name val="Tahoma"/>
      <family val="2"/>
    </font>
    <font>
      <sz val="11"/>
      <name val="Calibri"/>
      <family val="2"/>
    </font>
    <font>
      <b/>
      <sz val="11"/>
      <color theme="1" rgb="000000"/>
      <name val="Calibri"/>
      <family val="2"/>
    </font>
    <font>
      <sz val="11"/>
      <color theme="1" rgb="000000"/>
      <name val="Calibri"/>
      <family val="2"/>
    </font>
    <font>
      <b/>
      <sz val="11"/>
      <name val="Calibri"/>
      <family val="2"/>
    </font>
  </fonts>
  <fills count="7">
    <fill>
      <patternFill patternType="none"/>
    </fill>
    <fill>
      <patternFill patternType="gray125"/>
    </fill>
    <fill>
      <patternFill patternType="solid">
        <fgColor theme="2" tint="-9.9978637043366805E-2" rgb="EEECE1"/>
        <bgColor indexed="64"/>
      </patternFill>
    </fill>
    <fill>
      <patternFill patternType="solid">
        <fgColor theme="0" rgb="FFFFFF"/>
        <bgColor indexed="64"/>
      </patternFill>
    </fill>
    <fill>
      <patternFill patternType="solid">
        <fgColor theme="3" tint="0.39994506668294322" rgb="1F497D"/>
        <bgColor indexed="64"/>
      </patternFill>
    </fill>
    <fill>
      <patternFill patternType="solid">
        <fgColor theme="3" tint="0.59996337778862885" rgb="1F497D"/>
        <bgColor indexed="64"/>
      </patternFill>
    </fill>
    <fill>
      <patternFill patternType="solid">
        <fgColor rgb="FFFFFF00"/>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thin">
        <color indexed="64"/>
      </right>
      <top/>
      <bottom/>
      <diagonal/>
    </border>
    <border>
      <left style="thin">
        <color indexed="64"/>
      </left>
      <right/>
      <top/>
      <bottom/>
      <diagonal/>
    </border>
    <border>
      <left/>
      <right style="medium">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s>
  <cellStyleXfs count="42">
    <xf numFmtId="0" fontId="0" fillId="0" borderId="0"/>
    <xf numFmtId="0" fontId="3" fillId="0" borderId="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4"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4" fillId="0" borderId="0"/>
    <xf numFmtId="0" fontId="4" fillId="0" borderId="0"/>
    <xf numFmtId="0" fontId="6"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4" fillId="0" borderId="0"/>
    <xf numFmtId="0" fontId="2" fillId="0" borderId="0"/>
    <xf numFmtId="0" fontId="2" fillId="0" borderId="0"/>
    <xf numFmtId="0" fontId="2" fillId="0" borderId="0"/>
    <xf numFmtId="0" fontId="2" fillId="0" borderId="0"/>
    <xf numFmtId="0" fontId="5" fillId="0" borderId="0"/>
    <xf numFmtId="0" fontId="2" fillId="0" borderId="0"/>
    <xf numFmtId="0" fontId="2" fillId="0" borderId="0"/>
    <xf numFmtId="43" fontId="2" fillId="0" borderId="0" applyFont="0" applyFill="0" applyBorder="0" applyAlignment="0" applyProtection="0"/>
  </cellStyleXfs>
  <cellXfs count="292">
    <xf numFmtId="0" fontId="0" fillId="0" borderId="0" xfId="0"/>
    <xf numFmtId="0" fontId="1" fillId="0" borderId="0" xfId="0" applyFont="1"/>
    <xf numFmtId="0" fontId="1" fillId="0" borderId="1" xfId="0" applyFont="1" applyBorder="1" applyAlignment="1">
      <alignment vertical="center"/>
    </xf>
    <xf numFmtId="0" fontId="1" fillId="0" borderId="2" xfId="0" applyFont="1" applyFill="1" applyBorder="1" applyAlignment="1">
      <alignment horizontal="center" vertical="center"/>
    </xf>
    <xf numFmtId="0" fontId="1" fillId="0" borderId="0" xfId="0" applyFont="1" applyAlignment="1">
      <alignment vertical="center"/>
    </xf>
    <xf numFmtId="0" fontId="1" fillId="0" borderId="1" xfId="0" applyFont="1" applyBorder="1"/>
    <xf numFmtId="0" fontId="1" fillId="0" borderId="1" xfId="0" applyFont="1" applyBorder="1" applyAlignment="1">
      <alignment vertical="center" wrapText="1"/>
    </xf>
    <xf numFmtId="0" fontId="1" fillId="0" borderId="1" xfId="0" applyFont="1" applyFill="1" applyBorder="1" applyAlignment="1">
      <alignment vertical="center"/>
    </xf>
    <xf numFmtId="0" fontId="1" fillId="0" borderId="0" xfId="0" applyFont="1" applyBorder="1" applyAlignment="1">
      <alignment vertical="center"/>
    </xf>
    <xf numFmtId="0" fontId="1" fillId="0" borderId="0" xfId="0" applyFont="1" applyBorder="1" applyAlignment="1">
      <alignment vertical="center" wrapText="1"/>
    </xf>
    <xf numFmtId="0" fontId="1" fillId="0" borderId="0" xfId="0" applyFont="1" applyBorder="1"/>
    <xf numFmtId="0" fontId="1" fillId="2" borderId="0" xfId="0" applyFont="1" applyFill="1" applyBorder="1" applyAlignment="1">
      <alignment horizontal="center" vertical="center"/>
    </xf>
    <xf numFmtId="0" fontId="1" fillId="0" borderId="0" xfId="0" applyFont="1" applyBorder="1" applyAlignment="1">
      <alignment horizontal="center" vertical="center" wrapText="1"/>
    </xf>
    <xf numFmtId="0" fontId="1" fillId="2" borderId="0" xfId="0" applyFont="1" applyFill="1" applyBorder="1" applyAlignment="1">
      <alignment vertical="center"/>
    </xf>
    <xf numFmtId="0" fontId="1" fillId="2" borderId="0" xfId="0" applyFont="1" applyFill="1" applyBorder="1"/>
    <xf numFmtId="165" fontId="1" fillId="0" borderId="1" xfId="0" applyNumberFormat="1" applyFont="1" applyBorder="1" applyAlignment="1">
      <alignment vertical="center"/>
    </xf>
    <xf numFmtId="165" fontId="1" fillId="0" borderId="1" xfId="0" applyNumberFormat="1" applyFont="1" applyBorder="1" applyAlignment="1">
      <alignment vertical="center" wrapText="1"/>
    </xf>
    <xf numFmtId="0" fontId="1" fillId="4" borderId="0" xfId="0" applyFont="1" applyFill="1"/>
    <xf numFmtId="0" fontId="1" fillId="4" borderId="1" xfId="0" applyFont="1" applyFill="1" applyBorder="1" applyAlignment="1">
      <alignment vertical="center" wrapText="1"/>
    </xf>
    <xf numFmtId="0" fontId="1" fillId="4" borderId="1" xfId="0" applyFont="1" applyFill="1" applyBorder="1" applyAlignment="1">
      <alignment vertical="center"/>
    </xf>
    <xf numFmtId="0" fontId="1" fillId="5" borderId="0" xfId="0" applyFont="1" applyFill="1"/>
    <xf numFmtId="0" fontId="1" fillId="5" borderId="2" xfId="0" applyFont="1" applyFill="1" applyBorder="1" applyAlignment="1">
      <alignment horizontal="center" vertical="center"/>
    </xf>
    <xf numFmtId="0" fontId="1" fillId="5" borderId="1" xfId="0" applyFont="1" applyFill="1" applyBorder="1" applyAlignment="1">
      <alignment vertical="center"/>
    </xf>
    <xf numFmtId="165" fontId="1" fillId="0" borderId="0" xfId="0" applyNumberFormat="1" applyFont="1"/>
    <xf numFmtId="0" fontId="1" fillId="0" borderId="0" xfId="0" applyFont="1" applyBorder="1" applyAlignment="1">
      <alignment horizontal="center" vertical="center"/>
    </xf>
    <xf numFmtId="165" fontId="1" fillId="6" borderId="0" xfId="0" applyNumberFormat="1" applyFont="1" applyFill="1"/>
    <xf numFmtId="0" fontId="1" fillId="6" borderId="3" xfId="0" applyFont="1" applyFill="1" applyBorder="1" applyAlignment="1">
      <alignment horizontal="center" vertical="center"/>
    </xf>
    <xf numFmtId="165" fontId="1" fillId="6" borderId="1" xfId="0" applyNumberFormat="1" applyFont="1" applyFill="1" applyBorder="1" applyAlignment="1">
      <alignment vertical="center"/>
    </xf>
    <xf numFmtId="165" fontId="1" fillId="6" borderId="1" xfId="0" applyNumberFormat="1" applyFont="1" applyFill="1" applyBorder="1"/>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16" fillId="0" borderId="1" xfId="40" applyFont="1" applyFill="1" applyBorder="1" applyAlignment="1" applyProtection="1">
      <alignment horizontal="center" vertical="center"/>
    </xf>
    <xf numFmtId="0" fontId="17" fillId="0" borderId="1" xfId="0" applyFont="1" applyBorder="1" applyAlignment="1">
      <alignment vertical="center"/>
    </xf>
    <xf numFmtId="0" fontId="16" fillId="3" borderId="1" xfId="40" applyFont="1" applyFill="1" applyBorder="1" applyAlignment="1" applyProtection="1">
      <alignment horizontal="left" vertical="center"/>
    </xf>
    <xf numFmtId="164" fontId="16" fillId="0" borderId="1" xfId="23" applyNumberFormat="1" applyFont="1" applyFill="1" applyBorder="1" applyAlignment="1">
      <alignment horizontal="right" vertical="center" wrapText="1"/>
    </xf>
    <xf numFmtId="0" fontId="16" fillId="0" borderId="1" xfId="23" applyFont="1" applyFill="1" applyBorder="1" applyAlignment="1">
      <alignment horizontal="center" vertical="center" wrapText="1"/>
    </xf>
    <xf numFmtId="0" fontId="16" fillId="0" borderId="1" xfId="23" applyFont="1" applyFill="1" applyBorder="1" applyAlignment="1">
      <alignment vertical="center" wrapText="1"/>
    </xf>
    <xf numFmtId="0" fontId="17" fillId="4" borderId="1" xfId="0" applyFont="1" applyFill="1" applyBorder="1" applyAlignment="1">
      <alignment vertical="center"/>
    </xf>
    <xf numFmtId="164" fontId="16" fillId="5" borderId="1" xfId="40" applyNumberFormat="1" applyFont="1" applyFill="1" applyBorder="1" applyAlignment="1" applyProtection="1">
      <alignment horizontal="center" vertical="center"/>
    </xf>
    <xf numFmtId="0" fontId="17" fillId="0" borderId="1" xfId="0" applyFont="1" applyBorder="1"/>
    <xf numFmtId="0" fontId="17" fillId="4" borderId="1" xfId="0" applyFont="1" applyFill="1" applyBorder="1"/>
    <xf numFmtId="0" fontId="17" fillId="5" borderId="1" xfId="0" applyFont="1" applyFill="1" applyBorder="1"/>
    <xf numFmtId="170" fontId="19" fillId="0" borderId="1" xfId="0" applyNumberFormat="1" applyFont="1" applyFill="1" applyBorder="1" applyAlignment="1">
      <alignment horizontal="right" vertical="top" wrapText="1"/>
    </xf>
    <xf numFmtId="0" fontId="16" fillId="0" borderId="1" xfId="0" applyFont="1" applyFill="1" applyBorder="1" applyAlignment="1">
      <alignment horizontal="right" wrapText="1"/>
    </xf>
    <xf numFmtId="170" fontId="16" fillId="0" borderId="1" xfId="0" applyNumberFormat="1" applyFont="1" applyFill="1" applyBorder="1" applyAlignment="1">
      <alignment horizontal="right" wrapText="1"/>
    </xf>
    <xf numFmtId="0" fontId="16" fillId="3" borderId="1" xfId="0" applyFont="1" applyFill="1" applyBorder="1" applyAlignment="1">
      <alignment horizontal="right" wrapText="1"/>
    </xf>
    <xf numFmtId="0" fontId="16" fillId="3" borderId="1" xfId="0" applyFont="1" applyFill="1" applyBorder="1" applyAlignment="1">
      <alignment horizontal="center" wrapText="1"/>
    </xf>
    <xf numFmtId="0" fontId="16" fillId="3" borderId="1" xfId="0" applyNumberFormat="1" applyFont="1" applyFill="1" applyBorder="1" applyAlignment="1">
      <alignment horizontal="center" wrapText="1"/>
    </xf>
    <xf numFmtId="2" fontId="16" fillId="0" borderId="1" xfId="41" applyNumberFormat="1" applyFont="1" applyFill="1" applyBorder="1" applyAlignment="1">
      <alignment horizontal="right" wrapText="1"/>
    </xf>
    <xf numFmtId="2" fontId="19" fillId="0" borderId="1" xfId="0" applyNumberFormat="1" applyFont="1" applyFill="1" applyBorder="1" applyAlignment="1">
      <alignment horizontal="right" vertical="top" wrapText="1"/>
    </xf>
    <xf numFmtId="2" fontId="17" fillId="0" borderId="1" xfId="0" applyNumberFormat="1" applyFont="1" applyBorder="1" applyAlignment="1">
      <alignment vertical="center"/>
    </xf>
    <xf numFmtId="2" fontId="17" fillId="0" borderId="1" xfId="0" applyNumberFormat="1" applyFont="1" applyBorder="1" applyAlignment="1">
      <alignment vertical="center" wrapText="1"/>
    </xf>
    <xf numFmtId="2" fontId="19" fillId="0" borderId="1" xfId="0" applyNumberFormat="1" applyFont="1" applyFill="1" applyBorder="1" applyAlignment="1">
      <alignment vertical="top" wrapText="1"/>
    </xf>
    <xf numFmtId="2" fontId="16" fillId="0" borderId="1" xfId="0" applyNumberFormat="1" applyFont="1" applyFill="1" applyBorder="1" applyAlignment="1">
      <alignment horizontal="right" vertical="top" wrapText="1"/>
    </xf>
    <xf numFmtId="2" fontId="16" fillId="0" borderId="1" xfId="0" applyNumberFormat="1" applyFont="1" applyFill="1" applyBorder="1" applyAlignment="1">
      <alignment horizontal="right" wrapText="1"/>
    </xf>
    <xf numFmtId="2" fontId="16" fillId="0" borderId="1" xfId="2" applyNumberFormat="1" applyFont="1" applyFill="1" applyBorder="1" applyAlignment="1">
      <alignment horizontal="right" wrapText="1"/>
    </xf>
    <xf numFmtId="2" fontId="16" fillId="3" borderId="1" xfId="0" applyNumberFormat="1" applyFont="1" applyFill="1" applyBorder="1" applyAlignment="1">
      <alignment horizontal="right" wrapText="1"/>
    </xf>
    <xf numFmtId="2" fontId="16" fillId="0" borderId="1" xfId="0" applyNumberFormat="1" applyFont="1" applyFill="1" applyBorder="1" applyAlignment="1">
      <alignment horizontal="justify" vertical="top" wrapText="1"/>
    </xf>
    <xf numFmtId="2" fontId="16" fillId="3" borderId="1" xfId="0" applyNumberFormat="1" applyFont="1" applyFill="1" applyBorder="1" applyAlignment="1">
      <alignment horizontal="justify" vertical="top" wrapText="1"/>
    </xf>
    <xf numFmtId="2" fontId="16" fillId="3" borderId="1" xfId="2" applyNumberFormat="1" applyFont="1" applyFill="1" applyBorder="1" applyAlignment="1">
      <alignment wrapText="1"/>
    </xf>
    <xf numFmtId="2" fontId="16" fillId="3" borderId="1" xfId="2" applyNumberFormat="1" applyFont="1" applyFill="1" applyBorder="1" applyAlignment="1">
      <alignment horizontal="justify" vertical="top" wrapText="1"/>
    </xf>
    <xf numFmtId="2" fontId="1" fillId="0" borderId="0" xfId="0" applyNumberFormat="1" applyFont="1"/>
    <xf numFmtId="0" fontId="1" fillId="0" borderId="0" xfId="0" applyNumberFormat="1" applyFont="1"/>
    <xf numFmtId="0" fontId="1" fillId="0" borderId="1" xfId="0" applyNumberFormat="1" applyFont="1" applyBorder="1" applyAlignment="1">
      <alignment vertical="center"/>
    </xf>
    <xf numFmtId="0" fontId="1" fillId="0" borderId="0" xfId="0" applyNumberFormat="1" applyFont="1" applyAlignment="1">
      <alignment vertical="center"/>
    </xf>
    <xf numFmtId="0" fontId="16" fillId="0" borderId="1" xfId="40" quotePrefix="1" applyNumberFormat="1" applyFont="1" applyFill="1" applyBorder="1" applyAlignment="1" applyProtection="1">
      <alignment horizontal="center" vertical="center"/>
    </xf>
    <xf numFmtId="0" fontId="0" fillId="0" borderId="1" xfId="0" applyBorder="1" applyAlignment="1">
      <alignment wrapText="1"/>
    </xf>
    <xf numFmtId="0" fontId="19" fillId="0" borderId="1" xfId="0" applyNumberFormat="1" applyFont="1" applyFill="1" applyBorder="1" applyAlignment="1">
      <alignment horizontal="center" vertical="top" wrapText="1"/>
    </xf>
    <xf numFmtId="0" fontId="16" fillId="0" borderId="1" xfId="0" applyNumberFormat="1" applyFont="1" applyFill="1" applyBorder="1" applyAlignment="1">
      <alignment horizontal="center" vertical="top" wrapText="1"/>
    </xf>
    <xf numFmtId="0" fontId="16" fillId="0" borderId="1" xfId="0" applyNumberFormat="1" applyFont="1" applyFill="1" applyBorder="1" applyAlignment="1">
      <alignment horizontal="center" vertical="top"/>
    </xf>
    <xf numFmtId="0" fontId="16" fillId="0" borderId="1" xfId="0" applyNumberFormat="1" applyFont="1" applyFill="1" applyBorder="1" applyAlignment="1">
      <alignment horizontal="center" wrapText="1"/>
    </xf>
    <xf numFmtId="0" fontId="18" fillId="0" borderId="1" xfId="0" applyNumberFormat="1" applyFont="1" applyBorder="1"/>
    <xf numFmtId="0" fontId="19" fillId="3" borderId="1" xfId="0" applyNumberFormat="1" applyFont="1" applyFill="1" applyBorder="1" applyAlignment="1">
      <alignment horizontal="center" vertical="top" wrapText="1"/>
    </xf>
    <xf numFmtId="0" fontId="19" fillId="0" borderId="1" xfId="0" applyNumberFormat="1" applyFont="1" applyFill="1" applyBorder="1" applyAlignment="1">
      <alignment horizontal="center" vertical="top"/>
    </xf>
    <xf numFmtId="0" fontId="16" fillId="3" borderId="1" xfId="0" applyNumberFormat="1" applyFont="1" applyFill="1" applyBorder="1" applyAlignment="1">
      <alignment horizontal="center" vertical="top"/>
    </xf>
    <xf numFmtId="0" fontId="16" fillId="3" borderId="1" xfId="0" applyNumberFormat="1" applyFont="1" applyFill="1" applyBorder="1" applyAlignment="1">
      <alignment horizontal="center" vertical="top" wrapText="1"/>
    </xf>
    <xf numFmtId="0" fontId="8" fillId="0" borderId="0" xfId="23" applyFont="1" applyFill="1"/>
    <xf numFmtId="0" fontId="8" fillId="0" borderId="0" xfId="23" applyFont="1" applyFill="1" applyAlignment="1">
      <alignment vertical="center"/>
    </xf>
    <xf numFmtId="0" fontId="9" fillId="0" borderId="15" xfId="23" quotePrefix="1" applyFont="1" applyFill="1" applyBorder="1" applyAlignment="1">
      <alignment vertical="center"/>
    </xf>
    <xf numFmtId="0" fontId="12" fillId="0" borderId="15" xfId="23" applyFont="1" applyFill="1" applyBorder="1" applyAlignment="1">
      <alignment vertical="center"/>
    </xf>
    <xf numFmtId="0" fontId="12" fillId="0" borderId="15" xfId="23" applyFont="1" applyFill="1" applyBorder="1" applyAlignment="1">
      <alignment horizontal="center" vertical="center"/>
    </xf>
    <xf numFmtId="0" fontId="8" fillId="0" borderId="21" xfId="23" applyFont="1" applyFill="1" applyBorder="1" applyAlignment="1">
      <alignment vertical="justify"/>
    </xf>
    <xf numFmtId="0" fontId="8" fillId="0" borderId="20" xfId="23" applyFont="1" applyFill="1" applyBorder="1" applyAlignment="1">
      <alignment vertical="justify"/>
    </xf>
    <xf numFmtId="0" fontId="8" fillId="0" borderId="0" xfId="23" applyFont="1" applyFill="1" applyBorder="1" applyAlignment="1">
      <alignment vertical="justify"/>
    </xf>
    <xf numFmtId="0" fontId="8" fillId="0" borderId="20" xfId="23" applyFont="1" applyFill="1" applyBorder="1" applyAlignment="1">
      <alignment vertical="center"/>
    </xf>
    <xf numFmtId="0" fontId="8" fillId="0" borderId="0" xfId="23" applyFont="1" applyFill="1" applyBorder="1" applyAlignment="1">
      <alignment vertical="center" wrapText="1"/>
    </xf>
    <xf numFmtId="0" fontId="8" fillId="0" borderId="1" xfId="23" applyFont="1" applyFill="1" applyBorder="1" applyAlignment="1">
      <alignment horizontal="center" vertical="center"/>
    </xf>
    <xf numFmtId="0" fontId="14" fillId="0" borderId="30" xfId="23" applyFont="1" applyFill="1" applyBorder="1" applyAlignment="1">
      <alignment vertical="center"/>
    </xf>
    <xf numFmtId="0" fontId="14" fillId="0" borderId="31" xfId="23" applyFont="1" applyFill="1" applyBorder="1" applyAlignment="1">
      <alignment horizontal="center" vertical="center" wrapText="1"/>
    </xf>
    <xf numFmtId="166" fontId="14" fillId="0" borderId="31" xfId="2" applyNumberFormat="1" applyFont="1" applyFill="1" applyBorder="1" applyAlignment="1">
      <alignment horizontal="center" vertical="center" wrapText="1"/>
    </xf>
    <xf numFmtId="0" fontId="8" fillId="0" borderId="34" xfId="23" applyFont="1" applyFill="1" applyBorder="1" applyAlignment="1">
      <alignment horizontal="center" vertical="center"/>
    </xf>
    <xf numFmtId="166" fontId="8" fillId="0" borderId="1" xfId="2" applyNumberFormat="1" applyFont="1" applyFill="1" applyBorder="1" applyAlignment="1">
      <alignment horizontal="center"/>
    </xf>
    <xf numFmtId="0" fontId="8" fillId="0" borderId="8" xfId="23" applyFont="1" applyFill="1" applyBorder="1" applyAlignment="1">
      <alignment horizontal="center" vertical="center"/>
    </xf>
    <xf numFmtId="166" fontId="8" fillId="0" borderId="9" xfId="2" applyNumberFormat="1" applyFont="1" applyFill="1" applyBorder="1" applyAlignment="1">
      <alignment horizontal="center" vertical="center"/>
    </xf>
    <xf numFmtId="0" fontId="9" fillId="0" borderId="5" xfId="23" applyFont="1" applyFill="1" applyBorder="1" applyAlignment="1">
      <alignment horizontal="center" vertical="center"/>
    </xf>
    <xf numFmtId="166" fontId="8" fillId="0" borderId="6" xfId="2" applyNumberFormat="1" applyFont="1" applyFill="1" applyBorder="1" applyAlignment="1">
      <alignment horizontal="center" vertical="center"/>
    </xf>
    <xf numFmtId="168" fontId="8" fillId="0" borderId="1" xfId="2" applyNumberFormat="1" applyFont="1" applyFill="1" applyBorder="1" applyAlignment="1">
      <alignment horizontal="center" vertical="center"/>
    </xf>
    <xf numFmtId="168" fontId="14" fillId="0" borderId="1" xfId="2" applyNumberFormat="1" applyFont="1" applyFill="1" applyBorder="1" applyAlignment="1">
      <alignment horizontal="center" vertical="center"/>
    </xf>
    <xf numFmtId="167" fontId="8" fillId="0" borderId="1" xfId="2" applyNumberFormat="1" applyFont="1" applyFill="1" applyBorder="1" applyAlignment="1">
      <alignment horizontal="center" vertical="center"/>
    </xf>
    <xf numFmtId="0" fontId="9" fillId="0" borderId="11" xfId="23" applyFont="1" applyFill="1" applyBorder="1" applyAlignment="1">
      <alignment horizontal="center" vertical="center"/>
    </xf>
    <xf numFmtId="167" fontId="9" fillId="0" borderId="12" xfId="2" applyNumberFormat="1" applyFont="1" applyFill="1" applyBorder="1" applyAlignment="1">
      <alignment horizontal="center" vertical="center"/>
    </xf>
    <xf numFmtId="168" fontId="9" fillId="0" borderId="12" xfId="2" applyNumberFormat="1" applyFont="1" applyFill="1" applyBorder="1" applyAlignment="1">
      <alignment horizontal="center" vertical="center"/>
    </xf>
    <xf numFmtId="0" fontId="9" fillId="0" borderId="42" xfId="23" applyFont="1" applyFill="1" applyBorder="1" applyAlignment="1">
      <alignment horizontal="center" vertical="center"/>
    </xf>
    <xf numFmtId="168" fontId="14" fillId="0" borderId="43" xfId="23" applyNumberFormat="1" applyFont="1" applyFill="1" applyBorder="1" applyAlignment="1">
      <alignment horizontal="center" vertical="center" wrapText="1"/>
    </xf>
    <xf numFmtId="168" fontId="14" fillId="0" borderId="43" xfId="2" applyNumberFormat="1" applyFont="1" applyFill="1" applyBorder="1" applyAlignment="1">
      <alignment horizontal="center" vertical="center" wrapText="1"/>
    </xf>
    <xf numFmtId="167" fontId="8" fillId="0" borderId="1" xfId="2" applyNumberFormat="1" applyFont="1" applyFill="1" applyBorder="1" applyAlignment="1">
      <alignment horizontal="center" vertical="center" wrapText="1"/>
    </xf>
    <xf numFmtId="168" fontId="8" fillId="0" borderId="1" xfId="2" applyNumberFormat="1" applyFont="1" applyFill="1" applyBorder="1" applyAlignment="1">
      <alignment horizontal="center" vertical="center" wrapText="1"/>
    </xf>
    <xf numFmtId="0" fontId="9" fillId="0" borderId="8" xfId="23" applyFont="1" applyFill="1" applyBorder="1" applyAlignment="1">
      <alignment horizontal="center" vertical="center"/>
    </xf>
    <xf numFmtId="168" fontId="9" fillId="0" borderId="9" xfId="2" applyNumberFormat="1" applyFont="1" applyFill="1" applyBorder="1" applyAlignment="1">
      <alignment horizontal="center" vertical="center"/>
    </xf>
    <xf numFmtId="167" fontId="14" fillId="0" borderId="6" xfId="2" applyNumberFormat="1" applyFont="1" applyFill="1" applyBorder="1" applyAlignment="1">
      <alignment horizontal="center" vertical="center" wrapText="1"/>
    </xf>
    <xf numFmtId="168" fontId="8" fillId="0" borderId="6" xfId="2" applyNumberFormat="1" applyFont="1" applyFill="1" applyBorder="1" applyAlignment="1">
      <alignment horizontal="center" vertical="center"/>
    </xf>
    <xf numFmtId="0" fontId="14" fillId="0" borderId="34" xfId="23" applyFont="1" applyFill="1" applyBorder="1" applyAlignment="1">
      <alignment horizontal="center" vertical="center"/>
    </xf>
    <xf numFmtId="167" fontId="14" fillId="0" borderId="1" xfId="2" applyNumberFormat="1" applyFont="1" applyFill="1" applyBorder="1" applyAlignment="1">
      <alignment horizontal="center" vertical="center" wrapText="1"/>
    </xf>
    <xf numFmtId="168" fontId="10" fillId="0" borderId="1" xfId="2" applyNumberFormat="1" applyFont="1" applyFill="1" applyBorder="1" applyAlignment="1">
      <alignment horizontal="center" vertical="center" wrapText="1"/>
    </xf>
    <xf numFmtId="168" fontId="10" fillId="0" borderId="1" xfId="2" applyNumberFormat="1" applyFont="1" applyFill="1" applyBorder="1" applyAlignment="1">
      <alignment horizontal="center" vertical="center"/>
    </xf>
    <xf numFmtId="169" fontId="8" fillId="0" borderId="0" xfId="23" applyNumberFormat="1" applyFont="1" applyFill="1"/>
    <xf numFmtId="167" fontId="9" fillId="0" borderId="9" xfId="2" applyNumberFormat="1" applyFont="1" applyFill="1" applyBorder="1" applyAlignment="1">
      <alignment vertical="center"/>
    </xf>
    <xf numFmtId="169" fontId="8" fillId="0" borderId="0" xfId="23" applyNumberFormat="1" applyFont="1" applyFill="1" applyAlignment="1">
      <alignment vertical="center"/>
    </xf>
    <xf numFmtId="168" fontId="8" fillId="0" borderId="0" xfId="23" applyNumberFormat="1" applyFont="1" applyFill="1" applyAlignment="1">
      <alignment vertical="center"/>
    </xf>
    <xf numFmtId="0" fontId="15" fillId="0" borderId="30" xfId="23" applyFont="1" applyFill="1" applyBorder="1" applyAlignment="1">
      <alignment horizontal="center" vertical="center"/>
    </xf>
    <xf numFmtId="167" fontId="15" fillId="0" borderId="31" xfId="2" applyNumberFormat="1" applyFont="1" applyFill="1" applyBorder="1" applyAlignment="1">
      <alignment vertical="center"/>
    </xf>
    <xf numFmtId="0" fontId="8" fillId="0" borderId="42" xfId="23" applyFont="1" applyFill="1" applyBorder="1" applyAlignment="1">
      <alignment horizontal="center" vertical="center"/>
    </xf>
    <xf numFmtId="0" fontId="8" fillId="0" borderId="42" xfId="23" applyFont="1" applyFill="1" applyBorder="1"/>
    <xf numFmtId="0" fontId="8" fillId="0" borderId="47" xfId="23" applyFont="1" applyFill="1" applyBorder="1"/>
    <xf numFmtId="0" fontId="8" fillId="0" borderId="36" xfId="23" applyFont="1" applyFill="1" applyBorder="1"/>
    <xf numFmtId="0" fontId="8" fillId="0" borderId="36" xfId="23" applyFont="1" applyFill="1" applyBorder="1" applyAlignment="1">
      <alignment horizontal="center"/>
    </xf>
    <xf numFmtId="43" fontId="8" fillId="0" borderId="36" xfId="2" applyNumberFormat="1" applyFont="1" applyFill="1" applyBorder="1"/>
    <xf numFmtId="166" fontId="8" fillId="0" borderId="36" xfId="2" applyNumberFormat="1" applyFont="1" applyFill="1" applyBorder="1"/>
    <xf numFmtId="166" fontId="8" fillId="0" borderId="38" xfId="2" applyNumberFormat="1" applyFont="1" applyFill="1" applyBorder="1"/>
    <xf numFmtId="0" fontId="14" fillId="0" borderId="40" xfId="23" applyFont="1" applyFill="1" applyBorder="1" applyAlignment="1">
      <alignment horizontal="center"/>
    </xf>
    <xf numFmtId="166" fontId="8" fillId="0" borderId="29" xfId="2" applyNumberFormat="1" applyFont="1" applyFill="1" applyBorder="1" applyAlignment="1">
      <alignment horizontal="center"/>
    </xf>
    <xf numFmtId="166" fontId="10" fillId="0" borderId="51" xfId="2" applyNumberFormat="1" applyFont="1" applyFill="1" applyBorder="1" applyAlignment="1">
      <alignment horizontal="center"/>
    </xf>
    <xf numFmtId="0" fontId="8" fillId="0" borderId="0" xfId="23" applyFont="1" applyFill="1" applyAlignment="1">
      <alignment horizontal="center"/>
    </xf>
    <xf numFmtId="43" fontId="8" fillId="0" borderId="0" xfId="2" applyNumberFormat="1" applyFont="1" applyFill="1"/>
    <xf numFmtId="166" fontId="8" fillId="0" borderId="0" xfId="2" applyNumberFormat="1" applyFont="1" applyFill="1"/>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0" xfId="0" applyFont="1" applyBorder="1" applyAlignment="1">
      <alignment horizontal="center" vertical="center"/>
    </xf>
    <xf numFmtId="0" fontId="7" fillId="0" borderId="5" xfId="23" applyFont="1" applyFill="1" applyBorder="1" applyAlignment="1">
      <alignment horizontal="center" vertical="center"/>
    </xf>
    <xf numFmtId="0" fontId="7" fillId="0" borderId="6" xfId="23" applyFont="1" applyFill="1" applyBorder="1" applyAlignment="1">
      <alignment horizontal="center" vertical="center"/>
    </xf>
    <xf numFmtId="0" fontId="7" fillId="0" borderId="7" xfId="23" applyFont="1" applyFill="1" applyBorder="1" applyAlignment="1">
      <alignment horizontal="center" vertical="center"/>
    </xf>
    <xf numFmtId="0" fontId="7" fillId="0" borderId="8" xfId="23" applyFont="1" applyFill="1" applyBorder="1" applyAlignment="1">
      <alignment horizontal="center" vertical="justify"/>
    </xf>
    <xf numFmtId="0" fontId="7" fillId="0" borderId="9" xfId="23" applyFont="1" applyFill="1" applyBorder="1" applyAlignment="1">
      <alignment horizontal="center" vertical="justify"/>
    </xf>
    <xf numFmtId="0" fontId="7" fillId="0" borderId="10" xfId="23" applyFont="1" applyFill="1" applyBorder="1" applyAlignment="1">
      <alignment horizontal="center" vertical="justify"/>
    </xf>
    <xf numFmtId="0" fontId="9" fillId="0" borderId="11" xfId="23" applyFont="1" applyFill="1" applyBorder="1" applyAlignment="1">
      <alignment horizontal="left" vertical="center"/>
    </xf>
    <xf numFmtId="0" fontId="9" fillId="0" borderId="12" xfId="23" applyFont="1" applyFill="1" applyBorder="1" applyAlignment="1">
      <alignment horizontal="left" vertical="center"/>
    </xf>
    <xf numFmtId="0" fontId="10" fillId="0" borderId="12" xfId="23" applyFont="1" applyFill="1" applyBorder="1" applyAlignment="1">
      <alignment horizontal="left" vertical="center"/>
    </xf>
    <xf numFmtId="0" fontId="11" fillId="0" borderId="12" xfId="23" applyFont="1" applyFill="1" applyBorder="1" applyAlignment="1">
      <alignment horizontal="left" vertical="center"/>
    </xf>
    <xf numFmtId="0" fontId="11" fillId="0" borderId="13" xfId="23" applyFont="1" applyFill="1" applyBorder="1" applyAlignment="1">
      <alignment horizontal="left" vertical="center"/>
    </xf>
    <xf numFmtId="0" fontId="9" fillId="0" borderId="14" xfId="23" applyFont="1" applyFill="1" applyBorder="1" applyAlignment="1">
      <alignment vertical="center"/>
    </xf>
    <xf numFmtId="0" fontId="9" fillId="0" borderId="15" xfId="23" applyFont="1" applyFill="1" applyBorder="1" applyAlignment="1">
      <alignment vertical="center"/>
    </xf>
    <xf numFmtId="166" fontId="13" fillId="0" borderId="14" xfId="2" applyNumberFormat="1" applyFont="1" applyFill="1" applyBorder="1" applyAlignment="1">
      <alignment horizontal="center" vertical="center"/>
    </xf>
    <xf numFmtId="166" fontId="13" fillId="0" borderId="15" xfId="2" applyNumberFormat="1" applyFont="1" applyFill="1" applyBorder="1" applyAlignment="1">
      <alignment horizontal="center" vertical="center"/>
    </xf>
    <xf numFmtId="166" fontId="13" fillId="0" borderId="16" xfId="2" applyNumberFormat="1" applyFont="1" applyFill="1" applyBorder="1" applyAlignment="1">
      <alignment horizontal="center" vertical="center"/>
    </xf>
    <xf numFmtId="166" fontId="13" fillId="0" borderId="17" xfId="2" applyNumberFormat="1" applyFont="1" applyFill="1" applyBorder="1" applyAlignment="1">
      <alignment horizontal="center" vertical="center"/>
    </xf>
    <xf numFmtId="166" fontId="13" fillId="0" borderId="18" xfId="2" applyNumberFormat="1" applyFont="1" applyFill="1" applyBorder="1" applyAlignment="1">
      <alignment horizontal="center" vertical="center"/>
    </xf>
    <xf numFmtId="166" fontId="13" fillId="0" borderId="19" xfId="2" applyNumberFormat="1" applyFont="1" applyFill="1" applyBorder="1" applyAlignment="1">
      <alignment horizontal="center" vertical="center"/>
    </xf>
    <xf numFmtId="0" fontId="9" fillId="0" borderId="17" xfId="23" applyFont="1" applyFill="1" applyBorder="1" applyAlignment="1">
      <alignment horizontal="left" vertical="center"/>
    </xf>
    <xf numFmtId="0" fontId="9" fillId="0" borderId="18" xfId="23" applyFont="1" applyFill="1" applyBorder="1" applyAlignment="1">
      <alignment horizontal="left" vertical="center"/>
    </xf>
    <xf numFmtId="0" fontId="9" fillId="0" borderId="19" xfId="23" applyFont="1" applyFill="1" applyBorder="1" applyAlignment="1">
      <alignment horizontal="left" vertical="center"/>
    </xf>
    <xf numFmtId="0" fontId="8" fillId="0" borderId="20" xfId="23" applyFont="1" applyFill="1" applyBorder="1" applyAlignment="1">
      <alignment horizontal="left" vertical="center" wrapText="1"/>
    </xf>
    <xf numFmtId="0" fontId="8" fillId="0" borderId="0" xfId="23" applyFont="1" applyFill="1" applyBorder="1" applyAlignment="1">
      <alignment horizontal="left" vertical="center" wrapText="1"/>
    </xf>
    <xf numFmtId="0" fontId="8" fillId="0" borderId="21" xfId="23" applyFont="1" applyFill="1" applyBorder="1" applyAlignment="1">
      <alignment horizontal="left" vertical="center" wrapText="1"/>
    </xf>
    <xf numFmtId="0" fontId="8" fillId="0" borderId="0" xfId="23" applyFont="1" applyFill="1" applyBorder="1" applyAlignment="1">
      <alignment vertical="center"/>
    </xf>
    <xf numFmtId="0" fontId="8" fillId="0" borderId="23" xfId="23" applyFont="1" applyFill="1" applyBorder="1" applyAlignment="1">
      <alignment vertical="center"/>
    </xf>
    <xf numFmtId="167" fontId="8" fillId="0" borderId="0" xfId="2" applyNumberFormat="1" applyFont="1" applyFill="1" applyBorder="1" applyAlignment="1">
      <alignment horizontal="center" vertical="center"/>
    </xf>
    <xf numFmtId="167" fontId="8" fillId="0" borderId="21" xfId="2" applyNumberFormat="1" applyFont="1" applyFill="1" applyBorder="1" applyAlignment="1">
      <alignment horizontal="center" vertical="center"/>
    </xf>
    <xf numFmtId="0" fontId="8" fillId="0" borderId="22" xfId="23" applyFont="1" applyFill="1" applyBorder="1" applyAlignment="1">
      <alignment vertical="center" wrapText="1"/>
    </xf>
    <xf numFmtId="0" fontId="3" fillId="0" borderId="0" xfId="23" applyFont="1" applyFill="1" applyAlignment="1">
      <alignment wrapText="1"/>
    </xf>
    <xf numFmtId="0" fontId="3" fillId="0" borderId="23" xfId="23" applyFont="1" applyFill="1" applyBorder="1" applyAlignment="1">
      <alignment wrapText="1"/>
    </xf>
    <xf numFmtId="0" fontId="8" fillId="0" borderId="20" xfId="23" applyFont="1" applyFill="1" applyBorder="1" applyAlignment="1">
      <alignment vertical="justify"/>
    </xf>
    <xf numFmtId="0" fontId="8" fillId="0" borderId="0" xfId="23" applyFont="1" applyFill="1" applyBorder="1" applyAlignment="1">
      <alignment vertical="justify"/>
    </xf>
    <xf numFmtId="0" fontId="8" fillId="0" borderId="22" xfId="23" applyFont="1" applyFill="1" applyBorder="1" applyAlignment="1">
      <alignment vertical="center"/>
    </xf>
    <xf numFmtId="0" fontId="8" fillId="0" borderId="0" xfId="23" applyFont="1" applyFill="1" applyBorder="1" applyAlignment="1">
      <alignment horizontal="left" vertical="justify"/>
    </xf>
    <xf numFmtId="0" fontId="8" fillId="0" borderId="21" xfId="23" applyFont="1" applyFill="1" applyBorder="1" applyAlignment="1">
      <alignment horizontal="left" vertical="justify"/>
    </xf>
    <xf numFmtId="0" fontId="14" fillId="0" borderId="22" xfId="23" applyFont="1" applyFill="1" applyBorder="1" applyAlignment="1">
      <alignment vertical="center"/>
    </xf>
    <xf numFmtId="0" fontId="14" fillId="0" borderId="0" xfId="23" applyFont="1" applyFill="1" applyBorder="1" applyAlignment="1">
      <alignment vertical="center"/>
    </xf>
    <xf numFmtId="0" fontId="14" fillId="0" borderId="23" xfId="23" applyFont="1" applyFill="1" applyBorder="1" applyAlignment="1">
      <alignment vertical="center"/>
    </xf>
    <xf numFmtId="0" fontId="8" fillId="0" borderId="20" xfId="23" applyFont="1" applyFill="1" applyBorder="1" applyAlignment="1">
      <alignment vertical="center" wrapText="1"/>
    </xf>
    <xf numFmtId="0" fontId="8" fillId="0" borderId="0" xfId="23" applyFont="1" applyFill="1" applyBorder="1" applyAlignment="1">
      <alignment vertical="center" wrapText="1"/>
    </xf>
    <xf numFmtId="0" fontId="8" fillId="0" borderId="23" xfId="23" applyFont="1" applyFill="1" applyBorder="1" applyAlignment="1">
      <alignment vertical="center" wrapText="1"/>
    </xf>
    <xf numFmtId="0" fontId="8" fillId="0" borderId="2" xfId="23" applyFont="1" applyFill="1" applyBorder="1" applyAlignment="1">
      <alignment horizontal="left" vertical="center"/>
    </xf>
    <xf numFmtId="0" fontId="8" fillId="0" borderId="3" xfId="23" applyFont="1" applyFill="1" applyBorder="1" applyAlignment="1">
      <alignment horizontal="left" vertical="center"/>
    </xf>
    <xf numFmtId="0" fontId="8" fillId="0" borderId="4" xfId="23" applyFont="1" applyFill="1" applyBorder="1" applyAlignment="1">
      <alignment horizontal="left" vertical="center"/>
    </xf>
    <xf numFmtId="166" fontId="8" fillId="0" borderId="2" xfId="2" applyNumberFormat="1" applyFont="1" applyFill="1" applyBorder="1" applyAlignment="1">
      <alignment horizontal="right"/>
    </xf>
    <xf numFmtId="166" fontId="8" fillId="0" borderId="29" xfId="2" applyNumberFormat="1" applyFont="1" applyFill="1" applyBorder="1" applyAlignment="1">
      <alignment horizontal="right"/>
    </xf>
    <xf numFmtId="0" fontId="8" fillId="0" borderId="35" xfId="23" applyFont="1" applyFill="1" applyBorder="1" applyAlignment="1">
      <alignment horizontal="left" vertical="center"/>
    </xf>
    <xf numFmtId="0" fontId="8" fillId="0" borderId="36" xfId="23" applyFont="1" applyFill="1" applyBorder="1" applyAlignment="1">
      <alignment horizontal="left" vertical="center"/>
    </xf>
    <xf numFmtId="0" fontId="8" fillId="0" borderId="37" xfId="23" applyFont="1" applyFill="1" applyBorder="1" applyAlignment="1">
      <alignment horizontal="left" vertical="center"/>
    </xf>
    <xf numFmtId="168" fontId="14" fillId="0" borderId="35" xfId="2" applyNumberFormat="1" applyFont="1" applyFill="1" applyBorder="1" applyAlignment="1">
      <alignment horizontal="right" vertical="center"/>
    </xf>
    <xf numFmtId="168" fontId="8" fillId="0" borderId="38" xfId="2" applyNumberFormat="1" applyFont="1" applyFill="1" applyBorder="1" applyAlignment="1">
      <alignment horizontal="right" vertical="center"/>
    </xf>
    <xf numFmtId="0" fontId="9" fillId="0" borderId="6" xfId="23" applyFont="1" applyFill="1" applyBorder="1" applyAlignment="1">
      <alignment horizontal="left" vertical="center" wrapText="1"/>
    </xf>
    <xf numFmtId="168" fontId="14" fillId="0" borderId="39" xfId="2" applyNumberFormat="1" applyFont="1" applyFill="1" applyBorder="1" applyAlignment="1">
      <alignment horizontal="center" vertical="center"/>
    </xf>
    <xf numFmtId="168" fontId="14" fillId="0" borderId="40" xfId="2" applyNumberFormat="1" applyFont="1" applyFill="1" applyBorder="1" applyAlignment="1">
      <alignment horizontal="center" vertical="center"/>
    </xf>
    <xf numFmtId="168" fontId="8" fillId="0" borderId="24" xfId="23" applyNumberFormat="1" applyFont="1" applyFill="1" applyBorder="1" applyAlignment="1">
      <alignment horizontal="center" vertical="center" wrapText="1"/>
    </xf>
    <xf numFmtId="168" fontId="8" fillId="0" borderId="25" xfId="23" applyNumberFormat="1" applyFont="1" applyFill="1" applyBorder="1" applyAlignment="1">
      <alignment horizontal="center" vertical="center" wrapText="1"/>
    </xf>
    <xf numFmtId="0" fontId="8" fillId="0" borderId="26" xfId="23" applyFont="1" applyFill="1" applyBorder="1" applyAlignment="1">
      <alignment vertical="center" wrapText="1"/>
    </xf>
    <xf numFmtId="0" fontId="8" fillId="0" borderId="24" xfId="23" applyFont="1" applyFill="1" applyBorder="1" applyAlignment="1">
      <alignment vertical="center" wrapText="1"/>
    </xf>
    <xf numFmtId="0" fontId="8" fillId="0" borderId="27" xfId="23" applyFont="1" applyFill="1" applyBorder="1" applyAlignment="1">
      <alignment vertical="center" wrapText="1"/>
    </xf>
    <xf numFmtId="0" fontId="8" fillId="0" borderId="28" xfId="23" applyFont="1" applyFill="1" applyBorder="1" applyAlignment="1">
      <alignment horizontal="left" vertical="center" wrapText="1"/>
    </xf>
    <xf numFmtId="0" fontId="8" fillId="0" borderId="3" xfId="23" applyFont="1" applyFill="1" applyBorder="1" applyAlignment="1">
      <alignment horizontal="left" vertical="center" wrapText="1"/>
    </xf>
    <xf numFmtId="168" fontId="8" fillId="0" borderId="3" xfId="23" applyNumberFormat="1" applyFont="1" applyFill="1" applyBorder="1" applyAlignment="1">
      <alignment horizontal="center" vertical="center"/>
    </xf>
    <xf numFmtId="168" fontId="8" fillId="0" borderId="4" xfId="23" applyNumberFormat="1" applyFont="1" applyFill="1" applyBorder="1" applyAlignment="1">
      <alignment horizontal="center" vertical="center"/>
    </xf>
    <xf numFmtId="43" fontId="8" fillId="0" borderId="2" xfId="2" applyNumberFormat="1" applyFont="1" applyFill="1" applyBorder="1" applyAlignment="1">
      <alignment horizontal="right" vertical="center" indent="2"/>
    </xf>
    <xf numFmtId="43" fontId="8" fillId="0" borderId="3" xfId="2" applyNumberFormat="1" applyFont="1" applyFill="1" applyBorder="1" applyAlignment="1">
      <alignment horizontal="right" vertical="center" indent="2"/>
    </xf>
    <xf numFmtId="43" fontId="8" fillId="0" borderId="29" xfId="2" applyNumberFormat="1" applyFont="1" applyFill="1" applyBorder="1" applyAlignment="1">
      <alignment horizontal="right" vertical="center" indent="2"/>
    </xf>
    <xf numFmtId="0" fontId="14" fillId="0" borderId="31" xfId="23" applyFont="1" applyFill="1" applyBorder="1" applyAlignment="1">
      <alignment horizontal="center" vertical="center"/>
    </xf>
    <xf numFmtId="166" fontId="14" fillId="0" borderId="32" xfId="2" applyNumberFormat="1" applyFont="1" applyFill="1" applyBorder="1" applyAlignment="1">
      <alignment horizontal="center" vertical="center" wrapText="1"/>
    </xf>
    <xf numFmtId="166" fontId="14" fillId="0" borderId="33" xfId="2" applyNumberFormat="1" applyFont="1" applyFill="1" applyBorder="1" applyAlignment="1">
      <alignment horizontal="center" vertical="center" wrapText="1"/>
    </xf>
    <xf numFmtId="0" fontId="8" fillId="0" borderId="1" xfId="23" applyFont="1" applyFill="1" applyBorder="1" applyAlignment="1">
      <alignment horizontal="left" vertical="justify" wrapText="1"/>
    </xf>
    <xf numFmtId="168" fontId="8" fillId="0" borderId="1" xfId="2" applyNumberFormat="1" applyFont="1" applyFill="1" applyBorder="1" applyAlignment="1">
      <alignment vertical="center"/>
    </xf>
    <xf numFmtId="168" fontId="8" fillId="0" borderId="41" xfId="2" applyNumberFormat="1" applyFont="1" applyFill="1" applyBorder="1" applyAlignment="1">
      <alignment vertical="center"/>
    </xf>
    <xf numFmtId="0" fontId="9" fillId="0" borderId="12" xfId="23" applyFont="1" applyFill="1" applyBorder="1" applyAlignment="1">
      <alignment horizontal="left" vertical="center" wrapText="1"/>
    </xf>
    <xf numFmtId="168" fontId="9" fillId="0" borderId="12" xfId="2" applyNumberFormat="1" applyFont="1" applyFill="1" applyBorder="1" applyAlignment="1">
      <alignment vertical="center"/>
    </xf>
    <xf numFmtId="168" fontId="9" fillId="0" borderId="13" xfId="2" applyNumberFormat="1" applyFont="1" applyFill="1" applyBorder="1" applyAlignment="1">
      <alignment vertical="center"/>
    </xf>
    <xf numFmtId="168" fontId="14" fillId="0" borderId="1" xfId="2" applyNumberFormat="1" applyFont="1" applyFill="1" applyBorder="1" applyAlignment="1">
      <alignment vertical="center"/>
    </xf>
    <xf numFmtId="168" fontId="14" fillId="0" borderId="41" xfId="2" applyNumberFormat="1" applyFont="1" applyFill="1" applyBorder="1" applyAlignment="1">
      <alignment vertical="center"/>
    </xf>
    <xf numFmtId="0" fontId="8" fillId="0" borderId="1" xfId="23" applyFont="1" applyFill="1" applyBorder="1" applyAlignment="1">
      <alignment horizontal="left" vertical="center" wrapText="1"/>
    </xf>
    <xf numFmtId="0" fontId="8" fillId="0" borderId="1" xfId="23" applyFont="1" applyFill="1" applyBorder="1" applyAlignment="1">
      <alignment vertical="center" wrapText="1"/>
    </xf>
    <xf numFmtId="0" fontId="8" fillId="0" borderId="41" xfId="23" applyFont="1" applyFill="1" applyBorder="1" applyAlignment="1">
      <alignment vertical="center" wrapText="1"/>
    </xf>
    <xf numFmtId="0" fontId="9" fillId="0" borderId="43" xfId="23" applyFont="1" applyFill="1" applyBorder="1" applyAlignment="1">
      <alignment horizontal="left" vertical="center" wrapText="1"/>
    </xf>
    <xf numFmtId="0" fontId="8" fillId="0" borderId="43" xfId="23" applyFont="1" applyFill="1" applyBorder="1" applyAlignment="1">
      <alignment vertical="center" wrapText="1"/>
    </xf>
    <xf numFmtId="0" fontId="8" fillId="0" borderId="44" xfId="23" applyFont="1" applyFill="1" applyBorder="1" applyAlignment="1">
      <alignment vertical="center" wrapText="1"/>
    </xf>
    <xf numFmtId="0" fontId="8" fillId="0" borderId="2" xfId="23" applyFont="1" applyFill="1" applyBorder="1" applyAlignment="1">
      <alignment horizontal="center" vertical="center" wrapText="1"/>
    </xf>
    <xf numFmtId="0" fontId="8" fillId="0" borderId="29" xfId="23" applyFont="1" applyFill="1" applyBorder="1" applyAlignment="1">
      <alignment horizontal="center" vertical="center" wrapText="1"/>
    </xf>
    <xf numFmtId="0" fontId="9" fillId="0" borderId="9" xfId="23" applyFont="1" applyFill="1" applyBorder="1" applyAlignment="1">
      <alignment horizontal="left" vertical="center" wrapText="1"/>
    </xf>
    <xf numFmtId="167" fontId="9" fillId="0" borderId="9" xfId="2" applyNumberFormat="1" applyFont="1" applyFill="1" applyBorder="1" applyAlignment="1">
      <alignment vertical="center" wrapText="1"/>
    </xf>
    <xf numFmtId="167" fontId="9" fillId="0" borderId="10" xfId="2" applyNumberFormat="1" applyFont="1" applyFill="1" applyBorder="1" applyAlignment="1">
      <alignment vertical="center" wrapText="1"/>
    </xf>
    <xf numFmtId="0" fontId="8" fillId="0" borderId="1" xfId="23" applyFont="1" applyFill="1" applyBorder="1" applyAlignment="1">
      <alignment horizontal="center" vertical="center" wrapText="1"/>
    </xf>
    <xf numFmtId="0" fontId="8" fillId="0" borderId="41" xfId="23" applyFont="1" applyFill="1" applyBorder="1" applyAlignment="1">
      <alignment horizontal="center" vertical="center" wrapText="1"/>
    </xf>
    <xf numFmtId="0" fontId="10" fillId="0" borderId="1" xfId="23" applyFont="1" applyFill="1" applyBorder="1" applyAlignment="1">
      <alignment horizontal="left" vertical="center" wrapText="1"/>
    </xf>
    <xf numFmtId="167" fontId="10" fillId="0" borderId="1" xfId="2" applyNumberFormat="1" applyFont="1" applyFill="1" applyBorder="1" applyAlignment="1">
      <alignment vertical="center" wrapText="1"/>
    </xf>
    <xf numFmtId="167" fontId="10" fillId="0" borderId="41" xfId="2" applyNumberFormat="1" applyFont="1" applyFill="1" applyBorder="1" applyAlignment="1">
      <alignment vertical="center" wrapText="1"/>
    </xf>
    <xf numFmtId="0" fontId="8" fillId="0" borderId="6" xfId="23" applyFont="1" applyFill="1" applyBorder="1" applyAlignment="1">
      <alignment vertical="center" wrapText="1"/>
    </xf>
    <xf numFmtId="0" fontId="8" fillId="0" borderId="7" xfId="23" applyFont="1" applyFill="1" applyBorder="1" applyAlignment="1">
      <alignment vertical="center" wrapText="1"/>
    </xf>
    <xf numFmtId="0" fontId="15" fillId="0" borderId="39" xfId="23" applyFont="1" applyFill="1" applyBorder="1" applyAlignment="1">
      <alignment horizontal="left" vertical="center"/>
    </xf>
    <xf numFmtId="0" fontId="15" fillId="0" borderId="46" xfId="23" applyFont="1" applyFill="1" applyBorder="1" applyAlignment="1">
      <alignment horizontal="left" vertical="center"/>
    </xf>
    <xf numFmtId="0" fontId="15" fillId="0" borderId="40" xfId="23" applyFont="1" applyFill="1" applyBorder="1" applyAlignment="1">
      <alignment horizontal="left" vertical="center"/>
    </xf>
    <xf numFmtId="0" fontId="8" fillId="0" borderId="2" xfId="23" applyFont="1" applyFill="1" applyBorder="1" applyAlignment="1">
      <alignment vertical="justify"/>
    </xf>
    <xf numFmtId="0" fontId="8" fillId="0" borderId="3" xfId="23" applyFont="1" applyFill="1" applyBorder="1" applyAlignment="1">
      <alignment vertical="justify"/>
    </xf>
    <xf numFmtId="0" fontId="8" fillId="0" borderId="4" xfId="23" applyFont="1" applyFill="1" applyBorder="1" applyAlignment="1">
      <alignment vertical="justify"/>
    </xf>
    <xf numFmtId="0" fontId="8" fillId="0" borderId="29" xfId="23" applyFont="1" applyFill="1" applyBorder="1" applyAlignment="1">
      <alignment vertical="justify"/>
    </xf>
    <xf numFmtId="0" fontId="8" fillId="0" borderId="26" xfId="23" applyFont="1" applyFill="1" applyBorder="1" applyAlignment="1">
      <alignment horizontal="left" vertical="center"/>
    </xf>
    <xf numFmtId="0" fontId="8" fillId="0" borderId="24" xfId="23" applyFont="1" applyFill="1" applyBorder="1" applyAlignment="1">
      <alignment horizontal="left" vertical="center"/>
    </xf>
    <xf numFmtId="0" fontId="8" fillId="0" borderId="38" xfId="23" applyFont="1" applyFill="1" applyBorder="1" applyAlignment="1">
      <alignment horizontal="left" vertical="center"/>
    </xf>
    <xf numFmtId="0" fontId="8" fillId="0" borderId="27" xfId="23" applyFont="1" applyFill="1" applyBorder="1" applyAlignment="1">
      <alignment horizontal="left" vertical="center"/>
    </xf>
    <xf numFmtId="0" fontId="14" fillId="0" borderId="48" xfId="23" applyFont="1" applyFill="1" applyBorder="1" applyAlignment="1">
      <alignment horizontal="center"/>
    </xf>
    <xf numFmtId="0" fontId="14" fillId="0" borderId="46" xfId="23" applyFont="1" applyFill="1" applyBorder="1" applyAlignment="1">
      <alignment horizontal="center"/>
    </xf>
    <xf numFmtId="0" fontId="14" fillId="0" borderId="40" xfId="23" applyFont="1" applyFill="1" applyBorder="1" applyAlignment="1">
      <alignment horizontal="center"/>
    </xf>
    <xf numFmtId="166" fontId="14" fillId="0" borderId="48" xfId="2" applyNumberFormat="1" applyFont="1" applyFill="1" applyBorder="1" applyAlignment="1">
      <alignment horizontal="center"/>
    </xf>
    <xf numFmtId="166" fontId="14" fillId="0" borderId="46" xfId="2" applyNumberFormat="1" applyFont="1" applyFill="1" applyBorder="1" applyAlignment="1">
      <alignment horizontal="center"/>
    </xf>
    <xf numFmtId="166" fontId="14" fillId="0" borderId="40" xfId="2" applyNumberFormat="1" applyFont="1" applyFill="1" applyBorder="1" applyAlignment="1">
      <alignment horizontal="center"/>
    </xf>
    <xf numFmtId="168" fontId="9" fillId="0" borderId="35" xfId="2" applyNumberFormat="1" applyFont="1" applyFill="1" applyBorder="1" applyAlignment="1">
      <alignment vertical="center" wrapText="1"/>
    </xf>
    <xf numFmtId="168" fontId="9" fillId="0" borderId="38" xfId="2" applyNumberFormat="1" applyFont="1" applyFill="1" applyBorder="1" applyAlignment="1">
      <alignment vertical="center" wrapText="1"/>
    </xf>
    <xf numFmtId="0" fontId="15" fillId="0" borderId="31" xfId="23" applyFont="1" applyFill="1" applyBorder="1" applyAlignment="1">
      <alignment horizontal="left" vertical="center" wrapText="1"/>
    </xf>
    <xf numFmtId="168" fontId="15" fillId="0" borderId="31" xfId="2" applyNumberFormat="1" applyFont="1" applyFill="1" applyBorder="1" applyAlignment="1">
      <alignment horizontal="center" vertical="center" wrapText="1"/>
    </xf>
    <xf numFmtId="168" fontId="15" fillId="0" borderId="45" xfId="2" applyNumberFormat="1" applyFont="1" applyFill="1" applyBorder="1" applyAlignment="1">
      <alignment horizontal="center" vertical="center" wrapText="1"/>
    </xf>
    <xf numFmtId="166" fontId="10" fillId="0" borderId="50" xfId="2" applyNumberFormat="1" applyFont="1" applyFill="1" applyBorder="1" applyAlignment="1">
      <alignment horizontal="center"/>
    </xf>
    <xf numFmtId="166" fontId="10" fillId="0" borderId="51" xfId="2" applyNumberFormat="1" applyFont="1" applyFill="1" applyBorder="1" applyAlignment="1">
      <alignment horizontal="center"/>
    </xf>
    <xf numFmtId="166" fontId="10" fillId="0" borderId="52" xfId="2" applyNumberFormat="1" applyFont="1" applyFill="1" applyBorder="1" applyAlignment="1">
      <alignment horizontal="center"/>
    </xf>
    <xf numFmtId="0" fontId="8" fillId="0" borderId="47" xfId="23" applyFont="1" applyFill="1" applyBorder="1" applyAlignment="1">
      <alignment horizontal="center"/>
    </xf>
    <xf numFmtId="0" fontId="8" fillId="0" borderId="38" xfId="23" applyFont="1" applyFill="1" applyBorder="1" applyAlignment="1">
      <alignment horizontal="center"/>
    </xf>
    <xf numFmtId="0" fontId="8" fillId="0" borderId="20" xfId="23" applyFont="1" applyFill="1" applyBorder="1" applyAlignment="1">
      <alignment horizontal="center"/>
    </xf>
    <xf numFmtId="0" fontId="8" fillId="0" borderId="23" xfId="23" applyFont="1" applyFill="1" applyBorder="1" applyAlignment="1">
      <alignment horizontal="center"/>
    </xf>
    <xf numFmtId="0" fontId="8" fillId="0" borderId="49" xfId="23" applyFont="1" applyFill="1" applyBorder="1" applyAlignment="1">
      <alignment horizontal="center"/>
    </xf>
    <xf numFmtId="0" fontId="8" fillId="0" borderId="27" xfId="23" applyFont="1" applyFill="1" applyBorder="1" applyAlignment="1">
      <alignment horizontal="center"/>
    </xf>
    <xf numFmtId="0" fontId="8" fillId="0" borderId="36" xfId="23" applyFont="1" applyFill="1" applyBorder="1" applyAlignment="1">
      <alignment horizontal="center"/>
    </xf>
    <xf numFmtId="0" fontId="8" fillId="0" borderId="0" xfId="23" applyFont="1" applyFill="1" applyBorder="1" applyAlignment="1">
      <alignment horizontal="center"/>
    </xf>
    <xf numFmtId="0" fontId="8" fillId="0" borderId="24" xfId="23" applyFont="1" applyFill="1" applyBorder="1" applyAlignment="1">
      <alignment horizontal="center"/>
    </xf>
    <xf numFmtId="43" fontId="8" fillId="0" borderId="47" xfId="2" applyNumberFormat="1" applyFont="1" applyFill="1" applyBorder="1" applyAlignment="1">
      <alignment horizontal="center"/>
    </xf>
    <xf numFmtId="43" fontId="8" fillId="0" borderId="36" xfId="2" applyNumberFormat="1" applyFont="1" applyFill="1" applyBorder="1" applyAlignment="1">
      <alignment horizontal="center"/>
    </xf>
    <xf numFmtId="43" fontId="8" fillId="0" borderId="38" xfId="2" applyNumberFormat="1" applyFont="1" applyFill="1" applyBorder="1" applyAlignment="1">
      <alignment horizontal="center"/>
    </xf>
    <xf numFmtId="43" fontId="8" fillId="0" borderId="20" xfId="2" applyNumberFormat="1" applyFont="1" applyFill="1" applyBorder="1" applyAlignment="1">
      <alignment horizontal="center"/>
    </xf>
    <xf numFmtId="43" fontId="8" fillId="0" borderId="0" xfId="2" applyNumberFormat="1" applyFont="1" applyFill="1" applyBorder="1" applyAlignment="1">
      <alignment horizontal="center"/>
    </xf>
    <xf numFmtId="43" fontId="8" fillId="0" borderId="23" xfId="2" applyNumberFormat="1" applyFont="1" applyFill="1" applyBorder="1" applyAlignment="1">
      <alignment horizontal="center"/>
    </xf>
    <xf numFmtId="43" fontId="8" fillId="0" borderId="49" xfId="2" applyNumberFormat="1" applyFont="1" applyFill="1" applyBorder="1" applyAlignment="1">
      <alignment horizontal="center"/>
    </xf>
    <xf numFmtId="43" fontId="8" fillId="0" borderId="24" xfId="2" applyNumberFormat="1" applyFont="1" applyFill="1" applyBorder="1" applyAlignment="1">
      <alignment horizontal="center"/>
    </xf>
    <xf numFmtId="43" fontId="8" fillId="0" borderId="27" xfId="2" applyNumberFormat="1" applyFont="1" applyFill="1" applyBorder="1" applyAlignment="1">
      <alignment horizontal="center"/>
    </xf>
    <xf numFmtId="0" fontId="8" fillId="0" borderId="28" xfId="23" applyFont="1" applyFill="1" applyBorder="1" applyAlignment="1">
      <alignment horizontal="center"/>
    </xf>
    <xf numFmtId="0" fontId="8" fillId="0" borderId="29" xfId="23" applyFont="1" applyFill="1" applyBorder="1" applyAlignment="1">
      <alignment horizontal="center"/>
    </xf>
    <xf numFmtId="166" fontId="8" fillId="0" borderId="28" xfId="2" applyNumberFormat="1" applyFont="1" applyFill="1" applyBorder="1" applyAlignment="1">
      <alignment horizontal="center"/>
    </xf>
    <xf numFmtId="166" fontId="8" fillId="0" borderId="3" xfId="2" applyNumberFormat="1" applyFont="1" applyFill="1" applyBorder="1" applyAlignment="1">
      <alignment horizontal="center"/>
    </xf>
    <xf numFmtId="166" fontId="8" fillId="0" borderId="29" xfId="2" applyNumberFormat="1" applyFont="1" applyFill="1" applyBorder="1" applyAlignment="1">
      <alignment horizontal="center"/>
    </xf>
    <xf numFmtId="0" fontId="8" fillId="0" borderId="3" xfId="23" applyFont="1" applyFill="1" applyBorder="1" applyAlignment="1">
      <alignment horizontal="center"/>
    </xf>
    <xf numFmtId="0" fontId="16" fillId="3" borderId="1" xfId="0" applyFont="1" applyFill="1" applyBorder="1" applyAlignment="1">
      <alignment horizontal="center" vertical="center" wrapText="1"/>
    </xf>
    <xf numFmtId="0" fontId="16" fillId="3" borderId="1" xfId="0" applyNumberFormat="1" applyFont="1" applyFill="1" applyBorder="1" applyAlignment="1">
      <alignment horizontal="center" vertical="center" wrapText="1"/>
    </xf>
    <xf numFmtId="170" fontId="19" fillId="0" borderId="1" xfId="0" applyNumberFormat="1" applyFont="1" applyFill="1" applyBorder="1" applyAlignment="1">
      <alignment horizontal="center" vertical="center" wrapText="1"/>
    </xf>
    <xf numFmtId="0" fontId="16" fillId="0" borderId="1" xfId="0" applyFont="1" applyFill="1" applyBorder="1" applyAlignment="1">
      <alignment horizontal="center" vertical="center" wrapText="1"/>
    </xf>
    <xf numFmtId="170" fontId="16" fillId="0" borderId="1" xfId="0" applyNumberFormat="1" applyFont="1" applyFill="1" applyBorder="1" applyAlignment="1">
      <alignment horizontal="center" vertical="center" wrapText="1"/>
    </xf>
  </cellXfs>
  <cellStyles count="42">
    <cellStyle name="Comma" xfId="41" builtinId="3"/>
    <cellStyle name="Comma 2" xfId="2"/>
    <cellStyle name="Comma 3" xfId="3"/>
    <cellStyle name="Comma 4" xfId="4"/>
    <cellStyle name="Currency 2" xfId="5"/>
    <cellStyle name="Currency 2 2" xfId="6"/>
    <cellStyle name="Currency 2 2 2" xfId="7"/>
    <cellStyle name="Currency 2 2 2 2" xfId="8"/>
    <cellStyle name="Currency 2 2 3" xfId="9"/>
    <cellStyle name="Currency 2 3" xfId="10"/>
    <cellStyle name="Currency 2 4" xfId="11"/>
    <cellStyle name="Currency 3" xfId="12"/>
    <cellStyle name="Currency 3 2" xfId="13"/>
    <cellStyle name="Currency 4" xfId="14"/>
    <cellStyle name="Currency 4 2" xfId="15"/>
    <cellStyle name="Currency 5" xfId="16"/>
    <cellStyle name="Currency 5 2" xfId="17"/>
    <cellStyle name="Currency 6" xfId="18"/>
    <cellStyle name="Currency 6 2" xfId="19"/>
    <cellStyle name="Currency 7" xfId="20"/>
    <cellStyle name="Currency 8" xfId="21"/>
    <cellStyle name="Currency 9" xfId="22"/>
    <cellStyle name="Normal" xfId="0" builtinId="0"/>
    <cellStyle name="Normal 10" xfId="1"/>
    <cellStyle name="Normal 2" xfId="23"/>
    <cellStyle name="Normal 2 2" xfId="24"/>
    <cellStyle name="Normal 2 3" xfId="25"/>
    <cellStyle name="Normal 3" xfId="26"/>
    <cellStyle name="Normal 3 2" xfId="27"/>
    <cellStyle name="Normal 3 2 2" xfId="28"/>
    <cellStyle name="Normal 3 2 2 2" xfId="29"/>
    <cellStyle name="Normal 3 3" xfId="30"/>
    <cellStyle name="Normal 4" xfId="31"/>
    <cellStyle name="Normal 4 2" xfId="32"/>
    <cellStyle name="Normal 5" xfId="33"/>
    <cellStyle name="Normal 6" xfId="34"/>
    <cellStyle name="Normal 7" xfId="35"/>
    <cellStyle name="Normal 7 2" xfId="36"/>
    <cellStyle name="Normal 7 3" xfId="37"/>
    <cellStyle name="Normal 7_FORMAT" xfId="38"/>
    <cellStyle name="Normal 8" xfId="39"/>
    <cellStyle name="Normal 9" xfId="40"/>
  </cellStyles>
  <dxfs count="6">
    <dxf>
      <font>
        <color theme="4" tint="0.39994506668294322"/>
      </font>
    </dxf>
    <dxf>
      <font>
        <color theme="9" tint="-0.499984740745262"/>
      </font>
      <fill>
        <patternFill>
          <bgColor theme="6" tint="0.39994506668294322"/>
        </patternFill>
      </fill>
    </dxf>
    <dxf>
      <font>
        <color theme="4" tint="0.39994506668294322"/>
      </font>
    </dxf>
    <dxf>
      <font>
        <color theme="9" tint="-0.499984740745262"/>
      </font>
      <fill>
        <patternFill>
          <bgColor theme="6" tint="0.39994506668294322"/>
        </patternFill>
      </fill>
    </dxf>
    <dxf>
      <font>
        <color theme="4" tint="0.39994506668294322"/>
      </font>
    </dxf>
    <dxf>
      <font>
        <color theme="9" tint="-0.499984740745262"/>
      </font>
      <fill>
        <patternFill>
          <bgColor theme="6"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theme" Target="theme/theme1.xml"/>
  <Relationship Id="rId5" Type="http://schemas.openxmlformats.org/officeDocument/2006/relationships/styles" Target="styles.xml"/>
  <Relationship Id="rId6" Type="http://schemas.openxmlformats.org/officeDocument/2006/relationships/sharedStrings" Target="sharedStrings.xml"/>
  <Relationship Id="rId7" Type="http://schemas.openxmlformats.org/officeDocument/2006/relationships/calcChain" Target="calcChain.xml"/>
</Relationships>

</file>

<file path=xl/drawings/drawing1.xml><?xml version="1.0" encoding="utf-8"?>
<xdr:wsDr xmlns:xdr="http://schemas.openxmlformats.org/drawingml/2006/spreadsheetDrawing" xmlns:a="http://schemas.openxmlformats.org/drawingml/2006/main">
  <xdr:twoCellAnchor>
    <xdr:from>
      <xdr:col>8</xdr:col>
      <xdr:colOff>76201</xdr:colOff>
      <xdr:row>0</xdr:row>
      <xdr:rowOff>0</xdr:rowOff>
    </xdr:from>
    <xdr:to>
      <xdr:col>8</xdr:col>
      <xdr:colOff>1333501</xdr:colOff>
      <xdr:row>2</xdr:row>
      <xdr:rowOff>19050</xdr:rowOff>
    </xdr:to>
    <xdr:sp macro="" textlink="">
      <xdr:nvSpPr>
        <xdr:cNvPr id="2"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3"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4"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N201"/>
  <sheetViews>
    <sheetView tabSelected="1" topLeftCell="A184" workbookViewId="0">
      <selection activeCell="B215" sqref="B215"/>
    </sheetView>
  </sheetViews>
  <sheetFormatPr defaultColWidth="9.109375" defaultRowHeight="14.4" x14ac:dyDescent="0.3"/>
  <cols>
    <col min="1" max="1" bestFit="true" customWidth="true" style="62" width="9.5546875" collapsed="true"/>
    <col min="2" max="2" customWidth="true" style="1" width="19.44140625" collapsed="true"/>
    <col min="3" max="3" customWidth="true" style="62" width="54.0" collapsed="true"/>
    <col min="4" max="4" customWidth="true" style="1" width="25.88671875" collapsed="true"/>
    <col min="5" max="5" bestFit="true" customWidth="true" style="1" width="7.6640625" collapsed="true"/>
    <col min="6" max="6" bestFit="true" customWidth="true" style="1" width="17.44140625" collapsed="true"/>
    <col min="7" max="7" customWidth="true" style="1" width="19.6640625" collapsed="true"/>
    <col min="8" max="8" customWidth="true" style="1" width="17.6640625" collapsed="true"/>
    <col min="9" max="9" bestFit="true" customWidth="true" style="1" width="13.44140625" collapsed="true"/>
    <col min="10" max="11" customWidth="true" style="1" width="13.44140625" collapsed="true"/>
    <col min="12" max="12" customWidth="true" style="17" width="4.109375" collapsed="true"/>
    <col min="13" max="13" bestFit="true" customWidth="true" style="1" width="7.109375" collapsed="true"/>
    <col min="14" max="14" bestFit="true" customWidth="true" style="1" width="6.6640625" collapsed="true"/>
    <col min="15" max="15" customWidth="true" style="20" width="4.44140625" collapsed="true"/>
    <col min="16" max="16" bestFit="true" customWidth="true" style="23" width="14.0" collapsed="true"/>
    <col min="17" max="17" bestFit="true" customWidth="true" style="23" width="13.0" collapsed="true"/>
    <col min="18" max="18" bestFit="true" customWidth="true" style="23" width="9.6640625" collapsed="true"/>
    <col min="19" max="19" customWidth="true" style="23" width="13.0" collapsed="true"/>
    <col min="20" max="20" customWidth="true" style="23" width="13.88671875" collapsed="true"/>
    <col min="21" max="21" customWidth="true" style="23" width="18.109375" collapsed="true"/>
    <col min="22" max="22" customWidth="true" style="23" width="13.88671875" collapsed="true"/>
    <col min="23" max="24" customWidth="true" style="1" width="13.88671875" collapsed="true"/>
    <col min="25" max="25" bestFit="true" customWidth="true" style="1" width="8.109375" collapsed="true"/>
    <col min="26" max="26" bestFit="true" customWidth="true" style="1" width="11.6640625" collapsed="true"/>
    <col min="27" max="27" customWidth="true" style="1" width="2.6640625" collapsed="true"/>
    <col min="28" max="28" bestFit="true" customWidth="true" style="1" width="14.0" collapsed="true"/>
    <col min="29" max="29" bestFit="true" customWidth="true" style="1" width="9.109375" collapsed="true"/>
    <col min="30" max="30" bestFit="true" customWidth="true" style="1" width="17.109375" collapsed="true"/>
    <col min="31" max="31" customWidth="true" style="1" width="8.88671875" collapsed="true"/>
    <col min="32" max="32" customWidth="true" style="1" width="7.88671875" collapsed="true"/>
    <col min="33" max="33" customWidth="true" style="1" width="9.109375" collapsed="true"/>
    <col min="34" max="34" customWidth="true" style="1" width="10.6640625" collapsed="true"/>
    <col min="35" max="36" customWidth="true" style="1" width="12.88671875" collapsed="true"/>
    <col min="37" max="37" customWidth="true" style="1" width="10.5546875" collapsed="true"/>
    <col min="38" max="38" bestFit="true" customWidth="true" style="1" width="8.109375" collapsed="true"/>
    <col min="39" max="39" customWidth="true" style="1" width="25.109375" collapsed="true"/>
    <col min="40" max="40" customWidth="true" style="1" width="2.6640625" collapsed="true"/>
    <col min="41" max="41" bestFit="true" customWidth="true" style="1" width="14.0" collapsed="true"/>
    <col min="42" max="42" bestFit="true" customWidth="true" style="1" width="15.0" collapsed="true"/>
    <col min="43" max="43" bestFit="true" customWidth="true" style="1" width="8.109375" collapsed="true"/>
    <col min="44" max="44" bestFit="true" customWidth="true" style="1" width="27.109375" collapsed="true"/>
    <col min="45" max="45" customWidth="true" style="1" width="2.6640625" collapsed="true"/>
    <col min="46" max="46" bestFit="true" customWidth="true" style="1" width="61.6640625" collapsed="true"/>
    <col min="47" max="47" customWidth="true" style="1" width="2.6640625" collapsed="true"/>
    <col min="48" max="48" bestFit="true" customWidth="true" style="1" width="13.88671875" collapsed="true"/>
    <col min="49" max="49" bestFit="true" customWidth="true" style="1" width="20.109375" collapsed="true"/>
    <col min="50" max="50" bestFit="true" customWidth="true" style="1" width="18.88671875" collapsed="true"/>
    <col min="51" max="51" bestFit="true" customWidth="true" style="1" width="36.88671875" collapsed="true"/>
    <col min="52" max="52" customWidth="true" style="1" width="2.6640625" collapsed="true"/>
    <col min="53" max="53" customWidth="true" style="1" width="23.5546875" collapsed="true"/>
    <col min="54" max="16384" style="1" width="9.109375" collapsed="true"/>
  </cols>
  <sheetData>
    <row r="3" spans="1:66" x14ac:dyDescent="0.3">
      <c r="A3" s="62" t="s">
        <v>22</v>
      </c>
    </row>
    <row r="4" spans="1:66" x14ac:dyDescent="0.3">
      <c r="A4" s="62" t="s">
        <v>23</v>
      </c>
      <c r="V4" s="23" t="n">
        <f>SUM(V8:V201)</f>
        <v>1273119.6939606</v>
      </c>
    </row>
    <row r="5" spans="1:66" s="4" customFormat="1" x14ac:dyDescent="0.3">
      <c r="A5" s="63"/>
      <c r="B5" s="2"/>
      <c r="C5" s="136" t="s">
        <v>5</v>
      </c>
      <c r="D5" s="136"/>
      <c r="E5" s="136"/>
      <c r="F5" s="136"/>
      <c r="G5" s="136"/>
      <c r="H5" s="136"/>
      <c r="I5" s="136"/>
      <c r="J5" s="136"/>
      <c r="K5" s="136"/>
      <c r="L5" s="136"/>
      <c r="M5" s="3" t="s">
        <v>2</v>
      </c>
      <c r="N5" s="3" t="s">
        <v>8</v>
      </c>
      <c r="O5" s="21"/>
      <c r="P5" s="137"/>
      <c r="Q5" s="138"/>
      <c r="R5" s="138"/>
      <c r="S5" s="138"/>
      <c r="T5" s="138"/>
      <c r="U5" s="138"/>
      <c r="V5" s="139"/>
      <c r="W5" s="8"/>
      <c r="X5" s="8"/>
      <c r="Y5" s="8"/>
      <c r="Z5" s="8"/>
      <c r="AA5" s="8"/>
      <c r="AB5" s="8"/>
      <c r="AC5" s="8"/>
      <c r="AD5" s="8"/>
      <c r="AE5" s="8"/>
      <c r="AF5" s="8"/>
      <c r="AG5" s="8"/>
      <c r="AH5" s="8"/>
      <c r="AI5" s="8"/>
      <c r="AJ5" s="8"/>
      <c r="AK5" s="8"/>
      <c r="AL5" s="8"/>
      <c r="AM5" s="8"/>
      <c r="AN5" s="8"/>
      <c r="AO5" s="8"/>
      <c r="AP5" s="8"/>
      <c r="AQ5" s="8"/>
      <c r="AR5" s="8"/>
      <c r="AS5" s="8"/>
      <c r="AT5" s="8"/>
      <c r="AU5" s="11"/>
      <c r="AV5" s="140"/>
      <c r="AW5" s="140"/>
      <c r="AX5" s="140"/>
      <c r="AY5" s="140"/>
      <c r="AZ5" s="11"/>
      <c r="BA5" s="30"/>
      <c r="BB5" s="8"/>
      <c r="BC5" s="8"/>
      <c r="BD5" s="8"/>
      <c r="BE5" s="8"/>
      <c r="BF5" s="8"/>
      <c r="BG5" s="8"/>
      <c r="BH5" s="8"/>
      <c r="BI5" s="8"/>
      <c r="BJ5" s="8"/>
      <c r="BK5" s="8"/>
      <c r="BL5" s="8"/>
      <c r="BM5" s="8"/>
      <c r="BN5" s="8"/>
    </row>
    <row r="6" spans="1:66" s="4" customFormat="1" ht="30.75" customHeight="1" x14ac:dyDescent="0.3">
      <c r="A6" s="63" t="s">
        <v>0</v>
      </c>
      <c r="B6" s="2" t="s">
        <v>4</v>
      </c>
      <c r="C6" s="63" t="s">
        <v>1</v>
      </c>
      <c r="D6" s="29" t="s">
        <v>16</v>
      </c>
      <c r="E6" s="2" t="s">
        <v>3</v>
      </c>
      <c r="F6" s="6" t="s">
        <v>9</v>
      </c>
      <c r="G6" s="6" t="s">
        <v>10</v>
      </c>
      <c r="H6" s="6" t="s">
        <v>11</v>
      </c>
      <c r="I6" s="6" t="s">
        <v>12</v>
      </c>
      <c r="J6" s="6" t="s">
        <v>13</v>
      </c>
      <c r="K6" s="6" t="s">
        <v>14</v>
      </c>
      <c r="L6" s="18"/>
      <c r="M6" s="3"/>
      <c r="N6" s="3"/>
      <c r="O6" s="21"/>
      <c r="P6" s="137" t="s">
        <v>21</v>
      </c>
      <c r="Q6" s="138"/>
      <c r="R6" s="138"/>
      <c r="S6" s="138"/>
      <c r="T6" s="138"/>
      <c r="U6" s="138"/>
      <c r="V6" s="139"/>
      <c r="W6" s="8"/>
      <c r="X6" s="8"/>
      <c r="Y6" s="8"/>
      <c r="Z6" s="8"/>
      <c r="AA6" s="11"/>
      <c r="AB6" s="140"/>
      <c r="AC6" s="140"/>
      <c r="AD6" s="140"/>
      <c r="AE6" s="140"/>
      <c r="AF6" s="140"/>
      <c r="AG6" s="140"/>
      <c r="AH6" s="140"/>
      <c r="AI6" s="140"/>
      <c r="AJ6" s="140"/>
      <c r="AK6" s="140"/>
      <c r="AL6" s="140"/>
      <c r="AM6" s="140"/>
      <c r="AN6" s="11"/>
      <c r="AO6" s="140"/>
      <c r="AP6" s="140"/>
      <c r="AQ6" s="140"/>
      <c r="AR6" s="140"/>
      <c r="AS6" s="11"/>
      <c r="AT6" s="8"/>
      <c r="AU6" s="11"/>
      <c r="AV6" s="12"/>
      <c r="AW6" s="12"/>
      <c r="AX6" s="12"/>
      <c r="AY6" s="12"/>
      <c r="AZ6" s="11"/>
      <c r="BA6" s="8"/>
      <c r="BB6" s="8"/>
      <c r="BC6" s="8"/>
      <c r="BD6" s="8"/>
      <c r="BE6" s="8"/>
      <c r="BF6" s="8"/>
      <c r="BG6" s="8"/>
      <c r="BH6" s="8"/>
      <c r="BI6" s="8"/>
      <c r="BJ6" s="8"/>
      <c r="BK6" s="8"/>
      <c r="BL6" s="8"/>
      <c r="BM6" s="8"/>
      <c r="BN6" s="8"/>
    </row>
    <row r="7" spans="1:66" s="4" customFormat="1" x14ac:dyDescent="0.3">
      <c r="A7" s="63"/>
      <c r="B7" s="5"/>
      <c r="C7" s="64"/>
      <c r="D7" s="2"/>
      <c r="E7" s="5"/>
      <c r="G7" s="2"/>
      <c r="H7" s="2"/>
      <c r="I7" s="2"/>
      <c r="J7" s="2"/>
      <c r="K7" s="2"/>
      <c r="L7" s="19"/>
      <c r="M7" s="5"/>
      <c r="N7" s="7"/>
      <c r="O7" s="22"/>
      <c r="P7" s="15" t="s">
        <v>6</v>
      </c>
      <c r="Q7" s="15" t="s">
        <v>17</v>
      </c>
      <c r="R7" s="15" t="s">
        <v>18</v>
      </c>
      <c r="S7" s="16" t="s">
        <v>19</v>
      </c>
      <c r="T7" s="15" t="s">
        <v>7</v>
      </c>
      <c r="U7" s="15" t="s">
        <v>24</v>
      </c>
      <c r="V7" s="16" t="s">
        <v>20</v>
      </c>
      <c r="W7" s="9"/>
      <c r="X7" s="9"/>
      <c r="Y7" s="8"/>
      <c r="Z7" s="9"/>
      <c r="AA7" s="13"/>
      <c r="AB7" s="8"/>
      <c r="AC7" s="8"/>
      <c r="AD7" s="9"/>
      <c r="AE7" s="9"/>
      <c r="AF7" s="9"/>
      <c r="AG7" s="9"/>
      <c r="AH7" s="9"/>
      <c r="AI7" s="9"/>
      <c r="AJ7" s="9"/>
      <c r="AK7" s="9"/>
      <c r="AL7" s="8"/>
      <c r="AM7" s="9"/>
      <c r="AN7" s="13"/>
      <c r="AO7" s="8"/>
      <c r="AP7" s="8"/>
      <c r="AQ7" s="8"/>
      <c r="AR7" s="9"/>
      <c r="AS7" s="13"/>
      <c r="AT7" s="8"/>
      <c r="AU7" s="13"/>
      <c r="AV7" s="8"/>
      <c r="AW7" s="8"/>
      <c r="AX7" s="8"/>
      <c r="AY7" s="8"/>
      <c r="AZ7" s="13"/>
      <c r="BA7" s="8"/>
      <c r="BB7" s="8"/>
      <c r="BC7" s="8"/>
      <c r="BD7" s="8"/>
      <c r="BE7" s="8"/>
      <c r="BF7" s="8"/>
      <c r="BG7" s="8"/>
      <c r="BH7" s="8"/>
      <c r="BI7" s="8"/>
      <c r="BJ7" s="8"/>
      <c r="BK7" s="8"/>
      <c r="BL7" s="8"/>
      <c r="BM7" s="8"/>
      <c r="BN7" s="8"/>
    </row>
    <row r="8" spans="1:66" s="4" customFormat="1" x14ac:dyDescent="0.3">
      <c r="A8" s="67" t="s">
        <v>43</v>
      </c>
      <c r="B8" s="65" t="s">
        <v>294</v>
      </c>
      <c r="C8" s="66" t="s">
        <v>92</v>
      </c>
      <c r="D8" s="31"/>
      <c r="E8" s="32"/>
      <c r="F8" s="32"/>
      <c r="G8" s="33"/>
      <c r="H8" s="34"/>
      <c r="I8" s="35"/>
      <c r="J8" s="36"/>
      <c r="K8" s="36"/>
      <c r="L8" s="37"/>
      <c r="M8" s="42" t="s">
        <v>212</v>
      </c>
      <c r="N8" s="42">
        <v>0</v>
      </c>
      <c r="O8" s="38"/>
      <c r="P8" s="49">
        <v>0</v>
      </c>
      <c r="Q8" s="50" t="n">
        <f>P8*5%</f>
        <v>0.0</v>
      </c>
      <c r="R8" s="50" t="n">
        <f>P8*4.944%</f>
        <v>0.0</v>
      </c>
      <c r="S8" s="51">
        <v>0</v>
      </c>
      <c r="T8" s="50">
        <v>0</v>
      </c>
      <c r="U8" s="50" t="n">
        <f>SUM(P8:T8)</f>
        <v>0.0</v>
      </c>
      <c r="V8" s="51" t="n">
        <f>U8*N8</f>
        <v>0.0</v>
      </c>
      <c r="W8" s="9"/>
      <c r="X8" s="9"/>
      <c r="Y8" s="8"/>
      <c r="Z8" s="9"/>
      <c r="AA8" s="13"/>
      <c r="AB8" s="8"/>
      <c r="AC8" s="8"/>
      <c r="AD8" s="9"/>
      <c r="AE8" s="9"/>
      <c r="AF8" s="9"/>
      <c r="AG8" s="9"/>
      <c r="AH8" s="9"/>
      <c r="AI8" s="9"/>
      <c r="AJ8" s="9"/>
      <c r="AK8" s="9"/>
      <c r="AL8" s="8"/>
      <c r="AM8" s="9"/>
      <c r="AN8" s="13"/>
      <c r="AO8" s="8"/>
      <c r="AP8" s="8"/>
      <c r="AQ8" s="8"/>
      <c r="AR8" s="9"/>
      <c r="AS8" s="13"/>
      <c r="AT8" s="8"/>
      <c r="AU8" s="13"/>
      <c r="AV8" s="8"/>
      <c r="AW8" s="8"/>
      <c r="AX8" s="8"/>
      <c r="AY8" s="8"/>
      <c r="AZ8" s="13"/>
      <c r="BA8" s="8"/>
      <c r="BB8" s="8"/>
      <c r="BC8" s="8"/>
      <c r="BD8" s="8"/>
      <c r="BE8" s="8"/>
      <c r="BF8" s="8"/>
      <c r="BG8" s="8"/>
      <c r="BH8" s="8"/>
      <c r="BI8" s="8"/>
      <c r="BJ8" s="8"/>
      <c r="BK8" s="8"/>
      <c r="BL8" s="8"/>
      <c r="BM8" s="8"/>
      <c r="BN8" s="8"/>
    </row>
    <row r="9" spans="1:66" s="4" customFormat="1" x14ac:dyDescent="0.3">
      <c r="A9" s="67" t="s">
        <v>41</v>
      </c>
      <c r="B9" s="65" t="s">
        <v>294</v>
      </c>
      <c r="C9" s="66" t="s">
        <v>93</v>
      </c>
      <c r="D9" s="31"/>
      <c r="E9" s="32"/>
      <c r="F9" s="32"/>
      <c r="G9" s="33"/>
      <c r="H9" s="34"/>
      <c r="I9" s="35"/>
      <c r="J9" s="36"/>
      <c r="K9" s="36"/>
      <c r="L9" s="37"/>
      <c r="M9" s="42" t="s">
        <v>212</v>
      </c>
      <c r="N9" s="42">
        <v>0</v>
      </c>
      <c r="O9" s="38"/>
      <c r="P9" s="48">
        <v>0</v>
      </c>
      <c r="Q9" s="50" t="n">
        <f t="shared" ref="Q9:Q58" si="0">P9*5%</f>
        <v>0.0</v>
      </c>
      <c r="R9" s="50" t="n">
        <f t="shared" ref="R9:R58" si="1">P9*4.944%</f>
        <v>0.0</v>
      </c>
      <c r="S9" s="51">
        <v>0</v>
      </c>
      <c r="T9" s="50">
        <v>0</v>
      </c>
      <c r="U9" s="50" t="n">
        <f t="shared" ref="U9:U58" si="2">SUM(P9:T9)</f>
        <v>0.0</v>
      </c>
      <c r="V9" s="51" t="n">
        <f t="shared" ref="V9:V58" si="3">U9*N9</f>
        <v>0.0</v>
      </c>
      <c r="W9" s="9"/>
      <c r="X9" s="9"/>
      <c r="Y9" s="8"/>
      <c r="Z9" s="9"/>
      <c r="AA9" s="13"/>
      <c r="AB9" s="8"/>
      <c r="AC9" s="8"/>
      <c r="AD9" s="9"/>
      <c r="AE9" s="9"/>
      <c r="AF9" s="9"/>
      <c r="AG9" s="9"/>
      <c r="AH9" s="9"/>
      <c r="AI9" s="9"/>
      <c r="AJ9" s="9"/>
      <c r="AK9" s="9"/>
      <c r="AL9" s="8"/>
      <c r="AM9" s="9"/>
      <c r="AN9" s="13"/>
      <c r="AO9" s="8"/>
      <c r="AP9" s="8"/>
      <c r="AQ9" s="8"/>
      <c r="AR9" s="9"/>
      <c r="AS9" s="13"/>
      <c r="AT9" s="8"/>
      <c r="AU9" s="13"/>
      <c r="AV9" s="8"/>
      <c r="AW9" s="8"/>
      <c r="AX9" s="8"/>
      <c r="AY9" s="8"/>
      <c r="AZ9" s="13"/>
      <c r="BA9" s="8"/>
      <c r="BB9" s="8"/>
      <c r="BC9" s="8"/>
      <c r="BD9" s="8"/>
      <c r="BE9" s="8"/>
      <c r="BF9" s="8"/>
      <c r="BG9" s="8"/>
      <c r="BH9" s="8"/>
      <c r="BI9" s="8"/>
      <c r="BJ9" s="8"/>
      <c r="BK9" s="8"/>
      <c r="BL9" s="8"/>
      <c r="BM9" s="8"/>
      <c r="BN9" s="8"/>
    </row>
    <row r="10" spans="1:66" x14ac:dyDescent="0.3">
      <c r="A10" s="68"/>
      <c r="B10" s="65" t="s">
        <v>294</v>
      </c>
      <c r="C10" s="66" t="s">
        <v>94</v>
      </c>
      <c r="D10" s="39"/>
      <c r="E10" s="39"/>
      <c r="F10" s="39"/>
      <c r="G10" s="39"/>
      <c r="H10" s="39"/>
      <c r="I10" s="39"/>
      <c r="J10" s="39"/>
      <c r="K10" s="39"/>
      <c r="L10" s="40"/>
      <c r="M10" s="42" t="s">
        <v>212</v>
      </c>
      <c r="N10" s="42">
        <v>0</v>
      </c>
      <c r="O10" s="41"/>
      <c r="P10" s="48">
        <v>0</v>
      </c>
      <c r="Q10" s="50" t="n">
        <f t="shared" si="0"/>
        <v>0.0</v>
      </c>
      <c r="R10" s="50" t="n">
        <f t="shared" si="1"/>
        <v>0.0</v>
      </c>
      <c r="S10" s="51">
        <v>0</v>
      </c>
      <c r="T10" s="50">
        <v>0</v>
      </c>
      <c r="U10" s="50" t="n">
        <f t="shared" si="2"/>
        <v>0.0</v>
      </c>
      <c r="V10" s="51" t="n">
        <f t="shared" si="3"/>
        <v>0.0</v>
      </c>
    </row>
    <row r="11" spans="1:66" ht="43.2" x14ac:dyDescent="0.3">
      <c r="A11" s="68"/>
      <c r="B11" s="65" t="s">
        <v>294</v>
      </c>
      <c r="C11" s="66" t="s">
        <v>95</v>
      </c>
      <c r="D11" s="39"/>
      <c r="E11" s="39"/>
      <c r="F11" s="39"/>
      <c r="G11" s="39"/>
      <c r="H11" s="39"/>
      <c r="I11" s="39"/>
      <c r="J11" s="39"/>
      <c r="K11" s="39"/>
      <c r="L11" s="40"/>
      <c r="M11" s="42" t="s">
        <v>212</v>
      </c>
      <c r="N11" s="42">
        <v>0</v>
      </c>
      <c r="O11" s="41"/>
      <c r="P11" s="48">
        <v>0</v>
      </c>
      <c r="Q11" s="50" t="n">
        <f t="shared" si="0"/>
        <v>0.0</v>
      </c>
      <c r="R11" s="50" t="n">
        <f t="shared" si="1"/>
        <v>0.0</v>
      </c>
      <c r="S11" s="51">
        <v>0</v>
      </c>
      <c r="T11" s="50">
        <v>0</v>
      </c>
      <c r="U11" s="50" t="n">
        <f t="shared" si="2"/>
        <v>0.0</v>
      </c>
      <c r="V11" s="51" t="n">
        <f t="shared" si="3"/>
        <v>0.0</v>
      </c>
    </row>
    <row r="12" spans="1:66" ht="86.4" x14ac:dyDescent="0.3">
      <c r="A12" s="68"/>
      <c r="B12" s="65" t="s">
        <v>294</v>
      </c>
      <c r="C12" s="66" t="s">
        <v>96</v>
      </c>
      <c r="D12" s="39"/>
      <c r="E12" s="39"/>
      <c r="F12" s="39"/>
      <c r="G12" s="39"/>
      <c r="H12" s="39"/>
      <c r="I12" s="39"/>
      <c r="J12" s="39"/>
      <c r="K12" s="39"/>
      <c r="L12" s="40"/>
      <c r="M12" s="42" t="s">
        <v>212</v>
      </c>
      <c r="N12" s="42">
        <v>0</v>
      </c>
      <c r="O12" s="41"/>
      <c r="P12" s="48">
        <v>0</v>
      </c>
      <c r="Q12" s="50" t="n">
        <f t="shared" si="0"/>
        <v>0.0</v>
      </c>
      <c r="R12" s="50" t="n">
        <f t="shared" si="1"/>
        <v>0.0</v>
      </c>
      <c r="S12" s="51">
        <v>0</v>
      </c>
      <c r="T12" s="50">
        <v>0</v>
      </c>
      <c r="U12" s="50" t="n">
        <f t="shared" si="2"/>
        <v>0.0</v>
      </c>
      <c r="V12" s="51" t="n">
        <f t="shared" si="3"/>
        <v>0.0</v>
      </c>
    </row>
    <row r="13" spans="1:66" ht="28.8" x14ac:dyDescent="0.3">
      <c r="A13" s="68"/>
      <c r="B13" s="65" t="s">
        <v>294</v>
      </c>
      <c r="C13" s="66" t="s">
        <v>97</v>
      </c>
      <c r="D13" s="39"/>
      <c r="E13" s="39"/>
      <c r="F13" s="39"/>
      <c r="G13" s="39"/>
      <c r="H13" s="39"/>
      <c r="I13" s="39"/>
      <c r="J13" s="39"/>
      <c r="K13" s="39"/>
      <c r="L13" s="40"/>
      <c r="M13" s="42" t="s">
        <v>212</v>
      </c>
      <c r="N13" s="42">
        <v>0</v>
      </c>
      <c r="O13" s="41"/>
      <c r="P13" s="48">
        <v>0</v>
      </c>
      <c r="Q13" s="50" t="n">
        <f t="shared" si="0"/>
        <v>0.0</v>
      </c>
      <c r="R13" s="50" t="n">
        <f t="shared" si="1"/>
        <v>0.0</v>
      </c>
      <c r="S13" s="51">
        <v>0</v>
      </c>
      <c r="T13" s="50">
        <v>0</v>
      </c>
      <c r="U13" s="50" t="n">
        <f t="shared" si="2"/>
        <v>0.0</v>
      </c>
      <c r="V13" s="51" t="n">
        <f t="shared" si="3"/>
        <v>0.0</v>
      </c>
    </row>
    <row r="14" spans="1:66" x14ac:dyDescent="0.3">
      <c r="A14" s="68"/>
      <c r="B14" s="65" t="s">
        <v>294</v>
      </c>
      <c r="C14" s="66" t="s">
        <v>98</v>
      </c>
      <c r="D14" s="39"/>
      <c r="E14" s="39"/>
      <c r="F14" s="39"/>
      <c r="G14" s="39"/>
      <c r="H14" s="39"/>
      <c r="I14" s="39"/>
      <c r="J14" s="39"/>
      <c r="K14" s="39"/>
      <c r="L14" s="40"/>
      <c r="M14" s="42" t="s">
        <v>212</v>
      </c>
      <c r="N14" s="42">
        <v>0</v>
      </c>
      <c r="O14" s="41"/>
      <c r="P14" s="48">
        <v>0</v>
      </c>
      <c r="Q14" s="50" t="n">
        <f t="shared" si="0"/>
        <v>0.0</v>
      </c>
      <c r="R14" s="50" t="n">
        <f t="shared" si="1"/>
        <v>0.0</v>
      </c>
      <c r="S14" s="51">
        <v>0</v>
      </c>
      <c r="T14" s="50">
        <v>0</v>
      </c>
      <c r="U14" s="50" t="n">
        <f t="shared" si="2"/>
        <v>0.0</v>
      </c>
      <c r="V14" s="51" t="n">
        <f t="shared" si="3"/>
        <v>0.0</v>
      </c>
    </row>
    <row r="15" spans="1:66" x14ac:dyDescent="0.3">
      <c r="A15" s="68"/>
      <c r="B15" s="65" t="s">
        <v>294</v>
      </c>
      <c r="C15" s="66" t="s">
        <v>99</v>
      </c>
      <c r="D15" s="39"/>
      <c r="E15" s="39"/>
      <c r="F15" s="39"/>
      <c r="G15" s="39"/>
      <c r="H15" s="39"/>
      <c r="I15" s="39"/>
      <c r="J15" s="39"/>
      <c r="K15" s="39"/>
      <c r="L15" s="40"/>
      <c r="M15" s="42" t="s">
        <v>212</v>
      </c>
      <c r="N15" s="42">
        <v>0</v>
      </c>
      <c r="O15" s="41"/>
      <c r="P15" s="48">
        <v>0</v>
      </c>
      <c r="Q15" s="50" t="n">
        <f t="shared" si="0"/>
        <v>0.0</v>
      </c>
      <c r="R15" s="50" t="n">
        <f t="shared" si="1"/>
        <v>0.0</v>
      </c>
      <c r="S15" s="51">
        <v>0</v>
      </c>
      <c r="T15" s="50">
        <v>0</v>
      </c>
      <c r="U15" s="50" t="n">
        <f t="shared" si="2"/>
        <v>0.0</v>
      </c>
      <c r="V15" s="51" t="n">
        <f t="shared" si="3"/>
        <v>0.0</v>
      </c>
    </row>
    <row r="16" spans="1:66" ht="28.8" x14ac:dyDescent="0.3">
      <c r="A16" s="68"/>
      <c r="B16" s="65" t="s">
        <v>294</v>
      </c>
      <c r="C16" s="66" t="s">
        <v>100</v>
      </c>
      <c r="D16" s="39"/>
      <c r="E16" s="39"/>
      <c r="F16" s="39"/>
      <c r="G16" s="39"/>
      <c r="H16" s="39"/>
      <c r="I16" s="39"/>
      <c r="J16" s="39"/>
      <c r="K16" s="39"/>
      <c r="L16" s="40"/>
      <c r="M16" s="42" t="s">
        <v>212</v>
      </c>
      <c r="N16" s="42">
        <v>0</v>
      </c>
      <c r="O16" s="41"/>
      <c r="P16" s="48">
        <v>0</v>
      </c>
      <c r="Q16" s="50" t="n">
        <f t="shared" si="0"/>
        <v>0.0</v>
      </c>
      <c r="R16" s="50" t="n">
        <f t="shared" si="1"/>
        <v>0.0</v>
      </c>
      <c r="S16" s="51">
        <v>0</v>
      </c>
      <c r="T16" s="50">
        <v>0</v>
      </c>
      <c r="U16" s="50" t="n">
        <f t="shared" si="2"/>
        <v>0.0</v>
      </c>
      <c r="V16" s="51" t="n">
        <f t="shared" si="3"/>
        <v>0.0</v>
      </c>
    </row>
    <row r="17" spans="1:22" ht="57.6" x14ac:dyDescent="0.3">
      <c r="A17" s="68"/>
      <c r="B17" s="65" t="s">
        <v>294</v>
      </c>
      <c r="C17" s="66" t="s">
        <v>101</v>
      </c>
      <c r="D17" s="39"/>
      <c r="E17" s="39"/>
      <c r="F17" s="39"/>
      <c r="G17" s="39"/>
      <c r="H17" s="39"/>
      <c r="I17" s="39"/>
      <c r="J17" s="39"/>
      <c r="K17" s="39"/>
      <c r="L17" s="40"/>
      <c r="M17" s="42" t="s">
        <v>212</v>
      </c>
      <c r="N17" s="42">
        <v>0</v>
      </c>
      <c r="O17" s="41"/>
      <c r="P17" s="48">
        <v>0</v>
      </c>
      <c r="Q17" s="50" t="n">
        <f t="shared" si="0"/>
        <v>0.0</v>
      </c>
      <c r="R17" s="50" t="n">
        <f t="shared" si="1"/>
        <v>0.0</v>
      </c>
      <c r="S17" s="51">
        <v>0</v>
      </c>
      <c r="T17" s="50">
        <v>0</v>
      </c>
      <c r="U17" s="50" t="n">
        <f t="shared" si="2"/>
        <v>0.0</v>
      </c>
      <c r="V17" s="51" t="n">
        <f t="shared" si="3"/>
        <v>0.0</v>
      </c>
    </row>
    <row r="18" spans="1:22" ht="72" x14ac:dyDescent="0.3">
      <c r="A18" s="68"/>
      <c r="B18" s="65" t="s">
        <v>294</v>
      </c>
      <c r="C18" s="66" t="s">
        <v>102</v>
      </c>
      <c r="D18" s="39"/>
      <c r="E18" s="39"/>
      <c r="F18" s="39"/>
      <c r="G18" s="39"/>
      <c r="H18" s="39"/>
      <c r="I18" s="39"/>
      <c r="J18" s="39"/>
      <c r="K18" s="39"/>
      <c r="L18" s="40"/>
      <c r="M18" s="42" t="s">
        <v>212</v>
      </c>
      <c r="N18" s="42">
        <v>0</v>
      </c>
      <c r="O18" s="41"/>
      <c r="P18" s="48">
        <v>0</v>
      </c>
      <c r="Q18" s="50" t="n">
        <f t="shared" si="0"/>
        <v>0.0</v>
      </c>
      <c r="R18" s="50" t="n">
        <f t="shared" si="1"/>
        <v>0.0</v>
      </c>
      <c r="S18" s="51">
        <v>0</v>
      </c>
      <c r="T18" s="50">
        <v>0</v>
      </c>
      <c r="U18" s="50" t="n">
        <f t="shared" si="2"/>
        <v>0.0</v>
      </c>
      <c r="V18" s="51" t="n">
        <f t="shared" si="3"/>
        <v>0.0</v>
      </c>
    </row>
    <row r="19" spans="1:22" ht="72" x14ac:dyDescent="0.3">
      <c r="A19" s="68"/>
      <c r="B19" s="65" t="s">
        <v>294</v>
      </c>
      <c r="C19" s="66" t="s">
        <v>103</v>
      </c>
      <c r="D19" s="39"/>
      <c r="E19" s="39"/>
      <c r="F19" s="39"/>
      <c r="G19" s="39"/>
      <c r="H19" s="39"/>
      <c r="I19" s="39"/>
      <c r="J19" s="39"/>
      <c r="K19" s="39"/>
      <c r="L19" s="40"/>
      <c r="M19" s="42" t="s">
        <v>212</v>
      </c>
      <c r="N19" s="42">
        <v>0</v>
      </c>
      <c r="O19" s="41"/>
      <c r="P19" s="48">
        <v>0</v>
      </c>
      <c r="Q19" s="50" t="n">
        <f t="shared" si="0"/>
        <v>0.0</v>
      </c>
      <c r="R19" s="50" t="n">
        <f t="shared" si="1"/>
        <v>0.0</v>
      </c>
      <c r="S19" s="51">
        <v>0</v>
      </c>
      <c r="T19" s="50">
        <v>0</v>
      </c>
      <c r="U19" s="50" t="n">
        <f t="shared" si="2"/>
        <v>0.0</v>
      </c>
      <c r="V19" s="51" t="n">
        <f t="shared" si="3"/>
        <v>0.0</v>
      </c>
    </row>
    <row r="20" spans="1:22" x14ac:dyDescent="0.3">
      <c r="A20" s="68"/>
      <c r="B20" s="65" t="s">
        <v>294</v>
      </c>
      <c r="C20" s="66" t="s">
        <v>104</v>
      </c>
      <c r="D20" s="39"/>
      <c r="E20" s="39"/>
      <c r="F20" s="39"/>
      <c r="G20" s="39"/>
      <c r="H20" s="39"/>
      <c r="I20" s="39"/>
      <c r="J20" s="39"/>
      <c r="K20" s="39"/>
      <c r="L20" s="40"/>
      <c r="M20" s="42" t="s">
        <v>212</v>
      </c>
      <c r="N20" s="42">
        <v>0</v>
      </c>
      <c r="O20" s="41"/>
      <c r="P20" s="48">
        <v>0</v>
      </c>
      <c r="Q20" s="50" t="n">
        <f t="shared" si="0"/>
        <v>0.0</v>
      </c>
      <c r="R20" s="50" t="n">
        <f t="shared" si="1"/>
        <v>0.0</v>
      </c>
      <c r="S20" s="51">
        <v>0</v>
      </c>
      <c r="T20" s="50">
        <v>0</v>
      </c>
      <c r="U20" s="50" t="n">
        <f t="shared" si="2"/>
        <v>0.0</v>
      </c>
      <c r="V20" s="51" t="n">
        <f t="shared" si="3"/>
        <v>0.0</v>
      </c>
    </row>
    <row r="21" spans="1:22" ht="144" x14ac:dyDescent="0.3">
      <c r="A21" s="68">
        <v>1</v>
      </c>
      <c r="B21" s="65" t="s">
        <v>294</v>
      </c>
      <c r="C21" s="66" t="s">
        <v>229</v>
      </c>
      <c r="D21" s="39"/>
      <c r="E21" s="39"/>
      <c r="F21" s="39"/>
      <c r="G21" s="39"/>
      <c r="H21" s="39"/>
      <c r="I21" s="39"/>
      <c r="J21" s="39"/>
      <c r="K21" s="39"/>
      <c r="L21" s="40"/>
      <c r="M21" s="42" t="s">
        <v>212</v>
      </c>
      <c r="N21" s="42">
        <v>0</v>
      </c>
      <c r="O21" s="41"/>
      <c r="P21" s="48">
        <v>0</v>
      </c>
      <c r="Q21" s="50" t="n">
        <f t="shared" si="0"/>
        <v>0.0</v>
      </c>
      <c r="R21" s="50" t="n">
        <f t="shared" si="1"/>
        <v>0.0</v>
      </c>
      <c r="S21" s="51">
        <v>0</v>
      </c>
      <c r="T21" s="50">
        <v>0</v>
      </c>
      <c r="U21" s="50" t="n">
        <f t="shared" si="2"/>
        <v>0.0</v>
      </c>
      <c r="V21" s="51" t="n">
        <f t="shared" si="3"/>
        <v>0.0</v>
      </c>
    </row>
    <row r="22" spans="1:22" ht="43.2" x14ac:dyDescent="0.3">
      <c r="A22" s="68">
        <v>1.1000000000000001</v>
      </c>
      <c r="B22" s="65" t="s">
        <v>294</v>
      </c>
      <c r="C22" s="66" t="s">
        <v>230</v>
      </c>
      <c r="D22" s="39"/>
      <c r="E22" s="39"/>
      <c r="F22" s="39"/>
      <c r="G22" s="39"/>
      <c r="H22" s="39"/>
      <c r="I22" s="39"/>
      <c r="J22" s="39"/>
      <c r="K22" s="39"/>
      <c r="L22" s="40"/>
      <c r="M22" s="43" t="s">
        <v>205</v>
      </c>
      <c r="N22" s="43">
        <v>7</v>
      </c>
      <c r="O22" s="41"/>
      <c r="P22" s="48">
        <v>4600</v>
      </c>
      <c r="Q22" s="50" t="n">
        <f t="shared" si="0"/>
        <v>230.0</v>
      </c>
      <c r="R22" s="50" t="n">
        <f t="shared" si="1"/>
        <v>227.42399999999998</v>
      </c>
      <c r="S22" s="51">
        <v>0</v>
      </c>
      <c r="T22" s="50">
        <v>0</v>
      </c>
      <c r="U22" s="50" t="n">
        <f t="shared" si="2"/>
        <v>5057.424</v>
      </c>
      <c r="V22" s="51" t="n">
        <f t="shared" si="3"/>
        <v>35401.968</v>
      </c>
    </row>
    <row r="23" spans="1:22" ht="72" x14ac:dyDescent="0.3">
      <c r="A23" s="68">
        <v>1.2</v>
      </c>
      <c r="B23" s="65" t="s">
        <v>294</v>
      </c>
      <c r="C23" s="66" t="s">
        <v>231</v>
      </c>
      <c r="D23" s="39"/>
      <c r="E23" s="39"/>
      <c r="F23" s="39"/>
      <c r="G23" s="39"/>
      <c r="H23" s="39"/>
      <c r="I23" s="39"/>
      <c r="J23" s="39"/>
      <c r="K23" s="39"/>
      <c r="L23" s="40"/>
      <c r="M23" s="43" t="s">
        <v>205</v>
      </c>
      <c r="N23" s="43">
        <v>28</v>
      </c>
      <c r="O23" s="41"/>
      <c r="P23" s="48">
        <v>3162.4999999999995</v>
      </c>
      <c r="Q23" s="50" t="n">
        <f t="shared" si="0"/>
        <v>158.125</v>
      </c>
      <c r="R23" s="50" t="n">
        <f t="shared" si="1"/>
        <v>156.35399999999996</v>
      </c>
      <c r="S23" s="51">
        <v>0</v>
      </c>
      <c r="T23" s="50">
        <v>0</v>
      </c>
      <c r="U23" s="50" t="n">
        <f t="shared" si="2"/>
        <v>3476.9789999999994</v>
      </c>
      <c r="V23" s="51" t="n">
        <f t="shared" si="3"/>
        <v>97355.41199999998</v>
      </c>
    </row>
    <row r="24" spans="1:22" ht="86.4" x14ac:dyDescent="0.3">
      <c r="A24" s="68">
        <v>1.3</v>
      </c>
      <c r="B24" s="65" t="s">
        <v>294</v>
      </c>
      <c r="C24" s="66" t="s">
        <v>232</v>
      </c>
      <c r="D24" s="39"/>
      <c r="E24" s="39"/>
      <c r="F24" s="39"/>
      <c r="G24" s="39"/>
      <c r="H24" s="39"/>
      <c r="I24" s="39"/>
      <c r="J24" s="39"/>
      <c r="K24" s="39"/>
      <c r="L24" s="40"/>
      <c r="M24" s="43" t="s">
        <v>205</v>
      </c>
      <c r="N24" s="43">
        <v>2</v>
      </c>
      <c r="O24" s="41"/>
      <c r="P24" s="48">
        <v>3449.9999999999995</v>
      </c>
      <c r="Q24" s="50" t="n">
        <f t="shared" si="0"/>
        <v>172.5</v>
      </c>
      <c r="R24" s="50" t="n">
        <f t="shared" si="1"/>
        <v>170.56799999999998</v>
      </c>
      <c r="S24" s="51">
        <v>0</v>
      </c>
      <c r="T24" s="50">
        <v>0</v>
      </c>
      <c r="U24" s="50" t="n">
        <f t="shared" si="2"/>
        <v>3793.0679999999993</v>
      </c>
      <c r="V24" s="51" t="n">
        <f t="shared" si="3"/>
        <v>7586.135999999999</v>
      </c>
    </row>
    <row r="25" spans="1:22" ht="86.4" x14ac:dyDescent="0.3">
      <c r="A25" s="69">
        <v>2</v>
      </c>
      <c r="B25" s="65" t="s">
        <v>294</v>
      </c>
      <c r="C25" s="66" t="s">
        <v>233</v>
      </c>
      <c r="D25" s="39"/>
      <c r="E25" s="39"/>
      <c r="F25" s="39"/>
      <c r="G25" s="39"/>
      <c r="H25" s="39"/>
      <c r="I25" s="39"/>
      <c r="J25" s="39"/>
      <c r="K25" s="39"/>
      <c r="L25" s="40"/>
      <c r="M25" s="42" t="s">
        <v>212</v>
      </c>
      <c r="N25" s="42">
        <v>0</v>
      </c>
      <c r="O25" s="41"/>
      <c r="P25" s="48">
        <v>0</v>
      </c>
      <c r="Q25" s="50" t="n">
        <f t="shared" si="0"/>
        <v>0.0</v>
      </c>
      <c r="R25" s="50" t="n">
        <f t="shared" si="1"/>
        <v>0.0</v>
      </c>
      <c r="S25" s="51">
        <v>0</v>
      </c>
      <c r="T25" s="50">
        <v>0</v>
      </c>
      <c r="U25" s="50" t="n">
        <f t="shared" si="2"/>
        <v>0.0</v>
      </c>
      <c r="V25" s="51" t="n">
        <f t="shared" si="3"/>
        <v>0.0</v>
      </c>
    </row>
    <row r="26" spans="1:22" ht="43.2" x14ac:dyDescent="0.3">
      <c r="A26" s="69">
        <v>2.1</v>
      </c>
      <c r="B26" s="65" t="s">
        <v>294</v>
      </c>
      <c r="C26" s="66" t="s">
        <v>234</v>
      </c>
      <c r="D26" s="39"/>
      <c r="E26" s="39"/>
      <c r="F26" s="39"/>
      <c r="G26" s="39"/>
      <c r="H26" s="39"/>
      <c r="I26" s="39"/>
      <c r="J26" s="39"/>
      <c r="K26" s="39"/>
      <c r="L26" s="40"/>
      <c r="M26" s="43" t="s">
        <v>206</v>
      </c>
      <c r="N26" s="43">
        <v>20</v>
      </c>
      <c r="O26" s="41"/>
      <c r="P26" s="48">
        <v>632.5</v>
      </c>
      <c r="Q26" s="50" t="n">
        <f t="shared" si="0"/>
        <v>31.625</v>
      </c>
      <c r="R26" s="50" t="n">
        <f t="shared" si="1"/>
        <v>31.270799999999998</v>
      </c>
      <c r="S26" s="51">
        <v>0</v>
      </c>
      <c r="T26" s="50">
        <v>0</v>
      </c>
      <c r="U26" s="50" t="n">
        <f t="shared" si="2"/>
        <v>695.3958</v>
      </c>
      <c r="V26" s="51" t="n">
        <f t="shared" si="3"/>
        <v>13907.916000000001</v>
      </c>
    </row>
    <row r="27" spans="1:22" x14ac:dyDescent="0.3">
      <c r="A27" s="69" t="s">
        <v>192</v>
      </c>
      <c r="B27" s="65" t="s">
        <v>294</v>
      </c>
      <c r="C27" s="66" t="s">
        <v>105</v>
      </c>
      <c r="D27" s="39"/>
      <c r="E27" s="39"/>
      <c r="F27" s="39"/>
      <c r="G27" s="39"/>
      <c r="H27" s="39"/>
      <c r="I27" s="39"/>
      <c r="J27" s="39"/>
      <c r="K27" s="39"/>
      <c r="L27" s="40"/>
      <c r="M27" s="43"/>
      <c r="N27" s="43"/>
      <c r="O27" s="41"/>
      <c r="P27" s="48">
        <v>0</v>
      </c>
      <c r="Q27" s="50"/>
      <c r="R27" s="50"/>
      <c r="S27" s="51"/>
      <c r="T27" s="50">
        <v>0</v>
      </c>
      <c r="U27" s="50"/>
      <c r="V27" s="51"/>
    </row>
    <row r="28" spans="1:22" ht="72" x14ac:dyDescent="0.3">
      <c r="A28" s="68">
        <v>1</v>
      </c>
      <c r="B28" s="65" t="s">
        <v>294</v>
      </c>
      <c r="C28" s="66" t="s">
        <v>235</v>
      </c>
      <c r="D28" s="39"/>
      <c r="E28" s="39"/>
      <c r="F28" s="39"/>
      <c r="G28" s="39"/>
      <c r="H28" s="39"/>
      <c r="I28" s="39"/>
      <c r="J28" s="39"/>
      <c r="K28" s="39"/>
      <c r="L28" s="40"/>
      <c r="M28" s="42" t="s">
        <v>212</v>
      </c>
      <c r="N28" s="42">
        <v>0</v>
      </c>
      <c r="O28" s="41"/>
      <c r="P28" s="48">
        <v>0</v>
      </c>
      <c r="Q28" s="50" t="n">
        <f t="shared" si="0"/>
        <v>0.0</v>
      </c>
      <c r="R28" s="50" t="n">
        <f t="shared" si="1"/>
        <v>0.0</v>
      </c>
      <c r="S28" s="51">
        <v>0</v>
      </c>
      <c r="T28" s="50">
        <v>0</v>
      </c>
      <c r="U28" s="50" t="n">
        <f t="shared" si="2"/>
        <v>0.0</v>
      </c>
      <c r="V28" s="51" t="n">
        <f t="shared" si="3"/>
        <v>0.0</v>
      </c>
    </row>
    <row r="29" spans="1:22" ht="72" x14ac:dyDescent="0.3">
      <c r="A29" s="68"/>
      <c r="B29" s="65" t="s">
        <v>294</v>
      </c>
      <c r="C29" s="66" t="s">
        <v>106</v>
      </c>
      <c r="D29" s="39"/>
      <c r="E29" s="39"/>
      <c r="F29" s="39"/>
      <c r="G29" s="39"/>
      <c r="H29" s="39"/>
      <c r="I29" s="39"/>
      <c r="J29" s="39"/>
      <c r="K29" s="39"/>
      <c r="L29" s="40"/>
      <c r="M29" s="42" t="s">
        <v>212</v>
      </c>
      <c r="N29" s="42">
        <v>0</v>
      </c>
      <c r="O29" s="41"/>
      <c r="P29" s="48">
        <v>0</v>
      </c>
      <c r="Q29" s="50" t="n">
        <f t="shared" si="0"/>
        <v>0.0</v>
      </c>
      <c r="R29" s="50" t="n">
        <f t="shared" si="1"/>
        <v>0.0</v>
      </c>
      <c r="S29" s="51">
        <v>0</v>
      </c>
      <c r="T29" s="50">
        <v>0</v>
      </c>
      <c r="U29" s="50" t="n">
        <f t="shared" si="2"/>
        <v>0.0</v>
      </c>
      <c r="V29" s="51" t="n">
        <f t="shared" si="3"/>
        <v>0.0</v>
      </c>
    </row>
    <row r="30" spans="1:22" ht="57.6" x14ac:dyDescent="0.3">
      <c r="A30" s="68"/>
      <c r="B30" s="65" t="s">
        <v>294</v>
      </c>
      <c r="C30" s="66" t="s">
        <v>107</v>
      </c>
      <c r="D30" s="39"/>
      <c r="E30" s="39"/>
      <c r="F30" s="39"/>
      <c r="G30" s="39"/>
      <c r="H30" s="39"/>
      <c r="I30" s="39"/>
      <c r="J30" s="39"/>
      <c r="K30" s="39"/>
      <c r="L30" s="40"/>
      <c r="M30" s="42" t="s">
        <v>212</v>
      </c>
      <c r="N30" s="42">
        <v>0</v>
      </c>
      <c r="O30" s="41"/>
      <c r="P30" s="48">
        <v>0</v>
      </c>
      <c r="Q30" s="50" t="n">
        <f t="shared" si="0"/>
        <v>0.0</v>
      </c>
      <c r="R30" s="50" t="n">
        <f t="shared" si="1"/>
        <v>0.0</v>
      </c>
      <c r="S30" s="51">
        <v>0</v>
      </c>
      <c r="T30" s="50">
        <v>0</v>
      </c>
      <c r="U30" s="50" t="n">
        <f t="shared" si="2"/>
        <v>0.0</v>
      </c>
      <c r="V30" s="51" t="n">
        <f t="shared" si="3"/>
        <v>0.0</v>
      </c>
    </row>
    <row r="31" spans="1:22" ht="57.6" x14ac:dyDescent="0.3">
      <c r="A31" s="68">
        <v>1.1000000000000001</v>
      </c>
      <c r="B31" s="65" t="s">
        <v>294</v>
      </c>
      <c r="C31" s="66" t="s">
        <v>298</v>
      </c>
      <c r="D31" s="39"/>
      <c r="E31" s="39"/>
      <c r="F31" s="39"/>
      <c r="G31" s="39"/>
      <c r="H31" s="39"/>
      <c r="I31" s="39"/>
      <c r="J31" s="39"/>
      <c r="K31" s="39"/>
      <c r="L31" s="40"/>
      <c r="M31" s="43" t="s">
        <v>205</v>
      </c>
      <c r="N31" s="43">
        <v>46</v>
      </c>
      <c r="O31" s="41"/>
      <c r="P31" s="48">
        <v>316.25</v>
      </c>
      <c r="Q31" s="50" t="n">
        <f t="shared" si="0"/>
        <v>15.8125</v>
      </c>
      <c r="R31" s="50" t="n">
        <f t="shared" si="1"/>
        <v>15.635399999999999</v>
      </c>
      <c r="S31" s="51">
        <v>0</v>
      </c>
      <c r="T31" s="50">
        <v>0</v>
      </c>
      <c r="U31" s="50" t="n">
        <f t="shared" si="2"/>
        <v>347.6979</v>
      </c>
      <c r="V31" s="51" t="n">
        <f t="shared" si="3"/>
        <v>15994.1034</v>
      </c>
    </row>
    <row r="32" spans="1:22" ht="57.6" x14ac:dyDescent="0.3">
      <c r="A32" s="68">
        <v>1.2</v>
      </c>
      <c r="B32" s="65" t="s">
        <v>294</v>
      </c>
      <c r="C32" s="66" t="s">
        <v>299</v>
      </c>
      <c r="D32" s="39"/>
      <c r="E32" s="39"/>
      <c r="F32" s="39"/>
      <c r="G32" s="39"/>
      <c r="H32" s="39"/>
      <c r="I32" s="39"/>
      <c r="J32" s="39"/>
      <c r="K32" s="39"/>
      <c r="L32" s="40"/>
      <c r="M32" s="43" t="s">
        <v>205</v>
      </c>
      <c r="N32" s="43">
        <v>30</v>
      </c>
      <c r="O32" s="41"/>
      <c r="P32" s="48">
        <v>316.25</v>
      </c>
      <c r="Q32" s="50" t="n">
        <f t="shared" si="0"/>
        <v>15.8125</v>
      </c>
      <c r="R32" s="50" t="n">
        <f t="shared" si="1"/>
        <v>15.635399999999999</v>
      </c>
      <c r="S32" s="51">
        <v>0</v>
      </c>
      <c r="T32" s="50">
        <v>0</v>
      </c>
      <c r="U32" s="50" t="n">
        <f t="shared" si="2"/>
        <v>347.6979</v>
      </c>
      <c r="V32" s="51" t="n">
        <f t="shared" si="3"/>
        <v>10430.937</v>
      </c>
    </row>
    <row r="33" spans="1:22" ht="129.6" x14ac:dyDescent="0.3">
      <c r="A33" s="68">
        <v>2</v>
      </c>
      <c r="B33" s="65" t="s">
        <v>294</v>
      </c>
      <c r="C33" s="66" t="s">
        <v>238</v>
      </c>
      <c r="D33" s="39"/>
      <c r="E33" s="39"/>
      <c r="F33" s="39"/>
      <c r="G33" s="39"/>
      <c r="H33" s="39"/>
      <c r="I33" s="39"/>
      <c r="J33" s="39"/>
      <c r="K33" s="39"/>
      <c r="L33" s="40"/>
      <c r="M33" s="43" t="s">
        <v>205</v>
      </c>
      <c r="N33" s="43">
        <v>0</v>
      </c>
      <c r="O33" s="41"/>
      <c r="P33" s="48">
        <v>287.5</v>
      </c>
      <c r="Q33" s="50" t="n">
        <f t="shared" si="0"/>
        <v>14.375</v>
      </c>
      <c r="R33" s="50" t="n">
        <f t="shared" si="1"/>
        <v>14.213999999999999</v>
      </c>
      <c r="S33" s="51">
        <v>0</v>
      </c>
      <c r="T33" s="50">
        <v>0</v>
      </c>
      <c r="U33" s="50" t="n">
        <f t="shared" si="2"/>
        <v>316.089</v>
      </c>
      <c r="V33" s="51" t="n">
        <f t="shared" si="3"/>
        <v>0.0</v>
      </c>
    </row>
    <row r="34" spans="1:22" ht="115.2" x14ac:dyDescent="0.3">
      <c r="A34" s="68">
        <v>3</v>
      </c>
      <c r="B34" s="65" t="s">
        <v>294</v>
      </c>
      <c r="C34" s="66" t="s">
        <v>239</v>
      </c>
      <c r="D34" s="39"/>
      <c r="E34" s="39"/>
      <c r="F34" s="39"/>
      <c r="G34" s="39"/>
      <c r="H34" s="39"/>
      <c r="I34" s="39"/>
      <c r="J34" s="39"/>
      <c r="K34" s="39"/>
      <c r="L34" s="40"/>
      <c r="M34" s="43" t="s">
        <v>205</v>
      </c>
      <c r="N34" s="43">
        <v>0</v>
      </c>
      <c r="O34" s="41"/>
      <c r="P34" s="48">
        <v>402.49999999999994</v>
      </c>
      <c r="Q34" s="50" t="n">
        <f t="shared" si="0"/>
        <v>20.125</v>
      </c>
      <c r="R34" s="50" t="n">
        <f t="shared" si="1"/>
        <v>19.899599999999996</v>
      </c>
      <c r="S34" s="51">
        <v>0</v>
      </c>
      <c r="T34" s="50">
        <v>0</v>
      </c>
      <c r="U34" s="50" t="n">
        <f t="shared" si="2"/>
        <v>442.52459999999996</v>
      </c>
      <c r="V34" s="51" t="n">
        <f t="shared" si="3"/>
        <v>0.0</v>
      </c>
    </row>
    <row r="35" spans="1:22" x14ac:dyDescent="0.3">
      <c r="A35" s="67" t="s">
        <v>193</v>
      </c>
      <c r="B35" s="65" t="s">
        <v>294</v>
      </c>
      <c r="C35" s="66" t="s">
        <v>108</v>
      </c>
      <c r="D35" s="39"/>
      <c r="E35" s="39"/>
      <c r="F35" s="39"/>
      <c r="G35" s="39"/>
      <c r="H35" s="39"/>
      <c r="I35" s="39"/>
      <c r="J35" s="39"/>
      <c r="K35" s="39"/>
      <c r="L35" s="40"/>
      <c r="M35" s="42" t="s">
        <v>212</v>
      </c>
      <c r="N35" s="42">
        <v>0</v>
      </c>
      <c r="O35" s="41"/>
      <c r="P35" s="48">
        <v>0</v>
      </c>
      <c r="Q35" s="50" t="n">
        <f t="shared" si="0"/>
        <v>0.0</v>
      </c>
      <c r="R35" s="50" t="n">
        <f t="shared" si="1"/>
        <v>0.0</v>
      </c>
      <c r="S35" s="51">
        <v>0</v>
      </c>
      <c r="T35" s="50">
        <v>0</v>
      </c>
      <c r="U35" s="50" t="n">
        <f t="shared" si="2"/>
        <v>0.0</v>
      </c>
      <c r="V35" s="51" t="n">
        <f t="shared" si="3"/>
        <v>0.0</v>
      </c>
    </row>
    <row r="36" spans="1:22" ht="158.4" x14ac:dyDescent="0.3">
      <c r="A36" s="69">
        <v>1</v>
      </c>
      <c r="B36" s="65" t="s">
        <v>294</v>
      </c>
      <c r="C36" s="66" t="s">
        <v>240</v>
      </c>
      <c r="D36" s="39"/>
      <c r="E36" s="39"/>
      <c r="F36" s="39"/>
      <c r="G36" s="39"/>
      <c r="H36" s="39"/>
      <c r="I36" s="39"/>
      <c r="J36" s="39"/>
      <c r="K36" s="39"/>
      <c r="L36" s="40"/>
      <c r="M36" s="43" t="s">
        <v>207</v>
      </c>
      <c r="N36" s="43">
        <v>25</v>
      </c>
      <c r="O36" s="41"/>
      <c r="P36" s="48">
        <v>690</v>
      </c>
      <c r="Q36" s="50" t="n">
        <f t="shared" si="0"/>
        <v>34.5</v>
      </c>
      <c r="R36" s="50" t="n">
        <f t="shared" si="1"/>
        <v>34.1136</v>
      </c>
      <c r="S36" s="51">
        <v>0</v>
      </c>
      <c r="T36" s="50">
        <v>0</v>
      </c>
      <c r="U36" s="50" t="n">
        <f t="shared" si="2"/>
        <v>758.6136</v>
      </c>
      <c r="V36" s="51" t="n">
        <f t="shared" si="3"/>
        <v>18965.34</v>
      </c>
    </row>
    <row r="37" spans="1:22" x14ac:dyDescent="0.3">
      <c r="A37" s="67" t="s">
        <v>194</v>
      </c>
      <c r="B37" s="65" t="s">
        <v>294</v>
      </c>
      <c r="C37" s="66" t="s">
        <v>109</v>
      </c>
      <c r="D37" s="39"/>
      <c r="E37" s="39"/>
      <c r="F37" s="39"/>
      <c r="G37" s="39"/>
      <c r="H37" s="39"/>
      <c r="I37" s="39"/>
      <c r="J37" s="39"/>
      <c r="K37" s="39"/>
      <c r="L37" s="40"/>
      <c r="M37" s="42" t="s">
        <v>212</v>
      </c>
      <c r="N37" s="42">
        <v>0</v>
      </c>
      <c r="O37" s="41"/>
      <c r="P37" s="48">
        <v>0</v>
      </c>
      <c r="Q37" s="50" t="n">
        <f t="shared" si="0"/>
        <v>0.0</v>
      </c>
      <c r="R37" s="50" t="n">
        <f t="shared" si="1"/>
        <v>0.0</v>
      </c>
      <c r="S37" s="51">
        <v>0</v>
      </c>
      <c r="T37" s="50">
        <v>0</v>
      </c>
      <c r="U37" s="50" t="n">
        <f t="shared" si="2"/>
        <v>0.0</v>
      </c>
      <c r="V37" s="51" t="n">
        <f t="shared" si="3"/>
        <v>0.0</v>
      </c>
    </row>
    <row r="38" spans="1:22" ht="144" x14ac:dyDescent="0.3">
      <c r="A38" s="68">
        <v>1</v>
      </c>
      <c r="B38" s="65" t="s">
        <v>294</v>
      </c>
      <c r="C38" s="66" t="s">
        <v>241</v>
      </c>
      <c r="D38" s="39"/>
      <c r="E38" s="39"/>
      <c r="F38" s="39"/>
      <c r="G38" s="39"/>
      <c r="H38" s="39"/>
      <c r="I38" s="39"/>
      <c r="J38" s="39"/>
      <c r="K38" s="39"/>
      <c r="L38" s="40"/>
      <c r="M38" s="42" t="s">
        <v>212</v>
      </c>
      <c r="N38" s="42">
        <v>0</v>
      </c>
      <c r="O38" s="41"/>
      <c r="P38" s="48">
        <v>0</v>
      </c>
      <c r="Q38" s="50" t="n">
        <f t="shared" si="0"/>
        <v>0.0</v>
      </c>
      <c r="R38" s="50" t="n">
        <f t="shared" si="1"/>
        <v>0.0</v>
      </c>
      <c r="S38" s="51">
        <v>0</v>
      </c>
      <c r="T38" s="50">
        <v>0</v>
      </c>
      <c r="U38" s="50" t="n">
        <f t="shared" si="2"/>
        <v>0.0</v>
      </c>
      <c r="V38" s="51" t="n">
        <f t="shared" si="3"/>
        <v>0.0</v>
      </c>
    </row>
    <row r="39" spans="1:22" ht="129.6" x14ac:dyDescent="0.3">
      <c r="A39" s="68"/>
      <c r="B39" s="65" t="s">
        <v>294</v>
      </c>
      <c r="C39" s="66" t="s">
        <v>110</v>
      </c>
      <c r="D39" s="39"/>
      <c r="E39" s="39"/>
      <c r="F39" s="39"/>
      <c r="G39" s="39"/>
      <c r="H39" s="39"/>
      <c r="I39" s="39"/>
      <c r="J39" s="39"/>
      <c r="K39" s="39"/>
      <c r="L39" s="40"/>
      <c r="M39" s="42" t="s">
        <v>212</v>
      </c>
      <c r="N39" s="42">
        <v>0</v>
      </c>
      <c r="O39" s="41"/>
      <c r="P39" s="48">
        <v>0</v>
      </c>
      <c r="Q39" s="50" t="n">
        <f t="shared" si="0"/>
        <v>0.0</v>
      </c>
      <c r="R39" s="50" t="n">
        <f t="shared" si="1"/>
        <v>0.0</v>
      </c>
      <c r="S39" s="51">
        <v>0</v>
      </c>
      <c r="T39" s="50">
        <v>0</v>
      </c>
      <c r="U39" s="50" t="n">
        <f t="shared" si="2"/>
        <v>0.0</v>
      </c>
      <c r="V39" s="51" t="n">
        <f t="shared" si="3"/>
        <v>0.0</v>
      </c>
    </row>
    <row r="40" spans="1:22" ht="86.4" x14ac:dyDescent="0.3">
      <c r="A40" s="68"/>
      <c r="B40" s="65" t="s">
        <v>294</v>
      </c>
      <c r="C40" s="66" t="s">
        <v>300</v>
      </c>
      <c r="D40" s="39"/>
      <c r="E40" s="39"/>
      <c r="F40" s="39"/>
      <c r="G40" s="39"/>
      <c r="H40" s="39"/>
      <c r="I40" s="39"/>
      <c r="J40" s="39"/>
      <c r="K40" s="39"/>
      <c r="L40" s="40"/>
      <c r="M40" s="42" t="s">
        <v>212</v>
      </c>
      <c r="N40" s="42">
        <v>0</v>
      </c>
      <c r="O40" s="41"/>
      <c r="P40" s="48">
        <v>0</v>
      </c>
      <c r="Q40" s="50" t="n">
        <f t="shared" si="0"/>
        <v>0.0</v>
      </c>
      <c r="R40" s="50" t="n">
        <f t="shared" si="1"/>
        <v>0.0</v>
      </c>
      <c r="S40" s="51">
        <v>0</v>
      </c>
      <c r="T40" s="50">
        <v>0</v>
      </c>
      <c r="U40" s="50" t="n">
        <f t="shared" si="2"/>
        <v>0.0</v>
      </c>
      <c r="V40" s="51" t="n">
        <f t="shared" si="3"/>
        <v>0.0</v>
      </c>
    </row>
    <row r="41" spans="1:22" ht="28.8" x14ac:dyDescent="0.3">
      <c r="A41" s="68">
        <v>1.1000000000000001</v>
      </c>
      <c r="B41" s="65" t="s">
        <v>294</v>
      </c>
      <c r="C41" s="66" t="s">
        <v>301</v>
      </c>
      <c r="D41" s="39"/>
      <c r="E41" s="39"/>
      <c r="F41" s="39"/>
      <c r="G41" s="39"/>
      <c r="H41" s="39"/>
      <c r="I41" s="39"/>
      <c r="J41" s="39"/>
      <c r="K41" s="39"/>
      <c r="L41" s="40"/>
      <c r="M41" s="42" t="s">
        <v>212</v>
      </c>
      <c r="N41" s="42">
        <v>0</v>
      </c>
      <c r="O41" s="41"/>
      <c r="P41" s="48">
        <v>0</v>
      </c>
      <c r="Q41" s="50" t="n">
        <f t="shared" si="0"/>
        <v>0.0</v>
      </c>
      <c r="R41" s="50" t="n">
        <f t="shared" si="1"/>
        <v>0.0</v>
      </c>
      <c r="S41" s="51">
        <v>0</v>
      </c>
      <c r="T41" s="50">
        <v>0</v>
      </c>
      <c r="U41" s="50" t="n">
        <f t="shared" si="2"/>
        <v>0.0</v>
      </c>
      <c r="V41" s="51" t="n">
        <f t="shared" si="3"/>
        <v>0.0</v>
      </c>
    </row>
    <row r="42" spans="1:22" x14ac:dyDescent="0.3">
      <c r="A42" s="68" t="s">
        <v>195</v>
      </c>
      <c r="B42" s="65" t="s">
        <v>294</v>
      </c>
      <c r="C42" s="66" t="s">
        <v>296</v>
      </c>
      <c r="D42" s="39"/>
      <c r="E42" s="39"/>
      <c r="F42" s="39"/>
      <c r="G42" s="39"/>
      <c r="H42" s="39"/>
      <c r="I42" s="39"/>
      <c r="J42" s="39"/>
      <c r="K42" s="39"/>
      <c r="L42" s="40"/>
      <c r="M42" s="43" t="s">
        <v>207</v>
      </c>
      <c r="N42" s="43">
        <v>27</v>
      </c>
      <c r="O42" s="41"/>
      <c r="P42" s="48">
        <v>1265</v>
      </c>
      <c r="Q42" s="50" t="n">
        <f t="shared" si="0"/>
        <v>63.25</v>
      </c>
      <c r="R42" s="50" t="n">
        <f t="shared" si="1"/>
        <v>62.541599999999995</v>
      </c>
      <c r="S42" s="51">
        <v>0</v>
      </c>
      <c r="T42" s="50">
        <v>0</v>
      </c>
      <c r="U42" s="50" t="n">
        <f t="shared" si="2"/>
        <v>1390.7916</v>
      </c>
      <c r="V42" s="51" t="n">
        <f t="shared" si="3"/>
        <v>37551.3732</v>
      </c>
    </row>
    <row r="43" spans="1:22" x14ac:dyDescent="0.3">
      <c r="A43" s="68" t="s">
        <v>196</v>
      </c>
      <c r="B43" s="65" t="s">
        <v>294</v>
      </c>
      <c r="C43" s="66" t="s">
        <v>297</v>
      </c>
      <c r="D43" s="39"/>
      <c r="E43" s="39"/>
      <c r="F43" s="39"/>
      <c r="G43" s="39"/>
      <c r="H43" s="39"/>
      <c r="I43" s="39"/>
      <c r="J43" s="39"/>
      <c r="K43" s="39"/>
      <c r="L43" s="40"/>
      <c r="M43" s="43" t="s">
        <v>207</v>
      </c>
      <c r="N43" s="43">
        <v>3</v>
      </c>
      <c r="O43" s="41"/>
      <c r="P43" s="48">
        <v>1265</v>
      </c>
      <c r="Q43" s="50" t="n">
        <f t="shared" si="0"/>
        <v>63.25</v>
      </c>
      <c r="R43" s="50" t="n">
        <f t="shared" si="1"/>
        <v>62.541599999999995</v>
      </c>
      <c r="S43" s="51">
        <v>0</v>
      </c>
      <c r="T43" s="50">
        <v>0</v>
      </c>
      <c r="U43" s="50" t="n">
        <f t="shared" si="2"/>
        <v>1390.7916</v>
      </c>
      <c r="V43" s="51" t="n">
        <f t="shared" si="3"/>
        <v>4172.3748</v>
      </c>
    </row>
    <row r="44" spans="1:22" x14ac:dyDescent="0.3">
      <c r="A44" s="67" t="s">
        <v>197</v>
      </c>
      <c r="B44" s="65" t="s">
        <v>294</v>
      </c>
      <c r="C44" s="66" t="s">
        <v>295</v>
      </c>
      <c r="D44" s="39"/>
      <c r="E44" s="39"/>
      <c r="F44" s="39"/>
      <c r="G44" s="39"/>
      <c r="H44" s="39"/>
      <c r="I44" s="39"/>
      <c r="J44" s="39"/>
      <c r="K44" s="39"/>
      <c r="L44" s="40"/>
      <c r="M44" s="42" t="s">
        <v>212</v>
      </c>
      <c r="N44" s="42">
        <v>0</v>
      </c>
      <c r="O44" s="41"/>
      <c r="P44" s="48">
        <v>0</v>
      </c>
      <c r="Q44" s="50" t="n">
        <f t="shared" si="0"/>
        <v>0.0</v>
      </c>
      <c r="R44" s="50" t="n">
        <f t="shared" si="1"/>
        <v>0.0</v>
      </c>
      <c r="S44" s="51">
        <v>0</v>
      </c>
      <c r="T44" s="50">
        <v>0</v>
      </c>
      <c r="U44" s="50" t="n">
        <f t="shared" si="2"/>
        <v>0.0</v>
      </c>
      <c r="V44" s="51" t="n">
        <f t="shared" si="3"/>
        <v>0.0</v>
      </c>
    </row>
    <row r="45" spans="1:22" ht="115.2" x14ac:dyDescent="0.3">
      <c r="A45" s="68">
        <v>1</v>
      </c>
      <c r="B45" s="65" t="s">
        <v>294</v>
      </c>
      <c r="C45" s="66" t="s">
        <v>226</v>
      </c>
      <c r="D45" s="39"/>
      <c r="E45" s="39"/>
      <c r="F45" s="39"/>
      <c r="G45" s="39"/>
      <c r="H45" s="39"/>
      <c r="I45" s="39"/>
      <c r="J45" s="39"/>
      <c r="K45" s="39"/>
      <c r="L45" s="40"/>
      <c r="M45" s="42" t="s">
        <v>212</v>
      </c>
      <c r="N45" s="42">
        <v>0</v>
      </c>
      <c r="O45" s="41"/>
      <c r="P45" s="48">
        <v>0</v>
      </c>
      <c r="Q45" s="50" t="n">
        <f t="shared" si="0"/>
        <v>0.0</v>
      </c>
      <c r="R45" s="50" t="n">
        <f t="shared" si="1"/>
        <v>0.0</v>
      </c>
      <c r="S45" s="51">
        <v>0</v>
      </c>
      <c r="T45" s="50">
        <v>0</v>
      </c>
      <c r="U45" s="50" t="n">
        <f t="shared" si="2"/>
        <v>0.0</v>
      </c>
      <c r="V45" s="51" t="n">
        <f t="shared" si="3"/>
        <v>0.0</v>
      </c>
    </row>
    <row r="46" spans="1:22" x14ac:dyDescent="0.3">
      <c r="A46" s="68"/>
      <c r="B46" s="65" t="s">
        <v>294</v>
      </c>
      <c r="C46" s="66" t="s">
        <v>120</v>
      </c>
      <c r="D46" s="39"/>
      <c r="E46" s="39"/>
      <c r="F46" s="39"/>
      <c r="G46" s="39"/>
      <c r="H46" s="39"/>
      <c r="I46" s="39"/>
      <c r="J46" s="39"/>
      <c r="K46" s="39"/>
      <c r="L46" s="40"/>
      <c r="M46" s="42" t="s">
        <v>212</v>
      </c>
      <c r="N46" s="42">
        <v>0</v>
      </c>
      <c r="O46" s="41"/>
      <c r="P46" s="48">
        <v>0</v>
      </c>
      <c r="Q46" s="50" t="n">
        <f t="shared" si="0"/>
        <v>0.0</v>
      </c>
      <c r="R46" s="50" t="n">
        <f t="shared" si="1"/>
        <v>0.0</v>
      </c>
      <c r="S46" s="51">
        <v>0</v>
      </c>
      <c r="T46" s="50">
        <v>0</v>
      </c>
      <c r="U46" s="50" t="n">
        <f t="shared" si="2"/>
        <v>0.0</v>
      </c>
      <c r="V46" s="51" t="n">
        <f t="shared" si="3"/>
        <v>0.0</v>
      </c>
    </row>
    <row r="47" spans="1:22" x14ac:dyDescent="0.3">
      <c r="A47" s="70">
        <v>1.1000000000000001</v>
      </c>
      <c r="B47" s="65" t="s">
        <v>294</v>
      </c>
      <c r="C47" s="66" t="s">
        <v>121</v>
      </c>
      <c r="D47" s="39"/>
      <c r="E47" s="39"/>
      <c r="F47" s="39"/>
      <c r="G47" s="39"/>
      <c r="H47" s="39"/>
      <c r="I47" s="39"/>
      <c r="J47" s="39"/>
      <c r="K47" s="39"/>
      <c r="L47" s="40"/>
      <c r="M47" s="43" t="s">
        <v>205</v>
      </c>
      <c r="N47" s="43">
        <v>25</v>
      </c>
      <c r="O47" s="41"/>
      <c r="P47" s="48">
        <v>172.5</v>
      </c>
      <c r="Q47" s="50" t="n">
        <f t="shared" si="0"/>
        <v>8.625</v>
      </c>
      <c r="R47" s="50" t="n">
        <f t="shared" si="1"/>
        <v>8.5284</v>
      </c>
      <c r="S47" s="51">
        <v>0</v>
      </c>
      <c r="T47" s="50">
        <v>0</v>
      </c>
      <c r="U47" s="50" t="n">
        <f t="shared" si="2"/>
        <v>189.6534</v>
      </c>
      <c r="V47" s="51" t="n">
        <f t="shared" si="3"/>
        <v>4741.335</v>
      </c>
    </row>
    <row r="48" spans="1:22" ht="28.8" x14ac:dyDescent="0.3">
      <c r="A48" s="71"/>
      <c r="B48" s="65" t="s">
        <v>294</v>
      </c>
      <c r="C48" s="66" t="s">
        <v>122</v>
      </c>
      <c r="D48" s="39"/>
      <c r="E48" s="39"/>
      <c r="F48" s="39"/>
      <c r="G48" s="39"/>
      <c r="H48" s="39"/>
      <c r="I48" s="39"/>
      <c r="J48" s="39"/>
      <c r="K48" s="39"/>
      <c r="L48" s="40"/>
      <c r="M48" s="42" t="s">
        <v>212</v>
      </c>
      <c r="N48" s="42">
        <v>0</v>
      </c>
      <c r="O48" s="41"/>
      <c r="P48" s="52">
        <v>0</v>
      </c>
      <c r="Q48" s="50" t="n">
        <f t="shared" si="0"/>
        <v>0.0</v>
      </c>
      <c r="R48" s="50" t="n">
        <f t="shared" si="1"/>
        <v>0.0</v>
      </c>
      <c r="S48" s="51">
        <v>0</v>
      </c>
      <c r="T48" s="50">
        <v>0</v>
      </c>
      <c r="U48" s="50" t="n">
        <f t="shared" si="2"/>
        <v>0.0</v>
      </c>
      <c r="V48" s="51" t="n">
        <f t="shared" si="3"/>
        <v>0.0</v>
      </c>
    </row>
    <row r="49" spans="1:22" x14ac:dyDescent="0.3">
      <c r="A49" s="67" t="s">
        <v>43</v>
      </c>
      <c r="B49" s="65" t="s">
        <v>294</v>
      </c>
      <c r="C49" s="66" t="s">
        <v>302</v>
      </c>
      <c r="D49" s="39"/>
      <c r="E49" s="39"/>
      <c r="F49" s="39"/>
      <c r="G49" s="39"/>
      <c r="H49" s="39"/>
      <c r="I49" s="39"/>
      <c r="J49" s="39"/>
      <c r="K49" s="39"/>
      <c r="L49" s="40"/>
      <c r="M49" s="42" t="s">
        <v>212</v>
      </c>
      <c r="N49" s="42">
        <v>0</v>
      </c>
      <c r="O49" s="41"/>
      <c r="P49" s="49">
        <v>0</v>
      </c>
      <c r="Q49" s="50" t="n">
        <f t="shared" si="0"/>
        <v>0.0</v>
      </c>
      <c r="R49" s="50" t="n">
        <f t="shared" si="1"/>
        <v>0.0</v>
      </c>
      <c r="S49" s="51">
        <v>0</v>
      </c>
      <c r="T49" s="50">
        <v>0</v>
      </c>
      <c r="U49" s="50" t="n">
        <f t="shared" si="2"/>
        <v>0.0</v>
      </c>
      <c r="V49" s="51" t="n">
        <f t="shared" si="3"/>
        <v>0.0</v>
      </c>
    </row>
    <row r="50" spans="1:22" x14ac:dyDescent="0.3">
      <c r="A50" s="67" t="s">
        <v>41</v>
      </c>
      <c r="B50" s="65" t="s">
        <v>294</v>
      </c>
      <c r="C50" s="66" t="s">
        <v>123</v>
      </c>
      <c r="D50" s="39"/>
      <c r="E50" s="39"/>
      <c r="F50" s="39"/>
      <c r="G50" s="39"/>
      <c r="H50" s="39"/>
      <c r="I50" s="39"/>
      <c r="J50" s="39"/>
      <c r="K50" s="39"/>
      <c r="L50" s="40"/>
      <c r="M50" s="42" t="s">
        <v>212</v>
      </c>
      <c r="N50" s="42">
        <v>0</v>
      </c>
      <c r="O50" s="41"/>
      <c r="P50" s="53">
        <v>0</v>
      </c>
      <c r="Q50" s="50" t="n">
        <f t="shared" si="0"/>
        <v>0.0</v>
      </c>
      <c r="R50" s="50" t="n">
        <f t="shared" si="1"/>
        <v>0.0</v>
      </c>
      <c r="S50" s="51">
        <v>0</v>
      </c>
      <c r="T50" s="50">
        <v>0</v>
      </c>
      <c r="U50" s="50" t="n">
        <f t="shared" si="2"/>
        <v>0.0</v>
      </c>
      <c r="V50" s="51" t="n">
        <f t="shared" si="3"/>
        <v>0.0</v>
      </c>
    </row>
    <row r="51" spans="1:22" ht="172.8" x14ac:dyDescent="0.3">
      <c r="A51" s="68">
        <v>1</v>
      </c>
      <c r="B51" s="65" t="s">
        <v>294</v>
      </c>
      <c r="C51" s="66" t="s">
        <v>242</v>
      </c>
      <c r="D51" s="39"/>
      <c r="E51" s="39"/>
      <c r="F51" s="39"/>
      <c r="G51" s="39"/>
      <c r="H51" s="39"/>
      <c r="I51" s="39"/>
      <c r="J51" s="39"/>
      <c r="K51" s="39"/>
      <c r="L51" s="40"/>
      <c r="M51" s="42" t="s">
        <v>212</v>
      </c>
      <c r="N51" s="42">
        <v>0</v>
      </c>
      <c r="O51" s="41"/>
      <c r="P51" s="54">
        <v>0</v>
      </c>
      <c r="Q51" s="50" t="n">
        <f t="shared" si="0"/>
        <v>0.0</v>
      </c>
      <c r="R51" s="50" t="n">
        <f t="shared" si="1"/>
        <v>0.0</v>
      </c>
      <c r="S51" s="51">
        <v>0</v>
      </c>
      <c r="T51" s="50">
        <v>0</v>
      </c>
      <c r="U51" s="50" t="n">
        <f t="shared" si="2"/>
        <v>0.0</v>
      </c>
      <c r="V51" s="51" t="n">
        <f t="shared" si="3"/>
        <v>0.0</v>
      </c>
    </row>
    <row r="52" spans="1:22" ht="28.8" x14ac:dyDescent="0.3">
      <c r="A52" s="68">
        <v>1.1000000000000001</v>
      </c>
      <c r="B52" s="65" t="s">
        <v>294</v>
      </c>
      <c r="C52" s="66" t="s">
        <v>124</v>
      </c>
      <c r="D52" s="39"/>
      <c r="E52" s="39"/>
      <c r="F52" s="39"/>
      <c r="G52" s="39"/>
      <c r="H52" s="39"/>
      <c r="I52" s="39"/>
      <c r="J52" s="39"/>
      <c r="K52" s="39"/>
      <c r="L52" s="40"/>
      <c r="M52" s="43" t="s">
        <v>205</v>
      </c>
      <c r="N52" s="43">
        <v>72</v>
      </c>
      <c r="O52" s="41"/>
      <c r="P52" s="48">
        <v>287.5</v>
      </c>
      <c r="Q52" s="50" t="n">
        <f t="shared" si="0"/>
        <v>14.375</v>
      </c>
      <c r="R52" s="50" t="n">
        <f t="shared" si="1"/>
        <v>14.213999999999999</v>
      </c>
      <c r="S52" s="51">
        <v>0</v>
      </c>
      <c r="T52" s="50">
        <v>0</v>
      </c>
      <c r="U52" s="50" t="n">
        <f t="shared" si="2"/>
        <v>316.089</v>
      </c>
      <c r="V52" s="51" t="n">
        <f t="shared" si="3"/>
        <v>22758.408</v>
      </c>
    </row>
    <row r="53" spans="1:22" x14ac:dyDescent="0.3">
      <c r="A53" s="72" t="s">
        <v>192</v>
      </c>
      <c r="B53" s="65" t="s">
        <v>294</v>
      </c>
      <c r="C53" s="66" t="s">
        <v>125</v>
      </c>
      <c r="D53" s="39"/>
      <c r="E53" s="39"/>
      <c r="F53" s="39"/>
      <c r="G53" s="39"/>
      <c r="H53" s="39"/>
      <c r="I53" s="39"/>
      <c r="J53" s="39"/>
      <c r="K53" s="39"/>
      <c r="L53" s="40"/>
      <c r="M53" s="42" t="s">
        <v>212</v>
      </c>
      <c r="N53" s="42">
        <v>0</v>
      </c>
      <c r="O53" s="41"/>
      <c r="P53" s="55">
        <v>0</v>
      </c>
      <c r="Q53" s="50" t="n">
        <f t="shared" si="0"/>
        <v>0.0</v>
      </c>
      <c r="R53" s="50" t="n">
        <f t="shared" si="1"/>
        <v>0.0</v>
      </c>
      <c r="S53" s="51">
        <v>0</v>
      </c>
      <c r="T53" s="50">
        <v>0</v>
      </c>
      <c r="U53" s="50" t="n">
        <f t="shared" si="2"/>
        <v>0.0</v>
      </c>
      <c r="V53" s="51" t="n">
        <f t="shared" si="3"/>
        <v>0.0</v>
      </c>
    </row>
    <row r="54" spans="1:22" ht="100.8" x14ac:dyDescent="0.3">
      <c r="A54" s="68">
        <v>1</v>
      </c>
      <c r="B54" s="65" t="s">
        <v>294</v>
      </c>
      <c r="C54" s="66" t="s">
        <v>243</v>
      </c>
      <c r="D54" s="39"/>
      <c r="E54" s="39"/>
      <c r="F54" s="39"/>
      <c r="G54" s="39"/>
      <c r="H54" s="39"/>
      <c r="I54" s="39"/>
      <c r="J54" s="39"/>
      <c r="K54" s="39"/>
      <c r="L54" s="40"/>
      <c r="M54" s="42" t="s">
        <v>212</v>
      </c>
      <c r="N54" s="42">
        <v>0</v>
      </c>
      <c r="O54" s="41"/>
      <c r="P54" s="48">
        <v>0</v>
      </c>
      <c r="Q54" s="50" t="n">
        <f t="shared" si="0"/>
        <v>0.0</v>
      </c>
      <c r="R54" s="50" t="n">
        <f t="shared" si="1"/>
        <v>0.0</v>
      </c>
      <c r="S54" s="51">
        <v>0</v>
      </c>
      <c r="T54" s="50">
        <v>0</v>
      </c>
      <c r="U54" s="50" t="n">
        <f t="shared" si="2"/>
        <v>0.0</v>
      </c>
      <c r="V54" s="51" t="n">
        <f t="shared" si="3"/>
        <v>0.0</v>
      </c>
    </row>
    <row r="55" spans="1:22" ht="28.8" x14ac:dyDescent="0.3">
      <c r="A55" s="68">
        <v>1.1000000000000001</v>
      </c>
      <c r="B55" s="65" t="s">
        <v>294</v>
      </c>
      <c r="C55" s="66" t="s">
        <v>126</v>
      </c>
      <c r="D55" s="39"/>
      <c r="E55" s="39"/>
      <c r="F55" s="39"/>
      <c r="G55" s="39"/>
      <c r="H55" s="39"/>
      <c r="I55" s="39"/>
      <c r="J55" s="39"/>
      <c r="K55" s="39"/>
      <c r="L55" s="40"/>
      <c r="M55" s="43" t="s">
        <v>208</v>
      </c>
      <c r="N55" s="43">
        <v>12</v>
      </c>
      <c r="O55" s="41"/>
      <c r="P55" s="48">
        <v>5750</v>
      </c>
      <c r="Q55" s="50" t="n">
        <f t="shared" si="0"/>
        <v>287.5</v>
      </c>
      <c r="R55" s="50" t="n">
        <f t="shared" si="1"/>
        <v>284.28</v>
      </c>
      <c r="S55" s="51">
        <v>0</v>
      </c>
      <c r="T55" s="50">
        <v>0</v>
      </c>
      <c r="U55" s="50" t="n">
        <f t="shared" si="2"/>
        <v>6321.78</v>
      </c>
      <c r="V55" s="51" t="n">
        <f t="shared" si="3"/>
        <v>75861.36</v>
      </c>
    </row>
    <row r="56" spans="1:22" x14ac:dyDescent="0.3">
      <c r="A56" s="67" t="s">
        <v>193</v>
      </c>
      <c r="B56" s="65" t="s">
        <v>294</v>
      </c>
      <c r="C56" s="66" t="s">
        <v>303</v>
      </c>
      <c r="D56" s="39"/>
      <c r="E56" s="39"/>
      <c r="F56" s="39"/>
      <c r="G56" s="39"/>
      <c r="H56" s="39"/>
      <c r="I56" s="39"/>
      <c r="J56" s="39"/>
      <c r="K56" s="39"/>
      <c r="L56" s="40"/>
      <c r="M56" s="42" t="s">
        <v>212</v>
      </c>
      <c r="N56" s="42">
        <v>0</v>
      </c>
      <c r="O56" s="41"/>
      <c r="P56" s="48">
        <v>0</v>
      </c>
      <c r="Q56" s="50" t="n">
        <f t="shared" si="0"/>
        <v>0.0</v>
      </c>
      <c r="R56" s="50" t="n">
        <f t="shared" si="1"/>
        <v>0.0</v>
      </c>
      <c r="S56" s="51">
        <v>0</v>
      </c>
      <c r="T56" s="50">
        <v>0</v>
      </c>
      <c r="U56" s="50" t="n">
        <f t="shared" si="2"/>
        <v>0.0</v>
      </c>
      <c r="V56" s="51" t="n">
        <f t="shared" si="3"/>
        <v>0.0</v>
      </c>
    </row>
    <row r="57" spans="1:22" ht="144" x14ac:dyDescent="0.3">
      <c r="A57" s="68">
        <v>1</v>
      </c>
      <c r="B57" s="65" t="s">
        <v>294</v>
      </c>
      <c r="C57" s="66" t="s">
        <v>229</v>
      </c>
      <c r="D57" s="39"/>
      <c r="E57" s="39"/>
      <c r="F57" s="39"/>
      <c r="G57" s="39"/>
      <c r="H57" s="39"/>
      <c r="I57" s="39"/>
      <c r="J57" s="39"/>
      <c r="K57" s="39"/>
      <c r="L57" s="40"/>
      <c r="M57" s="42" t="s">
        <v>212</v>
      </c>
      <c r="N57" s="42">
        <v>0</v>
      </c>
      <c r="O57" s="41"/>
      <c r="P57" s="48">
        <v>0</v>
      </c>
      <c r="Q57" s="50" t="n">
        <f t="shared" si="0"/>
        <v>0.0</v>
      </c>
      <c r="R57" s="50" t="n">
        <f t="shared" si="1"/>
        <v>0.0</v>
      </c>
      <c r="S57" s="51">
        <v>0</v>
      </c>
      <c r="T57" s="50">
        <v>0</v>
      </c>
      <c r="U57" s="50" t="n">
        <f t="shared" si="2"/>
        <v>0.0</v>
      </c>
      <c r="V57" s="51" t="n">
        <f t="shared" si="3"/>
        <v>0.0</v>
      </c>
    </row>
    <row r="58" spans="1:22" ht="43.2" x14ac:dyDescent="0.3">
      <c r="A58" s="68">
        <v>1.1000000000000001</v>
      </c>
      <c r="B58" s="65" t="s">
        <v>294</v>
      </c>
      <c r="C58" s="66" t="s">
        <v>244</v>
      </c>
      <c r="D58" s="39"/>
      <c r="E58" s="39"/>
      <c r="F58" s="39"/>
      <c r="G58" s="39"/>
      <c r="H58" s="39"/>
      <c r="I58" s="39"/>
      <c r="J58" s="39"/>
      <c r="K58" s="39"/>
      <c r="L58" s="40"/>
      <c r="M58" s="43" t="s">
        <v>205</v>
      </c>
      <c r="N58" s="43">
        <v>17</v>
      </c>
      <c r="O58" s="41"/>
      <c r="P58" s="48">
        <v>4600</v>
      </c>
      <c r="Q58" s="50" t="n">
        <f t="shared" si="0"/>
        <v>230.0</v>
      </c>
      <c r="R58" s="50" t="n">
        <f t="shared" si="1"/>
        <v>227.42399999999998</v>
      </c>
      <c r="S58" s="51">
        <v>0</v>
      </c>
      <c r="T58" s="50">
        <v>0</v>
      </c>
      <c r="U58" s="50" t="n">
        <f t="shared" si="2"/>
        <v>5057.424</v>
      </c>
      <c r="V58" s="51" t="n">
        <f t="shared" si="3"/>
        <v>85976.208</v>
      </c>
    </row>
    <row r="59" spans="1:22" ht="57.6" x14ac:dyDescent="0.3">
      <c r="A59" s="68">
        <v>1.2</v>
      </c>
      <c r="B59" s="65" t="s">
        <v>294</v>
      </c>
      <c r="C59" s="66" t="s">
        <v>245</v>
      </c>
      <c r="D59" s="39"/>
      <c r="E59" s="39"/>
      <c r="F59" s="39"/>
      <c r="G59" s="39"/>
      <c r="H59" s="39"/>
      <c r="I59" s="39"/>
      <c r="J59" s="39"/>
      <c r="K59" s="39"/>
      <c r="L59" s="40"/>
      <c r="M59" s="43" t="s">
        <v>205</v>
      </c>
      <c r="N59" s="43">
        <v>5</v>
      </c>
      <c r="O59" s="41"/>
      <c r="P59" s="48">
        <v>5175</v>
      </c>
      <c r="Q59" s="50" t="n">
        <f t="shared" ref="Q59:Q121" si="4">P59*5%</f>
        <v>258.75</v>
      </c>
      <c r="R59" s="50" t="n">
        <f t="shared" ref="R59:R121" si="5">P59*4.944%</f>
        <v>255.85199999999998</v>
      </c>
      <c r="S59" s="51">
        <v>0</v>
      </c>
      <c r="T59" s="50">
        <v>0</v>
      </c>
      <c r="U59" s="50" t="n">
        <f t="shared" ref="U59:U121" si="6">SUM(P59:T59)</f>
        <v>5689.602</v>
      </c>
      <c r="V59" s="51" t="n">
        <f t="shared" ref="V59:V121" si="7">U59*N59</f>
        <v>28448.01</v>
      </c>
    </row>
    <row r="60" spans="1:22" ht="129.6" x14ac:dyDescent="0.3">
      <c r="A60" s="68">
        <v>2</v>
      </c>
      <c r="B60" s="65" t="s">
        <v>294</v>
      </c>
      <c r="C60" s="66" t="s">
        <v>246</v>
      </c>
      <c r="D60" s="39"/>
      <c r="E60" s="39"/>
      <c r="F60" s="39"/>
      <c r="G60" s="39"/>
      <c r="H60" s="39"/>
      <c r="I60" s="39"/>
      <c r="J60" s="39"/>
      <c r="K60" s="39"/>
      <c r="L60" s="40"/>
      <c r="M60" s="42" t="s">
        <v>212</v>
      </c>
      <c r="N60" s="42">
        <v>0</v>
      </c>
      <c r="O60" s="41"/>
      <c r="P60" s="48">
        <v>0</v>
      </c>
      <c r="Q60" s="50" t="n">
        <f t="shared" si="4"/>
        <v>0.0</v>
      </c>
      <c r="R60" s="50" t="n">
        <f t="shared" si="5"/>
        <v>0.0</v>
      </c>
      <c r="S60" s="51">
        <v>0</v>
      </c>
      <c r="T60" s="50">
        <v>0</v>
      </c>
      <c r="U60" s="50" t="n">
        <f t="shared" si="6"/>
        <v>0.0</v>
      </c>
      <c r="V60" s="51" t="n">
        <f t="shared" si="7"/>
        <v>0.0</v>
      </c>
    </row>
    <row r="61" spans="1:22" ht="86.4" x14ac:dyDescent="0.3">
      <c r="A61" s="68"/>
      <c r="B61" s="65" t="s">
        <v>294</v>
      </c>
      <c r="C61" s="66" t="s">
        <v>227</v>
      </c>
      <c r="D61" s="39"/>
      <c r="E61" s="39"/>
      <c r="F61" s="39"/>
      <c r="G61" s="39"/>
      <c r="H61" s="39"/>
      <c r="I61" s="39"/>
      <c r="J61" s="39"/>
      <c r="K61" s="39"/>
      <c r="L61" s="40"/>
      <c r="M61" s="43" t="s">
        <v>205</v>
      </c>
      <c r="N61" s="43">
        <v>14</v>
      </c>
      <c r="O61" s="41"/>
      <c r="P61" s="48">
        <v>287.5</v>
      </c>
      <c r="Q61" s="50" t="n">
        <f t="shared" si="4"/>
        <v>14.375</v>
      </c>
      <c r="R61" s="50" t="n">
        <f t="shared" si="5"/>
        <v>14.213999999999999</v>
      </c>
      <c r="S61" s="51">
        <v>0</v>
      </c>
      <c r="T61" s="50">
        <v>0</v>
      </c>
      <c r="U61" s="50" t="n">
        <f t="shared" si="6"/>
        <v>316.089</v>
      </c>
      <c r="V61" s="51" t="n">
        <f t="shared" si="7"/>
        <v>4425.246</v>
      </c>
    </row>
    <row r="62" spans="1:22" x14ac:dyDescent="0.3">
      <c r="A62" s="68"/>
      <c r="B62" s="65" t="s">
        <v>294</v>
      </c>
      <c r="C62" s="66" t="s">
        <v>127</v>
      </c>
      <c r="D62" s="39"/>
      <c r="E62" s="39"/>
      <c r="F62" s="39"/>
      <c r="G62" s="39"/>
      <c r="H62" s="39"/>
      <c r="I62" s="39"/>
      <c r="J62" s="39"/>
      <c r="K62" s="39"/>
      <c r="L62" s="40"/>
      <c r="M62" s="42" t="s">
        <v>212</v>
      </c>
      <c r="N62" s="42">
        <v>0</v>
      </c>
      <c r="O62" s="41"/>
      <c r="P62" s="48">
        <v>0</v>
      </c>
      <c r="Q62" s="50" t="n">
        <f t="shared" si="4"/>
        <v>0.0</v>
      </c>
      <c r="R62" s="50" t="n">
        <f t="shared" si="5"/>
        <v>0.0</v>
      </c>
      <c r="S62" s="51">
        <v>0</v>
      </c>
      <c r="T62" s="50">
        <v>0</v>
      </c>
      <c r="U62" s="50" t="n">
        <f t="shared" si="6"/>
        <v>0.0</v>
      </c>
      <c r="V62" s="51" t="n">
        <f t="shared" si="7"/>
        <v>0.0</v>
      </c>
    </row>
    <row r="63" spans="1:22" ht="86.4" x14ac:dyDescent="0.3">
      <c r="A63" s="69">
        <v>3</v>
      </c>
      <c r="B63" s="65" t="s">
        <v>294</v>
      </c>
      <c r="C63" s="66" t="s">
        <v>233</v>
      </c>
      <c r="D63" s="39"/>
      <c r="E63" s="39"/>
      <c r="F63" s="39"/>
      <c r="G63" s="39"/>
      <c r="H63" s="39"/>
      <c r="I63" s="39"/>
      <c r="J63" s="39"/>
      <c r="K63" s="39"/>
      <c r="L63" s="40"/>
      <c r="M63" s="42" t="s">
        <v>212</v>
      </c>
      <c r="N63" s="42">
        <v>0</v>
      </c>
      <c r="O63" s="41"/>
      <c r="P63" s="48">
        <v>0</v>
      </c>
      <c r="Q63" s="50" t="n">
        <f t="shared" si="4"/>
        <v>0.0</v>
      </c>
      <c r="R63" s="50" t="n">
        <f t="shared" si="5"/>
        <v>0.0</v>
      </c>
      <c r="S63" s="51">
        <v>0</v>
      </c>
      <c r="T63" s="50">
        <v>0</v>
      </c>
      <c r="U63" s="50" t="n">
        <f t="shared" si="6"/>
        <v>0.0</v>
      </c>
      <c r="V63" s="51" t="n">
        <f t="shared" si="7"/>
        <v>0.0</v>
      </c>
    </row>
    <row r="64" spans="1:22" ht="43.2" x14ac:dyDescent="0.3">
      <c r="A64" s="69">
        <v>3.1</v>
      </c>
      <c r="B64" s="65" t="s">
        <v>294</v>
      </c>
      <c r="C64" s="66" t="s">
        <v>247</v>
      </c>
      <c r="D64" s="39"/>
      <c r="E64" s="39"/>
      <c r="F64" s="39"/>
      <c r="G64" s="39"/>
      <c r="H64" s="39"/>
      <c r="I64" s="39"/>
      <c r="J64" s="39"/>
      <c r="K64" s="39"/>
      <c r="L64" s="40"/>
      <c r="M64" s="43" t="s">
        <v>206</v>
      </c>
      <c r="N64" s="43">
        <v>8</v>
      </c>
      <c r="O64" s="41"/>
      <c r="P64" s="48">
        <v>632.5</v>
      </c>
      <c r="Q64" s="50" t="n">
        <f t="shared" si="4"/>
        <v>31.625</v>
      </c>
      <c r="R64" s="50" t="n">
        <f t="shared" si="5"/>
        <v>31.270799999999998</v>
      </c>
      <c r="S64" s="51">
        <v>0</v>
      </c>
      <c r="T64" s="50">
        <v>0</v>
      </c>
      <c r="U64" s="50" t="n">
        <f t="shared" si="6"/>
        <v>695.3958</v>
      </c>
      <c r="V64" s="51" t="n">
        <f t="shared" si="7"/>
        <v>5563.1664</v>
      </c>
    </row>
    <row r="65" spans="1:22" ht="72" x14ac:dyDescent="0.3">
      <c r="A65" s="69">
        <v>4</v>
      </c>
      <c r="B65" s="65" t="s">
        <v>294</v>
      </c>
      <c r="C65" s="66" t="s">
        <v>248</v>
      </c>
      <c r="D65" s="39"/>
      <c r="E65" s="39"/>
      <c r="F65" s="39"/>
      <c r="G65" s="39"/>
      <c r="H65" s="39"/>
      <c r="I65" s="39"/>
      <c r="J65" s="39"/>
      <c r="K65" s="39"/>
      <c r="L65" s="40"/>
      <c r="M65" s="43" t="s">
        <v>205</v>
      </c>
      <c r="N65" s="43">
        <v>1.5</v>
      </c>
      <c r="O65" s="41"/>
      <c r="P65" s="48">
        <v>4830</v>
      </c>
      <c r="Q65" s="50" t="n">
        <f t="shared" si="4"/>
        <v>241.5</v>
      </c>
      <c r="R65" s="50" t="n">
        <f t="shared" si="5"/>
        <v>238.7952</v>
      </c>
      <c r="S65" s="51">
        <v>0</v>
      </c>
      <c r="T65" s="50">
        <v>0</v>
      </c>
      <c r="U65" s="50" t="n">
        <f t="shared" si="6"/>
        <v>5310.2952</v>
      </c>
      <c r="V65" s="51" t="n">
        <f t="shared" si="7"/>
        <v>7965.442799999999</v>
      </c>
    </row>
    <row r="66" spans="1:22" x14ac:dyDescent="0.3">
      <c r="A66" s="67" t="s">
        <v>194</v>
      </c>
      <c r="B66" s="65" t="s">
        <v>294</v>
      </c>
      <c r="C66" s="66" t="s">
        <v>304</v>
      </c>
      <c r="D66" s="39"/>
      <c r="E66" s="39"/>
      <c r="F66" s="39"/>
      <c r="G66" s="39"/>
      <c r="H66" s="39"/>
      <c r="I66" s="39"/>
      <c r="J66" s="39"/>
      <c r="K66" s="39"/>
      <c r="L66" s="40"/>
      <c r="M66" s="42" t="s">
        <v>212</v>
      </c>
      <c r="N66" s="42">
        <v>0</v>
      </c>
      <c r="O66" s="41"/>
      <c r="P66" s="48">
        <v>0</v>
      </c>
      <c r="Q66" s="50" t="n">
        <f t="shared" si="4"/>
        <v>0.0</v>
      </c>
      <c r="R66" s="50" t="n">
        <f t="shared" si="5"/>
        <v>0.0</v>
      </c>
      <c r="S66" s="51">
        <v>0</v>
      </c>
      <c r="T66" s="50">
        <v>0</v>
      </c>
      <c r="U66" s="50" t="n">
        <f t="shared" si="6"/>
        <v>0.0</v>
      </c>
      <c r="V66" s="51" t="n">
        <f t="shared" si="7"/>
        <v>0.0</v>
      </c>
    </row>
    <row r="67" spans="1:22" ht="72" x14ac:dyDescent="0.3">
      <c r="A67" s="68">
        <v>1</v>
      </c>
      <c r="B67" s="65" t="s">
        <v>294</v>
      </c>
      <c r="C67" s="66" t="s">
        <v>305</v>
      </c>
      <c r="D67" s="39"/>
      <c r="E67" s="39"/>
      <c r="F67" s="39"/>
      <c r="G67" s="39"/>
      <c r="H67" s="39"/>
      <c r="I67" s="39"/>
      <c r="J67" s="39"/>
      <c r="K67" s="39"/>
      <c r="L67" s="40"/>
      <c r="M67" s="42" t="s">
        <v>212</v>
      </c>
      <c r="N67" s="42">
        <v>0</v>
      </c>
      <c r="O67" s="41"/>
      <c r="P67" s="48">
        <v>0</v>
      </c>
      <c r="Q67" s="50" t="n">
        <f t="shared" si="4"/>
        <v>0.0</v>
      </c>
      <c r="R67" s="50" t="n">
        <f t="shared" si="5"/>
        <v>0.0</v>
      </c>
      <c r="S67" s="51">
        <v>0</v>
      </c>
      <c r="T67" s="50">
        <v>0</v>
      </c>
      <c r="U67" s="50" t="n">
        <f t="shared" si="6"/>
        <v>0.0</v>
      </c>
      <c r="V67" s="51" t="n">
        <f t="shared" si="7"/>
        <v>0.0</v>
      </c>
    </row>
    <row r="68" spans="1:22" ht="72" x14ac:dyDescent="0.3">
      <c r="A68" s="68"/>
      <c r="B68" s="65" t="s">
        <v>294</v>
      </c>
      <c r="C68" s="66" t="s">
        <v>106</v>
      </c>
      <c r="D68" s="39"/>
      <c r="E68" s="39"/>
      <c r="F68" s="39"/>
      <c r="G68" s="39"/>
      <c r="H68" s="39"/>
      <c r="I68" s="39"/>
      <c r="J68" s="39"/>
      <c r="K68" s="39"/>
      <c r="L68" s="40"/>
      <c r="M68" s="42" t="s">
        <v>212</v>
      </c>
      <c r="N68" s="42">
        <v>0</v>
      </c>
      <c r="O68" s="41"/>
      <c r="P68" s="48">
        <v>0</v>
      </c>
      <c r="Q68" s="50" t="n">
        <f t="shared" si="4"/>
        <v>0.0</v>
      </c>
      <c r="R68" s="50" t="n">
        <f t="shared" si="5"/>
        <v>0.0</v>
      </c>
      <c r="S68" s="51">
        <v>0</v>
      </c>
      <c r="T68" s="50">
        <v>0</v>
      </c>
      <c r="U68" s="50" t="n">
        <f t="shared" si="6"/>
        <v>0.0</v>
      </c>
      <c r="V68" s="51" t="n">
        <f t="shared" si="7"/>
        <v>0.0</v>
      </c>
    </row>
    <row r="69" spans="1:22" ht="57.6" x14ac:dyDescent="0.3">
      <c r="A69" s="68"/>
      <c r="B69" s="65" t="s">
        <v>294</v>
      </c>
      <c r="C69" s="66" t="s">
        <v>306</v>
      </c>
      <c r="D69" s="39"/>
      <c r="E69" s="39"/>
      <c r="F69" s="39"/>
      <c r="G69" s="39"/>
      <c r="H69" s="39"/>
      <c r="I69" s="39"/>
      <c r="J69" s="39"/>
      <c r="K69" s="39"/>
      <c r="L69" s="40"/>
      <c r="M69" s="42" t="s">
        <v>212</v>
      </c>
      <c r="N69" s="42">
        <v>0</v>
      </c>
      <c r="O69" s="41"/>
      <c r="P69" s="48">
        <v>0</v>
      </c>
      <c r="Q69" s="50" t="n">
        <f t="shared" si="4"/>
        <v>0.0</v>
      </c>
      <c r="R69" s="50" t="n">
        <f t="shared" si="5"/>
        <v>0.0</v>
      </c>
      <c r="S69" s="51">
        <v>0</v>
      </c>
      <c r="T69" s="50">
        <v>0</v>
      </c>
      <c r="U69" s="50" t="n">
        <f t="shared" si="6"/>
        <v>0.0</v>
      </c>
      <c r="V69" s="51" t="n">
        <f t="shared" si="7"/>
        <v>0.0</v>
      </c>
    </row>
    <row r="70" spans="1:22" ht="57.6" x14ac:dyDescent="0.3">
      <c r="A70" s="68">
        <v>1.1000000000000001</v>
      </c>
      <c r="B70" s="65" t="s">
        <v>294</v>
      </c>
      <c r="C70" s="66" t="s">
        <v>236</v>
      </c>
      <c r="D70" s="39"/>
      <c r="E70" s="39"/>
      <c r="F70" s="39"/>
      <c r="G70" s="39"/>
      <c r="H70" s="39"/>
      <c r="I70" s="39"/>
      <c r="J70" s="39"/>
      <c r="K70" s="39"/>
      <c r="L70" s="40"/>
      <c r="M70" s="43" t="s">
        <v>205</v>
      </c>
      <c r="N70" s="43">
        <v>2</v>
      </c>
      <c r="O70" s="41"/>
      <c r="P70" s="48">
        <v>316.25</v>
      </c>
      <c r="Q70" s="50" t="n">
        <f t="shared" si="4"/>
        <v>15.8125</v>
      </c>
      <c r="R70" s="50" t="n">
        <f t="shared" si="5"/>
        <v>15.635399999999999</v>
      </c>
      <c r="S70" s="51">
        <v>0</v>
      </c>
      <c r="T70" s="50">
        <v>0</v>
      </c>
      <c r="U70" s="50" t="n">
        <f t="shared" si="6"/>
        <v>347.6979</v>
      </c>
      <c r="V70" s="51" t="n">
        <f t="shared" si="7"/>
        <v>695.3958</v>
      </c>
    </row>
    <row r="71" spans="1:22" ht="57.6" x14ac:dyDescent="0.3">
      <c r="A71" s="68">
        <v>1.2</v>
      </c>
      <c r="B71" s="65" t="s">
        <v>294</v>
      </c>
      <c r="C71" s="66" t="s">
        <v>237</v>
      </c>
      <c r="D71" s="39"/>
      <c r="E71" s="39"/>
      <c r="F71" s="39"/>
      <c r="G71" s="39"/>
      <c r="H71" s="39"/>
      <c r="I71" s="39"/>
      <c r="J71" s="39"/>
      <c r="K71" s="39"/>
      <c r="L71" s="40"/>
      <c r="M71" s="43" t="s">
        <v>205</v>
      </c>
      <c r="N71" s="43">
        <v>35</v>
      </c>
      <c r="O71" s="41"/>
      <c r="P71" s="48">
        <v>316.25</v>
      </c>
      <c r="Q71" s="50" t="n">
        <f t="shared" si="4"/>
        <v>15.8125</v>
      </c>
      <c r="R71" s="50" t="n">
        <f t="shared" si="5"/>
        <v>15.635399999999999</v>
      </c>
      <c r="S71" s="51">
        <v>0</v>
      </c>
      <c r="T71" s="50">
        <v>0</v>
      </c>
      <c r="U71" s="50" t="n">
        <f t="shared" si="6"/>
        <v>347.6979</v>
      </c>
      <c r="V71" s="51" t="n">
        <f t="shared" si="7"/>
        <v>12169.4265</v>
      </c>
    </row>
    <row r="72" spans="1:22" ht="129.6" x14ac:dyDescent="0.3">
      <c r="A72" s="68">
        <v>2</v>
      </c>
      <c r="B72" s="65" t="s">
        <v>294</v>
      </c>
      <c r="C72" s="66" t="s">
        <v>238</v>
      </c>
      <c r="D72" s="39"/>
      <c r="E72" s="39"/>
      <c r="F72" s="39"/>
      <c r="G72" s="39"/>
      <c r="H72" s="39"/>
      <c r="I72" s="39"/>
      <c r="J72" s="39"/>
      <c r="K72" s="39"/>
      <c r="L72" s="40"/>
      <c r="M72" s="43" t="s">
        <v>205</v>
      </c>
      <c r="N72" s="43">
        <v>0</v>
      </c>
      <c r="O72" s="41"/>
      <c r="P72" s="48">
        <v>287.5</v>
      </c>
      <c r="Q72" s="50" t="n">
        <f t="shared" si="4"/>
        <v>14.375</v>
      </c>
      <c r="R72" s="50" t="n">
        <f t="shared" si="5"/>
        <v>14.213999999999999</v>
      </c>
      <c r="S72" s="51">
        <v>0</v>
      </c>
      <c r="T72" s="50">
        <v>0</v>
      </c>
      <c r="U72" s="50" t="n">
        <f t="shared" si="6"/>
        <v>316.089</v>
      </c>
      <c r="V72" s="51" t="n">
        <f t="shared" si="7"/>
        <v>0.0</v>
      </c>
    </row>
    <row r="73" spans="1:22" ht="115.2" x14ac:dyDescent="0.3">
      <c r="A73" s="68">
        <v>3</v>
      </c>
      <c r="B73" s="65" t="s">
        <v>294</v>
      </c>
      <c r="C73" s="66" t="s">
        <v>239</v>
      </c>
      <c r="D73" s="39"/>
      <c r="E73" s="39"/>
      <c r="F73" s="39"/>
      <c r="G73" s="39"/>
      <c r="H73" s="39"/>
      <c r="I73" s="39"/>
      <c r="J73" s="39"/>
      <c r="K73" s="39"/>
      <c r="L73" s="40"/>
      <c r="M73" s="43" t="s">
        <v>205</v>
      </c>
      <c r="N73" s="43">
        <v>0</v>
      </c>
      <c r="O73" s="41"/>
      <c r="P73" s="48">
        <v>402.49999999999994</v>
      </c>
      <c r="Q73" s="50" t="n">
        <f t="shared" si="4"/>
        <v>20.125</v>
      </c>
      <c r="R73" s="50" t="n">
        <f t="shared" si="5"/>
        <v>19.899599999999996</v>
      </c>
      <c r="S73" s="51">
        <v>0</v>
      </c>
      <c r="T73" s="50">
        <v>0</v>
      </c>
      <c r="U73" s="50" t="n">
        <f t="shared" si="6"/>
        <v>442.52459999999996</v>
      </c>
      <c r="V73" s="51" t="n">
        <f t="shared" si="7"/>
        <v>0.0</v>
      </c>
    </row>
    <row r="74" spans="1:22" x14ac:dyDescent="0.3">
      <c r="A74" s="67" t="s">
        <v>197</v>
      </c>
      <c r="B74" s="65" t="s">
        <v>294</v>
      </c>
      <c r="C74" s="66" t="s">
        <v>128</v>
      </c>
      <c r="D74" s="39"/>
      <c r="E74" s="39"/>
      <c r="F74" s="39"/>
      <c r="G74" s="39"/>
      <c r="H74" s="39"/>
      <c r="I74" s="39"/>
      <c r="J74" s="39"/>
      <c r="K74" s="39"/>
      <c r="L74" s="40"/>
      <c r="M74" s="42" t="s">
        <v>212</v>
      </c>
      <c r="N74" s="42">
        <v>0</v>
      </c>
      <c r="O74" s="41"/>
      <c r="P74" s="48">
        <v>0</v>
      </c>
      <c r="Q74" s="50" t="n">
        <f t="shared" si="4"/>
        <v>0.0</v>
      </c>
      <c r="R74" s="50" t="n">
        <f t="shared" si="5"/>
        <v>0.0</v>
      </c>
      <c r="S74" s="51">
        <v>0</v>
      </c>
      <c r="T74" s="50">
        <v>0</v>
      </c>
      <c r="U74" s="50" t="n">
        <f t="shared" si="6"/>
        <v>0.0</v>
      </c>
      <c r="V74" s="51" t="n">
        <f t="shared" si="7"/>
        <v>0.0</v>
      </c>
    </row>
    <row r="75" spans="1:22" x14ac:dyDescent="0.3">
      <c r="A75" s="68"/>
      <c r="B75" s="65" t="s">
        <v>294</v>
      </c>
      <c r="C75" s="66" t="s">
        <v>129</v>
      </c>
      <c r="D75" s="39"/>
      <c r="E75" s="39"/>
      <c r="F75" s="39"/>
      <c r="G75" s="39"/>
      <c r="H75" s="39"/>
      <c r="I75" s="39"/>
      <c r="J75" s="39"/>
      <c r="K75" s="39"/>
      <c r="L75" s="40"/>
      <c r="M75" s="42" t="s">
        <v>212</v>
      </c>
      <c r="N75" s="42">
        <v>0</v>
      </c>
      <c r="O75" s="41"/>
      <c r="P75" s="48">
        <v>0</v>
      </c>
      <c r="Q75" s="50" t="n">
        <f t="shared" si="4"/>
        <v>0.0</v>
      </c>
      <c r="R75" s="50" t="n">
        <f t="shared" si="5"/>
        <v>0.0</v>
      </c>
      <c r="S75" s="51">
        <v>0</v>
      </c>
      <c r="T75" s="50">
        <v>0</v>
      </c>
      <c r="U75" s="50" t="n">
        <f t="shared" si="6"/>
        <v>0.0</v>
      </c>
      <c r="V75" s="51" t="n">
        <f t="shared" si="7"/>
        <v>0.0</v>
      </c>
    </row>
    <row r="76" spans="1:22" ht="57.6" x14ac:dyDescent="0.3">
      <c r="A76" s="68"/>
      <c r="B76" s="65" t="s">
        <v>294</v>
      </c>
      <c r="C76" s="66" t="s">
        <v>130</v>
      </c>
      <c r="D76" s="39"/>
      <c r="E76" s="39"/>
      <c r="F76" s="39"/>
      <c r="G76" s="39"/>
      <c r="H76" s="39"/>
      <c r="I76" s="39"/>
      <c r="J76" s="39"/>
      <c r="K76" s="39"/>
      <c r="L76" s="40"/>
      <c r="M76" s="42" t="s">
        <v>212</v>
      </c>
      <c r="N76" s="42">
        <v>0</v>
      </c>
      <c r="O76" s="41"/>
      <c r="P76" s="48">
        <v>0</v>
      </c>
      <c r="Q76" s="50" t="n">
        <f t="shared" si="4"/>
        <v>0.0</v>
      </c>
      <c r="R76" s="50" t="n">
        <f t="shared" si="5"/>
        <v>0.0</v>
      </c>
      <c r="S76" s="51">
        <v>0</v>
      </c>
      <c r="T76" s="50">
        <v>0</v>
      </c>
      <c r="U76" s="50" t="n">
        <f t="shared" si="6"/>
        <v>0.0</v>
      </c>
      <c r="V76" s="51" t="n">
        <f t="shared" si="7"/>
        <v>0.0</v>
      </c>
    </row>
    <row r="77" spans="1:22" ht="43.2" x14ac:dyDescent="0.3">
      <c r="A77" s="68"/>
      <c r="B77" s="65" t="s">
        <v>294</v>
      </c>
      <c r="C77" s="66" t="s">
        <v>131</v>
      </c>
      <c r="D77" s="39"/>
      <c r="E77" s="39"/>
      <c r="F77" s="39"/>
      <c r="G77" s="39"/>
      <c r="H77" s="39"/>
      <c r="I77" s="39"/>
      <c r="J77" s="39"/>
      <c r="K77" s="39"/>
      <c r="L77" s="40"/>
      <c r="M77" s="42" t="s">
        <v>212</v>
      </c>
      <c r="N77" s="42">
        <v>0</v>
      </c>
      <c r="O77" s="41"/>
      <c r="P77" s="48">
        <v>0</v>
      </c>
      <c r="Q77" s="50" t="n">
        <f t="shared" si="4"/>
        <v>0.0</v>
      </c>
      <c r="R77" s="50" t="n">
        <f t="shared" si="5"/>
        <v>0.0</v>
      </c>
      <c r="S77" s="51">
        <v>0</v>
      </c>
      <c r="T77" s="50">
        <v>0</v>
      </c>
      <c r="U77" s="50" t="n">
        <f t="shared" si="6"/>
        <v>0.0</v>
      </c>
      <c r="V77" s="51" t="n">
        <f t="shared" si="7"/>
        <v>0.0</v>
      </c>
    </row>
    <row r="78" spans="1:22" ht="28.8" x14ac:dyDescent="0.3">
      <c r="A78" s="68"/>
      <c r="B78" s="65" t="s">
        <v>294</v>
      </c>
      <c r="C78" s="66" t="s">
        <v>132</v>
      </c>
      <c r="D78" s="39"/>
      <c r="E78" s="39"/>
      <c r="F78" s="39"/>
      <c r="G78" s="39"/>
      <c r="H78" s="39"/>
      <c r="I78" s="39"/>
      <c r="J78" s="39"/>
      <c r="K78" s="39"/>
      <c r="L78" s="40"/>
      <c r="M78" s="42" t="s">
        <v>212</v>
      </c>
      <c r="N78" s="42">
        <v>0</v>
      </c>
      <c r="O78" s="41"/>
      <c r="P78" s="48">
        <v>0</v>
      </c>
      <c r="Q78" s="50" t="n">
        <f t="shared" si="4"/>
        <v>0.0</v>
      </c>
      <c r="R78" s="50" t="n">
        <f t="shared" si="5"/>
        <v>0.0</v>
      </c>
      <c r="S78" s="51">
        <v>0</v>
      </c>
      <c r="T78" s="50">
        <v>0</v>
      </c>
      <c r="U78" s="50" t="n">
        <f t="shared" si="6"/>
        <v>0.0</v>
      </c>
      <c r="V78" s="51" t="n">
        <f t="shared" si="7"/>
        <v>0.0</v>
      </c>
    </row>
    <row r="79" spans="1:22" x14ac:dyDescent="0.3">
      <c r="A79" s="68"/>
      <c r="B79" s="65" t="s">
        <v>294</v>
      </c>
      <c r="C79" s="66" t="s">
        <v>133</v>
      </c>
      <c r="D79" s="39"/>
      <c r="E79" s="39"/>
      <c r="F79" s="39"/>
      <c r="G79" s="39"/>
      <c r="H79" s="39"/>
      <c r="I79" s="39"/>
      <c r="J79" s="39"/>
      <c r="K79" s="39"/>
      <c r="L79" s="40"/>
      <c r="M79" s="42" t="s">
        <v>212</v>
      </c>
      <c r="N79" s="42">
        <v>0</v>
      </c>
      <c r="O79" s="41"/>
      <c r="P79" s="48">
        <v>0</v>
      </c>
      <c r="Q79" s="50" t="n">
        <f t="shared" si="4"/>
        <v>0.0</v>
      </c>
      <c r="R79" s="50" t="n">
        <f t="shared" si="5"/>
        <v>0.0</v>
      </c>
      <c r="S79" s="51">
        <v>0</v>
      </c>
      <c r="T79" s="50">
        <v>0</v>
      </c>
      <c r="U79" s="50" t="n">
        <f t="shared" si="6"/>
        <v>0.0</v>
      </c>
      <c r="V79" s="51" t="n">
        <f t="shared" si="7"/>
        <v>0.0</v>
      </c>
    </row>
    <row r="80" spans="1:22" ht="86.4" x14ac:dyDescent="0.3">
      <c r="A80" s="68">
        <v>1</v>
      </c>
      <c r="B80" s="65" t="s">
        <v>294</v>
      </c>
      <c r="C80" s="66" t="s">
        <v>249</v>
      </c>
      <c r="D80" s="39"/>
      <c r="E80" s="39"/>
      <c r="F80" s="39"/>
      <c r="G80" s="39"/>
      <c r="H80" s="39"/>
      <c r="I80" s="39"/>
      <c r="J80" s="39"/>
      <c r="K80" s="39"/>
      <c r="L80" s="40"/>
      <c r="M80" s="42" t="s">
        <v>212</v>
      </c>
      <c r="N80" s="42">
        <v>0</v>
      </c>
      <c r="O80" s="41"/>
      <c r="P80" s="48">
        <v>0</v>
      </c>
      <c r="Q80" s="50" t="n">
        <f t="shared" si="4"/>
        <v>0.0</v>
      </c>
      <c r="R80" s="50" t="n">
        <f t="shared" si="5"/>
        <v>0.0</v>
      </c>
      <c r="S80" s="51">
        <v>0</v>
      </c>
      <c r="T80" s="50">
        <v>0</v>
      </c>
      <c r="U80" s="50" t="n">
        <f t="shared" si="6"/>
        <v>0.0</v>
      </c>
      <c r="V80" s="51" t="n">
        <f t="shared" si="7"/>
        <v>0.0</v>
      </c>
    </row>
    <row r="81" spans="1:22" ht="100.8" x14ac:dyDescent="0.3">
      <c r="A81" s="68"/>
      <c r="B81" s="65" t="s">
        <v>294</v>
      </c>
      <c r="C81" s="66" t="s">
        <v>250</v>
      </c>
      <c r="D81" s="39"/>
      <c r="E81" s="39"/>
      <c r="F81" s="39"/>
      <c r="G81" s="39"/>
      <c r="H81" s="39"/>
      <c r="I81" s="39"/>
      <c r="J81" s="39"/>
      <c r="K81" s="39"/>
      <c r="L81" s="40"/>
      <c r="M81" s="42" t="s">
        <v>212</v>
      </c>
      <c r="N81" s="42">
        <v>0</v>
      </c>
      <c r="O81" s="41"/>
      <c r="P81" s="48">
        <v>0</v>
      </c>
      <c r="Q81" s="50" t="n">
        <f t="shared" si="4"/>
        <v>0.0</v>
      </c>
      <c r="R81" s="50" t="n">
        <f t="shared" si="5"/>
        <v>0.0</v>
      </c>
      <c r="S81" s="51">
        <v>0</v>
      </c>
      <c r="T81" s="50">
        <v>0</v>
      </c>
      <c r="U81" s="50" t="n">
        <f t="shared" si="6"/>
        <v>0.0</v>
      </c>
      <c r="V81" s="51" t="n">
        <f t="shared" si="7"/>
        <v>0.0</v>
      </c>
    </row>
    <row r="82" spans="1:22" x14ac:dyDescent="0.3">
      <c r="A82" s="68">
        <v>1.1000000000000001</v>
      </c>
      <c r="B82" s="65" t="s">
        <v>294</v>
      </c>
      <c r="C82" s="66" t="s">
        <v>251</v>
      </c>
      <c r="D82" s="39"/>
      <c r="E82" s="39"/>
      <c r="F82" s="39"/>
      <c r="G82" s="39"/>
      <c r="H82" s="39"/>
      <c r="I82" s="39"/>
      <c r="J82" s="39"/>
      <c r="K82" s="39"/>
      <c r="L82" s="40"/>
      <c r="M82" s="43" t="s">
        <v>205</v>
      </c>
      <c r="N82" s="43">
        <v>4</v>
      </c>
      <c r="O82" s="41"/>
      <c r="P82" s="48">
        <v>1141.605</v>
      </c>
      <c r="Q82" s="50" t="n">
        <f t="shared" si="4"/>
        <v>57.08025000000001</v>
      </c>
      <c r="R82" s="50" t="n">
        <f t="shared" si="5"/>
        <v>56.4409512</v>
      </c>
      <c r="S82" s="51">
        <v>0</v>
      </c>
      <c r="T82" s="50">
        <v>0</v>
      </c>
      <c r="U82" s="50" t="n">
        <f t="shared" si="6"/>
        <v>1255.1262012</v>
      </c>
      <c r="V82" s="51" t="n">
        <f t="shared" si="7"/>
        <v>5020.5048048</v>
      </c>
    </row>
    <row r="83" spans="1:22" x14ac:dyDescent="0.3">
      <c r="A83" s="68">
        <v>1.2</v>
      </c>
      <c r="B83" s="65" t="s">
        <v>294</v>
      </c>
      <c r="C83" s="66" t="s">
        <v>252</v>
      </c>
      <c r="D83" s="39"/>
      <c r="E83" s="39"/>
      <c r="F83" s="39"/>
      <c r="G83" s="39"/>
      <c r="H83" s="39"/>
      <c r="I83" s="39"/>
      <c r="J83" s="39"/>
      <c r="K83" s="39"/>
      <c r="L83" s="40"/>
      <c r="M83" s="43" t="s">
        <v>205</v>
      </c>
      <c r="N83" s="43">
        <v>8</v>
      </c>
      <c r="O83" s="41"/>
      <c r="P83" s="48">
        <v>1141.605</v>
      </c>
      <c r="Q83" s="50" t="n">
        <f t="shared" si="4"/>
        <v>57.08025000000001</v>
      </c>
      <c r="R83" s="50" t="n">
        <f t="shared" si="5"/>
        <v>56.4409512</v>
      </c>
      <c r="S83" s="51">
        <v>0</v>
      </c>
      <c r="T83" s="50">
        <v>0</v>
      </c>
      <c r="U83" s="50" t="n">
        <f t="shared" si="6"/>
        <v>1255.1262012</v>
      </c>
      <c r="V83" s="51" t="n">
        <f t="shared" si="7"/>
        <v>10041.0096096</v>
      </c>
    </row>
    <row r="84" spans="1:22" ht="57.6" x14ac:dyDescent="0.3">
      <c r="A84" s="68">
        <v>2</v>
      </c>
      <c r="B84" s="65" t="s">
        <v>294</v>
      </c>
      <c r="C84" s="66" t="s">
        <v>253</v>
      </c>
      <c r="D84" s="39"/>
      <c r="E84" s="39"/>
      <c r="F84" s="39"/>
      <c r="G84" s="39"/>
      <c r="H84" s="39"/>
      <c r="I84" s="39"/>
      <c r="J84" s="39"/>
      <c r="K84" s="39"/>
      <c r="L84" s="40"/>
      <c r="M84" s="42" t="s">
        <v>212</v>
      </c>
      <c r="N84" s="42">
        <v>0</v>
      </c>
      <c r="O84" s="41"/>
      <c r="P84" s="48">
        <v>0</v>
      </c>
      <c r="Q84" s="50" t="n">
        <f t="shared" si="4"/>
        <v>0.0</v>
      </c>
      <c r="R84" s="50" t="n">
        <f t="shared" si="5"/>
        <v>0.0</v>
      </c>
      <c r="S84" s="51">
        <v>0</v>
      </c>
      <c r="T84" s="50">
        <v>0</v>
      </c>
      <c r="U84" s="50" t="n">
        <f t="shared" si="6"/>
        <v>0.0</v>
      </c>
      <c r="V84" s="51" t="n">
        <f t="shared" si="7"/>
        <v>0.0</v>
      </c>
    </row>
    <row r="85" spans="1:22" ht="28.8" x14ac:dyDescent="0.3">
      <c r="A85" s="68">
        <v>2.1</v>
      </c>
      <c r="B85" s="65" t="s">
        <v>294</v>
      </c>
      <c r="C85" s="66" t="s">
        <v>134</v>
      </c>
      <c r="D85" s="39"/>
      <c r="E85" s="39"/>
      <c r="F85" s="39"/>
      <c r="G85" s="39"/>
      <c r="H85" s="39"/>
      <c r="I85" s="39"/>
      <c r="J85" s="39"/>
      <c r="K85" s="39"/>
      <c r="L85" s="40"/>
      <c r="M85" s="43" t="s">
        <v>206</v>
      </c>
      <c r="N85" s="43">
        <v>0</v>
      </c>
      <c r="O85" s="41"/>
      <c r="P85" s="48">
        <v>431.24999999999994</v>
      </c>
      <c r="Q85" s="50" t="n">
        <f t="shared" si="4"/>
        <v>21.5625</v>
      </c>
      <c r="R85" s="50" t="n">
        <f t="shared" si="5"/>
        <v>21.320999999999998</v>
      </c>
      <c r="S85" s="51">
        <v>0</v>
      </c>
      <c r="T85" s="50">
        <v>0</v>
      </c>
      <c r="U85" s="50" t="n">
        <f t="shared" si="6"/>
        <v>474.1334999999999</v>
      </c>
      <c r="V85" s="51" t="n">
        <f t="shared" si="7"/>
        <v>0.0</v>
      </c>
    </row>
    <row r="86" spans="1:22" x14ac:dyDescent="0.3">
      <c r="A86" s="68">
        <v>3.1</v>
      </c>
      <c r="B86" s="65" t="s">
        <v>294</v>
      </c>
      <c r="C86" s="66" t="s">
        <v>135</v>
      </c>
      <c r="D86" s="39"/>
      <c r="E86" s="39"/>
      <c r="F86" s="39"/>
      <c r="G86" s="39"/>
      <c r="H86" s="39"/>
      <c r="I86" s="39"/>
      <c r="J86" s="39"/>
      <c r="K86" s="39"/>
      <c r="L86" s="40"/>
      <c r="M86" s="43" t="s">
        <v>205</v>
      </c>
      <c r="N86" s="43">
        <v>9</v>
      </c>
      <c r="O86" s="41"/>
      <c r="P86" s="48">
        <v>1314.105</v>
      </c>
      <c r="Q86" s="50" t="n">
        <f t="shared" si="4"/>
        <v>65.70525</v>
      </c>
      <c r="R86" s="50" t="n">
        <f t="shared" si="5"/>
        <v>64.96935119999999</v>
      </c>
      <c r="S86" s="51">
        <v>0</v>
      </c>
      <c r="T86" s="50">
        <v>0</v>
      </c>
      <c r="U86" s="50" t="n">
        <f t="shared" si="6"/>
        <v>1444.7796012</v>
      </c>
      <c r="V86" s="51" t="n">
        <f t="shared" si="7"/>
        <v>13003.016410799999</v>
      </c>
    </row>
    <row r="87" spans="1:22" x14ac:dyDescent="0.3">
      <c r="A87" s="68">
        <v>3.2</v>
      </c>
      <c r="B87" s="65" t="s">
        <v>294</v>
      </c>
      <c r="C87" s="66" t="s">
        <v>307</v>
      </c>
      <c r="D87" s="39"/>
      <c r="E87" s="39"/>
      <c r="F87" s="39"/>
      <c r="G87" s="39"/>
      <c r="H87" s="39"/>
      <c r="I87" s="39"/>
      <c r="J87" s="39"/>
      <c r="K87" s="39"/>
      <c r="L87" s="40"/>
      <c r="M87" s="43" t="s">
        <v>205</v>
      </c>
      <c r="N87" s="43">
        <v>9</v>
      </c>
      <c r="O87" s="41"/>
      <c r="P87" s="48">
        <v>1314.105</v>
      </c>
      <c r="Q87" s="50" t="n">
        <f t="shared" si="4"/>
        <v>65.70525</v>
      </c>
      <c r="R87" s="50" t="n">
        <f t="shared" si="5"/>
        <v>64.96935119999999</v>
      </c>
      <c r="S87" s="51">
        <v>0</v>
      </c>
      <c r="T87" s="50">
        <v>0</v>
      </c>
      <c r="U87" s="50" t="n">
        <f t="shared" si="6"/>
        <v>1444.7796012</v>
      </c>
      <c r="V87" s="51" t="n">
        <f t="shared" si="7"/>
        <v>13003.016410799999</v>
      </c>
    </row>
    <row r="88" spans="1:22" x14ac:dyDescent="0.3">
      <c r="A88" s="68">
        <v>3.3</v>
      </c>
      <c r="B88" s="65" t="s">
        <v>294</v>
      </c>
      <c r="C88" s="66" t="s">
        <v>254</v>
      </c>
      <c r="D88" s="39"/>
      <c r="E88" s="39"/>
      <c r="F88" s="39"/>
      <c r="G88" s="39"/>
      <c r="H88" s="39"/>
      <c r="I88" s="39"/>
      <c r="J88" s="39"/>
      <c r="K88" s="39"/>
      <c r="L88" s="40"/>
      <c r="M88" s="43" t="s">
        <v>205</v>
      </c>
      <c r="N88" s="43">
        <v>0.5</v>
      </c>
      <c r="O88" s="41"/>
      <c r="P88" s="48">
        <v>1314.105</v>
      </c>
      <c r="Q88" s="50" t="n">
        <f t="shared" si="4"/>
        <v>65.70525</v>
      </c>
      <c r="R88" s="50" t="n">
        <f t="shared" si="5"/>
        <v>64.96935119999999</v>
      </c>
      <c r="S88" s="51">
        <v>0</v>
      </c>
      <c r="T88" s="50">
        <v>0</v>
      </c>
      <c r="U88" s="50" t="n">
        <f t="shared" si="6"/>
        <v>1444.7796012</v>
      </c>
      <c r="V88" s="51" t="n">
        <f t="shared" si="7"/>
        <v>722.3898006</v>
      </c>
    </row>
    <row r="89" spans="1:22" ht="100.8" x14ac:dyDescent="0.3">
      <c r="A89" s="68">
        <v>4</v>
      </c>
      <c r="B89" s="65" t="s">
        <v>294</v>
      </c>
      <c r="C89" s="66" t="s">
        <v>255</v>
      </c>
      <c r="D89" s="39"/>
      <c r="E89" s="39"/>
      <c r="F89" s="39"/>
      <c r="G89" s="39"/>
      <c r="H89" s="39"/>
      <c r="I89" s="39"/>
      <c r="J89" s="39"/>
      <c r="K89" s="39"/>
      <c r="L89" s="40"/>
      <c r="M89" s="43" t="s">
        <v>206</v>
      </c>
      <c r="N89" s="43">
        <v>5</v>
      </c>
      <c r="O89" s="41"/>
      <c r="P89" s="48">
        <v>1437.5</v>
      </c>
      <c r="Q89" s="50" t="n">
        <f t="shared" si="4"/>
        <v>71.875</v>
      </c>
      <c r="R89" s="50" t="n">
        <f t="shared" si="5"/>
        <v>71.07</v>
      </c>
      <c r="S89" s="51">
        <v>0</v>
      </c>
      <c r="T89" s="50">
        <v>0</v>
      </c>
      <c r="U89" s="50" t="n">
        <f t="shared" si="6"/>
        <v>1580.445</v>
      </c>
      <c r="V89" s="51" t="n">
        <f t="shared" si="7"/>
        <v>7902.224999999999</v>
      </c>
    </row>
    <row r="90" spans="1:22" ht="144" x14ac:dyDescent="0.3">
      <c r="A90" s="69">
        <v>5</v>
      </c>
      <c r="B90" s="65" t="s">
        <v>294</v>
      </c>
      <c r="C90" s="66" t="s">
        <v>256</v>
      </c>
      <c r="D90" s="39"/>
      <c r="E90" s="39"/>
      <c r="F90" s="39"/>
      <c r="G90" s="39"/>
      <c r="H90" s="39"/>
      <c r="I90" s="39"/>
      <c r="J90" s="39"/>
      <c r="K90" s="39"/>
      <c r="L90" s="40"/>
      <c r="M90" s="42" t="s">
        <v>212</v>
      </c>
      <c r="N90" s="42">
        <v>0</v>
      </c>
      <c r="O90" s="41"/>
      <c r="P90" s="48">
        <v>0</v>
      </c>
      <c r="Q90" s="50" t="n">
        <f t="shared" si="4"/>
        <v>0.0</v>
      </c>
      <c r="R90" s="50" t="n">
        <f t="shared" si="5"/>
        <v>0.0</v>
      </c>
      <c r="S90" s="51">
        <v>0</v>
      </c>
      <c r="T90" s="50">
        <v>0</v>
      </c>
      <c r="U90" s="50" t="n">
        <f t="shared" si="6"/>
        <v>0.0</v>
      </c>
      <c r="V90" s="51" t="n">
        <f t="shared" si="7"/>
        <v>0.0</v>
      </c>
    </row>
    <row r="91" spans="1:22" ht="86.4" x14ac:dyDescent="0.3">
      <c r="A91" s="69"/>
      <c r="B91" s="65" t="s">
        <v>294</v>
      </c>
      <c r="C91" s="66" t="s">
        <v>136</v>
      </c>
      <c r="D91" s="39"/>
      <c r="E91" s="39"/>
      <c r="F91" s="39"/>
      <c r="G91" s="39"/>
      <c r="H91" s="39"/>
      <c r="I91" s="39"/>
      <c r="J91" s="39"/>
      <c r="K91" s="39"/>
      <c r="L91" s="40"/>
      <c r="M91" s="43" t="s">
        <v>205</v>
      </c>
      <c r="N91" s="43">
        <v>1</v>
      </c>
      <c r="O91" s="41"/>
      <c r="P91" s="48">
        <v>7589.9999999999991</v>
      </c>
      <c r="Q91" s="50" t="n">
        <f t="shared" si="4"/>
        <v>379.5</v>
      </c>
      <c r="R91" s="50" t="n">
        <f t="shared" si="5"/>
        <v>375.24959999999993</v>
      </c>
      <c r="S91" s="51">
        <v>0</v>
      </c>
      <c r="T91" s="50">
        <v>0</v>
      </c>
      <c r="U91" s="50" t="n">
        <f t="shared" si="6"/>
        <v>8344.7496</v>
      </c>
      <c r="V91" s="51" t="n">
        <f t="shared" si="7"/>
        <v>8344.7496</v>
      </c>
    </row>
    <row r="92" spans="1:22" ht="158.4" x14ac:dyDescent="0.3">
      <c r="A92" s="69">
        <v>6</v>
      </c>
      <c r="B92" s="65" t="s">
        <v>294</v>
      </c>
      <c r="C92" s="66" t="s">
        <v>240</v>
      </c>
      <c r="D92" s="39"/>
      <c r="E92" s="39"/>
      <c r="F92" s="39"/>
      <c r="G92" s="39"/>
      <c r="H92" s="39"/>
      <c r="I92" s="39"/>
      <c r="J92" s="39"/>
      <c r="K92" s="39"/>
      <c r="L92" s="40"/>
      <c r="M92" s="43" t="s">
        <v>207</v>
      </c>
      <c r="N92" s="43">
        <v>15</v>
      </c>
      <c r="O92" s="41"/>
      <c r="P92" s="48">
        <v>690</v>
      </c>
      <c r="Q92" s="50" t="n">
        <f t="shared" si="4"/>
        <v>34.5</v>
      </c>
      <c r="R92" s="50" t="n">
        <f t="shared" si="5"/>
        <v>34.1136</v>
      </c>
      <c r="S92" s="51">
        <v>0</v>
      </c>
      <c r="T92" s="50">
        <v>0</v>
      </c>
      <c r="U92" s="50" t="n">
        <f t="shared" si="6"/>
        <v>758.6136</v>
      </c>
      <c r="V92" s="51" t="n">
        <f t="shared" si="7"/>
        <v>11379.204</v>
      </c>
    </row>
    <row r="93" spans="1:22" x14ac:dyDescent="0.3">
      <c r="A93" s="67" t="s">
        <v>198</v>
      </c>
      <c r="B93" s="65" t="s">
        <v>294</v>
      </c>
      <c r="C93" s="66" t="s">
        <v>308</v>
      </c>
      <c r="D93" s="39"/>
      <c r="E93" s="39"/>
      <c r="F93" s="39"/>
      <c r="G93" s="39"/>
      <c r="H93" s="39"/>
      <c r="I93" s="39"/>
      <c r="J93" s="39"/>
      <c r="K93" s="39"/>
      <c r="L93" s="40"/>
      <c r="M93" s="42" t="s">
        <v>212</v>
      </c>
      <c r="N93" s="42">
        <v>0</v>
      </c>
      <c r="O93" s="41"/>
      <c r="P93" s="48">
        <v>0</v>
      </c>
      <c r="Q93" s="50" t="n">
        <f t="shared" si="4"/>
        <v>0.0</v>
      </c>
      <c r="R93" s="50" t="n">
        <f t="shared" si="5"/>
        <v>0.0</v>
      </c>
      <c r="S93" s="51">
        <v>0</v>
      </c>
      <c r="T93" s="50">
        <v>0</v>
      </c>
      <c r="U93" s="50" t="n">
        <f t="shared" si="6"/>
        <v>0.0</v>
      </c>
      <c r="V93" s="51" t="n">
        <f t="shared" si="7"/>
        <v>0.0</v>
      </c>
    </row>
    <row r="94" spans="1:22" ht="144" x14ac:dyDescent="0.3">
      <c r="A94" s="68">
        <v>1</v>
      </c>
      <c r="B94" s="65" t="s">
        <v>294</v>
      </c>
      <c r="C94" s="66" t="s">
        <v>241</v>
      </c>
      <c r="D94" s="39"/>
      <c r="E94" s="39"/>
      <c r="F94" s="39"/>
      <c r="G94" s="39"/>
      <c r="H94" s="39"/>
      <c r="I94" s="39"/>
      <c r="J94" s="39"/>
      <c r="K94" s="39"/>
      <c r="L94" s="40"/>
      <c r="M94" s="42" t="s">
        <v>212</v>
      </c>
      <c r="N94" s="42">
        <v>0</v>
      </c>
      <c r="O94" s="41"/>
      <c r="P94" s="48">
        <v>0</v>
      </c>
      <c r="Q94" s="50" t="n">
        <f t="shared" si="4"/>
        <v>0.0</v>
      </c>
      <c r="R94" s="50" t="n">
        <f t="shared" si="5"/>
        <v>0.0</v>
      </c>
      <c r="S94" s="51">
        <v>0</v>
      </c>
      <c r="T94" s="50">
        <v>0</v>
      </c>
      <c r="U94" s="50" t="n">
        <f t="shared" si="6"/>
        <v>0.0</v>
      </c>
      <c r="V94" s="51" t="n">
        <f t="shared" si="7"/>
        <v>0.0</v>
      </c>
    </row>
    <row r="95" spans="1:22" ht="129.6" x14ac:dyDescent="0.3">
      <c r="A95" s="68"/>
      <c r="B95" s="65" t="s">
        <v>294</v>
      </c>
      <c r="C95" s="66" t="s">
        <v>110</v>
      </c>
      <c r="D95" s="39"/>
      <c r="E95" s="39"/>
      <c r="F95" s="39"/>
      <c r="G95" s="39"/>
      <c r="H95" s="39"/>
      <c r="I95" s="39"/>
      <c r="J95" s="39"/>
      <c r="K95" s="39"/>
      <c r="L95" s="40"/>
      <c r="M95" s="42" t="s">
        <v>212</v>
      </c>
      <c r="N95" s="42">
        <v>0</v>
      </c>
      <c r="O95" s="41"/>
      <c r="P95" s="48">
        <v>0</v>
      </c>
      <c r="Q95" s="50" t="n">
        <f t="shared" si="4"/>
        <v>0.0</v>
      </c>
      <c r="R95" s="50" t="n">
        <f t="shared" si="5"/>
        <v>0.0</v>
      </c>
      <c r="S95" s="51">
        <v>0</v>
      </c>
      <c r="T95" s="50">
        <v>0</v>
      </c>
      <c r="U95" s="50" t="n">
        <f t="shared" si="6"/>
        <v>0.0</v>
      </c>
      <c r="V95" s="51" t="n">
        <f t="shared" si="7"/>
        <v>0.0</v>
      </c>
    </row>
    <row r="96" spans="1:22" ht="100.8" x14ac:dyDescent="0.3">
      <c r="A96" s="68"/>
      <c r="B96" s="65" t="s">
        <v>294</v>
      </c>
      <c r="C96" s="66" t="s">
        <v>111</v>
      </c>
      <c r="D96" s="39"/>
      <c r="E96" s="39"/>
      <c r="F96" s="39"/>
      <c r="G96" s="39"/>
      <c r="H96" s="39"/>
      <c r="I96" s="39"/>
      <c r="J96" s="39"/>
      <c r="K96" s="39"/>
      <c r="L96" s="40"/>
      <c r="M96" s="42" t="s">
        <v>212</v>
      </c>
      <c r="N96" s="42">
        <v>0</v>
      </c>
      <c r="O96" s="41"/>
      <c r="P96" s="48">
        <v>0</v>
      </c>
      <c r="Q96" s="50" t="n">
        <f t="shared" si="4"/>
        <v>0.0</v>
      </c>
      <c r="R96" s="50" t="n">
        <f t="shared" si="5"/>
        <v>0.0</v>
      </c>
      <c r="S96" s="51">
        <v>0</v>
      </c>
      <c r="T96" s="50">
        <v>0</v>
      </c>
      <c r="U96" s="50" t="n">
        <f t="shared" si="6"/>
        <v>0.0</v>
      </c>
      <c r="V96" s="51" t="n">
        <f t="shared" si="7"/>
        <v>0.0</v>
      </c>
    </row>
    <row r="97" spans="1:22" ht="28.8" x14ac:dyDescent="0.3">
      <c r="A97" s="68">
        <v>1.1000000000000001</v>
      </c>
      <c r="B97" s="65" t="s">
        <v>294</v>
      </c>
      <c r="C97" s="66" t="s">
        <v>112</v>
      </c>
      <c r="D97" s="39"/>
      <c r="E97" s="39"/>
      <c r="F97" s="39"/>
      <c r="G97" s="39"/>
      <c r="H97" s="39"/>
      <c r="I97" s="39"/>
      <c r="J97" s="39"/>
      <c r="K97" s="39"/>
      <c r="L97" s="40"/>
      <c r="M97" s="42" t="s">
        <v>212</v>
      </c>
      <c r="N97" s="42">
        <v>0</v>
      </c>
      <c r="O97" s="41"/>
      <c r="P97" s="48">
        <v>0</v>
      </c>
      <c r="Q97" s="50" t="n">
        <f t="shared" si="4"/>
        <v>0.0</v>
      </c>
      <c r="R97" s="50" t="n">
        <f t="shared" si="5"/>
        <v>0.0</v>
      </c>
      <c r="S97" s="51">
        <v>0</v>
      </c>
      <c r="T97" s="50">
        <v>0</v>
      </c>
      <c r="U97" s="50" t="n">
        <f t="shared" si="6"/>
        <v>0.0</v>
      </c>
      <c r="V97" s="51" t="n">
        <f t="shared" si="7"/>
        <v>0.0</v>
      </c>
    </row>
    <row r="98" spans="1:22" x14ac:dyDescent="0.3">
      <c r="A98" s="70" t="s">
        <v>195</v>
      </c>
      <c r="B98" s="65" t="s">
        <v>294</v>
      </c>
      <c r="C98" s="66" t="s">
        <v>113</v>
      </c>
      <c r="D98" s="39"/>
      <c r="E98" s="39"/>
      <c r="F98" s="39"/>
      <c r="G98" s="39"/>
      <c r="H98" s="39"/>
      <c r="I98" s="39"/>
      <c r="J98" s="39"/>
      <c r="K98" s="39"/>
      <c r="L98" s="40"/>
      <c r="M98" s="43" t="s">
        <v>207</v>
      </c>
      <c r="N98" s="43">
        <v>20</v>
      </c>
      <c r="O98" s="41"/>
      <c r="P98" s="48">
        <v>1265</v>
      </c>
      <c r="Q98" s="50" t="n">
        <f t="shared" si="4"/>
        <v>63.25</v>
      </c>
      <c r="R98" s="50" t="n">
        <f t="shared" si="5"/>
        <v>62.541599999999995</v>
      </c>
      <c r="S98" s="51">
        <v>0</v>
      </c>
      <c r="T98" s="50">
        <v>0</v>
      </c>
      <c r="U98" s="50" t="n">
        <f t="shared" si="6"/>
        <v>1390.7916</v>
      </c>
      <c r="V98" s="51" t="n">
        <f t="shared" si="7"/>
        <v>27815.832000000002</v>
      </c>
    </row>
    <row r="99" spans="1:22" x14ac:dyDescent="0.3">
      <c r="A99" s="68" t="s">
        <v>196</v>
      </c>
      <c r="B99" s="65" t="s">
        <v>294</v>
      </c>
      <c r="C99" s="66" t="s">
        <v>114</v>
      </c>
      <c r="D99" s="39"/>
      <c r="E99" s="39"/>
      <c r="F99" s="39"/>
      <c r="G99" s="39"/>
      <c r="H99" s="39"/>
      <c r="I99" s="39"/>
      <c r="J99" s="39"/>
      <c r="K99" s="39"/>
      <c r="L99" s="40"/>
      <c r="M99" s="43" t="s">
        <v>207</v>
      </c>
      <c r="N99" s="43">
        <v>4</v>
      </c>
      <c r="O99" s="41"/>
      <c r="P99" s="48">
        <v>1265</v>
      </c>
      <c r="Q99" s="50" t="n">
        <f t="shared" si="4"/>
        <v>63.25</v>
      </c>
      <c r="R99" s="50" t="n">
        <f t="shared" si="5"/>
        <v>62.541599999999995</v>
      </c>
      <c r="S99" s="51">
        <v>0</v>
      </c>
      <c r="T99" s="50">
        <v>0</v>
      </c>
      <c r="U99" s="50" t="n">
        <f t="shared" si="6"/>
        <v>1390.7916</v>
      </c>
      <c r="V99" s="51" t="n">
        <f t="shared" si="7"/>
        <v>5563.1664</v>
      </c>
    </row>
    <row r="100" spans="1:22" ht="187.2" x14ac:dyDescent="0.3">
      <c r="A100" s="68">
        <v>2</v>
      </c>
      <c r="B100" s="65" t="s">
        <v>294</v>
      </c>
      <c r="C100" s="66" t="s">
        <v>257</v>
      </c>
      <c r="D100" s="39"/>
      <c r="E100" s="39"/>
      <c r="F100" s="39"/>
      <c r="G100" s="39"/>
      <c r="H100" s="39"/>
      <c r="I100" s="39"/>
      <c r="J100" s="39"/>
      <c r="K100" s="39"/>
      <c r="L100" s="40"/>
      <c r="M100" s="42" t="s">
        <v>212</v>
      </c>
      <c r="N100" s="42">
        <v>0</v>
      </c>
      <c r="O100" s="41"/>
      <c r="P100" s="48">
        <v>0</v>
      </c>
      <c r="Q100" s="50" t="n">
        <f t="shared" si="4"/>
        <v>0.0</v>
      </c>
      <c r="R100" s="50" t="n">
        <f t="shared" si="5"/>
        <v>0.0</v>
      </c>
      <c r="S100" s="51">
        <v>0</v>
      </c>
      <c r="T100" s="50">
        <v>0</v>
      </c>
      <c r="U100" s="50" t="n">
        <f t="shared" si="6"/>
        <v>0.0</v>
      </c>
      <c r="V100" s="51" t="n">
        <f t="shared" si="7"/>
        <v>0.0</v>
      </c>
    </row>
    <row r="101" spans="1:22" ht="43.2" x14ac:dyDescent="0.3">
      <c r="A101" s="68"/>
      <c r="B101" s="65" t="s">
        <v>294</v>
      </c>
      <c r="C101" s="66" t="s">
        <v>137</v>
      </c>
      <c r="D101" s="39"/>
      <c r="E101" s="39"/>
      <c r="F101" s="39"/>
      <c r="G101" s="39"/>
      <c r="H101" s="39"/>
      <c r="I101" s="39"/>
      <c r="J101" s="39"/>
      <c r="K101" s="39"/>
      <c r="L101" s="40"/>
      <c r="M101" s="42" t="s">
        <v>212</v>
      </c>
      <c r="N101" s="42">
        <v>0</v>
      </c>
      <c r="O101" s="41"/>
      <c r="P101" s="48">
        <v>0</v>
      </c>
      <c r="Q101" s="50" t="n">
        <f t="shared" si="4"/>
        <v>0.0</v>
      </c>
      <c r="R101" s="50" t="n">
        <f t="shared" si="5"/>
        <v>0.0</v>
      </c>
      <c r="S101" s="51">
        <v>0</v>
      </c>
      <c r="T101" s="50">
        <v>0</v>
      </c>
      <c r="U101" s="50" t="n">
        <f t="shared" si="6"/>
        <v>0.0</v>
      </c>
      <c r="V101" s="51" t="n">
        <f t="shared" si="7"/>
        <v>0.0</v>
      </c>
    </row>
    <row r="102" spans="1:22" ht="28.8" x14ac:dyDescent="0.3">
      <c r="A102" s="68"/>
      <c r="B102" s="65" t="s">
        <v>294</v>
      </c>
      <c r="C102" s="66" t="s">
        <v>138</v>
      </c>
      <c r="D102" s="39"/>
      <c r="E102" s="39"/>
      <c r="F102" s="39"/>
      <c r="G102" s="39"/>
      <c r="H102" s="39"/>
      <c r="I102" s="39"/>
      <c r="J102" s="39"/>
      <c r="K102" s="39"/>
      <c r="L102" s="40"/>
      <c r="M102" s="42" t="s">
        <v>212</v>
      </c>
      <c r="N102" s="42">
        <v>0</v>
      </c>
      <c r="O102" s="41"/>
      <c r="P102" s="48">
        <v>0</v>
      </c>
      <c r="Q102" s="50" t="n">
        <f t="shared" si="4"/>
        <v>0.0</v>
      </c>
      <c r="R102" s="50" t="n">
        <f t="shared" si="5"/>
        <v>0.0</v>
      </c>
      <c r="S102" s="51">
        <v>0</v>
      </c>
      <c r="T102" s="50">
        <v>0</v>
      </c>
      <c r="U102" s="50" t="n">
        <f t="shared" si="6"/>
        <v>0.0</v>
      </c>
      <c r="V102" s="51" t="n">
        <f t="shared" si="7"/>
        <v>0.0</v>
      </c>
    </row>
    <row r="103" spans="1:22" ht="28.8" x14ac:dyDescent="0.3">
      <c r="A103" s="68"/>
      <c r="B103" s="65" t="s">
        <v>294</v>
      </c>
      <c r="C103" s="66" t="s">
        <v>139</v>
      </c>
      <c r="D103" s="39"/>
      <c r="E103" s="39"/>
      <c r="F103" s="39"/>
      <c r="G103" s="39"/>
      <c r="H103" s="39"/>
      <c r="I103" s="39"/>
      <c r="J103" s="39"/>
      <c r="K103" s="39"/>
      <c r="L103" s="40"/>
      <c r="M103" s="42" t="s">
        <v>212</v>
      </c>
      <c r="N103" s="42">
        <v>0</v>
      </c>
      <c r="O103" s="41"/>
      <c r="P103" s="48">
        <v>0</v>
      </c>
      <c r="Q103" s="50" t="n">
        <f t="shared" si="4"/>
        <v>0.0</v>
      </c>
      <c r="R103" s="50" t="n">
        <f t="shared" si="5"/>
        <v>0.0</v>
      </c>
      <c r="S103" s="51">
        <v>0</v>
      </c>
      <c r="T103" s="50">
        <v>0</v>
      </c>
      <c r="U103" s="50" t="n">
        <f t="shared" si="6"/>
        <v>0.0</v>
      </c>
      <c r="V103" s="51" t="n">
        <f t="shared" si="7"/>
        <v>0.0</v>
      </c>
    </row>
    <row r="104" spans="1:22" ht="28.8" x14ac:dyDescent="0.3">
      <c r="A104" s="68"/>
      <c r="B104" s="65" t="s">
        <v>294</v>
      </c>
      <c r="C104" s="66" t="s">
        <v>140</v>
      </c>
      <c r="D104" s="39"/>
      <c r="E104" s="39"/>
      <c r="F104" s="39"/>
      <c r="G104" s="39"/>
      <c r="H104" s="39"/>
      <c r="I104" s="39"/>
      <c r="J104" s="39"/>
      <c r="K104" s="39"/>
      <c r="L104" s="40"/>
      <c r="M104" s="42" t="s">
        <v>212</v>
      </c>
      <c r="N104" s="42">
        <v>0</v>
      </c>
      <c r="O104" s="41"/>
      <c r="P104" s="48">
        <v>0</v>
      </c>
      <c r="Q104" s="50" t="n">
        <f t="shared" si="4"/>
        <v>0.0</v>
      </c>
      <c r="R104" s="50" t="n">
        <f t="shared" si="5"/>
        <v>0.0</v>
      </c>
      <c r="S104" s="51">
        <v>0</v>
      </c>
      <c r="T104" s="50">
        <v>0</v>
      </c>
      <c r="U104" s="50" t="n">
        <f t="shared" si="6"/>
        <v>0.0</v>
      </c>
      <c r="V104" s="51" t="n">
        <f t="shared" si="7"/>
        <v>0.0</v>
      </c>
    </row>
    <row r="105" spans="1:22" x14ac:dyDescent="0.3">
      <c r="A105" s="68"/>
      <c r="B105" s="65" t="s">
        <v>294</v>
      </c>
      <c r="C105" s="66" t="s">
        <v>141</v>
      </c>
      <c r="D105" s="39"/>
      <c r="E105" s="39"/>
      <c r="F105" s="39"/>
      <c r="G105" s="39"/>
      <c r="H105" s="39"/>
      <c r="I105" s="39"/>
      <c r="J105" s="39"/>
      <c r="K105" s="39"/>
      <c r="L105" s="40"/>
      <c r="M105" s="42" t="s">
        <v>212</v>
      </c>
      <c r="N105" s="42">
        <v>0</v>
      </c>
      <c r="O105" s="41"/>
      <c r="P105" s="48">
        <v>0</v>
      </c>
      <c r="Q105" s="50" t="n">
        <f t="shared" si="4"/>
        <v>0.0</v>
      </c>
      <c r="R105" s="50" t="n">
        <f t="shared" si="5"/>
        <v>0.0</v>
      </c>
      <c r="S105" s="51">
        <v>0</v>
      </c>
      <c r="T105" s="50">
        <v>0</v>
      </c>
      <c r="U105" s="50" t="n">
        <f t="shared" si="6"/>
        <v>0.0</v>
      </c>
      <c r="V105" s="51" t="n">
        <f t="shared" si="7"/>
        <v>0.0</v>
      </c>
    </row>
    <row r="106" spans="1:22" ht="43.2" x14ac:dyDescent="0.3">
      <c r="A106" s="68"/>
      <c r="B106" s="65" t="s">
        <v>294</v>
      </c>
      <c r="C106" s="66" t="s">
        <v>142</v>
      </c>
      <c r="D106" s="39"/>
      <c r="E106" s="39"/>
      <c r="F106" s="39"/>
      <c r="G106" s="39"/>
      <c r="H106" s="39"/>
      <c r="I106" s="39"/>
      <c r="J106" s="39"/>
      <c r="K106" s="39"/>
      <c r="L106" s="40"/>
      <c r="M106" s="42" t="s">
        <v>212</v>
      </c>
      <c r="N106" s="42">
        <v>0</v>
      </c>
      <c r="O106" s="41"/>
      <c r="P106" s="48">
        <v>0</v>
      </c>
      <c r="Q106" s="50" t="n">
        <f t="shared" si="4"/>
        <v>0.0</v>
      </c>
      <c r="R106" s="50" t="n">
        <f t="shared" si="5"/>
        <v>0.0</v>
      </c>
      <c r="S106" s="51">
        <v>0</v>
      </c>
      <c r="T106" s="50">
        <v>0</v>
      </c>
      <c r="U106" s="50" t="n">
        <f t="shared" si="6"/>
        <v>0.0</v>
      </c>
      <c r="V106" s="51" t="n">
        <f t="shared" si="7"/>
        <v>0.0</v>
      </c>
    </row>
    <row r="107" spans="1:22" ht="28.8" x14ac:dyDescent="0.3">
      <c r="A107" s="68">
        <v>2.1</v>
      </c>
      <c r="B107" s="65" t="s">
        <v>294</v>
      </c>
      <c r="C107" s="66" t="s">
        <v>258</v>
      </c>
      <c r="D107" s="39"/>
      <c r="E107" s="39"/>
      <c r="F107" s="39"/>
      <c r="G107" s="39"/>
      <c r="H107" s="39"/>
      <c r="I107" s="39"/>
      <c r="J107" s="39"/>
      <c r="K107" s="39"/>
      <c r="L107" s="40"/>
      <c r="M107" s="43" t="s">
        <v>207</v>
      </c>
      <c r="N107" s="43">
        <v>11</v>
      </c>
      <c r="O107" s="41"/>
      <c r="P107" s="48">
        <v>1724.9999999999998</v>
      </c>
      <c r="Q107" s="50" t="n">
        <f t="shared" si="4"/>
        <v>86.25</v>
      </c>
      <c r="R107" s="50" t="n">
        <f t="shared" si="5"/>
        <v>85.28399999999999</v>
      </c>
      <c r="S107" s="51">
        <v>0</v>
      </c>
      <c r="T107" s="50">
        <v>0</v>
      </c>
      <c r="U107" s="50" t="n">
        <f t="shared" si="6"/>
        <v>1896.5339999999997</v>
      </c>
      <c r="V107" s="51" t="n">
        <f t="shared" si="7"/>
        <v>20861.873999999996</v>
      </c>
    </row>
    <row r="108" spans="1:22" x14ac:dyDescent="0.3">
      <c r="A108" s="67" t="s">
        <v>199</v>
      </c>
      <c r="B108" s="65" t="s">
        <v>294</v>
      </c>
      <c r="C108" s="66" t="s">
        <v>115</v>
      </c>
      <c r="D108" s="39"/>
      <c r="E108" s="39"/>
      <c r="F108" s="39"/>
      <c r="G108" s="39"/>
      <c r="H108" s="39"/>
      <c r="I108" s="39"/>
      <c r="J108" s="39"/>
      <c r="K108" s="39"/>
      <c r="L108" s="40"/>
      <c r="M108" s="42" t="s">
        <v>212</v>
      </c>
      <c r="N108" s="42">
        <v>0</v>
      </c>
      <c r="O108" s="41"/>
      <c r="P108" s="48">
        <v>0</v>
      </c>
      <c r="Q108" s="50" t="n">
        <f t="shared" si="4"/>
        <v>0.0</v>
      </c>
      <c r="R108" s="50" t="n">
        <f t="shared" si="5"/>
        <v>0.0</v>
      </c>
      <c r="S108" s="51">
        <v>0</v>
      </c>
      <c r="T108" s="50">
        <v>0</v>
      </c>
      <c r="U108" s="50" t="n">
        <f t="shared" si="6"/>
        <v>0.0</v>
      </c>
      <c r="V108" s="51" t="n">
        <f t="shared" si="7"/>
        <v>0.0</v>
      </c>
    </row>
    <row r="109" spans="1:22" ht="115.2" x14ac:dyDescent="0.3">
      <c r="A109" s="68">
        <v>1</v>
      </c>
      <c r="B109" s="65" t="s">
        <v>294</v>
      </c>
      <c r="C109" s="66" t="s">
        <v>226</v>
      </c>
      <c r="D109" s="39"/>
      <c r="E109" s="39"/>
      <c r="F109" s="39"/>
      <c r="G109" s="39"/>
      <c r="H109" s="39"/>
      <c r="I109" s="39"/>
      <c r="J109" s="39"/>
      <c r="K109" s="39"/>
      <c r="L109" s="40"/>
      <c r="M109" s="42" t="s">
        <v>212</v>
      </c>
      <c r="N109" s="42">
        <v>0</v>
      </c>
      <c r="O109" s="41"/>
      <c r="P109" s="48">
        <v>0</v>
      </c>
      <c r="Q109" s="50" t="n">
        <f t="shared" si="4"/>
        <v>0.0</v>
      </c>
      <c r="R109" s="50" t="n">
        <f t="shared" si="5"/>
        <v>0.0</v>
      </c>
      <c r="S109" s="51">
        <v>0</v>
      </c>
      <c r="T109" s="50">
        <v>0</v>
      </c>
      <c r="U109" s="50" t="n">
        <f t="shared" si="6"/>
        <v>0.0</v>
      </c>
      <c r="V109" s="51" t="n">
        <f t="shared" si="7"/>
        <v>0.0</v>
      </c>
    </row>
    <row r="110" spans="1:22" ht="43.2" x14ac:dyDescent="0.3">
      <c r="A110" s="68"/>
      <c r="B110" s="65" t="s">
        <v>294</v>
      </c>
      <c r="C110" s="66" t="s">
        <v>117</v>
      </c>
      <c r="D110" s="39"/>
      <c r="E110" s="39"/>
      <c r="F110" s="39"/>
      <c r="G110" s="39"/>
      <c r="H110" s="39"/>
      <c r="I110" s="39"/>
      <c r="J110" s="39"/>
      <c r="K110" s="39"/>
      <c r="L110" s="40"/>
      <c r="M110" s="42" t="s">
        <v>212</v>
      </c>
      <c r="N110" s="42">
        <v>0</v>
      </c>
      <c r="O110" s="41"/>
      <c r="P110" s="48">
        <v>0</v>
      </c>
      <c r="Q110" s="50" t="n">
        <f t="shared" si="4"/>
        <v>0.0</v>
      </c>
      <c r="R110" s="50" t="n">
        <f t="shared" si="5"/>
        <v>0.0</v>
      </c>
      <c r="S110" s="51">
        <v>0</v>
      </c>
      <c r="T110" s="50">
        <v>0</v>
      </c>
      <c r="U110" s="50" t="n">
        <f t="shared" si="6"/>
        <v>0.0</v>
      </c>
      <c r="V110" s="51" t="n">
        <f t="shared" si="7"/>
        <v>0.0</v>
      </c>
    </row>
    <row r="111" spans="1:22" ht="43.2" x14ac:dyDescent="0.3">
      <c r="A111" s="68"/>
      <c r="B111" s="65" t="s">
        <v>294</v>
      </c>
      <c r="C111" s="66" t="s">
        <v>118</v>
      </c>
      <c r="D111" s="39"/>
      <c r="E111" s="39"/>
      <c r="F111" s="39"/>
      <c r="G111" s="39"/>
      <c r="H111" s="39"/>
      <c r="I111" s="39"/>
      <c r="J111" s="39"/>
      <c r="K111" s="39"/>
      <c r="L111" s="40"/>
      <c r="M111" s="42" t="s">
        <v>212</v>
      </c>
      <c r="N111" s="42">
        <v>0</v>
      </c>
      <c r="O111" s="41"/>
      <c r="P111" s="48">
        <v>0</v>
      </c>
      <c r="Q111" s="50" t="n">
        <f t="shared" si="4"/>
        <v>0.0</v>
      </c>
      <c r="R111" s="50" t="n">
        <f t="shared" si="5"/>
        <v>0.0</v>
      </c>
      <c r="S111" s="51">
        <v>0</v>
      </c>
      <c r="T111" s="50">
        <v>0</v>
      </c>
      <c r="U111" s="50" t="n">
        <f t="shared" si="6"/>
        <v>0.0</v>
      </c>
      <c r="V111" s="51" t="n">
        <f t="shared" si="7"/>
        <v>0.0</v>
      </c>
    </row>
    <row r="112" spans="1:22" ht="28.8" x14ac:dyDescent="0.3">
      <c r="A112" s="68"/>
      <c r="B112" s="65" t="s">
        <v>294</v>
      </c>
      <c r="C112" s="66" t="s">
        <v>119</v>
      </c>
      <c r="D112" s="39"/>
      <c r="E112" s="39"/>
      <c r="F112" s="39"/>
      <c r="G112" s="39"/>
      <c r="H112" s="39"/>
      <c r="I112" s="39"/>
      <c r="J112" s="39"/>
      <c r="K112" s="39"/>
      <c r="L112" s="40"/>
      <c r="M112" s="42" t="s">
        <v>212</v>
      </c>
      <c r="N112" s="42">
        <v>0</v>
      </c>
      <c r="O112" s="41"/>
      <c r="P112" s="48">
        <v>0</v>
      </c>
      <c r="Q112" s="50" t="n">
        <f t="shared" si="4"/>
        <v>0.0</v>
      </c>
      <c r="R112" s="50" t="n">
        <f t="shared" si="5"/>
        <v>0.0</v>
      </c>
      <c r="S112" s="51">
        <v>0</v>
      </c>
      <c r="T112" s="50">
        <v>0</v>
      </c>
      <c r="U112" s="50" t="n">
        <f t="shared" si="6"/>
        <v>0.0</v>
      </c>
      <c r="V112" s="51" t="n">
        <f t="shared" si="7"/>
        <v>0.0</v>
      </c>
    </row>
    <row r="113" spans="1:22" x14ac:dyDescent="0.3">
      <c r="A113" s="68"/>
      <c r="B113" s="65" t="s">
        <v>294</v>
      </c>
      <c r="C113" s="66" t="s">
        <v>143</v>
      </c>
      <c r="D113" s="39"/>
      <c r="E113" s="39"/>
      <c r="F113" s="39"/>
      <c r="G113" s="39"/>
      <c r="H113" s="39"/>
      <c r="I113" s="39"/>
      <c r="J113" s="39"/>
      <c r="K113" s="39"/>
      <c r="L113" s="40"/>
      <c r="M113" s="42" t="s">
        <v>212</v>
      </c>
      <c r="N113" s="42">
        <v>0</v>
      </c>
      <c r="O113" s="41"/>
      <c r="P113" s="48">
        <v>0</v>
      </c>
      <c r="Q113" s="50">
        <f t="shared" si="4"/>
        <v>0</v>
      </c>
      <c r="R113" s="50">
        <f t="shared" si="5"/>
        <v>0</v>
      </c>
      <c r="S113" s="51">
        <v>0</v>
      </c>
      <c r="T113" s="50">
        <v>0</v>
      </c>
      <c r="U113" s="50">
        <f t="shared" si="6"/>
        <v>0</v>
      </c>
      <c r="V113" s="51">
        <f t="shared" si="7"/>
        <v>0</v>
      </c>
    </row>
    <row r="114" spans="1:22" ht="28.8" x14ac:dyDescent="0.3">
      <c r="A114" s="70">
        <v>1.1000000000000001</v>
      </c>
      <c r="B114" s="65" t="s">
        <v>294</v>
      </c>
      <c r="C114" s="66" t="s">
        <v>144</v>
      </c>
      <c r="D114" s="39"/>
      <c r="E114" s="39"/>
      <c r="F114" s="39"/>
      <c r="G114" s="39"/>
      <c r="H114" s="39"/>
      <c r="I114" s="39"/>
      <c r="J114" s="39"/>
      <c r="K114" s="39"/>
      <c r="L114" s="40"/>
      <c r="M114" s="43" t="s">
        <v>205</v>
      </c>
      <c r="N114" s="43">
        <v>18</v>
      </c>
      <c r="O114" s="41"/>
      <c r="P114" s="48">
        <v>138</v>
      </c>
      <c r="Q114" s="50">
        <f t="shared" si="4"/>
        <v>6.9</v>
      </c>
      <c r="R114" s="50">
        <f t="shared" si="5"/>
        <v>6.8227199999999995</v>
      </c>
      <c r="S114" s="51">
        <v>0</v>
      </c>
      <c r="T114" s="50">
        <v>0</v>
      </c>
      <c r="U114" s="50">
        <f t="shared" si="6"/>
        <v>151.72272000000001</v>
      </c>
      <c r="V114" s="51">
        <f t="shared" si="7"/>
        <v>2731.0089600000001</v>
      </c>
    </row>
    <row r="115" spans="1:22" ht="216" x14ac:dyDescent="0.3">
      <c r="A115" s="68">
        <v>2</v>
      </c>
      <c r="B115" s="65" t="s">
        <v>294</v>
      </c>
      <c r="C115" s="66" t="s">
        <v>259</v>
      </c>
      <c r="D115" s="39"/>
      <c r="E115" s="39"/>
      <c r="F115" s="39"/>
      <c r="G115" s="39"/>
      <c r="H115" s="39"/>
      <c r="I115" s="39"/>
      <c r="J115" s="39"/>
      <c r="K115" s="39"/>
      <c r="L115" s="40"/>
      <c r="M115" s="43" t="s">
        <v>205</v>
      </c>
      <c r="N115" s="43">
        <v>10</v>
      </c>
      <c r="O115" s="41"/>
      <c r="P115" s="48">
        <v>575</v>
      </c>
      <c r="Q115" s="50">
        <f t="shared" si="4"/>
        <v>28.75</v>
      </c>
      <c r="R115" s="50">
        <f t="shared" si="5"/>
        <v>28.427999999999997</v>
      </c>
      <c r="S115" s="51">
        <v>0</v>
      </c>
      <c r="T115" s="50">
        <v>0</v>
      </c>
      <c r="U115" s="50">
        <f t="shared" si="6"/>
        <v>632.178</v>
      </c>
      <c r="V115" s="51">
        <f t="shared" si="7"/>
        <v>6321.78</v>
      </c>
    </row>
    <row r="116" spans="1:22" x14ac:dyDescent="0.3">
      <c r="A116" s="68"/>
      <c r="B116" s="65" t="s">
        <v>294</v>
      </c>
      <c r="C116" s="66" t="s">
        <v>145</v>
      </c>
      <c r="D116" s="39"/>
      <c r="E116" s="39"/>
      <c r="F116" s="39"/>
      <c r="G116" s="39"/>
      <c r="H116" s="39"/>
      <c r="I116" s="39"/>
      <c r="J116" s="39"/>
      <c r="K116" s="39"/>
      <c r="L116" s="40"/>
      <c r="M116" s="42" t="s">
        <v>212</v>
      </c>
      <c r="N116" s="42">
        <v>0</v>
      </c>
      <c r="O116" s="41"/>
      <c r="P116" s="48">
        <v>0</v>
      </c>
      <c r="Q116" s="50">
        <f t="shared" si="4"/>
        <v>0</v>
      </c>
      <c r="R116" s="50">
        <f t="shared" si="5"/>
        <v>0</v>
      </c>
      <c r="S116" s="51">
        <v>0</v>
      </c>
      <c r="T116" s="50">
        <v>0</v>
      </c>
      <c r="U116" s="50">
        <f t="shared" si="6"/>
        <v>0</v>
      </c>
      <c r="V116" s="51">
        <f t="shared" si="7"/>
        <v>0</v>
      </c>
    </row>
    <row r="117" spans="1:22" ht="100.8" x14ac:dyDescent="0.3">
      <c r="A117" s="68">
        <v>3</v>
      </c>
      <c r="B117" s="65" t="s">
        <v>294</v>
      </c>
      <c r="C117" s="66" t="s">
        <v>260</v>
      </c>
      <c r="D117" s="39"/>
      <c r="E117" s="39"/>
      <c r="F117" s="39"/>
      <c r="G117" s="39"/>
      <c r="H117" s="39"/>
      <c r="I117" s="39"/>
      <c r="J117" s="39"/>
      <c r="K117" s="39"/>
      <c r="L117" s="40"/>
      <c r="M117" s="43" t="s">
        <v>205</v>
      </c>
      <c r="N117" s="43">
        <v>10</v>
      </c>
      <c r="O117" s="41"/>
      <c r="P117" s="48">
        <v>690</v>
      </c>
      <c r="Q117" s="50">
        <f t="shared" si="4"/>
        <v>34.5</v>
      </c>
      <c r="R117" s="50">
        <f t="shared" si="5"/>
        <v>34.113599999999998</v>
      </c>
      <c r="S117" s="51">
        <v>0</v>
      </c>
      <c r="T117" s="50">
        <v>0</v>
      </c>
      <c r="U117" s="50">
        <f t="shared" si="6"/>
        <v>758.61360000000002</v>
      </c>
      <c r="V117" s="51">
        <f t="shared" si="7"/>
        <v>7586.1360000000004</v>
      </c>
    </row>
    <row r="118" spans="1:22" x14ac:dyDescent="0.3">
      <c r="A118" s="68"/>
      <c r="B118" s="65" t="s">
        <v>294</v>
      </c>
      <c r="C118" s="66" t="s">
        <v>146</v>
      </c>
      <c r="D118" s="39"/>
      <c r="E118" s="39"/>
      <c r="F118" s="39"/>
      <c r="G118" s="39"/>
      <c r="H118" s="39"/>
      <c r="I118" s="39"/>
      <c r="J118" s="39"/>
      <c r="K118" s="39"/>
      <c r="L118" s="40"/>
      <c r="M118" s="42" t="s">
        <v>212</v>
      </c>
      <c r="N118" s="42">
        <v>0</v>
      </c>
      <c r="O118" s="41"/>
      <c r="P118" s="48">
        <v>0</v>
      </c>
      <c r="Q118" s="50">
        <f t="shared" si="4"/>
        <v>0</v>
      </c>
      <c r="R118" s="50">
        <f t="shared" si="5"/>
        <v>0</v>
      </c>
      <c r="S118" s="51">
        <v>0</v>
      </c>
      <c r="T118" s="50">
        <v>0</v>
      </c>
      <c r="U118" s="50">
        <f t="shared" si="6"/>
        <v>0</v>
      </c>
      <c r="V118" s="51">
        <f t="shared" si="7"/>
        <v>0</v>
      </c>
    </row>
    <row r="119" spans="1:22" x14ac:dyDescent="0.3">
      <c r="A119" s="73" t="s">
        <v>200</v>
      </c>
      <c r="B119" s="65" t="s">
        <v>294</v>
      </c>
      <c r="C119" s="66" t="s">
        <v>147</v>
      </c>
      <c r="D119" s="39"/>
      <c r="E119" s="39"/>
      <c r="F119" s="39"/>
      <c r="G119" s="39"/>
      <c r="H119" s="39"/>
      <c r="I119" s="39"/>
      <c r="J119" s="39"/>
      <c r="K119" s="39"/>
      <c r="L119" s="40"/>
      <c r="M119" s="42" t="s">
        <v>212</v>
      </c>
      <c r="N119" s="42">
        <v>0</v>
      </c>
      <c r="O119" s="41"/>
      <c r="P119" s="48">
        <v>0</v>
      </c>
      <c r="Q119" s="50">
        <f t="shared" si="4"/>
        <v>0</v>
      </c>
      <c r="R119" s="50">
        <f t="shared" si="5"/>
        <v>0</v>
      </c>
      <c r="S119" s="51">
        <v>0</v>
      </c>
      <c r="T119" s="50">
        <v>0</v>
      </c>
      <c r="U119" s="50">
        <f t="shared" si="6"/>
        <v>0</v>
      </c>
      <c r="V119" s="51">
        <f t="shared" si="7"/>
        <v>0</v>
      </c>
    </row>
    <row r="120" spans="1:22" x14ac:dyDescent="0.3">
      <c r="A120" s="69"/>
      <c r="B120" s="65" t="s">
        <v>294</v>
      </c>
      <c r="C120" s="66" t="s">
        <v>116</v>
      </c>
      <c r="D120" s="39"/>
      <c r="E120" s="39"/>
      <c r="F120" s="39"/>
      <c r="G120" s="39"/>
      <c r="H120" s="39"/>
      <c r="I120" s="39"/>
      <c r="J120" s="39"/>
      <c r="K120" s="39"/>
      <c r="L120" s="40"/>
      <c r="M120" s="42" t="s">
        <v>212</v>
      </c>
      <c r="N120" s="42">
        <v>0</v>
      </c>
      <c r="O120" s="41"/>
      <c r="P120" s="48">
        <v>0</v>
      </c>
      <c r="Q120" s="50">
        <f t="shared" si="4"/>
        <v>0</v>
      </c>
      <c r="R120" s="50">
        <f t="shared" si="5"/>
        <v>0</v>
      </c>
      <c r="S120" s="51">
        <v>0</v>
      </c>
      <c r="T120" s="50">
        <v>0</v>
      </c>
      <c r="U120" s="50">
        <f t="shared" si="6"/>
        <v>0</v>
      </c>
      <c r="V120" s="51">
        <f t="shared" si="7"/>
        <v>0</v>
      </c>
    </row>
    <row r="121" spans="1:22" ht="43.2" x14ac:dyDescent="0.3">
      <c r="A121" s="69"/>
      <c r="B121" s="65" t="s">
        <v>294</v>
      </c>
      <c r="C121" s="66" t="s">
        <v>148</v>
      </c>
      <c r="D121" s="39"/>
      <c r="E121" s="39"/>
      <c r="F121" s="39"/>
      <c r="G121" s="39"/>
      <c r="H121" s="39"/>
      <c r="I121" s="39"/>
      <c r="J121" s="39"/>
      <c r="K121" s="39"/>
      <c r="L121" s="40"/>
      <c r="M121" s="42" t="s">
        <v>212</v>
      </c>
      <c r="N121" s="42">
        <v>0</v>
      </c>
      <c r="O121" s="41"/>
      <c r="P121" s="48">
        <v>0</v>
      </c>
      <c r="Q121" s="50">
        <f t="shared" si="4"/>
        <v>0</v>
      </c>
      <c r="R121" s="50">
        <f t="shared" si="5"/>
        <v>0</v>
      </c>
      <c r="S121" s="51">
        <v>0</v>
      </c>
      <c r="T121" s="50">
        <v>0</v>
      </c>
      <c r="U121" s="50">
        <f t="shared" si="6"/>
        <v>0</v>
      </c>
      <c r="V121" s="51">
        <f t="shared" si="7"/>
        <v>0</v>
      </c>
    </row>
    <row r="122" spans="1:22" x14ac:dyDescent="0.3">
      <c r="A122" s="69"/>
      <c r="B122" s="65" t="s">
        <v>294</v>
      </c>
      <c r="C122" s="66" t="s">
        <v>149</v>
      </c>
      <c r="D122" s="39"/>
      <c r="E122" s="39"/>
      <c r="F122" s="39"/>
      <c r="G122" s="39"/>
      <c r="H122" s="39"/>
      <c r="I122" s="39"/>
      <c r="J122" s="39"/>
      <c r="K122" s="39"/>
      <c r="L122" s="40"/>
      <c r="M122" s="42" t="s">
        <v>212</v>
      </c>
      <c r="N122" s="42">
        <v>0</v>
      </c>
      <c r="O122" s="41"/>
      <c r="P122" s="48">
        <v>0</v>
      </c>
      <c r="Q122" s="50">
        <f t="shared" ref="Q122:Q180" si="8">P122*5%</f>
        <v>0</v>
      </c>
      <c r="R122" s="50">
        <f t="shared" ref="R122:R180" si="9">P122*4.944%</f>
        <v>0</v>
      </c>
      <c r="S122" s="51">
        <v>0</v>
      </c>
      <c r="T122" s="50">
        <v>0</v>
      </c>
      <c r="U122" s="50">
        <f t="shared" ref="U122:U180" si="10">SUM(P122:T122)</f>
        <v>0</v>
      </c>
      <c r="V122" s="51">
        <f t="shared" ref="V122:V180" si="11">U122*N122</f>
        <v>0</v>
      </c>
    </row>
    <row r="123" spans="1:22" ht="144" x14ac:dyDescent="0.3">
      <c r="A123" s="69">
        <v>1</v>
      </c>
      <c r="B123" s="65" t="s">
        <v>294</v>
      </c>
      <c r="C123" s="66" t="s">
        <v>261</v>
      </c>
      <c r="D123" s="39"/>
      <c r="E123" s="39"/>
      <c r="F123" s="39"/>
      <c r="G123" s="39"/>
      <c r="H123" s="39"/>
      <c r="I123" s="39"/>
      <c r="J123" s="39"/>
      <c r="K123" s="39"/>
      <c r="L123" s="40"/>
      <c r="M123" s="42" t="s">
        <v>212</v>
      </c>
      <c r="N123" s="42">
        <v>0</v>
      </c>
      <c r="O123" s="41"/>
      <c r="P123" s="48">
        <v>0</v>
      </c>
      <c r="Q123" s="50">
        <f t="shared" si="8"/>
        <v>0</v>
      </c>
      <c r="R123" s="50">
        <f t="shared" si="9"/>
        <v>0</v>
      </c>
      <c r="S123" s="51">
        <v>0</v>
      </c>
      <c r="T123" s="50">
        <v>0</v>
      </c>
      <c r="U123" s="50">
        <f t="shared" si="10"/>
        <v>0</v>
      </c>
      <c r="V123" s="51">
        <f t="shared" si="11"/>
        <v>0</v>
      </c>
    </row>
    <row r="124" spans="1:22" ht="72" x14ac:dyDescent="0.3">
      <c r="A124" s="69"/>
      <c r="B124" s="65" t="s">
        <v>294</v>
      </c>
      <c r="C124" s="66" t="s">
        <v>150</v>
      </c>
      <c r="D124" s="39"/>
      <c r="E124" s="39"/>
      <c r="F124" s="39"/>
      <c r="G124" s="39"/>
      <c r="H124" s="39"/>
      <c r="I124" s="39"/>
      <c r="J124" s="39"/>
      <c r="K124" s="39"/>
      <c r="L124" s="40"/>
      <c r="M124" s="42" t="s">
        <v>212</v>
      </c>
      <c r="N124" s="42">
        <v>0</v>
      </c>
      <c r="O124" s="41"/>
      <c r="P124" s="48">
        <v>0</v>
      </c>
      <c r="Q124" s="50">
        <f t="shared" si="8"/>
        <v>0</v>
      </c>
      <c r="R124" s="50">
        <f t="shared" si="9"/>
        <v>0</v>
      </c>
      <c r="S124" s="51">
        <v>0</v>
      </c>
      <c r="T124" s="50">
        <v>0</v>
      </c>
      <c r="U124" s="50">
        <f t="shared" si="10"/>
        <v>0</v>
      </c>
      <c r="V124" s="51">
        <f t="shared" si="11"/>
        <v>0</v>
      </c>
    </row>
    <row r="125" spans="1:22" ht="43.2" x14ac:dyDescent="0.3">
      <c r="A125" s="69">
        <v>1.1000000000000001</v>
      </c>
      <c r="B125" s="65" t="s">
        <v>294</v>
      </c>
      <c r="C125" s="66" t="s">
        <v>262</v>
      </c>
      <c r="D125" s="39"/>
      <c r="E125" s="39"/>
      <c r="F125" s="39"/>
      <c r="G125" s="39"/>
      <c r="H125" s="39"/>
      <c r="I125" s="39"/>
      <c r="J125" s="39"/>
      <c r="K125" s="39"/>
      <c r="L125" s="40"/>
      <c r="M125" s="43" t="s">
        <v>209</v>
      </c>
      <c r="N125" s="43">
        <v>0.09</v>
      </c>
      <c r="O125" s="41"/>
      <c r="P125" s="48">
        <v>287500</v>
      </c>
      <c r="Q125" s="50">
        <f t="shared" si="8"/>
        <v>14375</v>
      </c>
      <c r="R125" s="50">
        <f t="shared" si="9"/>
        <v>14214</v>
      </c>
      <c r="S125" s="51">
        <v>0</v>
      </c>
      <c r="T125" s="50">
        <v>0</v>
      </c>
      <c r="U125" s="50">
        <f t="shared" si="10"/>
        <v>316089</v>
      </c>
      <c r="V125" s="51">
        <f t="shared" si="11"/>
        <v>28448.01</v>
      </c>
    </row>
    <row r="126" spans="1:22" ht="144" x14ac:dyDescent="0.3">
      <c r="A126" s="69">
        <v>2</v>
      </c>
      <c r="B126" s="65" t="s">
        <v>294</v>
      </c>
      <c r="C126" s="66" t="s">
        <v>263</v>
      </c>
      <c r="D126" s="39"/>
      <c r="E126" s="39"/>
      <c r="F126" s="39"/>
      <c r="G126" s="39"/>
      <c r="H126" s="39"/>
      <c r="I126" s="39"/>
      <c r="J126" s="39"/>
      <c r="K126" s="39"/>
      <c r="L126" s="40"/>
      <c r="M126" s="42" t="s">
        <v>212</v>
      </c>
      <c r="N126" s="42">
        <v>0</v>
      </c>
      <c r="O126" s="41"/>
      <c r="P126" s="48">
        <v>0</v>
      </c>
      <c r="Q126" s="50">
        <f t="shared" si="8"/>
        <v>0</v>
      </c>
      <c r="R126" s="50">
        <f t="shared" si="9"/>
        <v>0</v>
      </c>
      <c r="S126" s="51">
        <v>0</v>
      </c>
      <c r="T126" s="50">
        <v>0</v>
      </c>
      <c r="U126" s="50">
        <f t="shared" si="10"/>
        <v>0</v>
      </c>
      <c r="V126" s="51">
        <f t="shared" si="11"/>
        <v>0</v>
      </c>
    </row>
    <row r="127" spans="1:22" ht="43.2" x14ac:dyDescent="0.3">
      <c r="A127" s="69"/>
      <c r="B127" s="65" t="s">
        <v>294</v>
      </c>
      <c r="C127" s="66" t="s">
        <v>151</v>
      </c>
      <c r="D127" s="39"/>
      <c r="E127" s="39"/>
      <c r="F127" s="39"/>
      <c r="G127" s="39"/>
      <c r="H127" s="39"/>
      <c r="I127" s="39"/>
      <c r="J127" s="39"/>
      <c r="K127" s="39"/>
      <c r="L127" s="40"/>
      <c r="M127" s="42" t="s">
        <v>212</v>
      </c>
      <c r="N127" s="42">
        <v>0</v>
      </c>
      <c r="O127" s="41"/>
      <c r="P127" s="48">
        <v>0</v>
      </c>
      <c r="Q127" s="50">
        <f t="shared" si="8"/>
        <v>0</v>
      </c>
      <c r="R127" s="50">
        <f t="shared" si="9"/>
        <v>0</v>
      </c>
      <c r="S127" s="51">
        <v>0</v>
      </c>
      <c r="T127" s="50">
        <v>0</v>
      </c>
      <c r="U127" s="50">
        <f t="shared" si="10"/>
        <v>0</v>
      </c>
      <c r="V127" s="51">
        <f t="shared" si="11"/>
        <v>0</v>
      </c>
    </row>
    <row r="128" spans="1:22" ht="216" x14ac:dyDescent="0.3">
      <c r="A128" s="74" t="s">
        <v>201</v>
      </c>
      <c r="B128" s="65" t="s">
        <v>294</v>
      </c>
      <c r="C128" s="66" t="s">
        <v>264</v>
      </c>
      <c r="D128" s="39"/>
      <c r="E128" s="39"/>
      <c r="F128" s="39"/>
      <c r="G128" s="39"/>
      <c r="H128" s="39"/>
      <c r="I128" s="39"/>
      <c r="J128" s="39"/>
      <c r="K128" s="39"/>
      <c r="L128" s="40"/>
      <c r="M128" s="42" t="s">
        <v>212</v>
      </c>
      <c r="N128" s="42">
        <v>0</v>
      </c>
      <c r="O128" s="41"/>
      <c r="P128" s="48">
        <v>0</v>
      </c>
      <c r="Q128" s="50">
        <f t="shared" si="8"/>
        <v>0</v>
      </c>
      <c r="R128" s="50">
        <f t="shared" si="9"/>
        <v>0</v>
      </c>
      <c r="S128" s="51">
        <v>0</v>
      </c>
      <c r="T128" s="50">
        <v>0</v>
      </c>
      <c r="U128" s="50">
        <f t="shared" si="10"/>
        <v>0</v>
      </c>
      <c r="V128" s="51">
        <f t="shared" si="11"/>
        <v>0</v>
      </c>
    </row>
    <row r="129" spans="1:22" ht="43.2" x14ac:dyDescent="0.3">
      <c r="A129" s="69"/>
      <c r="B129" s="65" t="s">
        <v>294</v>
      </c>
      <c r="C129" s="66" t="s">
        <v>152</v>
      </c>
      <c r="D129" s="39"/>
      <c r="E129" s="39"/>
      <c r="F129" s="39"/>
      <c r="G129" s="39"/>
      <c r="H129" s="39"/>
      <c r="I129" s="39"/>
      <c r="J129" s="39"/>
      <c r="K129" s="39"/>
      <c r="L129" s="40"/>
      <c r="M129" s="42" t="s">
        <v>212</v>
      </c>
      <c r="N129" s="42">
        <v>0</v>
      </c>
      <c r="O129" s="41"/>
      <c r="P129" s="48">
        <v>0</v>
      </c>
      <c r="Q129" s="50">
        <f t="shared" si="8"/>
        <v>0</v>
      </c>
      <c r="R129" s="50">
        <f t="shared" si="9"/>
        <v>0</v>
      </c>
      <c r="S129" s="51">
        <v>0</v>
      </c>
      <c r="T129" s="50">
        <v>0</v>
      </c>
      <c r="U129" s="50">
        <f t="shared" si="10"/>
        <v>0</v>
      </c>
      <c r="V129" s="51">
        <f t="shared" si="11"/>
        <v>0</v>
      </c>
    </row>
    <row r="130" spans="1:22" ht="28.8" x14ac:dyDescent="0.3">
      <c r="A130" s="69"/>
      <c r="B130" s="65" t="s">
        <v>294</v>
      </c>
      <c r="C130" s="66" t="s">
        <v>265</v>
      </c>
      <c r="D130" s="39"/>
      <c r="E130" s="39"/>
      <c r="F130" s="39"/>
      <c r="G130" s="39"/>
      <c r="H130" s="39"/>
      <c r="I130" s="39"/>
      <c r="J130" s="39"/>
      <c r="K130" s="39"/>
      <c r="L130" s="40"/>
      <c r="M130" s="42" t="s">
        <v>212</v>
      </c>
      <c r="N130" s="42">
        <v>0</v>
      </c>
      <c r="O130" s="41"/>
      <c r="P130" s="48">
        <v>0</v>
      </c>
      <c r="Q130" s="50">
        <f t="shared" si="8"/>
        <v>0</v>
      </c>
      <c r="R130" s="50">
        <f t="shared" si="9"/>
        <v>0</v>
      </c>
      <c r="S130" s="51">
        <v>0</v>
      </c>
      <c r="T130" s="50">
        <v>0</v>
      </c>
      <c r="U130" s="50">
        <f t="shared" si="10"/>
        <v>0</v>
      </c>
      <c r="V130" s="51">
        <f t="shared" si="11"/>
        <v>0</v>
      </c>
    </row>
    <row r="131" spans="1:22" ht="28.8" x14ac:dyDescent="0.3">
      <c r="A131" s="69"/>
      <c r="B131" s="65" t="s">
        <v>294</v>
      </c>
      <c r="C131" s="66" t="s">
        <v>266</v>
      </c>
      <c r="D131" s="39"/>
      <c r="E131" s="39"/>
      <c r="F131" s="39"/>
      <c r="G131" s="39"/>
      <c r="H131" s="39"/>
      <c r="I131" s="39"/>
      <c r="J131" s="39"/>
      <c r="K131" s="39"/>
      <c r="L131" s="40"/>
      <c r="M131" s="42" t="s">
        <v>212</v>
      </c>
      <c r="N131" s="42">
        <v>0</v>
      </c>
      <c r="O131" s="41"/>
      <c r="P131" s="48">
        <v>0</v>
      </c>
      <c r="Q131" s="50">
        <f t="shared" si="8"/>
        <v>0</v>
      </c>
      <c r="R131" s="50">
        <f t="shared" si="9"/>
        <v>0</v>
      </c>
      <c r="S131" s="51">
        <v>0</v>
      </c>
      <c r="T131" s="50">
        <v>0</v>
      </c>
      <c r="U131" s="50">
        <f t="shared" si="10"/>
        <v>0</v>
      </c>
      <c r="V131" s="51">
        <f t="shared" si="11"/>
        <v>0</v>
      </c>
    </row>
    <row r="132" spans="1:22" ht="28.8" x14ac:dyDescent="0.3">
      <c r="A132" s="69"/>
      <c r="B132" s="65" t="s">
        <v>294</v>
      </c>
      <c r="C132" s="66" t="s">
        <v>267</v>
      </c>
      <c r="D132" s="39"/>
      <c r="E132" s="39"/>
      <c r="F132" s="39"/>
      <c r="G132" s="39"/>
      <c r="H132" s="39"/>
      <c r="I132" s="39"/>
      <c r="J132" s="39"/>
      <c r="K132" s="39"/>
      <c r="L132" s="40"/>
      <c r="M132" s="42" t="s">
        <v>212</v>
      </c>
      <c r="N132" s="42">
        <v>0</v>
      </c>
      <c r="O132" s="41"/>
      <c r="P132" s="48">
        <v>0</v>
      </c>
      <c r="Q132" s="50">
        <f t="shared" si="8"/>
        <v>0</v>
      </c>
      <c r="R132" s="50">
        <f t="shared" si="9"/>
        <v>0</v>
      </c>
      <c r="S132" s="51">
        <v>0</v>
      </c>
      <c r="T132" s="50">
        <v>0</v>
      </c>
      <c r="U132" s="50">
        <f t="shared" si="10"/>
        <v>0</v>
      </c>
      <c r="V132" s="51">
        <f t="shared" si="11"/>
        <v>0</v>
      </c>
    </row>
    <row r="133" spans="1:22" ht="28.8" x14ac:dyDescent="0.3">
      <c r="A133" s="69"/>
      <c r="B133" s="65" t="s">
        <v>294</v>
      </c>
      <c r="C133" s="66" t="s">
        <v>268</v>
      </c>
      <c r="D133" s="39"/>
      <c r="E133" s="39"/>
      <c r="F133" s="39"/>
      <c r="G133" s="39"/>
      <c r="H133" s="39"/>
      <c r="I133" s="39"/>
      <c r="J133" s="39"/>
      <c r="K133" s="39"/>
      <c r="L133" s="40"/>
      <c r="M133" s="42" t="s">
        <v>212</v>
      </c>
      <c r="N133" s="42">
        <v>0</v>
      </c>
      <c r="O133" s="41"/>
      <c r="P133" s="48">
        <v>0</v>
      </c>
      <c r="Q133" s="50">
        <f t="shared" si="8"/>
        <v>0</v>
      </c>
      <c r="R133" s="50">
        <f t="shared" si="9"/>
        <v>0</v>
      </c>
      <c r="S133" s="51">
        <v>0</v>
      </c>
      <c r="T133" s="50">
        <v>0</v>
      </c>
      <c r="U133" s="50">
        <f t="shared" si="10"/>
        <v>0</v>
      </c>
      <c r="V133" s="51">
        <f t="shared" si="11"/>
        <v>0</v>
      </c>
    </row>
    <row r="134" spans="1:22" ht="28.8" x14ac:dyDescent="0.3">
      <c r="A134" s="69"/>
      <c r="B134" s="65" t="s">
        <v>294</v>
      </c>
      <c r="C134" s="66" t="s">
        <v>309</v>
      </c>
      <c r="D134" s="39"/>
      <c r="E134" s="39"/>
      <c r="F134" s="39"/>
      <c r="G134" s="39"/>
      <c r="H134" s="39"/>
      <c r="I134" s="39"/>
      <c r="J134" s="39"/>
      <c r="K134" s="39"/>
      <c r="L134" s="40"/>
      <c r="M134" s="42" t="s">
        <v>212</v>
      </c>
      <c r="N134" s="42">
        <v>0</v>
      </c>
      <c r="O134" s="41"/>
      <c r="P134" s="48">
        <v>0</v>
      </c>
      <c r="Q134" s="50">
        <f t="shared" si="8"/>
        <v>0</v>
      </c>
      <c r="R134" s="50">
        <f t="shared" si="9"/>
        <v>0</v>
      </c>
      <c r="S134" s="51">
        <v>0</v>
      </c>
      <c r="T134" s="50">
        <v>0</v>
      </c>
      <c r="U134" s="50">
        <f t="shared" si="10"/>
        <v>0</v>
      </c>
      <c r="V134" s="51">
        <f t="shared" si="11"/>
        <v>0</v>
      </c>
    </row>
    <row r="135" spans="1:22" x14ac:dyDescent="0.3">
      <c r="A135" s="69"/>
      <c r="B135" s="65" t="s">
        <v>294</v>
      </c>
      <c r="C135" s="66" t="s">
        <v>154</v>
      </c>
      <c r="D135" s="39"/>
      <c r="E135" s="39"/>
      <c r="F135" s="39"/>
      <c r="G135" s="39"/>
      <c r="H135" s="39"/>
      <c r="I135" s="39"/>
      <c r="J135" s="39"/>
      <c r="K135" s="39"/>
      <c r="L135" s="40"/>
      <c r="M135" s="42" t="s">
        <v>212</v>
      </c>
      <c r="N135" s="42">
        <v>0</v>
      </c>
      <c r="O135" s="41"/>
      <c r="P135" s="48">
        <v>0</v>
      </c>
      <c r="Q135" s="50">
        <f t="shared" si="8"/>
        <v>0</v>
      </c>
      <c r="R135" s="50">
        <f t="shared" si="9"/>
        <v>0</v>
      </c>
      <c r="S135" s="51">
        <v>0</v>
      </c>
      <c r="T135" s="50">
        <v>0</v>
      </c>
      <c r="U135" s="50">
        <f t="shared" si="10"/>
        <v>0</v>
      </c>
      <c r="V135" s="51">
        <f t="shared" si="11"/>
        <v>0</v>
      </c>
    </row>
    <row r="136" spans="1:22" ht="28.8" x14ac:dyDescent="0.3">
      <c r="A136" s="69"/>
      <c r="B136" s="65" t="s">
        <v>294</v>
      </c>
      <c r="C136" s="66" t="s">
        <v>155</v>
      </c>
      <c r="D136" s="39"/>
      <c r="E136" s="39"/>
      <c r="F136" s="39"/>
      <c r="G136" s="39"/>
      <c r="H136" s="39"/>
      <c r="I136" s="39"/>
      <c r="J136" s="39"/>
      <c r="K136" s="39"/>
      <c r="L136" s="40"/>
      <c r="M136" s="42" t="s">
        <v>212</v>
      </c>
      <c r="N136" s="42">
        <v>0</v>
      </c>
      <c r="O136" s="41"/>
      <c r="P136" s="48">
        <v>0</v>
      </c>
      <c r="Q136" s="50">
        <f t="shared" si="8"/>
        <v>0</v>
      </c>
      <c r="R136" s="50">
        <f t="shared" si="9"/>
        <v>0</v>
      </c>
      <c r="S136" s="51">
        <v>0</v>
      </c>
      <c r="T136" s="50">
        <v>0</v>
      </c>
      <c r="U136" s="50">
        <f t="shared" si="10"/>
        <v>0</v>
      </c>
      <c r="V136" s="51">
        <f t="shared" si="11"/>
        <v>0</v>
      </c>
    </row>
    <row r="137" spans="1:22" ht="28.8" x14ac:dyDescent="0.3">
      <c r="A137" s="69"/>
      <c r="B137" s="65" t="s">
        <v>294</v>
      </c>
      <c r="C137" s="66" t="s">
        <v>156</v>
      </c>
      <c r="D137" s="39"/>
      <c r="E137" s="39"/>
      <c r="F137" s="39"/>
      <c r="G137" s="39"/>
      <c r="H137" s="39"/>
      <c r="I137" s="39"/>
      <c r="J137" s="39"/>
      <c r="K137" s="39"/>
      <c r="L137" s="40"/>
      <c r="M137" s="43" t="s">
        <v>210</v>
      </c>
      <c r="N137" s="43">
        <v>1</v>
      </c>
      <c r="O137" s="41"/>
      <c r="P137" s="48">
        <v>31049.999999999996</v>
      </c>
      <c r="Q137" s="50">
        <f t="shared" si="8"/>
        <v>1552.5</v>
      </c>
      <c r="R137" s="50">
        <f t="shared" si="9"/>
        <v>1535.1119999999999</v>
      </c>
      <c r="S137" s="51">
        <v>0</v>
      </c>
      <c r="T137" s="50">
        <v>0</v>
      </c>
      <c r="U137" s="50">
        <f t="shared" si="10"/>
        <v>34137.611999999994</v>
      </c>
      <c r="V137" s="51">
        <f t="shared" si="11"/>
        <v>34137.611999999994</v>
      </c>
    </row>
    <row r="138" spans="1:22" ht="129.6" x14ac:dyDescent="0.3">
      <c r="A138" s="68" t="s">
        <v>202</v>
      </c>
      <c r="B138" s="65" t="s">
        <v>294</v>
      </c>
      <c r="C138" s="66" t="s">
        <v>269</v>
      </c>
      <c r="D138" s="39"/>
      <c r="E138" s="39"/>
      <c r="F138" s="39"/>
      <c r="G138" s="39"/>
      <c r="H138" s="39"/>
      <c r="I138" s="39"/>
      <c r="J138" s="39"/>
      <c r="K138" s="39"/>
      <c r="L138" s="40"/>
      <c r="M138" s="42" t="s">
        <v>212</v>
      </c>
      <c r="N138" s="42">
        <v>0</v>
      </c>
      <c r="O138" s="41"/>
      <c r="P138" s="48">
        <v>0</v>
      </c>
      <c r="Q138" s="50">
        <f t="shared" si="8"/>
        <v>0</v>
      </c>
      <c r="R138" s="50">
        <f t="shared" si="9"/>
        <v>0</v>
      </c>
      <c r="S138" s="51">
        <v>0</v>
      </c>
      <c r="T138" s="50">
        <v>0</v>
      </c>
      <c r="U138" s="50">
        <f t="shared" si="10"/>
        <v>0</v>
      </c>
      <c r="V138" s="51">
        <f t="shared" si="11"/>
        <v>0</v>
      </c>
    </row>
    <row r="139" spans="1:22" ht="28.8" x14ac:dyDescent="0.3">
      <c r="A139" s="68"/>
      <c r="B139" s="65" t="s">
        <v>294</v>
      </c>
      <c r="C139" s="66" t="s">
        <v>157</v>
      </c>
      <c r="D139" s="39"/>
      <c r="E139" s="39"/>
      <c r="F139" s="39"/>
      <c r="G139" s="39"/>
      <c r="H139" s="39"/>
      <c r="I139" s="39"/>
      <c r="J139" s="39"/>
      <c r="K139" s="39"/>
      <c r="L139" s="40"/>
      <c r="M139" s="42" t="s">
        <v>212</v>
      </c>
      <c r="N139" s="42">
        <v>0</v>
      </c>
      <c r="O139" s="41"/>
      <c r="P139" s="48">
        <v>0</v>
      </c>
      <c r="Q139" s="50">
        <f t="shared" si="8"/>
        <v>0</v>
      </c>
      <c r="R139" s="50">
        <f t="shared" si="9"/>
        <v>0</v>
      </c>
      <c r="S139" s="51">
        <v>0</v>
      </c>
      <c r="T139" s="50">
        <v>0</v>
      </c>
      <c r="U139" s="50">
        <f t="shared" si="10"/>
        <v>0</v>
      </c>
      <c r="V139" s="51">
        <f t="shared" si="11"/>
        <v>0</v>
      </c>
    </row>
    <row r="140" spans="1:22" ht="28.8" x14ac:dyDescent="0.3">
      <c r="A140" s="68"/>
      <c r="B140" s="65" t="s">
        <v>294</v>
      </c>
      <c r="C140" s="66" t="s">
        <v>158</v>
      </c>
      <c r="D140" s="39"/>
      <c r="E140" s="39"/>
      <c r="F140" s="39"/>
      <c r="G140" s="39"/>
      <c r="H140" s="39"/>
      <c r="I140" s="39"/>
      <c r="J140" s="39"/>
      <c r="K140" s="39"/>
      <c r="L140" s="40"/>
      <c r="M140" s="42" t="s">
        <v>212</v>
      </c>
      <c r="N140" s="42">
        <v>0</v>
      </c>
      <c r="O140" s="41"/>
      <c r="P140" s="48">
        <v>0</v>
      </c>
      <c r="Q140" s="50">
        <f t="shared" si="8"/>
        <v>0</v>
      </c>
      <c r="R140" s="50">
        <f t="shared" si="9"/>
        <v>0</v>
      </c>
      <c r="S140" s="51">
        <v>0</v>
      </c>
      <c r="T140" s="50">
        <v>0</v>
      </c>
      <c r="U140" s="50">
        <f t="shared" si="10"/>
        <v>0</v>
      </c>
      <c r="V140" s="51">
        <f t="shared" si="11"/>
        <v>0</v>
      </c>
    </row>
    <row r="141" spans="1:22" ht="28.8" x14ac:dyDescent="0.3">
      <c r="A141" s="68"/>
      <c r="B141" s="65" t="s">
        <v>294</v>
      </c>
      <c r="C141" s="66" t="s">
        <v>159</v>
      </c>
      <c r="D141" s="39"/>
      <c r="E141" s="39"/>
      <c r="F141" s="39"/>
      <c r="G141" s="39"/>
      <c r="H141" s="39"/>
      <c r="I141" s="39"/>
      <c r="J141" s="39"/>
      <c r="K141" s="39"/>
      <c r="L141" s="40"/>
      <c r="M141" s="42" t="s">
        <v>212</v>
      </c>
      <c r="N141" s="42">
        <v>0</v>
      </c>
      <c r="O141" s="41"/>
      <c r="P141" s="48">
        <v>0</v>
      </c>
      <c r="Q141" s="50">
        <f t="shared" si="8"/>
        <v>0</v>
      </c>
      <c r="R141" s="50">
        <f t="shared" si="9"/>
        <v>0</v>
      </c>
      <c r="S141" s="51">
        <v>0</v>
      </c>
      <c r="T141" s="50">
        <v>0</v>
      </c>
      <c r="U141" s="50">
        <f t="shared" si="10"/>
        <v>0</v>
      </c>
      <c r="V141" s="51">
        <f t="shared" si="11"/>
        <v>0</v>
      </c>
    </row>
    <row r="142" spans="1:22" ht="28.8" x14ac:dyDescent="0.3">
      <c r="A142" s="68"/>
      <c r="B142" s="65" t="s">
        <v>294</v>
      </c>
      <c r="C142" s="66" t="s">
        <v>153</v>
      </c>
      <c r="D142" s="39"/>
      <c r="E142" s="39"/>
      <c r="F142" s="39"/>
      <c r="G142" s="39"/>
      <c r="H142" s="39"/>
      <c r="I142" s="39"/>
      <c r="J142" s="39"/>
      <c r="K142" s="39"/>
      <c r="L142" s="40"/>
      <c r="M142" s="43" t="s">
        <v>210</v>
      </c>
      <c r="N142" s="43">
        <v>1</v>
      </c>
      <c r="O142" s="41"/>
      <c r="P142" s="48">
        <v>25874.999999999996</v>
      </c>
      <c r="Q142" s="50">
        <f t="shared" si="8"/>
        <v>1293.75</v>
      </c>
      <c r="R142" s="50">
        <f t="shared" si="9"/>
        <v>1279.2599999999998</v>
      </c>
      <c r="S142" s="51">
        <v>0</v>
      </c>
      <c r="T142" s="50">
        <v>0</v>
      </c>
      <c r="U142" s="50">
        <f t="shared" si="10"/>
        <v>28448.009999999995</v>
      </c>
      <c r="V142" s="51">
        <f t="shared" si="11"/>
        <v>28448.009999999995</v>
      </c>
    </row>
    <row r="143" spans="1:22" ht="14.25" customHeight="1" x14ac:dyDescent="0.3">
      <c r="A143" s="67" t="s">
        <v>203</v>
      </c>
      <c r="B143" s="65" t="s">
        <v>294</v>
      </c>
      <c r="C143" s="66" t="s">
        <v>160</v>
      </c>
      <c r="D143" s="39"/>
      <c r="E143" s="39"/>
      <c r="F143" s="39"/>
      <c r="G143" s="39"/>
      <c r="H143" s="39"/>
      <c r="I143" s="39"/>
      <c r="J143" s="39"/>
      <c r="K143" s="39"/>
      <c r="L143" s="40"/>
      <c r="M143" s="42" t="s">
        <v>212</v>
      </c>
      <c r="N143" s="42">
        <v>0</v>
      </c>
      <c r="O143" s="41"/>
      <c r="P143" s="48">
        <v>0</v>
      </c>
      <c r="Q143" s="50">
        <f t="shared" si="8"/>
        <v>0</v>
      </c>
      <c r="R143" s="50">
        <f t="shared" si="9"/>
        <v>0</v>
      </c>
      <c r="S143" s="51">
        <v>0</v>
      </c>
      <c r="T143" s="50">
        <v>0</v>
      </c>
      <c r="U143" s="50">
        <f t="shared" si="10"/>
        <v>0</v>
      </c>
      <c r="V143" s="51">
        <f t="shared" si="11"/>
        <v>0</v>
      </c>
    </row>
    <row r="144" spans="1:22" ht="158.4" x14ac:dyDescent="0.3">
      <c r="A144" s="68">
        <v>1</v>
      </c>
      <c r="B144" s="65" t="s">
        <v>294</v>
      </c>
      <c r="C144" s="66" t="s">
        <v>270</v>
      </c>
      <c r="D144" s="39"/>
      <c r="E144" s="39"/>
      <c r="F144" s="39"/>
      <c r="G144" s="39"/>
      <c r="H144" s="39"/>
      <c r="I144" s="39"/>
      <c r="J144" s="39"/>
      <c r="K144" s="39"/>
      <c r="L144" s="40"/>
      <c r="M144" s="42" t="s">
        <v>212</v>
      </c>
      <c r="N144" s="42">
        <v>0</v>
      </c>
      <c r="O144" s="41"/>
      <c r="P144" s="48">
        <v>0</v>
      </c>
      <c r="Q144" s="50">
        <f t="shared" si="8"/>
        <v>0</v>
      </c>
      <c r="R144" s="50">
        <f t="shared" si="9"/>
        <v>0</v>
      </c>
      <c r="S144" s="51">
        <v>0</v>
      </c>
      <c r="T144" s="50">
        <v>0</v>
      </c>
      <c r="U144" s="50">
        <f t="shared" si="10"/>
        <v>0</v>
      </c>
      <c r="V144" s="51">
        <f t="shared" si="11"/>
        <v>0</v>
      </c>
    </row>
    <row r="145" spans="1:22" ht="115.2" x14ac:dyDescent="0.3">
      <c r="A145" s="68"/>
      <c r="B145" s="65" t="s">
        <v>294</v>
      </c>
      <c r="C145" s="66" t="s">
        <v>161</v>
      </c>
      <c r="D145" s="39"/>
      <c r="E145" s="39"/>
      <c r="F145" s="39"/>
      <c r="G145" s="39"/>
      <c r="H145" s="39"/>
      <c r="I145" s="39"/>
      <c r="J145" s="39"/>
      <c r="K145" s="39"/>
      <c r="L145" s="40"/>
      <c r="M145" s="43" t="s">
        <v>205</v>
      </c>
      <c r="N145" s="43">
        <v>6</v>
      </c>
      <c r="O145" s="41"/>
      <c r="P145" s="48">
        <v>10925</v>
      </c>
      <c r="Q145" s="50">
        <f t="shared" si="8"/>
        <v>546.25</v>
      </c>
      <c r="R145" s="50">
        <f t="shared" si="9"/>
        <v>540.13199999999995</v>
      </c>
      <c r="S145" s="51">
        <v>0</v>
      </c>
      <c r="T145" s="50">
        <v>0</v>
      </c>
      <c r="U145" s="50">
        <f t="shared" si="10"/>
        <v>12011.382</v>
      </c>
      <c r="V145" s="51">
        <f t="shared" si="11"/>
        <v>72068.292000000001</v>
      </c>
    </row>
    <row r="146" spans="1:22" ht="28.8" x14ac:dyDescent="0.3">
      <c r="A146" s="68"/>
      <c r="B146" s="65" t="s">
        <v>294</v>
      </c>
      <c r="C146" s="66" t="s">
        <v>162</v>
      </c>
      <c r="D146" s="39"/>
      <c r="E146" s="39"/>
      <c r="F146" s="39"/>
      <c r="G146" s="39"/>
      <c r="H146" s="39"/>
      <c r="I146" s="39"/>
      <c r="J146" s="39"/>
      <c r="K146" s="39"/>
      <c r="L146" s="40"/>
      <c r="M146" s="42" t="s">
        <v>212</v>
      </c>
      <c r="N146" s="42">
        <v>0</v>
      </c>
      <c r="O146" s="41"/>
      <c r="P146" s="48">
        <v>0</v>
      </c>
      <c r="Q146" s="50">
        <f t="shared" si="8"/>
        <v>0</v>
      </c>
      <c r="R146" s="50">
        <f t="shared" si="9"/>
        <v>0</v>
      </c>
      <c r="S146" s="51">
        <v>0</v>
      </c>
      <c r="T146" s="50">
        <v>0</v>
      </c>
      <c r="U146" s="50">
        <f t="shared" si="10"/>
        <v>0</v>
      </c>
      <c r="V146" s="51">
        <f t="shared" si="11"/>
        <v>0</v>
      </c>
    </row>
    <row r="147" spans="1:22" x14ac:dyDescent="0.3">
      <c r="A147" s="68"/>
      <c r="B147" s="65" t="s">
        <v>294</v>
      </c>
      <c r="C147" s="66" t="s">
        <v>163</v>
      </c>
      <c r="D147" s="39"/>
      <c r="E147" s="39"/>
      <c r="F147" s="39"/>
      <c r="G147" s="39"/>
      <c r="H147" s="39"/>
      <c r="I147" s="39"/>
      <c r="J147" s="39"/>
      <c r="K147" s="39"/>
      <c r="L147" s="40"/>
      <c r="M147" s="42" t="s">
        <v>212</v>
      </c>
      <c r="N147" s="42">
        <v>0</v>
      </c>
      <c r="O147" s="41"/>
      <c r="P147" s="48">
        <v>0</v>
      </c>
      <c r="Q147" s="50">
        <f t="shared" si="8"/>
        <v>0</v>
      </c>
      <c r="R147" s="50">
        <f t="shared" si="9"/>
        <v>0</v>
      </c>
      <c r="S147" s="51">
        <v>0</v>
      </c>
      <c r="T147" s="50">
        <v>0</v>
      </c>
      <c r="U147" s="50">
        <f t="shared" si="10"/>
        <v>0</v>
      </c>
      <c r="V147" s="51">
        <f t="shared" si="11"/>
        <v>0</v>
      </c>
    </row>
    <row r="148" spans="1:22" ht="28.8" x14ac:dyDescent="0.3">
      <c r="A148" s="68"/>
      <c r="B148" s="65" t="s">
        <v>294</v>
      </c>
      <c r="C148" s="66" t="s">
        <v>164</v>
      </c>
      <c r="D148" s="39"/>
      <c r="E148" s="39"/>
      <c r="F148" s="39"/>
      <c r="G148" s="39"/>
      <c r="H148" s="39"/>
      <c r="I148" s="39"/>
      <c r="J148" s="39"/>
      <c r="K148" s="39"/>
      <c r="L148" s="40"/>
      <c r="M148" s="42" t="s">
        <v>212</v>
      </c>
      <c r="N148" s="42">
        <v>0</v>
      </c>
      <c r="O148" s="41"/>
      <c r="P148" s="48">
        <v>0</v>
      </c>
      <c r="Q148" s="50">
        <f t="shared" si="8"/>
        <v>0</v>
      </c>
      <c r="R148" s="50">
        <f t="shared" si="9"/>
        <v>0</v>
      </c>
      <c r="S148" s="51">
        <v>0</v>
      </c>
      <c r="T148" s="50">
        <v>0</v>
      </c>
      <c r="U148" s="50">
        <f t="shared" si="10"/>
        <v>0</v>
      </c>
      <c r="V148" s="51">
        <f t="shared" si="11"/>
        <v>0</v>
      </c>
    </row>
    <row r="149" spans="1:22" ht="28.8" x14ac:dyDescent="0.3">
      <c r="A149" s="68"/>
      <c r="B149" s="65" t="s">
        <v>294</v>
      </c>
      <c r="C149" s="66" t="s">
        <v>165</v>
      </c>
      <c r="D149" s="39"/>
      <c r="E149" s="39"/>
      <c r="F149" s="39"/>
      <c r="G149" s="39"/>
      <c r="H149" s="39"/>
      <c r="I149" s="39"/>
      <c r="J149" s="39"/>
      <c r="K149" s="39"/>
      <c r="L149" s="40"/>
      <c r="M149" s="42" t="s">
        <v>212</v>
      </c>
      <c r="N149" s="42">
        <v>0</v>
      </c>
      <c r="O149" s="41"/>
      <c r="P149" s="48">
        <v>0</v>
      </c>
      <c r="Q149" s="50">
        <f t="shared" si="8"/>
        <v>0</v>
      </c>
      <c r="R149" s="50">
        <f t="shared" si="9"/>
        <v>0</v>
      </c>
      <c r="S149" s="51">
        <v>0</v>
      </c>
      <c r="T149" s="50">
        <v>0</v>
      </c>
      <c r="U149" s="50">
        <f t="shared" si="10"/>
        <v>0</v>
      </c>
      <c r="V149" s="51">
        <f t="shared" si="11"/>
        <v>0</v>
      </c>
    </row>
    <row r="150" spans="1:22" ht="28.8" x14ac:dyDescent="0.3">
      <c r="A150" s="68"/>
      <c r="B150" s="65" t="s">
        <v>294</v>
      </c>
      <c r="C150" s="66" t="s">
        <v>166</v>
      </c>
      <c r="D150" s="39"/>
      <c r="E150" s="39"/>
      <c r="F150" s="39"/>
      <c r="G150" s="39"/>
      <c r="H150" s="39"/>
      <c r="I150" s="39"/>
      <c r="J150" s="39"/>
      <c r="K150" s="39"/>
      <c r="L150" s="40"/>
      <c r="M150" s="42" t="s">
        <v>212</v>
      </c>
      <c r="N150" s="42">
        <v>0</v>
      </c>
      <c r="O150" s="41"/>
      <c r="P150" s="48">
        <v>0</v>
      </c>
      <c r="Q150" s="50">
        <f t="shared" si="8"/>
        <v>0</v>
      </c>
      <c r="R150" s="50">
        <f t="shared" si="9"/>
        <v>0</v>
      </c>
      <c r="S150" s="51">
        <v>0</v>
      </c>
      <c r="T150" s="50">
        <v>0</v>
      </c>
      <c r="U150" s="50">
        <f t="shared" si="10"/>
        <v>0</v>
      </c>
      <c r="V150" s="51">
        <f t="shared" si="11"/>
        <v>0</v>
      </c>
    </row>
    <row r="151" spans="1:22" ht="28.8" x14ac:dyDescent="0.3">
      <c r="A151" s="68"/>
      <c r="B151" s="65" t="s">
        <v>294</v>
      </c>
      <c r="C151" s="66" t="s">
        <v>271</v>
      </c>
      <c r="D151" s="39"/>
      <c r="E151" s="39"/>
      <c r="F151" s="39"/>
      <c r="G151" s="39"/>
      <c r="H151" s="39"/>
      <c r="I151" s="39"/>
      <c r="J151" s="39"/>
      <c r="K151" s="39"/>
      <c r="L151" s="40"/>
      <c r="M151" s="42" t="s">
        <v>212</v>
      </c>
      <c r="N151" s="42">
        <v>0</v>
      </c>
      <c r="O151" s="41"/>
      <c r="P151" s="48">
        <v>0</v>
      </c>
      <c r="Q151" s="50">
        <f t="shared" si="8"/>
        <v>0</v>
      </c>
      <c r="R151" s="50">
        <f t="shared" si="9"/>
        <v>0</v>
      </c>
      <c r="S151" s="51">
        <v>0</v>
      </c>
      <c r="T151" s="50">
        <v>0</v>
      </c>
      <c r="U151" s="50">
        <f t="shared" si="10"/>
        <v>0</v>
      </c>
      <c r="V151" s="51">
        <f t="shared" si="11"/>
        <v>0</v>
      </c>
    </row>
    <row r="152" spans="1:22" ht="115.2" x14ac:dyDescent="0.3">
      <c r="A152" s="75">
        <v>2</v>
      </c>
      <c r="B152" s="65" t="s">
        <v>294</v>
      </c>
      <c r="C152" s="66" t="s">
        <v>272</v>
      </c>
      <c r="D152" s="39"/>
      <c r="E152" s="39"/>
      <c r="F152" s="39"/>
      <c r="G152" s="39"/>
      <c r="H152" s="39"/>
      <c r="I152" s="39"/>
      <c r="J152" s="39"/>
      <c r="K152" s="39"/>
      <c r="L152" s="40"/>
      <c r="M152" s="42" t="s">
        <v>212</v>
      </c>
      <c r="N152" s="42">
        <v>0</v>
      </c>
      <c r="O152" s="41"/>
      <c r="P152" s="56">
        <v>0</v>
      </c>
      <c r="Q152" s="50">
        <f t="shared" si="8"/>
        <v>0</v>
      </c>
      <c r="R152" s="50">
        <f t="shared" si="9"/>
        <v>0</v>
      </c>
      <c r="S152" s="51">
        <v>0</v>
      </c>
      <c r="T152" s="50">
        <v>0</v>
      </c>
      <c r="U152" s="50">
        <f t="shared" si="10"/>
        <v>0</v>
      </c>
      <c r="V152" s="51">
        <f t="shared" si="11"/>
        <v>0</v>
      </c>
    </row>
    <row r="153" spans="1:22" ht="43.2" x14ac:dyDescent="0.3">
      <c r="A153" s="75"/>
      <c r="B153" s="65" t="s">
        <v>294</v>
      </c>
      <c r="C153" s="66" t="s">
        <v>213</v>
      </c>
      <c r="D153" s="39"/>
      <c r="E153" s="39"/>
      <c r="F153" s="39"/>
      <c r="G153" s="39"/>
      <c r="H153" s="39"/>
      <c r="I153" s="39"/>
      <c r="J153" s="39"/>
      <c r="K153" s="39"/>
      <c r="L153" s="40"/>
      <c r="M153" s="42" t="s">
        <v>212</v>
      </c>
      <c r="N153" s="42">
        <v>0</v>
      </c>
      <c r="O153" s="41"/>
      <c r="P153" s="56">
        <v>0</v>
      </c>
      <c r="Q153" s="50">
        <f t="shared" si="8"/>
        <v>0</v>
      </c>
      <c r="R153" s="50">
        <f t="shared" si="9"/>
        <v>0</v>
      </c>
      <c r="S153" s="51">
        <v>0</v>
      </c>
      <c r="T153" s="50">
        <v>0</v>
      </c>
      <c r="U153" s="50">
        <f t="shared" si="10"/>
        <v>0</v>
      </c>
      <c r="V153" s="51">
        <f t="shared" si="11"/>
        <v>0</v>
      </c>
    </row>
    <row r="154" spans="1:22" ht="43.2" x14ac:dyDescent="0.3">
      <c r="A154" s="75"/>
      <c r="B154" s="65" t="s">
        <v>294</v>
      </c>
      <c r="C154" s="66" t="s">
        <v>214</v>
      </c>
      <c r="D154" s="39"/>
      <c r="E154" s="39"/>
      <c r="F154" s="39"/>
      <c r="G154" s="39"/>
      <c r="H154" s="39"/>
      <c r="I154" s="39"/>
      <c r="J154" s="39"/>
      <c r="K154" s="39"/>
      <c r="L154" s="40"/>
      <c r="M154" s="42" t="s">
        <v>212</v>
      </c>
      <c r="N154" s="42">
        <v>0</v>
      </c>
      <c r="O154" s="41"/>
      <c r="P154" s="56">
        <v>0</v>
      </c>
      <c r="Q154" s="50">
        <f t="shared" si="8"/>
        <v>0</v>
      </c>
      <c r="R154" s="50">
        <f t="shared" si="9"/>
        <v>0</v>
      </c>
      <c r="S154" s="51">
        <v>0</v>
      </c>
      <c r="T154" s="50">
        <v>0</v>
      </c>
      <c r="U154" s="50">
        <f t="shared" si="10"/>
        <v>0</v>
      </c>
      <c r="V154" s="51">
        <f t="shared" si="11"/>
        <v>0</v>
      </c>
    </row>
    <row r="155" spans="1:22" ht="100.8" x14ac:dyDescent="0.3">
      <c r="A155" s="75"/>
      <c r="B155" s="65" t="s">
        <v>294</v>
      </c>
      <c r="C155" s="66" t="s">
        <v>215</v>
      </c>
      <c r="D155" s="39"/>
      <c r="E155" s="39"/>
      <c r="F155" s="39"/>
      <c r="G155" s="39"/>
      <c r="H155" s="39"/>
      <c r="I155" s="39"/>
      <c r="J155" s="39"/>
      <c r="K155" s="39"/>
      <c r="L155" s="40"/>
      <c r="M155" s="42" t="s">
        <v>212</v>
      </c>
      <c r="N155" s="42">
        <v>0</v>
      </c>
      <c r="O155" s="41"/>
      <c r="P155" s="56">
        <v>0</v>
      </c>
      <c r="Q155" s="50">
        <f t="shared" si="8"/>
        <v>0</v>
      </c>
      <c r="R155" s="50">
        <f t="shared" si="9"/>
        <v>0</v>
      </c>
      <c r="S155" s="51">
        <v>0</v>
      </c>
      <c r="T155" s="50">
        <v>0</v>
      </c>
      <c r="U155" s="50">
        <f t="shared" si="10"/>
        <v>0</v>
      </c>
      <c r="V155" s="51">
        <f t="shared" si="11"/>
        <v>0</v>
      </c>
    </row>
    <row r="156" spans="1:22" ht="57.6" x14ac:dyDescent="0.3">
      <c r="A156" s="75"/>
      <c r="B156" s="65" t="s">
        <v>294</v>
      </c>
      <c r="C156" s="66" t="s">
        <v>273</v>
      </c>
      <c r="D156" s="39"/>
      <c r="E156" s="39"/>
      <c r="F156" s="39"/>
      <c r="G156" s="39"/>
      <c r="H156" s="39"/>
      <c r="I156" s="39"/>
      <c r="J156" s="39"/>
      <c r="K156" s="39"/>
      <c r="L156" s="40"/>
      <c r="M156" s="44" t="s">
        <v>205</v>
      </c>
      <c r="N156" s="43">
        <v>2.2000000000000002</v>
      </c>
      <c r="O156" s="41"/>
      <c r="P156" s="55">
        <v>24747.999999999996</v>
      </c>
      <c r="Q156" s="50">
        <f t="shared" si="8"/>
        <v>1237.3999999999999</v>
      </c>
      <c r="R156" s="50">
        <f t="shared" si="9"/>
        <v>1223.5411199999999</v>
      </c>
      <c r="S156" s="51">
        <v>0</v>
      </c>
      <c r="T156" s="50">
        <v>0</v>
      </c>
      <c r="U156" s="50">
        <f t="shared" si="10"/>
        <v>27208.941119999996</v>
      </c>
      <c r="V156" s="51">
        <f t="shared" si="11"/>
        <v>59859.670463999995</v>
      </c>
    </row>
    <row r="157" spans="1:22" x14ac:dyDescent="0.3">
      <c r="A157" s="67" t="s">
        <v>204</v>
      </c>
      <c r="B157" s="65" t="s">
        <v>294</v>
      </c>
      <c r="C157" s="66" t="s">
        <v>167</v>
      </c>
      <c r="D157" s="39"/>
      <c r="E157" s="39"/>
      <c r="F157" s="39"/>
      <c r="G157" s="39"/>
      <c r="H157" s="39"/>
      <c r="I157" s="39"/>
      <c r="J157" s="39"/>
      <c r="K157" s="39"/>
      <c r="L157" s="40"/>
      <c r="M157" s="42" t="s">
        <v>212</v>
      </c>
      <c r="N157" s="42">
        <v>0</v>
      </c>
      <c r="O157" s="41"/>
      <c r="P157" s="48">
        <v>0</v>
      </c>
      <c r="Q157" s="50">
        <f t="shared" si="8"/>
        <v>0</v>
      </c>
      <c r="R157" s="50">
        <f t="shared" si="9"/>
        <v>0</v>
      </c>
      <c r="S157" s="51">
        <v>0</v>
      </c>
      <c r="T157" s="50">
        <v>0</v>
      </c>
      <c r="U157" s="50">
        <f t="shared" si="10"/>
        <v>0</v>
      </c>
      <c r="V157" s="51">
        <f t="shared" si="11"/>
        <v>0</v>
      </c>
    </row>
    <row r="158" spans="1:22" ht="57.6" x14ac:dyDescent="0.3">
      <c r="A158" s="68">
        <v>1</v>
      </c>
      <c r="B158" s="65" t="s">
        <v>294</v>
      </c>
      <c r="C158" s="66" t="s">
        <v>274</v>
      </c>
      <c r="D158" s="39"/>
      <c r="E158" s="39"/>
      <c r="F158" s="39"/>
      <c r="G158" s="39"/>
      <c r="H158" s="39"/>
      <c r="I158" s="39"/>
      <c r="J158" s="39"/>
      <c r="K158" s="39"/>
      <c r="L158" s="40"/>
      <c r="M158" s="42" t="s">
        <v>212</v>
      </c>
      <c r="N158" s="42">
        <v>0</v>
      </c>
      <c r="O158" s="41"/>
      <c r="P158" s="48">
        <v>0</v>
      </c>
      <c r="Q158" s="50">
        <f t="shared" si="8"/>
        <v>0</v>
      </c>
      <c r="R158" s="50">
        <f t="shared" si="9"/>
        <v>0</v>
      </c>
      <c r="S158" s="51">
        <v>0</v>
      </c>
      <c r="T158" s="50">
        <v>0</v>
      </c>
      <c r="U158" s="50">
        <f t="shared" si="10"/>
        <v>0</v>
      </c>
      <c r="V158" s="51">
        <f t="shared" si="11"/>
        <v>0</v>
      </c>
    </row>
    <row r="159" spans="1:22" ht="43.2" x14ac:dyDescent="0.3">
      <c r="A159" s="68">
        <v>1.1000000000000001</v>
      </c>
      <c r="B159" s="65" t="s">
        <v>294</v>
      </c>
      <c r="C159" s="66" t="s">
        <v>216</v>
      </c>
      <c r="D159" s="39"/>
      <c r="E159" s="39"/>
      <c r="F159" s="39"/>
      <c r="G159" s="39"/>
      <c r="H159" s="39"/>
      <c r="I159" s="39"/>
      <c r="J159" s="39"/>
      <c r="K159" s="39"/>
      <c r="L159" s="40"/>
      <c r="M159" s="43" t="s">
        <v>211</v>
      </c>
      <c r="N159" s="43">
        <v>2</v>
      </c>
      <c r="O159" s="41"/>
      <c r="P159" s="48">
        <v>3449.9999999999995</v>
      </c>
      <c r="Q159" s="50">
        <f t="shared" si="8"/>
        <v>172.5</v>
      </c>
      <c r="R159" s="50">
        <f t="shared" si="9"/>
        <v>170.56799999999998</v>
      </c>
      <c r="S159" s="51">
        <v>0</v>
      </c>
      <c r="T159" s="50">
        <v>0</v>
      </c>
      <c r="U159" s="50">
        <f t="shared" si="10"/>
        <v>3793.0679999999993</v>
      </c>
      <c r="V159" s="51">
        <f t="shared" si="11"/>
        <v>7586.1359999999986</v>
      </c>
    </row>
    <row r="160" spans="1:22" ht="43.2" x14ac:dyDescent="0.3">
      <c r="A160" s="68">
        <v>1.2</v>
      </c>
      <c r="B160" s="65" t="s">
        <v>294</v>
      </c>
      <c r="C160" s="66" t="s">
        <v>275</v>
      </c>
      <c r="D160" s="39"/>
      <c r="E160" s="39"/>
      <c r="F160" s="39"/>
      <c r="G160" s="39"/>
      <c r="H160" s="39"/>
      <c r="I160" s="39"/>
      <c r="J160" s="39"/>
      <c r="K160" s="39"/>
      <c r="L160" s="40"/>
      <c r="M160" s="43" t="s">
        <v>211</v>
      </c>
      <c r="N160" s="43">
        <v>0</v>
      </c>
      <c r="O160" s="41"/>
      <c r="P160" s="48">
        <v>0</v>
      </c>
      <c r="Q160" s="50">
        <f t="shared" si="8"/>
        <v>0</v>
      </c>
      <c r="R160" s="50">
        <f t="shared" si="9"/>
        <v>0</v>
      </c>
      <c r="S160" s="51">
        <v>0</v>
      </c>
      <c r="T160" s="50">
        <v>0</v>
      </c>
      <c r="U160" s="50">
        <f t="shared" si="10"/>
        <v>0</v>
      </c>
      <c r="V160" s="51">
        <f t="shared" si="11"/>
        <v>0</v>
      </c>
    </row>
    <row r="161" spans="1:22" ht="100.8" x14ac:dyDescent="0.3">
      <c r="A161" s="68">
        <v>2</v>
      </c>
      <c r="B161" s="65" t="s">
        <v>294</v>
      </c>
      <c r="C161" s="66" t="s">
        <v>276</v>
      </c>
      <c r="D161" s="39"/>
      <c r="E161" s="39"/>
      <c r="F161" s="39"/>
      <c r="G161" s="39"/>
      <c r="H161" s="39"/>
      <c r="I161" s="39"/>
      <c r="J161" s="39"/>
      <c r="K161" s="39"/>
      <c r="L161" s="40"/>
      <c r="M161" s="43" t="s">
        <v>206</v>
      </c>
      <c r="N161" s="43">
        <v>8</v>
      </c>
      <c r="O161" s="41"/>
      <c r="P161" s="48">
        <v>862.49999999999989</v>
      </c>
      <c r="Q161" s="50">
        <f t="shared" si="8"/>
        <v>43.125</v>
      </c>
      <c r="R161" s="50">
        <f t="shared" si="9"/>
        <v>42.641999999999996</v>
      </c>
      <c r="S161" s="51">
        <v>0</v>
      </c>
      <c r="T161" s="50">
        <v>0</v>
      </c>
      <c r="U161" s="50">
        <f t="shared" si="10"/>
        <v>948.26699999999983</v>
      </c>
      <c r="V161" s="51">
        <f t="shared" si="11"/>
        <v>7586.1359999999986</v>
      </c>
    </row>
    <row r="162" spans="1:22" ht="172.8" x14ac:dyDescent="0.3">
      <c r="A162" s="68">
        <v>3</v>
      </c>
      <c r="B162" s="65" t="s">
        <v>294</v>
      </c>
      <c r="C162" s="66" t="s">
        <v>277</v>
      </c>
      <c r="D162" s="39"/>
      <c r="E162" s="39"/>
      <c r="F162" s="39"/>
      <c r="G162" s="39"/>
      <c r="H162" s="39"/>
      <c r="I162" s="39"/>
      <c r="J162" s="39"/>
      <c r="K162" s="39"/>
      <c r="L162" s="40"/>
      <c r="M162" s="43" t="s">
        <v>15</v>
      </c>
      <c r="N162" s="43">
        <v>1</v>
      </c>
      <c r="O162" s="41"/>
      <c r="P162" s="48">
        <v>5750</v>
      </c>
      <c r="Q162" s="50">
        <f t="shared" si="8"/>
        <v>287.5</v>
      </c>
      <c r="R162" s="50">
        <f t="shared" si="9"/>
        <v>284.27999999999997</v>
      </c>
      <c r="S162" s="51">
        <v>0</v>
      </c>
      <c r="T162" s="50">
        <v>0</v>
      </c>
      <c r="U162" s="50">
        <f t="shared" si="10"/>
        <v>6321.78</v>
      </c>
      <c r="V162" s="51">
        <f t="shared" si="11"/>
        <v>6321.78</v>
      </c>
    </row>
    <row r="163" spans="1:22" ht="172.8" x14ac:dyDescent="0.3">
      <c r="A163" s="75">
        <v>4</v>
      </c>
      <c r="B163" s="65" t="s">
        <v>294</v>
      </c>
      <c r="C163" s="66" t="s">
        <v>228</v>
      </c>
      <c r="D163" s="39"/>
      <c r="E163" s="39"/>
      <c r="F163" s="39"/>
      <c r="G163" s="39"/>
      <c r="H163" s="39"/>
      <c r="I163" s="39"/>
      <c r="J163" s="39"/>
      <c r="K163" s="39"/>
      <c r="L163" s="40"/>
      <c r="M163" s="45" t="s">
        <v>210</v>
      </c>
      <c r="N163" s="43">
        <v>1</v>
      </c>
      <c r="O163" s="41"/>
      <c r="P163" s="48">
        <v>2875</v>
      </c>
      <c r="Q163" s="50">
        <f t="shared" si="8"/>
        <v>143.75</v>
      </c>
      <c r="R163" s="50">
        <f t="shared" si="9"/>
        <v>142.13999999999999</v>
      </c>
      <c r="S163" s="51">
        <v>0</v>
      </c>
      <c r="T163" s="50">
        <v>0</v>
      </c>
      <c r="U163" s="50">
        <f t="shared" si="10"/>
        <v>3160.89</v>
      </c>
      <c r="V163" s="51">
        <f t="shared" si="11"/>
        <v>3160.89</v>
      </c>
    </row>
    <row r="164" spans="1:22" x14ac:dyDescent="0.3">
      <c r="A164" s="67" t="s">
        <v>59</v>
      </c>
      <c r="B164" s="65" t="s">
        <v>294</v>
      </c>
      <c r="C164" s="66" t="s">
        <v>168</v>
      </c>
      <c r="D164" s="39"/>
      <c r="E164" s="39"/>
      <c r="F164" s="39"/>
      <c r="G164" s="39"/>
      <c r="H164" s="39"/>
      <c r="I164" s="39"/>
      <c r="J164" s="39"/>
      <c r="K164" s="39"/>
      <c r="L164" s="40"/>
      <c r="M164" s="42" t="s">
        <v>212</v>
      </c>
      <c r="N164" s="42">
        <v>0</v>
      </c>
      <c r="O164" s="41"/>
      <c r="P164" s="57">
        <v>0</v>
      </c>
      <c r="Q164" s="50">
        <f t="shared" si="8"/>
        <v>0</v>
      </c>
      <c r="R164" s="50">
        <f t="shared" si="9"/>
        <v>0</v>
      </c>
      <c r="S164" s="51">
        <v>0</v>
      </c>
      <c r="T164" s="50">
        <v>0</v>
      </c>
      <c r="U164" s="50">
        <f t="shared" si="10"/>
        <v>0</v>
      </c>
      <c r="V164" s="51">
        <f t="shared" si="11"/>
        <v>0</v>
      </c>
    </row>
    <row r="165" spans="1:22" ht="158.4" x14ac:dyDescent="0.3">
      <c r="A165" s="68"/>
      <c r="B165" s="65" t="s">
        <v>294</v>
      </c>
      <c r="C165" s="66" t="s">
        <v>169</v>
      </c>
      <c r="D165" s="39"/>
      <c r="E165" s="39"/>
      <c r="F165" s="39"/>
      <c r="G165" s="39"/>
      <c r="H165" s="39"/>
      <c r="I165" s="39"/>
      <c r="J165" s="39"/>
      <c r="K165" s="39"/>
      <c r="L165" s="40"/>
      <c r="M165" s="42" t="s">
        <v>212</v>
      </c>
      <c r="N165" s="42">
        <v>0</v>
      </c>
      <c r="O165" s="41"/>
      <c r="P165" s="57">
        <v>0</v>
      </c>
      <c r="Q165" s="50">
        <f t="shared" si="8"/>
        <v>0</v>
      </c>
      <c r="R165" s="50">
        <f t="shared" si="9"/>
        <v>0</v>
      </c>
      <c r="S165" s="51">
        <v>0</v>
      </c>
      <c r="T165" s="50">
        <v>0</v>
      </c>
      <c r="U165" s="50">
        <f t="shared" si="10"/>
        <v>0</v>
      </c>
      <c r="V165" s="51">
        <f t="shared" si="11"/>
        <v>0</v>
      </c>
    </row>
    <row r="166" spans="1:22" ht="28.8" x14ac:dyDescent="0.3">
      <c r="A166" s="68"/>
      <c r="B166" s="65" t="s">
        <v>294</v>
      </c>
      <c r="C166" s="66" t="s">
        <v>170</v>
      </c>
      <c r="D166" s="39"/>
      <c r="E166" s="39"/>
      <c r="F166" s="39"/>
      <c r="G166" s="39"/>
      <c r="H166" s="39"/>
      <c r="I166" s="39"/>
      <c r="J166" s="39"/>
      <c r="K166" s="39"/>
      <c r="L166" s="40"/>
      <c r="M166" s="42" t="s">
        <v>212</v>
      </c>
      <c r="N166" s="42">
        <v>0</v>
      </c>
      <c r="O166" s="41"/>
      <c r="P166" s="57">
        <v>0</v>
      </c>
      <c r="Q166" s="50">
        <f t="shared" si="8"/>
        <v>0</v>
      </c>
      <c r="R166" s="50">
        <f t="shared" si="9"/>
        <v>0</v>
      </c>
      <c r="S166" s="51">
        <v>0</v>
      </c>
      <c r="T166" s="50">
        <v>0</v>
      </c>
      <c r="U166" s="50">
        <f t="shared" si="10"/>
        <v>0</v>
      </c>
      <c r="V166" s="51">
        <f t="shared" si="11"/>
        <v>0</v>
      </c>
    </row>
    <row r="167" spans="1:22" ht="43.2" x14ac:dyDescent="0.3">
      <c r="A167" s="68"/>
      <c r="B167" s="65" t="s">
        <v>294</v>
      </c>
      <c r="C167" s="66" t="s">
        <v>171</v>
      </c>
      <c r="D167" s="39"/>
      <c r="E167" s="39"/>
      <c r="F167" s="39"/>
      <c r="G167" s="39"/>
      <c r="H167" s="39"/>
      <c r="I167" s="39"/>
      <c r="J167" s="39"/>
      <c r="K167" s="39"/>
      <c r="L167" s="40"/>
      <c r="M167" s="42" t="s">
        <v>212</v>
      </c>
      <c r="N167" s="42">
        <v>0</v>
      </c>
      <c r="O167" s="41"/>
      <c r="P167" s="57">
        <v>0</v>
      </c>
      <c r="Q167" s="50">
        <f t="shared" si="8"/>
        <v>0</v>
      </c>
      <c r="R167" s="50">
        <f t="shared" si="9"/>
        <v>0</v>
      </c>
      <c r="S167" s="51">
        <v>0</v>
      </c>
      <c r="T167" s="50">
        <v>0</v>
      </c>
      <c r="U167" s="50">
        <f t="shared" si="10"/>
        <v>0</v>
      </c>
      <c r="V167" s="51">
        <f t="shared" si="11"/>
        <v>0</v>
      </c>
    </row>
    <row r="168" spans="1:22" x14ac:dyDescent="0.3">
      <c r="A168" s="68"/>
      <c r="B168" s="65" t="s">
        <v>294</v>
      </c>
      <c r="C168" s="66" t="s">
        <v>172</v>
      </c>
      <c r="D168" s="39"/>
      <c r="E168" s="39"/>
      <c r="F168" s="39"/>
      <c r="G168" s="39"/>
      <c r="H168" s="39"/>
      <c r="I168" s="39"/>
      <c r="J168" s="39"/>
      <c r="K168" s="39"/>
      <c r="L168" s="40"/>
      <c r="M168" s="42" t="s">
        <v>212</v>
      </c>
      <c r="N168" s="42">
        <v>0</v>
      </c>
      <c r="O168" s="41"/>
      <c r="P168" s="57">
        <v>0</v>
      </c>
      <c r="Q168" s="50">
        <f t="shared" si="8"/>
        <v>0</v>
      </c>
      <c r="R168" s="50">
        <f t="shared" si="9"/>
        <v>0</v>
      </c>
      <c r="S168" s="51">
        <v>0</v>
      </c>
      <c r="T168" s="50">
        <v>0</v>
      </c>
      <c r="U168" s="50">
        <f t="shared" si="10"/>
        <v>0</v>
      </c>
      <c r="V168" s="51">
        <f t="shared" si="11"/>
        <v>0</v>
      </c>
    </row>
    <row r="169" spans="1:22" ht="43.2" x14ac:dyDescent="0.3">
      <c r="A169" s="68"/>
      <c r="B169" s="65" t="s">
        <v>294</v>
      </c>
      <c r="C169" s="66" t="s">
        <v>173</v>
      </c>
      <c r="D169" s="39"/>
      <c r="E169" s="39"/>
      <c r="F169" s="39"/>
      <c r="G169" s="39"/>
      <c r="H169" s="39"/>
      <c r="I169" s="39"/>
      <c r="J169" s="39"/>
      <c r="K169" s="39"/>
      <c r="L169" s="40"/>
      <c r="M169" s="42" t="s">
        <v>212</v>
      </c>
      <c r="N169" s="42">
        <v>0</v>
      </c>
      <c r="O169" s="41"/>
      <c r="P169" s="57">
        <v>0</v>
      </c>
      <c r="Q169" s="50">
        <f t="shared" si="8"/>
        <v>0</v>
      </c>
      <c r="R169" s="50">
        <f t="shared" si="9"/>
        <v>0</v>
      </c>
      <c r="S169" s="51">
        <v>0</v>
      </c>
      <c r="T169" s="50">
        <v>0</v>
      </c>
      <c r="U169" s="50">
        <f t="shared" si="10"/>
        <v>0</v>
      </c>
      <c r="V169" s="51">
        <f t="shared" si="11"/>
        <v>0</v>
      </c>
    </row>
    <row r="170" spans="1:22" ht="28.8" x14ac:dyDescent="0.3">
      <c r="A170" s="68"/>
      <c r="B170" s="65" t="s">
        <v>294</v>
      </c>
      <c r="C170" s="66" t="s">
        <v>174</v>
      </c>
      <c r="D170" s="39"/>
      <c r="E170" s="39"/>
      <c r="F170" s="39"/>
      <c r="G170" s="39"/>
      <c r="H170" s="39"/>
      <c r="I170" s="39"/>
      <c r="J170" s="39"/>
      <c r="K170" s="39"/>
      <c r="L170" s="40"/>
      <c r="M170" s="42" t="s">
        <v>212</v>
      </c>
      <c r="N170" s="42">
        <v>0</v>
      </c>
      <c r="O170" s="41"/>
      <c r="P170" s="57">
        <v>0</v>
      </c>
      <c r="Q170" s="50">
        <f t="shared" si="8"/>
        <v>0</v>
      </c>
      <c r="R170" s="50">
        <f t="shared" si="9"/>
        <v>0</v>
      </c>
      <c r="S170" s="51">
        <v>0</v>
      </c>
      <c r="T170" s="50">
        <v>0</v>
      </c>
      <c r="U170" s="50">
        <f t="shared" si="10"/>
        <v>0</v>
      </c>
      <c r="V170" s="51">
        <f t="shared" si="11"/>
        <v>0</v>
      </c>
    </row>
    <row r="171" spans="1:22" ht="28.8" x14ac:dyDescent="0.3">
      <c r="A171" s="68"/>
      <c r="B171" s="65" t="s">
        <v>294</v>
      </c>
      <c r="C171" s="66" t="s">
        <v>175</v>
      </c>
      <c r="D171" s="39"/>
      <c r="E171" s="39"/>
      <c r="F171" s="39"/>
      <c r="G171" s="39"/>
      <c r="H171" s="39"/>
      <c r="I171" s="39"/>
      <c r="J171" s="39"/>
      <c r="K171" s="39"/>
      <c r="L171" s="40"/>
      <c r="M171" s="42" t="s">
        <v>212</v>
      </c>
      <c r="N171" s="42">
        <v>0</v>
      </c>
      <c r="O171" s="41"/>
      <c r="P171" s="57">
        <v>0</v>
      </c>
      <c r="Q171" s="50">
        <f t="shared" si="8"/>
        <v>0</v>
      </c>
      <c r="R171" s="50">
        <f t="shared" si="9"/>
        <v>0</v>
      </c>
      <c r="S171" s="51">
        <v>0</v>
      </c>
      <c r="T171" s="50">
        <v>0</v>
      </c>
      <c r="U171" s="50">
        <f t="shared" si="10"/>
        <v>0</v>
      </c>
      <c r="V171" s="51">
        <f t="shared" si="11"/>
        <v>0</v>
      </c>
    </row>
    <row r="172" spans="1:22" ht="86.4" x14ac:dyDescent="0.3">
      <c r="A172" s="68"/>
      <c r="B172" s="65" t="s">
        <v>294</v>
      </c>
      <c r="C172" s="66" t="s">
        <v>176</v>
      </c>
      <c r="D172" s="39"/>
      <c r="E172" s="39"/>
      <c r="F172" s="39"/>
      <c r="G172" s="39"/>
      <c r="H172" s="39"/>
      <c r="I172" s="39"/>
      <c r="J172" s="39"/>
      <c r="K172" s="39"/>
      <c r="L172" s="40"/>
      <c r="M172" s="42" t="s">
        <v>212</v>
      </c>
      <c r="N172" s="42">
        <v>0</v>
      </c>
      <c r="O172" s="41"/>
      <c r="P172" s="57">
        <v>0</v>
      </c>
      <c r="Q172" s="50">
        <f t="shared" si="8"/>
        <v>0</v>
      </c>
      <c r="R172" s="50">
        <f t="shared" si="9"/>
        <v>0</v>
      </c>
      <c r="S172" s="51">
        <v>0</v>
      </c>
      <c r="T172" s="50">
        <v>0</v>
      </c>
      <c r="U172" s="50">
        <f t="shared" si="10"/>
        <v>0</v>
      </c>
      <c r="V172" s="51">
        <f t="shared" si="11"/>
        <v>0</v>
      </c>
    </row>
    <row r="173" spans="1:22" x14ac:dyDescent="0.3">
      <c r="A173" s="68"/>
      <c r="B173" s="65" t="s">
        <v>294</v>
      </c>
      <c r="C173" s="66" t="s">
        <v>177</v>
      </c>
      <c r="D173" s="39"/>
      <c r="E173" s="39"/>
      <c r="F173" s="39"/>
      <c r="G173" s="39"/>
      <c r="H173" s="39"/>
      <c r="I173" s="39"/>
      <c r="J173" s="39"/>
      <c r="K173" s="39"/>
      <c r="L173" s="40"/>
      <c r="M173" s="42" t="s">
        <v>212</v>
      </c>
      <c r="N173" s="42">
        <v>0</v>
      </c>
      <c r="O173" s="41"/>
      <c r="P173" s="57">
        <v>0</v>
      </c>
      <c r="Q173" s="50">
        <f t="shared" si="8"/>
        <v>0</v>
      </c>
      <c r="R173" s="50">
        <f t="shared" si="9"/>
        <v>0</v>
      </c>
      <c r="S173" s="51">
        <v>0</v>
      </c>
      <c r="T173" s="50">
        <v>0</v>
      </c>
      <c r="U173" s="50">
        <f t="shared" si="10"/>
        <v>0</v>
      </c>
      <c r="V173" s="51">
        <f t="shared" si="11"/>
        <v>0</v>
      </c>
    </row>
    <row r="174" spans="1:22" x14ac:dyDescent="0.3">
      <c r="A174" s="68"/>
      <c r="B174" s="65" t="s">
        <v>294</v>
      </c>
      <c r="C174" s="66" t="s">
        <v>178</v>
      </c>
      <c r="D174" s="39"/>
      <c r="E174" s="39"/>
      <c r="F174" s="39"/>
      <c r="G174" s="39"/>
      <c r="H174" s="39"/>
      <c r="I174" s="39"/>
      <c r="J174" s="39"/>
      <c r="K174" s="39"/>
      <c r="L174" s="40"/>
      <c r="M174" s="42" t="s">
        <v>212</v>
      </c>
      <c r="N174" s="42">
        <v>0</v>
      </c>
      <c r="O174" s="41"/>
      <c r="P174" s="57">
        <v>0</v>
      </c>
      <c r="Q174" s="50">
        <f t="shared" si="8"/>
        <v>0</v>
      </c>
      <c r="R174" s="50">
        <f t="shared" si="9"/>
        <v>0</v>
      </c>
      <c r="S174" s="51">
        <v>0</v>
      </c>
      <c r="T174" s="50">
        <v>0</v>
      </c>
      <c r="U174" s="50">
        <f t="shared" si="10"/>
        <v>0</v>
      </c>
      <c r="V174" s="51">
        <f t="shared" si="11"/>
        <v>0</v>
      </c>
    </row>
    <row r="175" spans="1:22" ht="187.2" x14ac:dyDescent="0.3">
      <c r="A175" s="75">
        <v>1</v>
      </c>
      <c r="B175" s="65" t="s">
        <v>294</v>
      </c>
      <c r="C175" s="66" t="s">
        <v>278</v>
      </c>
      <c r="D175" s="39"/>
      <c r="E175" s="39"/>
      <c r="F175" s="39"/>
      <c r="G175" s="39"/>
      <c r="H175" s="39"/>
      <c r="I175" s="39"/>
      <c r="J175" s="39"/>
      <c r="K175" s="39"/>
      <c r="L175" s="40"/>
      <c r="M175" s="42" t="s">
        <v>212</v>
      </c>
      <c r="N175" s="42">
        <v>0</v>
      </c>
      <c r="O175" s="41"/>
      <c r="P175" s="58">
        <v>0</v>
      </c>
      <c r="Q175" s="50">
        <f t="shared" si="8"/>
        <v>0</v>
      </c>
      <c r="R175" s="50">
        <f t="shared" si="9"/>
        <v>0</v>
      </c>
      <c r="S175" s="51">
        <v>0</v>
      </c>
      <c r="T175" s="50">
        <v>0</v>
      </c>
      <c r="U175" s="50">
        <f t="shared" si="10"/>
        <v>0</v>
      </c>
      <c r="V175" s="51">
        <f t="shared" si="11"/>
        <v>0</v>
      </c>
    </row>
    <row r="176" spans="1:22" ht="201.6" x14ac:dyDescent="0.3">
      <c r="A176" s="75"/>
      <c r="B176" s="65" t="s">
        <v>294</v>
      </c>
      <c r="C176" s="66" t="s">
        <v>279</v>
      </c>
      <c r="D176" s="39"/>
      <c r="E176" s="39"/>
      <c r="F176" s="39"/>
      <c r="G176" s="39"/>
      <c r="H176" s="39"/>
      <c r="I176" s="39"/>
      <c r="J176" s="39"/>
      <c r="K176" s="39"/>
      <c r="L176" s="40"/>
      <c r="M176" s="42" t="s">
        <v>212</v>
      </c>
      <c r="N176" s="42">
        <v>0</v>
      </c>
      <c r="O176" s="41"/>
      <c r="P176" s="58">
        <v>0</v>
      </c>
      <c r="Q176" s="50">
        <f t="shared" si="8"/>
        <v>0</v>
      </c>
      <c r="R176" s="50">
        <f t="shared" si="9"/>
        <v>0</v>
      </c>
      <c r="S176" s="51">
        <v>0</v>
      </c>
      <c r="T176" s="50">
        <v>0</v>
      </c>
      <c r="U176" s="50">
        <f t="shared" si="10"/>
        <v>0</v>
      </c>
      <c r="V176" s="51">
        <f t="shared" si="11"/>
        <v>0</v>
      </c>
    </row>
    <row r="177" spans="1:22" ht="86.4" x14ac:dyDescent="0.3">
      <c r="A177" s="75"/>
      <c r="B177" s="65" t="s">
        <v>294</v>
      </c>
      <c r="C177" s="66" t="s">
        <v>179</v>
      </c>
      <c r="D177" s="39"/>
      <c r="E177" s="39"/>
      <c r="F177" s="39"/>
      <c r="G177" s="39"/>
      <c r="H177" s="39"/>
      <c r="I177" s="39"/>
      <c r="J177" s="39"/>
      <c r="K177" s="39"/>
      <c r="L177" s="40"/>
      <c r="M177" s="45" t="s">
        <v>211</v>
      </c>
      <c r="N177" s="46">
        <v>1</v>
      </c>
      <c r="O177" s="41"/>
      <c r="P177" s="59">
        <v>46000</v>
      </c>
      <c r="Q177" s="50">
        <f t="shared" si="8"/>
        <v>2300</v>
      </c>
      <c r="R177" s="50">
        <f t="shared" si="9"/>
        <v>2274.2399999999998</v>
      </c>
      <c r="S177" s="51">
        <v>0</v>
      </c>
      <c r="T177" s="50">
        <v>0</v>
      </c>
      <c r="U177" s="50">
        <f t="shared" si="10"/>
        <v>50574.239999999998</v>
      </c>
      <c r="V177" s="51">
        <f t="shared" si="11"/>
        <v>50574.239999999998</v>
      </c>
    </row>
    <row r="178" spans="1:22" ht="172.8" x14ac:dyDescent="0.3">
      <c r="A178" s="74">
        <v>2</v>
      </c>
      <c r="B178" s="65" t="s">
        <v>294</v>
      </c>
      <c r="C178" s="66" t="s">
        <v>280</v>
      </c>
      <c r="D178" s="39"/>
      <c r="E178" s="39"/>
      <c r="F178" s="39"/>
      <c r="G178" s="39"/>
      <c r="H178" s="39"/>
      <c r="I178" s="39"/>
      <c r="J178" s="39"/>
      <c r="K178" s="39"/>
      <c r="L178" s="40"/>
      <c r="M178" s="42" t="s">
        <v>212</v>
      </c>
      <c r="N178" s="42">
        <v>0</v>
      </c>
      <c r="O178" s="41"/>
      <c r="P178" s="60">
        <v>0</v>
      </c>
      <c r="Q178" s="50">
        <f t="shared" si="8"/>
        <v>0</v>
      </c>
      <c r="R178" s="50">
        <f t="shared" si="9"/>
        <v>0</v>
      </c>
      <c r="S178" s="51">
        <v>0</v>
      </c>
      <c r="T178" s="50">
        <v>0</v>
      </c>
      <c r="U178" s="50">
        <f t="shared" si="10"/>
        <v>0</v>
      </c>
      <c r="V178" s="51">
        <f t="shared" si="11"/>
        <v>0</v>
      </c>
    </row>
    <row r="179" spans="1:22" ht="86.4" x14ac:dyDescent="0.3">
      <c r="A179" s="74"/>
      <c r="B179" s="65" t="s">
        <v>294</v>
      </c>
      <c r="C179" s="66" t="s">
        <v>180</v>
      </c>
      <c r="D179" s="39"/>
      <c r="E179" s="39"/>
      <c r="F179" s="39"/>
      <c r="G179" s="39"/>
      <c r="H179" s="39"/>
      <c r="I179" s="39"/>
      <c r="J179" s="39"/>
      <c r="K179" s="39"/>
      <c r="L179" s="40"/>
      <c r="M179" s="45" t="s">
        <v>211</v>
      </c>
      <c r="N179" s="46">
        <v>1</v>
      </c>
      <c r="O179" s="41"/>
      <c r="P179" s="59">
        <v>73600</v>
      </c>
      <c r="Q179" s="50">
        <f t="shared" si="8"/>
        <v>3680</v>
      </c>
      <c r="R179" s="50">
        <f t="shared" si="9"/>
        <v>3638.7839999999997</v>
      </c>
      <c r="S179" s="51">
        <v>0</v>
      </c>
      <c r="T179" s="50">
        <v>0</v>
      </c>
      <c r="U179" s="50">
        <f t="shared" si="10"/>
        <v>80918.784</v>
      </c>
      <c r="V179" s="51">
        <f t="shared" si="11"/>
        <v>80918.784</v>
      </c>
    </row>
    <row r="180" spans="1:22" x14ac:dyDescent="0.3">
      <c r="A180" s="74"/>
      <c r="B180" s="65" t="s">
        <v>294</v>
      </c>
      <c r="C180" s="66" t="s">
        <v>181</v>
      </c>
      <c r="D180" s="39"/>
      <c r="E180" s="39"/>
      <c r="F180" s="39"/>
      <c r="G180" s="39"/>
      <c r="H180" s="39"/>
      <c r="I180" s="39"/>
      <c r="J180" s="39"/>
      <c r="K180" s="39"/>
      <c r="L180" s="40"/>
      <c r="M180" s="42" t="s">
        <v>212</v>
      </c>
      <c r="N180" s="42">
        <v>0</v>
      </c>
      <c r="O180" s="41"/>
      <c r="P180" s="59">
        <v>0</v>
      </c>
      <c r="Q180" s="50">
        <f t="shared" si="8"/>
        <v>0</v>
      </c>
      <c r="R180" s="50">
        <f t="shared" si="9"/>
        <v>0</v>
      </c>
      <c r="S180" s="51">
        <v>0</v>
      </c>
      <c r="T180" s="50">
        <v>0</v>
      </c>
      <c r="U180" s="50">
        <f t="shared" si="10"/>
        <v>0</v>
      </c>
      <c r="V180" s="51">
        <f t="shared" si="11"/>
        <v>0</v>
      </c>
    </row>
    <row r="181" spans="1:22" ht="86.4" x14ac:dyDescent="0.3">
      <c r="A181" s="74">
        <v>3</v>
      </c>
      <c r="B181" s="65" t="s">
        <v>294</v>
      </c>
      <c r="C181" s="66" t="s">
        <v>281</v>
      </c>
      <c r="D181" s="39"/>
      <c r="E181" s="39"/>
      <c r="F181" s="39"/>
      <c r="G181" s="39"/>
      <c r="H181" s="39"/>
      <c r="I181" s="39"/>
      <c r="J181" s="39"/>
      <c r="K181" s="39"/>
      <c r="L181" s="40"/>
      <c r="M181" s="45" t="s">
        <v>211</v>
      </c>
      <c r="N181" s="46">
        <v>1</v>
      </c>
      <c r="O181" s="41"/>
      <c r="P181" s="59">
        <v>2875</v>
      </c>
      <c r="Q181" s="50">
        <f t="shared" ref="Q181:Q201" si="12">P181*5%</f>
        <v>143.75</v>
      </c>
      <c r="R181" s="50">
        <f t="shared" ref="R181:R201" si="13">P181*4.944%</f>
        <v>142.13999999999999</v>
      </c>
      <c r="S181" s="51">
        <v>0</v>
      </c>
      <c r="T181" s="50">
        <v>0</v>
      </c>
      <c r="U181" s="50">
        <f t="shared" ref="U181:U201" si="14">SUM(P181:T181)</f>
        <v>3160.89</v>
      </c>
      <c r="V181" s="51">
        <f t="shared" ref="V181:V201" si="15">U181*N181</f>
        <v>3160.89</v>
      </c>
    </row>
    <row r="182" spans="1:22" x14ac:dyDescent="0.3">
      <c r="A182" s="74"/>
      <c r="B182" s="65" t="s">
        <v>294</v>
      </c>
      <c r="C182" s="66" t="s">
        <v>182</v>
      </c>
      <c r="D182" s="39"/>
      <c r="E182" s="39"/>
      <c r="F182" s="39"/>
      <c r="G182" s="39"/>
      <c r="H182" s="39"/>
      <c r="I182" s="39"/>
      <c r="J182" s="39"/>
      <c r="K182" s="39"/>
      <c r="L182" s="40"/>
      <c r="M182" s="42" t="s">
        <v>212</v>
      </c>
      <c r="N182" s="42">
        <v>0</v>
      </c>
      <c r="O182" s="41"/>
      <c r="P182" s="59">
        <v>0</v>
      </c>
      <c r="Q182" s="50">
        <f t="shared" si="12"/>
        <v>0</v>
      </c>
      <c r="R182" s="50">
        <f t="shared" si="13"/>
        <v>0</v>
      </c>
      <c r="S182" s="51">
        <v>0</v>
      </c>
      <c r="T182" s="50">
        <v>0</v>
      </c>
      <c r="U182" s="50">
        <f t="shared" si="14"/>
        <v>0</v>
      </c>
      <c r="V182" s="51">
        <f t="shared" si="15"/>
        <v>0</v>
      </c>
    </row>
    <row r="183" spans="1:22" ht="172.8" x14ac:dyDescent="0.3">
      <c r="A183" s="74">
        <v>4</v>
      </c>
      <c r="B183" s="65" t="s">
        <v>294</v>
      </c>
      <c r="C183" s="66" t="s">
        <v>282</v>
      </c>
      <c r="D183" s="39"/>
      <c r="E183" s="39"/>
      <c r="F183" s="39"/>
      <c r="G183" s="39"/>
      <c r="H183" s="39"/>
      <c r="I183" s="39"/>
      <c r="J183" s="39"/>
      <c r="K183" s="39"/>
      <c r="L183" s="40"/>
      <c r="M183" s="45" t="s">
        <v>211</v>
      </c>
      <c r="N183" s="46">
        <v>1</v>
      </c>
      <c r="O183" s="41"/>
      <c r="P183" s="59">
        <v>15524.999999999998</v>
      </c>
      <c r="Q183" s="50">
        <f t="shared" si="12"/>
        <v>776.25</v>
      </c>
      <c r="R183" s="50">
        <f t="shared" si="13"/>
        <v>767.55599999999993</v>
      </c>
      <c r="S183" s="51">
        <v>0</v>
      </c>
      <c r="T183" s="50">
        <v>0</v>
      </c>
      <c r="U183" s="50">
        <f t="shared" si="14"/>
        <v>17068.805999999997</v>
      </c>
      <c r="V183" s="51">
        <f t="shared" si="15"/>
        <v>17068.805999999997</v>
      </c>
    </row>
    <row r="184" spans="1:22" ht="201.6" x14ac:dyDescent="0.3">
      <c r="A184" s="74">
        <v>5</v>
      </c>
      <c r="B184" s="65" t="s">
        <v>294</v>
      </c>
      <c r="C184" s="66" t="s">
        <v>283</v>
      </c>
      <c r="D184" s="39"/>
      <c r="E184" s="39"/>
      <c r="F184" s="39"/>
      <c r="G184" s="39"/>
      <c r="H184" s="39"/>
      <c r="I184" s="39"/>
      <c r="J184" s="39"/>
      <c r="K184" s="39"/>
      <c r="L184" s="40"/>
      <c r="M184" s="42" t="s">
        <v>212</v>
      </c>
      <c r="N184" s="42">
        <v>0</v>
      </c>
      <c r="O184" s="41"/>
      <c r="P184" s="59">
        <v>0</v>
      </c>
      <c r="Q184" s="50">
        <f t="shared" si="12"/>
        <v>0</v>
      </c>
      <c r="R184" s="50">
        <f t="shared" si="13"/>
        <v>0</v>
      </c>
      <c r="S184" s="51">
        <v>0</v>
      </c>
      <c r="T184" s="50">
        <v>0</v>
      </c>
      <c r="U184" s="50">
        <f t="shared" si="14"/>
        <v>0</v>
      </c>
      <c r="V184" s="51">
        <f t="shared" si="15"/>
        <v>0</v>
      </c>
    </row>
    <row r="185" spans="1:22" ht="86.4" x14ac:dyDescent="0.3">
      <c r="A185" s="74"/>
      <c r="B185" s="65" t="s">
        <v>294</v>
      </c>
      <c r="C185" s="66" t="s">
        <v>183</v>
      </c>
      <c r="D185" s="39"/>
      <c r="E185" s="39"/>
      <c r="F185" s="39"/>
      <c r="G185" s="39"/>
      <c r="H185" s="39"/>
      <c r="I185" s="39"/>
      <c r="J185" s="39"/>
      <c r="K185" s="39"/>
      <c r="L185" s="40"/>
      <c r="M185" s="45" t="s">
        <v>211</v>
      </c>
      <c r="N185" s="46">
        <v>2</v>
      </c>
      <c r="O185" s="41"/>
      <c r="P185" s="59">
        <v>17250</v>
      </c>
      <c r="Q185" s="50">
        <f t="shared" si="12"/>
        <v>862.5</v>
      </c>
      <c r="R185" s="50">
        <f t="shared" si="13"/>
        <v>852.83999999999992</v>
      </c>
      <c r="S185" s="51">
        <v>0</v>
      </c>
      <c r="T185" s="50">
        <v>0</v>
      </c>
      <c r="U185" s="50">
        <f t="shared" si="14"/>
        <v>18965.34</v>
      </c>
      <c r="V185" s="51">
        <f t="shared" si="15"/>
        <v>37930.68</v>
      </c>
    </row>
    <row r="186" spans="1:22" ht="144" x14ac:dyDescent="0.3">
      <c r="A186" s="74">
        <v>6</v>
      </c>
      <c r="B186" s="65" t="s">
        <v>294</v>
      </c>
      <c r="C186" s="66" t="s">
        <v>284</v>
      </c>
      <c r="D186" s="39"/>
      <c r="E186" s="39"/>
      <c r="F186" s="39"/>
      <c r="G186" s="39"/>
      <c r="H186" s="39"/>
      <c r="I186" s="39"/>
      <c r="J186" s="39"/>
      <c r="K186" s="39"/>
      <c r="L186" s="40"/>
      <c r="M186" s="42" t="s">
        <v>212</v>
      </c>
      <c r="N186" s="42">
        <v>0</v>
      </c>
      <c r="O186" s="41"/>
      <c r="P186" s="59">
        <v>0</v>
      </c>
      <c r="Q186" s="50">
        <f t="shared" si="12"/>
        <v>0</v>
      </c>
      <c r="R186" s="50">
        <f t="shared" si="13"/>
        <v>0</v>
      </c>
      <c r="S186" s="51">
        <v>0</v>
      </c>
      <c r="T186" s="50">
        <v>0</v>
      </c>
      <c r="U186" s="50">
        <f t="shared" si="14"/>
        <v>0</v>
      </c>
      <c r="V186" s="51">
        <f t="shared" si="15"/>
        <v>0</v>
      </c>
    </row>
    <row r="187" spans="1:22" ht="100.8" x14ac:dyDescent="0.3">
      <c r="A187" s="74"/>
      <c r="B187" s="65" t="s">
        <v>294</v>
      </c>
      <c r="C187" s="66" t="s">
        <v>184</v>
      </c>
      <c r="D187" s="39"/>
      <c r="E187" s="39"/>
      <c r="F187" s="39"/>
      <c r="G187" s="39"/>
      <c r="H187" s="39"/>
      <c r="I187" s="39"/>
      <c r="J187" s="39"/>
      <c r="K187" s="39"/>
      <c r="L187" s="40"/>
      <c r="M187" s="45" t="s">
        <v>211</v>
      </c>
      <c r="N187" s="46">
        <v>1</v>
      </c>
      <c r="O187" s="41"/>
      <c r="P187" s="59">
        <v>17825</v>
      </c>
      <c r="Q187" s="50">
        <f t="shared" si="12"/>
        <v>891.25</v>
      </c>
      <c r="R187" s="50">
        <f t="shared" si="13"/>
        <v>881.26799999999992</v>
      </c>
      <c r="S187" s="51">
        <v>0</v>
      </c>
      <c r="T187" s="50">
        <v>0</v>
      </c>
      <c r="U187" s="50">
        <f t="shared" si="14"/>
        <v>19597.518</v>
      </c>
      <c r="V187" s="51">
        <f t="shared" si="15"/>
        <v>19597.518</v>
      </c>
    </row>
    <row r="188" spans="1:22" ht="129.6" x14ac:dyDescent="0.3">
      <c r="A188" s="74">
        <v>8</v>
      </c>
      <c r="B188" s="65" t="s">
        <v>294</v>
      </c>
      <c r="C188" s="66" t="s">
        <v>285</v>
      </c>
      <c r="D188" s="39"/>
      <c r="E188" s="39"/>
      <c r="F188" s="39"/>
      <c r="G188" s="39"/>
      <c r="H188" s="39"/>
      <c r="I188" s="39"/>
      <c r="J188" s="39"/>
      <c r="K188" s="39"/>
      <c r="L188" s="40"/>
      <c r="M188" s="42" t="s">
        <v>212</v>
      </c>
      <c r="N188" s="42">
        <v>0</v>
      </c>
      <c r="O188" s="41"/>
      <c r="P188" s="59">
        <v>0</v>
      </c>
      <c r="Q188" s="50">
        <f t="shared" si="12"/>
        <v>0</v>
      </c>
      <c r="R188" s="50">
        <f t="shared" si="13"/>
        <v>0</v>
      </c>
      <c r="S188" s="51">
        <v>0</v>
      </c>
      <c r="T188" s="50">
        <v>0</v>
      </c>
      <c r="U188" s="50">
        <f t="shared" si="14"/>
        <v>0</v>
      </c>
      <c r="V188" s="51">
        <f t="shared" si="15"/>
        <v>0</v>
      </c>
    </row>
    <row r="189" spans="1:22" ht="172.8" x14ac:dyDescent="0.3">
      <c r="A189" s="74"/>
      <c r="B189" s="65" t="s">
        <v>294</v>
      </c>
      <c r="C189" s="66" t="s">
        <v>185</v>
      </c>
      <c r="D189" s="39"/>
      <c r="E189" s="39"/>
      <c r="F189" s="39"/>
      <c r="G189" s="39"/>
      <c r="H189" s="39"/>
      <c r="I189" s="39"/>
      <c r="J189" s="39"/>
      <c r="K189" s="39"/>
      <c r="L189" s="40"/>
      <c r="M189" s="45" t="s">
        <v>211</v>
      </c>
      <c r="N189" s="46">
        <v>1</v>
      </c>
      <c r="O189" s="41"/>
      <c r="P189" s="59">
        <v>22425</v>
      </c>
      <c r="Q189" s="50">
        <f t="shared" si="12"/>
        <v>1121.25</v>
      </c>
      <c r="R189" s="50">
        <f t="shared" si="13"/>
        <v>1108.692</v>
      </c>
      <c r="S189" s="51">
        <v>0</v>
      </c>
      <c r="T189" s="50">
        <v>0</v>
      </c>
      <c r="U189" s="50">
        <f t="shared" si="14"/>
        <v>24654.941999999999</v>
      </c>
      <c r="V189" s="51">
        <f t="shared" si="15"/>
        <v>24654.941999999999</v>
      </c>
    </row>
    <row r="190" spans="1:22" ht="144" x14ac:dyDescent="0.3">
      <c r="A190" s="74">
        <v>9</v>
      </c>
      <c r="B190" s="65" t="s">
        <v>294</v>
      </c>
      <c r="C190" s="66" t="s">
        <v>286</v>
      </c>
      <c r="D190" s="39"/>
      <c r="E190" s="39"/>
      <c r="F190" s="39"/>
      <c r="G190" s="39"/>
      <c r="H190" s="39"/>
      <c r="I190" s="39"/>
      <c r="J190" s="39"/>
      <c r="K190" s="39"/>
      <c r="L190" s="40"/>
      <c r="M190" s="42" t="s">
        <v>212</v>
      </c>
      <c r="N190" s="42">
        <v>0</v>
      </c>
      <c r="O190" s="41"/>
      <c r="P190" s="59">
        <v>0</v>
      </c>
      <c r="Q190" s="50">
        <f t="shared" si="12"/>
        <v>0</v>
      </c>
      <c r="R190" s="50">
        <f t="shared" si="13"/>
        <v>0</v>
      </c>
      <c r="S190" s="51">
        <v>0</v>
      </c>
      <c r="T190" s="50">
        <v>0</v>
      </c>
      <c r="U190" s="50">
        <f t="shared" si="14"/>
        <v>0</v>
      </c>
      <c r="V190" s="51">
        <f t="shared" si="15"/>
        <v>0</v>
      </c>
    </row>
    <row r="191" spans="1:22" ht="187.2" x14ac:dyDescent="0.3">
      <c r="A191" s="74"/>
      <c r="B191" s="65" t="s">
        <v>294</v>
      </c>
      <c r="C191" s="66" t="s">
        <v>186</v>
      </c>
      <c r="D191" s="39"/>
      <c r="E191" s="39"/>
      <c r="F191" s="39"/>
      <c r="G191" s="39"/>
      <c r="H191" s="39"/>
      <c r="I191" s="39"/>
      <c r="J191" s="39"/>
      <c r="K191" s="39"/>
      <c r="L191" s="40"/>
      <c r="M191" s="42" t="s">
        <v>212</v>
      </c>
      <c r="N191" s="42">
        <v>0</v>
      </c>
      <c r="O191" s="41"/>
      <c r="P191" s="59">
        <v>0</v>
      </c>
      <c r="Q191" s="50">
        <f t="shared" si="12"/>
        <v>0</v>
      </c>
      <c r="R191" s="50">
        <f t="shared" si="13"/>
        <v>0</v>
      </c>
      <c r="S191" s="51">
        <v>0</v>
      </c>
      <c r="T191" s="50">
        <v>0</v>
      </c>
      <c r="U191" s="50">
        <f t="shared" si="14"/>
        <v>0</v>
      </c>
      <c r="V191" s="51">
        <f t="shared" si="15"/>
        <v>0</v>
      </c>
    </row>
    <row r="192" spans="1:22" ht="129.6" x14ac:dyDescent="0.3">
      <c r="A192" s="74"/>
      <c r="B192" s="65" t="s">
        <v>294</v>
      </c>
      <c r="C192" s="66" t="s">
        <v>187</v>
      </c>
      <c r="D192" s="39"/>
      <c r="E192" s="39"/>
      <c r="F192" s="39"/>
      <c r="G192" s="39"/>
      <c r="H192" s="39"/>
      <c r="I192" s="39"/>
      <c r="J192" s="39"/>
      <c r="K192" s="39"/>
      <c r="L192" s="40"/>
      <c r="M192" s="42" t="s">
        <v>212</v>
      </c>
      <c r="N192" s="42">
        <v>0</v>
      </c>
      <c r="O192" s="41"/>
      <c r="P192" s="59">
        <v>0</v>
      </c>
      <c r="Q192" s="50">
        <f t="shared" si="12"/>
        <v>0</v>
      </c>
      <c r="R192" s="50">
        <f t="shared" si="13"/>
        <v>0</v>
      </c>
      <c r="S192" s="51">
        <v>0</v>
      </c>
      <c r="T192" s="50">
        <v>0</v>
      </c>
      <c r="U192" s="50">
        <f t="shared" si="14"/>
        <v>0</v>
      </c>
      <c r="V192" s="51">
        <f t="shared" si="15"/>
        <v>0</v>
      </c>
    </row>
    <row r="193" spans="1:22" ht="115.2" x14ac:dyDescent="0.3">
      <c r="A193" s="74"/>
      <c r="B193" s="65" t="s">
        <v>294</v>
      </c>
      <c r="C193" s="66" t="s">
        <v>188</v>
      </c>
      <c r="D193" s="39"/>
      <c r="E193" s="39"/>
      <c r="F193" s="39"/>
      <c r="G193" s="39"/>
      <c r="H193" s="39"/>
      <c r="I193" s="39"/>
      <c r="J193" s="39"/>
      <c r="K193" s="39"/>
      <c r="L193" s="40"/>
      <c r="M193" s="45" t="s">
        <v>211</v>
      </c>
      <c r="N193" s="46">
        <v>1</v>
      </c>
      <c r="O193" s="41"/>
      <c r="P193" s="59">
        <v>17250</v>
      </c>
      <c r="Q193" s="50">
        <f t="shared" si="12"/>
        <v>862.5</v>
      </c>
      <c r="R193" s="50">
        <f t="shared" si="13"/>
        <v>852.83999999999992</v>
      </c>
      <c r="S193" s="51">
        <v>0</v>
      </c>
      <c r="T193" s="50">
        <v>0</v>
      </c>
      <c r="U193" s="50">
        <f t="shared" si="14"/>
        <v>18965.34</v>
      </c>
      <c r="V193" s="51">
        <f t="shared" si="15"/>
        <v>18965.34</v>
      </c>
    </row>
    <row r="194" spans="1:22" ht="230.4" x14ac:dyDescent="0.3">
      <c r="A194" s="74">
        <v>10</v>
      </c>
      <c r="B194" s="65" t="s">
        <v>294</v>
      </c>
      <c r="C194" s="66" t="s">
        <v>287</v>
      </c>
      <c r="D194" s="39"/>
      <c r="E194" s="39"/>
      <c r="F194" s="39"/>
      <c r="G194" s="39"/>
      <c r="H194" s="39"/>
      <c r="I194" s="39"/>
      <c r="J194" s="39"/>
      <c r="K194" s="39"/>
      <c r="L194" s="40"/>
      <c r="M194" s="45" t="s">
        <v>211</v>
      </c>
      <c r="N194" s="47">
        <v>1</v>
      </c>
      <c r="O194" s="41"/>
      <c r="P194" s="59">
        <v>12649.999999999998</v>
      </c>
      <c r="Q194" s="50">
        <f t="shared" si="12"/>
        <v>632.5</v>
      </c>
      <c r="R194" s="50">
        <f t="shared" si="13"/>
        <v>625.41599999999983</v>
      </c>
      <c r="S194" s="51">
        <v>0</v>
      </c>
      <c r="T194" s="50">
        <v>0</v>
      </c>
      <c r="U194" s="50">
        <f t="shared" si="14"/>
        <v>13907.915999999997</v>
      </c>
      <c r="V194" s="51">
        <f t="shared" si="15"/>
        <v>13907.915999999997</v>
      </c>
    </row>
    <row r="195" spans="1:22" ht="187.2" x14ac:dyDescent="0.3">
      <c r="A195" s="74">
        <v>11</v>
      </c>
      <c r="B195" s="65" t="s">
        <v>294</v>
      </c>
      <c r="C195" s="66" t="s">
        <v>288</v>
      </c>
      <c r="D195" s="39"/>
      <c r="E195" s="39"/>
      <c r="F195" s="39"/>
      <c r="G195" s="39"/>
      <c r="H195" s="39"/>
      <c r="I195" s="39"/>
      <c r="J195" s="39"/>
      <c r="K195" s="39"/>
      <c r="L195" s="40"/>
      <c r="M195" s="42" t="s">
        <v>212</v>
      </c>
      <c r="N195" s="42">
        <v>0</v>
      </c>
      <c r="O195" s="41"/>
      <c r="P195" s="59">
        <v>0</v>
      </c>
      <c r="Q195" s="50">
        <f t="shared" si="12"/>
        <v>0</v>
      </c>
      <c r="R195" s="50">
        <f t="shared" si="13"/>
        <v>0</v>
      </c>
      <c r="S195" s="51">
        <v>0</v>
      </c>
      <c r="T195" s="50">
        <v>0</v>
      </c>
      <c r="U195" s="50">
        <f t="shared" si="14"/>
        <v>0</v>
      </c>
      <c r="V195" s="51">
        <f t="shared" si="15"/>
        <v>0</v>
      </c>
    </row>
    <row r="196" spans="1:22" ht="115.2" x14ac:dyDescent="0.3">
      <c r="A196" s="74"/>
      <c r="B196" s="65" t="s">
        <v>294</v>
      </c>
      <c r="C196" s="66" t="s">
        <v>189</v>
      </c>
      <c r="D196" s="39"/>
      <c r="E196" s="39"/>
      <c r="F196" s="39"/>
      <c r="G196" s="39"/>
      <c r="H196" s="39"/>
      <c r="I196" s="39"/>
      <c r="J196" s="39"/>
      <c r="K196" s="39"/>
      <c r="L196" s="40"/>
      <c r="M196" s="45" t="s">
        <v>211</v>
      </c>
      <c r="N196" s="46">
        <v>1</v>
      </c>
      <c r="O196" s="41"/>
      <c r="P196" s="59">
        <v>69000</v>
      </c>
      <c r="Q196" s="50">
        <f t="shared" si="12"/>
        <v>3450</v>
      </c>
      <c r="R196" s="50">
        <f t="shared" si="13"/>
        <v>3411.3599999999997</v>
      </c>
      <c r="S196" s="51">
        <v>0</v>
      </c>
      <c r="T196" s="50">
        <v>0</v>
      </c>
      <c r="U196" s="50">
        <f t="shared" si="14"/>
        <v>75861.36</v>
      </c>
      <c r="V196" s="51">
        <f t="shared" si="15"/>
        <v>75861.36</v>
      </c>
    </row>
    <row r="197" spans="1:22" ht="72" x14ac:dyDescent="0.3">
      <c r="A197" s="75">
        <v>12</v>
      </c>
      <c r="B197" s="65" t="s">
        <v>294</v>
      </c>
      <c r="C197" s="66" t="s">
        <v>289</v>
      </c>
      <c r="D197" s="39"/>
      <c r="E197" s="39"/>
      <c r="F197" s="39"/>
      <c r="G197" s="39"/>
      <c r="H197" s="39"/>
      <c r="I197" s="39"/>
      <c r="J197" s="39"/>
      <c r="K197" s="39"/>
      <c r="L197" s="40"/>
      <c r="M197" s="45" t="s">
        <v>212</v>
      </c>
      <c r="N197" s="46">
        <v>0</v>
      </c>
      <c r="O197" s="41"/>
      <c r="P197" s="59">
        <v>0</v>
      </c>
      <c r="Q197" s="50">
        <f t="shared" si="12"/>
        <v>0</v>
      </c>
      <c r="R197" s="50">
        <f t="shared" si="13"/>
        <v>0</v>
      </c>
      <c r="S197" s="51">
        <v>0</v>
      </c>
      <c r="T197" s="50">
        <v>0</v>
      </c>
      <c r="U197" s="50">
        <f t="shared" si="14"/>
        <v>0</v>
      </c>
      <c r="V197" s="51">
        <f t="shared" si="15"/>
        <v>0</v>
      </c>
    </row>
    <row r="198" spans="1:22" x14ac:dyDescent="0.3">
      <c r="A198" s="75">
        <v>12.1</v>
      </c>
      <c r="B198" s="65" t="s">
        <v>294</v>
      </c>
      <c r="C198" s="66" t="s">
        <v>190</v>
      </c>
      <c r="D198" s="39"/>
      <c r="E198" s="39"/>
      <c r="F198" s="39"/>
      <c r="G198" s="39"/>
      <c r="H198" s="39"/>
      <c r="I198" s="39"/>
      <c r="J198" s="39"/>
      <c r="K198" s="39"/>
      <c r="L198" s="40"/>
      <c r="M198" s="45" t="s">
        <v>211</v>
      </c>
      <c r="N198" s="46">
        <v>2</v>
      </c>
      <c r="O198" s="41"/>
      <c r="P198" s="59">
        <v>1782.4999999999998</v>
      </c>
      <c r="Q198" s="50">
        <f t="shared" si="12"/>
        <v>89.125</v>
      </c>
      <c r="R198" s="50">
        <f t="shared" si="13"/>
        <v>88.126799999999989</v>
      </c>
      <c r="S198" s="51">
        <v>0</v>
      </c>
      <c r="T198" s="50">
        <v>0</v>
      </c>
      <c r="U198" s="50">
        <f t="shared" si="14"/>
        <v>1959.7517999999998</v>
      </c>
      <c r="V198" s="51">
        <f t="shared" si="15"/>
        <v>3919.5035999999996</v>
      </c>
    </row>
    <row r="199" spans="1:22" x14ac:dyDescent="0.3">
      <c r="A199" s="75">
        <v>12.2</v>
      </c>
      <c r="B199" s="65" t="s">
        <v>294</v>
      </c>
      <c r="C199" s="66" t="s">
        <v>191</v>
      </c>
      <c r="D199" s="39"/>
      <c r="E199" s="39"/>
      <c r="F199" s="39"/>
      <c r="G199" s="39"/>
      <c r="H199" s="39"/>
      <c r="I199" s="39"/>
      <c r="J199" s="39"/>
      <c r="K199" s="39"/>
      <c r="L199" s="40"/>
      <c r="M199" s="45" t="s">
        <v>211</v>
      </c>
      <c r="N199" s="46">
        <v>4</v>
      </c>
      <c r="O199" s="41"/>
      <c r="P199" s="59">
        <v>2012.4999999999998</v>
      </c>
      <c r="Q199" s="50">
        <f t="shared" si="12"/>
        <v>100.625</v>
      </c>
      <c r="R199" s="50">
        <f t="shared" si="13"/>
        <v>99.49799999999999</v>
      </c>
      <c r="S199" s="51">
        <v>0</v>
      </c>
      <c r="T199" s="50">
        <v>0</v>
      </c>
      <c r="U199" s="50">
        <f t="shared" si="14"/>
        <v>2212.623</v>
      </c>
      <c r="V199" s="51">
        <f t="shared" si="15"/>
        <v>8850.4920000000002</v>
      </c>
    </row>
    <row r="200" spans="1:22" ht="172.8" x14ac:dyDescent="0.3">
      <c r="A200" s="74">
        <v>13</v>
      </c>
      <c r="B200" s="65" t="s">
        <v>294</v>
      </c>
      <c r="C200" s="66" t="s">
        <v>290</v>
      </c>
      <c r="D200" s="39"/>
      <c r="E200" s="39"/>
      <c r="F200" s="39"/>
      <c r="G200" s="39"/>
      <c r="H200" s="39"/>
      <c r="I200" s="39"/>
      <c r="J200" s="39"/>
      <c r="K200" s="39"/>
      <c r="L200" s="40"/>
      <c r="M200" s="45" t="s">
        <v>211</v>
      </c>
      <c r="N200" s="46">
        <v>1</v>
      </c>
      <c r="O200" s="41"/>
      <c r="P200" s="59">
        <v>28749.999999999996</v>
      </c>
      <c r="Q200" s="50">
        <f t="shared" si="12"/>
        <v>1437.5</v>
      </c>
      <c r="R200" s="50">
        <f t="shared" si="13"/>
        <v>1421.3999999999999</v>
      </c>
      <c r="S200" s="51">
        <v>0</v>
      </c>
      <c r="T200" s="50">
        <v>0</v>
      </c>
      <c r="U200" s="50">
        <f t="shared" si="14"/>
        <v>31608.899999999998</v>
      </c>
      <c r="V200" s="51">
        <f t="shared" si="15"/>
        <v>31608.899999999998</v>
      </c>
    </row>
    <row r="201" spans="1:22" ht="230.4" x14ac:dyDescent="0.3">
      <c r="A201" s="74">
        <v>14</v>
      </c>
      <c r="B201" s="65" t="s">
        <v>294</v>
      </c>
      <c r="C201" s="66" t="s">
        <v>291</v>
      </c>
      <c r="D201" s="39"/>
      <c r="E201" s="39"/>
      <c r="F201" s="39"/>
      <c r="G201" s="39"/>
      <c r="H201" s="39"/>
      <c r="I201" s="39"/>
      <c r="J201" s="39"/>
      <c r="K201" s="39"/>
      <c r="L201" s="40"/>
      <c r="M201" s="45" t="s">
        <v>211</v>
      </c>
      <c r="N201" s="46">
        <v>1</v>
      </c>
      <c r="O201" s="41"/>
      <c r="P201" s="59">
        <v>7474.9999999999991</v>
      </c>
      <c r="Q201" s="50">
        <f t="shared" si="12"/>
        <v>373.75</v>
      </c>
      <c r="R201" s="50">
        <f t="shared" si="13"/>
        <v>369.56399999999996</v>
      </c>
      <c r="S201" s="51">
        <v>0</v>
      </c>
      <c r="T201" s="50">
        <v>0</v>
      </c>
      <c r="U201" s="50">
        <f t="shared" si="14"/>
        <v>8218.3139999999985</v>
      </c>
      <c r="V201" s="51">
        <f t="shared" si="15"/>
        <v>8218.3139999999985</v>
      </c>
    </row>
  </sheetData>
  <protectedRanges>
    <protectedRange password="CA69" sqref="G8:G9" name="Range1_1_1_1"/>
    <protectedRange password="CA69" sqref="I8:I9" name="Range1_12_2_1_1"/>
    <protectedRange password="CA69" sqref="J8:K9" name="Range1_2_2_1_1_1"/>
    <protectedRange password="CA69" sqref="N8:O8 O9 N9:N21 N25 N28:N30 N35 N37:N41 N48:N51 N53:N54 N60 N62:N63 N66:N69 N74:N81 N84 N90 N100:N106 N116 N93:N97 N138:N141 N143:N144 N157:N158 N178 N180 N182 N184 N186 N188 N190:N192 N146:N155 N195 N118:N124 N126:N136 N164:N176 N44:N46 N56:N57 N108:N113" name="Range1_1_3_1"/>
    <protectedRange password="CA69" sqref="D8:D9" name="Range1_1_4_1"/>
    <protectedRange password="CA69" sqref="H8:H9" name="Range1_12_2_2_1"/>
    <protectedRange password="CA69" sqref="B8:B201" name="Range1_1_5_1"/>
  </protectedRanges>
  <mergeCells count="6">
    <mergeCell ref="C5:L5"/>
    <mergeCell ref="P5:V5"/>
    <mergeCell ref="AV5:AY5"/>
    <mergeCell ref="AB6:AM6"/>
    <mergeCell ref="AO6:AR6"/>
    <mergeCell ref="P6:V6"/>
  </mergeCells>
  <conditionalFormatting sqref="C1:C1048576">
    <cfRule type="duplicateValues" dxfId="5" priority="1"/>
    <cfRule type="duplicateValues" dxfId="4" priority="2"/>
    <cfRule type="duplicateValues" priority="3"/>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X201"/>
  <sheetViews>
    <sheetView topLeftCell="A202" workbookViewId="0">
      <selection activeCell="A202" sqref="A202:XFD1121"/>
    </sheetView>
  </sheetViews>
  <sheetFormatPr defaultColWidth="9.109375" defaultRowHeight="14.4" x14ac:dyDescent="0.3"/>
  <cols>
    <col min="1" max="1" bestFit="true" customWidth="true" style="62" width="9.5546875" collapsed="true"/>
    <col min="2" max="2" customWidth="true" style="62" width="19.44140625" collapsed="true"/>
    <col min="3" max="3" customWidth="true" style="62" width="53.109375" collapsed="true"/>
    <col min="4" max="4" customWidth="true" style="1" width="29.6640625" collapsed="true"/>
    <col min="5" max="5" customWidth="true" style="1" width="12.109375" collapsed="true"/>
    <col min="6" max="6" bestFit="true" customWidth="true" style="1" width="17.44140625" collapsed="true"/>
    <col min="7" max="7" customWidth="true" style="1" width="19.6640625" collapsed="true"/>
    <col min="8" max="8" customWidth="true" style="1" width="17.6640625" collapsed="true"/>
    <col min="9" max="9" bestFit="true" customWidth="true" style="1" width="13.44140625" collapsed="true"/>
    <col min="10" max="11" customWidth="true" style="1" width="13.44140625" collapsed="true"/>
    <col min="12" max="12" customWidth="true" style="17" width="4.109375" collapsed="true"/>
    <col min="13" max="13" bestFit="true" customWidth="true" style="1" width="7.109375" collapsed="true"/>
    <col min="14" max="14" bestFit="true" customWidth="true" style="1" width="6.6640625" collapsed="true"/>
    <col min="15" max="15" customWidth="true" style="20" width="4.44140625" collapsed="true"/>
    <col min="16" max="16" bestFit="true" customWidth="true" style="23" width="14.0" collapsed="true"/>
    <col min="17" max="17" bestFit="true" customWidth="true" style="23" width="13.0" collapsed="true"/>
    <col min="18" max="18" bestFit="true" customWidth="true" style="23" width="9.6640625" collapsed="true"/>
    <col min="19" max="19" customWidth="true" style="23" width="13.0" collapsed="true"/>
    <col min="20" max="20" customWidth="true" style="23" width="13.88671875" collapsed="true"/>
    <col min="21" max="21" customWidth="true" style="23" width="14.88671875" collapsed="true"/>
    <col min="22" max="22" customWidth="true" style="23" width="18.109375" collapsed="true"/>
    <col min="23" max="23" customWidth="true" style="25" width="6.0" collapsed="true"/>
    <col min="24" max="30" customWidth="true" style="23" width="18.109375" collapsed="true"/>
    <col min="31" max="31" customWidth="true" style="23" width="13.88671875" collapsed="true"/>
    <col min="32" max="34" customWidth="true" style="1" width="13.88671875" collapsed="true"/>
    <col min="35" max="35" bestFit="true" customWidth="true" style="1" width="8.109375" collapsed="true"/>
    <col min="36" max="36" bestFit="true" customWidth="true" style="1" width="11.6640625" collapsed="true"/>
    <col min="37" max="37" customWidth="true" style="1" width="2.6640625" collapsed="true"/>
    <col min="38" max="38" bestFit="true" customWidth="true" style="1" width="14.0" collapsed="true"/>
    <col min="39" max="39" bestFit="true" customWidth="true" style="1" width="9.109375" collapsed="true"/>
    <col min="40" max="40" bestFit="true" customWidth="true" style="1" width="17.109375" collapsed="true"/>
    <col min="41" max="41" customWidth="true" style="1" width="8.88671875" collapsed="true"/>
    <col min="42" max="42" customWidth="true" style="1" width="7.88671875" collapsed="true"/>
    <col min="43" max="43" customWidth="true" style="1" width="9.109375" collapsed="true"/>
    <col min="44" max="44" customWidth="true" style="1" width="10.6640625" collapsed="true"/>
    <col min="45" max="46" customWidth="true" style="1" width="12.88671875" collapsed="true"/>
    <col min="47" max="47" customWidth="true" style="1" width="10.5546875" collapsed="true"/>
    <col min="48" max="48" bestFit="true" customWidth="true" style="1" width="8.109375" collapsed="true"/>
    <col min="49" max="49" customWidth="true" style="1" width="25.109375" collapsed="true"/>
    <col min="50" max="50" customWidth="true" style="1" width="2.6640625" collapsed="true"/>
    <col min="51" max="51" bestFit="true" customWidth="true" style="1" width="14.0" collapsed="true"/>
    <col min="52" max="52" bestFit="true" customWidth="true" style="1" width="15.0" collapsed="true"/>
    <col min="53" max="53" bestFit="true" customWidth="true" style="1" width="8.109375" collapsed="true"/>
    <col min="54" max="54" bestFit="true" customWidth="true" style="1" width="27.109375" collapsed="true"/>
    <col min="55" max="55" customWidth="true" style="1" width="2.6640625" collapsed="true"/>
    <col min="56" max="56" bestFit="true" customWidth="true" style="1" width="61.6640625" collapsed="true"/>
    <col min="57" max="57" customWidth="true" style="1" width="2.6640625" collapsed="true"/>
    <col min="58" max="58" bestFit="true" customWidth="true" style="1" width="13.88671875" collapsed="true"/>
    <col min="59" max="59" bestFit="true" customWidth="true" style="1" width="20.109375" collapsed="true"/>
    <col min="60" max="60" bestFit="true" customWidth="true" style="1" width="18.88671875" collapsed="true"/>
    <col min="61" max="61" bestFit="true" customWidth="true" style="1" width="36.88671875" collapsed="true"/>
    <col min="62" max="62" customWidth="true" style="1" width="2.6640625" collapsed="true"/>
    <col min="63" max="63" customWidth="true" style="1" width="23.5546875" collapsed="true"/>
    <col min="64" max="16384" style="1" width="9.109375" collapsed="true"/>
  </cols>
  <sheetData>
    <row r="3" spans="1:76" x14ac:dyDescent="0.3">
      <c r="A3" s="62" t="s">
        <v>22</v>
      </c>
    </row>
    <row r="4" spans="1:76" x14ac:dyDescent="0.3">
      <c r="A4" s="62" t="s">
        <v>23</v>
      </c>
      <c r="D4" t="s">
        <v>310</v>
      </c>
      <c r="G4" s="61"/>
      <c r="V4" s="23">
        <v>1486922.2935606001</v>
      </c>
      <c r="Z4" s="23" t="n">
        <f t="shared" ref="Z4:AE4" si="0">SUM(Z8:Z201)</f>
        <v>815973.23675</v>
      </c>
      <c r="AA4" s="23" t="n">
        <f t="shared" si="0"/>
        <v>31124.5743375</v>
      </c>
      <c r="AB4" s="23" t="n">
        <f t="shared" si="0"/>
        <v>30775.97910492</v>
      </c>
      <c r="AC4" s="23" t="n">
        <f t="shared" si="0"/>
        <v>0.0</v>
      </c>
      <c r="AD4" s="23" t="n">
        <f t="shared" si="0"/>
        <v>0.0</v>
      </c>
      <c r="AE4" s="23" t="n">
        <f t="shared" si="0"/>
        <v>897113.6154124201</v>
      </c>
    </row>
    <row r="5" spans="1:76" s="4" customFormat="1" ht="30.75" customHeight="1" x14ac:dyDescent="0.3">
      <c r="A5" s="63"/>
      <c r="B5" s="63"/>
      <c r="C5" s="136" t="s">
        <v>5</v>
      </c>
      <c r="D5" s="136"/>
      <c r="E5" s="136"/>
      <c r="F5" s="136"/>
      <c r="G5" s="136"/>
      <c r="H5" s="136"/>
      <c r="I5" s="136"/>
      <c r="J5" s="136"/>
      <c r="K5" s="136"/>
      <c r="L5" s="136"/>
      <c r="M5" s="3" t="s">
        <v>2</v>
      </c>
      <c r="N5" s="3" t="s">
        <v>8</v>
      </c>
      <c r="O5" s="21"/>
      <c r="P5" s="137"/>
      <c r="Q5" s="138"/>
      <c r="R5" s="138"/>
      <c r="S5" s="138"/>
      <c r="T5" s="138"/>
      <c r="U5" s="138"/>
      <c r="V5" s="138"/>
      <c r="W5" s="138"/>
      <c r="X5" s="138"/>
      <c r="Y5" s="138"/>
      <c r="Z5" s="138"/>
      <c r="AA5" s="138"/>
      <c r="AB5" s="138"/>
      <c r="AC5" s="138"/>
      <c r="AD5" s="138"/>
      <c r="AE5" s="139"/>
      <c r="AF5" s="8"/>
      <c r="AG5" s="8"/>
      <c r="AH5" s="8"/>
      <c r="AI5" s="8"/>
      <c r="AJ5" s="8"/>
      <c r="AK5" s="8"/>
      <c r="AL5" s="8"/>
      <c r="AM5" s="8"/>
      <c r="AN5" s="8"/>
      <c r="AO5" s="8"/>
      <c r="AP5" s="8"/>
      <c r="AQ5" s="8"/>
      <c r="AR5" s="8"/>
      <c r="AS5" s="8"/>
      <c r="AT5" s="8"/>
      <c r="AU5" s="8"/>
      <c r="AV5" s="8"/>
      <c r="AW5" s="8"/>
      <c r="AX5" s="8"/>
      <c r="AY5" s="8"/>
      <c r="AZ5" s="8"/>
      <c r="BA5" s="8"/>
      <c r="BB5" s="8"/>
      <c r="BC5" s="8"/>
      <c r="BD5" s="8"/>
      <c r="BE5" s="11"/>
      <c r="BF5" s="140"/>
      <c r="BG5" s="140"/>
      <c r="BH5" s="140"/>
      <c r="BI5" s="140"/>
      <c r="BJ5" s="11"/>
      <c r="BK5" s="24"/>
      <c r="BL5" s="8"/>
      <c r="BM5" s="8"/>
      <c r="BN5" s="8"/>
      <c r="BO5" s="8"/>
      <c r="BP5" s="8"/>
      <c r="BQ5" s="8"/>
      <c r="BR5" s="8"/>
      <c r="BS5" s="8"/>
      <c r="BT5" s="8"/>
      <c r="BU5" s="8"/>
      <c r="BV5" s="8"/>
      <c r="BW5" s="8"/>
      <c r="BX5" s="8"/>
    </row>
    <row r="6" spans="1:76" s="4" customFormat="1" ht="28.8" x14ac:dyDescent="0.3">
      <c r="A6" s="63" t="s">
        <v>0</v>
      </c>
      <c r="B6" s="2" t="s">
        <v>4</v>
      </c>
      <c r="C6" s="63" t="s">
        <v>1</v>
      </c>
      <c r="D6" s="135" t="s">
        <v>16</v>
      </c>
      <c r="E6" s="2" t="s">
        <v>3</v>
      </c>
      <c r="F6" s="6" t="s">
        <v>9</v>
      </c>
      <c r="G6" s="6" t="s">
        <v>10</v>
      </c>
      <c r="H6" s="6" t="s">
        <v>11</v>
      </c>
      <c r="I6" s="6" t="s">
        <v>12</v>
      </c>
      <c r="J6" s="6" t="s">
        <v>13</v>
      </c>
      <c r="K6" s="6" t="s">
        <v>14</v>
      </c>
      <c r="L6" s="18"/>
      <c r="M6" s="3"/>
      <c r="N6" s="3"/>
      <c r="O6" s="21"/>
      <c r="P6" s="137" t="s">
        <v>21</v>
      </c>
      <c r="Q6" s="138"/>
      <c r="R6" s="138"/>
      <c r="S6" s="138"/>
      <c r="T6" s="138"/>
      <c r="U6" s="138"/>
      <c r="V6" s="139"/>
      <c r="W6" s="26"/>
      <c r="X6" s="138" t="s">
        <v>81</v>
      </c>
      <c r="Y6" s="138"/>
      <c r="Z6" s="138"/>
      <c r="AA6" s="138"/>
      <c r="AB6" s="138"/>
      <c r="AC6" s="138"/>
      <c r="AD6" s="138"/>
      <c r="AE6" s="139"/>
      <c r="AF6" s="8"/>
      <c r="AG6" s="8"/>
      <c r="AH6" s="8"/>
      <c r="AI6" s="8"/>
      <c r="AJ6" s="8"/>
      <c r="AK6" s="11"/>
      <c r="AL6" s="140"/>
      <c r="AM6" s="140"/>
      <c r="AN6" s="140"/>
      <c r="AO6" s="140"/>
      <c r="AP6" s="140"/>
      <c r="AQ6" s="140"/>
      <c r="AR6" s="140"/>
      <c r="AS6" s="140"/>
      <c r="AT6" s="140"/>
      <c r="AU6" s="140"/>
      <c r="AV6" s="140"/>
      <c r="AW6" s="140"/>
      <c r="AX6" s="11"/>
      <c r="AY6" s="140"/>
      <c r="AZ6" s="140"/>
      <c r="BA6" s="140"/>
      <c r="BB6" s="140"/>
      <c r="BC6" s="11"/>
      <c r="BD6" s="8"/>
      <c r="BE6" s="11"/>
      <c r="BF6" s="12"/>
      <c r="BG6" s="12"/>
      <c r="BH6" s="12"/>
      <c r="BI6" s="12"/>
      <c r="BJ6" s="11"/>
      <c r="BK6" s="8"/>
      <c r="BL6" s="8"/>
      <c r="BM6" s="8"/>
      <c r="BN6" s="8"/>
      <c r="BO6" s="8"/>
      <c r="BP6" s="8"/>
      <c r="BQ6" s="8"/>
      <c r="BR6" s="8"/>
      <c r="BS6" s="8"/>
      <c r="BT6" s="8"/>
      <c r="BU6" s="8"/>
      <c r="BV6" s="8"/>
      <c r="BW6" s="8"/>
      <c r="BX6" s="8"/>
    </row>
    <row r="7" spans="1:76" s="4" customFormat="1" ht="58.5" customHeight="1" x14ac:dyDescent="0.3">
      <c r="A7" s="63"/>
      <c r="B7" s="5"/>
      <c r="C7" s="64"/>
      <c r="D7" s="2"/>
      <c r="E7" s="5"/>
      <c r="G7" s="2"/>
      <c r="H7" s="2"/>
      <c r="I7" s="2"/>
      <c r="J7" s="2"/>
      <c r="K7" s="2"/>
      <c r="L7" s="19"/>
      <c r="M7" s="5"/>
      <c r="N7" s="7"/>
      <c r="O7" s="22"/>
      <c r="P7" s="15" t="s">
        <v>6</v>
      </c>
      <c r="Q7" s="15" t="s">
        <v>17</v>
      </c>
      <c r="R7" s="15" t="s">
        <v>18</v>
      </c>
      <c r="S7" s="16" t="s">
        <v>19</v>
      </c>
      <c r="T7" s="15" t="s">
        <v>7</v>
      </c>
      <c r="U7" s="15" t="s">
        <v>24</v>
      </c>
      <c r="V7" s="16" t="s">
        <v>20</v>
      </c>
      <c r="W7" s="27"/>
      <c r="X7" s="15" t="s">
        <v>82</v>
      </c>
      <c r="Y7" s="15" t="s">
        <v>83</v>
      </c>
      <c r="Z7" s="15" t="s">
        <v>84</v>
      </c>
      <c r="AA7" s="15" t="s">
        <v>85</v>
      </c>
      <c r="AB7" s="15" t="s">
        <v>86</v>
      </c>
      <c r="AC7" s="15" t="s">
        <v>87</v>
      </c>
      <c r="AD7" s="15" t="s">
        <v>88</v>
      </c>
      <c r="AE7" s="16" t="s">
        <v>89</v>
      </c>
      <c r="AF7" s="9"/>
      <c r="AG7" s="9"/>
      <c r="AH7" s="9"/>
      <c r="AI7" s="8"/>
      <c r="AJ7" s="9"/>
      <c r="AK7" s="13"/>
      <c r="AL7" s="8"/>
      <c r="AM7" s="8"/>
      <c r="AN7" s="9"/>
      <c r="AO7" s="9"/>
      <c r="AP7" s="9"/>
      <c r="AQ7" s="9"/>
      <c r="AR7" s="9"/>
      <c r="AS7" s="9"/>
      <c r="AT7" s="9"/>
      <c r="AU7" s="9"/>
      <c r="AV7" s="8"/>
      <c r="AW7" s="9"/>
      <c r="AX7" s="13"/>
      <c r="AY7" s="8"/>
      <c r="AZ7" s="8"/>
      <c r="BA7" s="8"/>
      <c r="BB7" s="9"/>
      <c r="BC7" s="13"/>
      <c r="BD7" s="8"/>
      <c r="BE7" s="13"/>
      <c r="BF7" s="8"/>
      <c r="BG7" s="8"/>
      <c r="BH7" s="8"/>
      <c r="BI7" s="8"/>
      <c r="BJ7" s="13"/>
      <c r="BK7" s="8"/>
      <c r="BL7" s="8"/>
      <c r="BM7" s="8"/>
      <c r="BN7" s="8"/>
      <c r="BO7" s="8"/>
      <c r="BP7" s="8"/>
      <c r="BQ7" s="8"/>
      <c r="BR7" s="8"/>
      <c r="BS7" s="8"/>
      <c r="BT7" s="8"/>
      <c r="BU7" s="8"/>
      <c r="BV7" s="8"/>
      <c r="BW7" s="8"/>
      <c r="BX7" s="8"/>
    </row>
    <row r="8" spans="1:76" s="4" customFormat="1" ht="58.5" customHeight="1" x14ac:dyDescent="0.3">
      <c r="A8" s="67" t="s">
        <v>43</v>
      </c>
      <c r="B8" s="65" t="s">
        <v>294</v>
      </c>
      <c r="C8" s="66" t="s">
        <v>92</v>
      </c>
      <c r="D8" s="31"/>
      <c r="E8" s="32"/>
      <c r="F8" s="32"/>
      <c r="G8" s="33"/>
      <c r="H8" s="34"/>
      <c r="I8" s="35"/>
      <c r="J8" s="36"/>
      <c r="K8" s="36"/>
      <c r="L8" s="37"/>
      <c r="M8" s="289" t="s">
        <v>212</v>
      </c>
      <c r="N8" s="289">
        <v>0</v>
      </c>
      <c r="O8" s="38"/>
      <c r="P8" s="49">
        <v>0</v>
      </c>
      <c r="Q8" s="50" t="n">
        <f>P8*5%</f>
        <v>0.0</v>
      </c>
      <c r="R8" s="50" t="n">
        <f>P8*4.944%</f>
        <v>0.0</v>
      </c>
      <c r="S8" s="51">
        <v>0</v>
      </c>
      <c r="T8" s="50">
        <v>0</v>
      </c>
      <c r="U8" s="50" t="n">
        <f>SUM(P8:T8)</f>
        <v>0.0</v>
      </c>
      <c r="V8" s="51" t="n">
        <f>U8*N8</f>
        <v>0.0</v>
      </c>
      <c r="W8" s="27"/>
      <c r="X8" s="15">
        <v>70</v>
      </c>
      <c r="Y8" s="42">
        <v>0</v>
      </c>
      <c r="Z8" s="15" t="n">
        <f>X8*Y8*P8/100</f>
        <v>0.0</v>
      </c>
      <c r="AA8" s="15" t="n">
        <f>X8*Y8*Q8/100</f>
        <v>0.0</v>
      </c>
      <c r="AB8" s="15" t="n">
        <f>X8*Y8*R8/100</f>
        <v>0.0</v>
      </c>
      <c r="AC8" s="15" t="n">
        <f>X8*Y8*S8/100</f>
        <v>0.0</v>
      </c>
      <c r="AD8" s="15" t="n">
        <f>X8*Y8*T8/100</f>
        <v>0.0</v>
      </c>
      <c r="AE8" s="16" t="n">
        <f>SUM(Z8:AD8)</f>
        <v>0.0</v>
      </c>
      <c r="AF8" s="9"/>
      <c r="AG8" s="9"/>
      <c r="AH8" s="9"/>
      <c r="AI8" s="8"/>
      <c r="AJ8" s="9"/>
      <c r="AK8" s="13"/>
      <c r="AL8" s="8"/>
      <c r="AM8" s="8"/>
      <c r="AN8" s="9"/>
      <c r="AO8" s="9"/>
      <c r="AP8" s="9"/>
      <c r="AQ8" s="9"/>
      <c r="AR8" s="9"/>
      <c r="AS8" s="9"/>
      <c r="AT8" s="9"/>
      <c r="AU8" s="9"/>
      <c r="AV8" s="8"/>
      <c r="AW8" s="9"/>
      <c r="AX8" s="13"/>
      <c r="AY8" s="8"/>
      <c r="AZ8" s="8"/>
      <c r="BA8" s="8"/>
      <c r="BB8" s="9"/>
      <c r="BC8" s="13"/>
      <c r="BD8" s="8"/>
      <c r="BE8" s="13"/>
      <c r="BF8" s="8"/>
      <c r="BG8" s="8"/>
      <c r="BH8" s="8"/>
      <c r="BI8" s="8"/>
      <c r="BJ8" s="13"/>
      <c r="BK8" s="8"/>
      <c r="BL8" s="8"/>
      <c r="BM8" s="8"/>
      <c r="BN8" s="8"/>
      <c r="BO8" s="8"/>
      <c r="BP8" s="8"/>
      <c r="BQ8" s="8"/>
      <c r="BR8" s="8"/>
      <c r="BS8" s="8"/>
      <c r="BT8" s="8"/>
      <c r="BU8" s="8"/>
      <c r="BV8" s="8"/>
      <c r="BW8" s="8"/>
      <c r="BX8" s="8"/>
    </row>
    <row r="9" spans="1:76" x14ac:dyDescent="0.3">
      <c r="A9" s="67" t="s">
        <v>41</v>
      </c>
      <c r="B9" s="65" t="s">
        <v>294</v>
      </c>
      <c r="C9" s="66" t="s">
        <v>93</v>
      </c>
      <c r="D9" s="31"/>
      <c r="E9" s="32"/>
      <c r="F9" s="32"/>
      <c r="G9" s="33"/>
      <c r="H9" s="34"/>
      <c r="I9" s="35"/>
      <c r="J9" s="36"/>
      <c r="K9" s="36"/>
      <c r="L9" s="37"/>
      <c r="M9" s="289" t="s">
        <v>212</v>
      </c>
      <c r="N9" s="289">
        <v>0</v>
      </c>
      <c r="O9" s="38"/>
      <c r="P9" s="48">
        <v>0</v>
      </c>
      <c r="Q9" s="50" t="n">
        <f t="shared" ref="Q9:Q72" si="1">P9*5%</f>
        <v>0.0</v>
      </c>
      <c r="R9" s="50" t="n">
        <f t="shared" ref="R9:R72" si="2">P9*4.944%</f>
        <v>0.0</v>
      </c>
      <c r="S9" s="51">
        <v>0</v>
      </c>
      <c r="T9" s="50">
        <v>0</v>
      </c>
      <c r="U9" s="50" t="n">
        <f t="shared" ref="U9:U72" si="3">SUM(P9:T9)</f>
        <v>0.0</v>
      </c>
      <c r="V9" s="51" t="n">
        <f t="shared" ref="V9:V72" si="4">U9*N9</f>
        <v>0.0</v>
      </c>
      <c r="W9" s="28"/>
      <c r="X9" s="15">
        <v>70</v>
      </c>
      <c r="Y9" s="42">
        <v>0</v>
      </c>
      <c r="Z9" s="15" t="n">
        <f t="shared" ref="Z9:Z11" si="5">X9*Y9*P9/100</f>
        <v>0.0</v>
      </c>
      <c r="AA9" s="15" t="n">
        <f t="shared" ref="AA9:AA11" si="6">X9*Y9*Q9/100</f>
        <v>0.0</v>
      </c>
      <c r="AB9" s="15" t="n">
        <f t="shared" ref="AB9:AB11" si="7">X9*Y9*R9/100</f>
        <v>0.0</v>
      </c>
      <c r="AC9" s="15" t="n">
        <f t="shared" ref="AC9:AC11" si="8">X9*Y9*S9/100</f>
        <v>0.0</v>
      </c>
      <c r="AD9" s="15" t="n">
        <f t="shared" ref="AD9:AD11" si="9">X9*Y9*T9/100</f>
        <v>0.0</v>
      </c>
      <c r="AE9" s="16" t="n">
        <f t="shared" ref="AE9:AE11" si="10">SUM(Z9:AD9)</f>
        <v>0.0</v>
      </c>
      <c r="AF9" s="10"/>
      <c r="AG9" s="10"/>
      <c r="AH9" s="10"/>
      <c r="AI9" s="10"/>
      <c r="AJ9" s="10"/>
      <c r="AK9" s="14"/>
      <c r="AL9" s="10"/>
      <c r="AM9" s="10"/>
      <c r="AN9" s="10"/>
      <c r="AO9" s="10"/>
      <c r="AP9" s="10"/>
      <c r="AQ9" s="10"/>
      <c r="AR9" s="10"/>
      <c r="AS9" s="10"/>
      <c r="AT9" s="10"/>
      <c r="AU9" s="10"/>
      <c r="AV9" s="10"/>
      <c r="AW9" s="10"/>
      <c r="AX9" s="14"/>
      <c r="AY9" s="10"/>
      <c r="AZ9" s="10"/>
      <c r="BA9" s="10"/>
      <c r="BB9" s="10"/>
      <c r="BC9" s="14"/>
      <c r="BD9" s="10"/>
      <c r="BE9" s="14"/>
      <c r="BF9" s="10"/>
      <c r="BG9" s="10"/>
      <c r="BH9" s="10"/>
      <c r="BI9" s="10"/>
      <c r="BJ9" s="14"/>
      <c r="BK9" s="10"/>
      <c r="BL9" s="10"/>
      <c r="BM9" s="10"/>
      <c r="BN9" s="10"/>
      <c r="BO9" s="10"/>
      <c r="BP9" s="10"/>
      <c r="BQ9" s="10"/>
      <c r="BR9" s="10"/>
      <c r="BS9" s="10"/>
      <c r="BT9" s="10"/>
      <c r="BU9" s="10"/>
      <c r="BV9" s="10"/>
      <c r="BW9" s="10"/>
      <c r="BX9" s="10"/>
    </row>
    <row r="10" spans="1:76" x14ac:dyDescent="0.3">
      <c r="A10" s="68"/>
      <c r="B10" s="65" t="s">
        <v>294</v>
      </c>
      <c r="C10" s="66" t="s">
        <v>94</v>
      </c>
      <c r="D10" s="39"/>
      <c r="E10" s="39"/>
      <c r="F10" s="39"/>
      <c r="G10" s="39"/>
      <c r="H10" s="39"/>
      <c r="I10" s="39"/>
      <c r="J10" s="39"/>
      <c r="K10" s="39"/>
      <c r="L10" s="40"/>
      <c r="M10" s="289" t="s">
        <v>212</v>
      </c>
      <c r="N10" s="289">
        <v>0</v>
      </c>
      <c r="O10" s="41"/>
      <c r="P10" s="48">
        <v>0</v>
      </c>
      <c r="Q10" s="50" t="n">
        <f t="shared" si="1"/>
        <v>0.0</v>
      </c>
      <c r="R10" s="50" t="n">
        <f t="shared" si="2"/>
        <v>0.0</v>
      </c>
      <c r="S10" s="51">
        <v>0</v>
      </c>
      <c r="T10" s="50">
        <v>0</v>
      </c>
      <c r="U10" s="50" t="n">
        <f t="shared" si="3"/>
        <v>0.0</v>
      </c>
      <c r="V10" s="51" t="n">
        <f t="shared" si="4"/>
        <v>0.0</v>
      </c>
      <c r="W10" s="28"/>
      <c r="X10" s="15">
        <v>70</v>
      </c>
      <c r="Y10" s="42">
        <v>0</v>
      </c>
      <c r="Z10" s="15" t="n">
        <f t="shared" si="5"/>
        <v>0.0</v>
      </c>
      <c r="AA10" s="15" t="n">
        <f t="shared" si="6"/>
        <v>0.0</v>
      </c>
      <c r="AB10" s="15" t="n">
        <f t="shared" si="7"/>
        <v>0.0</v>
      </c>
      <c r="AC10" s="15" t="n">
        <f t="shared" si="8"/>
        <v>0.0</v>
      </c>
      <c r="AD10" s="15" t="n">
        <f t="shared" si="9"/>
        <v>0.0</v>
      </c>
      <c r="AE10" s="16" t="n">
        <f t="shared" si="10"/>
        <v>0.0</v>
      </c>
      <c r="AF10" s="10"/>
      <c r="AG10" s="10"/>
      <c r="AH10" s="10"/>
      <c r="AI10" s="10"/>
      <c r="AJ10" s="10"/>
      <c r="AK10" s="14"/>
      <c r="AL10" s="10"/>
      <c r="AM10" s="10"/>
      <c r="AN10" s="10"/>
      <c r="AO10" s="10"/>
      <c r="AP10" s="10"/>
      <c r="AQ10" s="10"/>
      <c r="AR10" s="10"/>
      <c r="AS10" s="10"/>
      <c r="AT10" s="10"/>
      <c r="AU10" s="10"/>
      <c r="AV10" s="10"/>
      <c r="AW10" s="10"/>
      <c r="AX10" s="14"/>
      <c r="AY10" s="10"/>
      <c r="AZ10" s="10"/>
      <c r="BA10" s="10"/>
      <c r="BB10" s="10"/>
      <c r="BC10" s="14"/>
      <c r="BD10" s="10"/>
      <c r="BE10" s="14"/>
      <c r="BF10" s="10"/>
      <c r="BG10" s="10"/>
      <c r="BH10" s="10"/>
      <c r="BI10" s="10"/>
      <c r="BJ10" s="14"/>
      <c r="BK10" s="10"/>
      <c r="BL10" s="10"/>
      <c r="BM10" s="10"/>
      <c r="BN10" s="10"/>
      <c r="BO10" s="10"/>
      <c r="BP10" s="10"/>
      <c r="BQ10" s="10"/>
      <c r="BR10" s="10"/>
      <c r="BS10" s="10"/>
      <c r="BT10" s="10"/>
      <c r="BU10" s="10"/>
      <c r="BV10" s="10"/>
      <c r="BW10" s="10"/>
      <c r="BX10" s="10"/>
    </row>
    <row r="11" spans="1:76" ht="43.2" x14ac:dyDescent="0.3">
      <c r="A11" s="68"/>
      <c r="B11" s="65" t="s">
        <v>294</v>
      </c>
      <c r="C11" s="66" t="s">
        <v>95</v>
      </c>
      <c r="D11" s="39"/>
      <c r="E11" s="39"/>
      <c r="F11" s="39"/>
      <c r="G11" s="39"/>
      <c r="H11" s="39"/>
      <c r="I11" s="39"/>
      <c r="J11" s="39"/>
      <c r="K11" s="39"/>
      <c r="L11" s="40"/>
      <c r="M11" s="289" t="s">
        <v>212</v>
      </c>
      <c r="N11" s="289">
        <v>0</v>
      </c>
      <c r="O11" s="41"/>
      <c r="P11" s="48">
        <v>0</v>
      </c>
      <c r="Q11" s="50" t="n">
        <f t="shared" si="1"/>
        <v>0.0</v>
      </c>
      <c r="R11" s="50" t="n">
        <f t="shared" si="2"/>
        <v>0.0</v>
      </c>
      <c r="S11" s="51">
        <v>0</v>
      </c>
      <c r="T11" s="50">
        <v>0</v>
      </c>
      <c r="U11" s="50" t="n">
        <f t="shared" si="3"/>
        <v>0.0</v>
      </c>
      <c r="V11" s="51" t="n">
        <f t="shared" si="4"/>
        <v>0.0</v>
      </c>
      <c r="W11" s="28"/>
      <c r="X11" s="15">
        <v>70</v>
      </c>
      <c r="Y11" s="42">
        <v>0</v>
      </c>
      <c r="Z11" s="15" t="n">
        <f t="shared" si="5"/>
        <v>0.0</v>
      </c>
      <c r="AA11" s="15" t="n">
        <f t="shared" si="6"/>
        <v>0.0</v>
      </c>
      <c r="AB11" s="15" t="n">
        <f t="shared" si="7"/>
        <v>0.0</v>
      </c>
      <c r="AC11" s="15" t="n">
        <f t="shared" si="8"/>
        <v>0.0</v>
      </c>
      <c r="AD11" s="15" t="n">
        <f t="shared" si="9"/>
        <v>0.0</v>
      </c>
      <c r="AE11" s="16" t="n">
        <f t="shared" si="10"/>
        <v>0.0</v>
      </c>
      <c r="AF11" s="10"/>
      <c r="AG11" s="10"/>
      <c r="AH11" s="10"/>
      <c r="AI11" s="10"/>
      <c r="AJ11" s="10"/>
      <c r="AK11" s="14"/>
      <c r="AL11" s="10"/>
      <c r="AM11" s="10"/>
      <c r="AN11" s="10"/>
      <c r="AO11" s="10"/>
      <c r="AP11" s="10"/>
      <c r="AQ11" s="10"/>
      <c r="AR11" s="10"/>
      <c r="AS11" s="10"/>
      <c r="AT11" s="10"/>
      <c r="AU11" s="10"/>
      <c r="AV11" s="10"/>
      <c r="AW11" s="10"/>
      <c r="AX11" s="14"/>
      <c r="AY11" s="10"/>
      <c r="AZ11" s="10"/>
      <c r="BA11" s="10"/>
      <c r="BB11" s="10"/>
      <c r="BC11" s="14"/>
      <c r="BD11" s="10"/>
      <c r="BE11" s="14"/>
      <c r="BF11" s="10"/>
      <c r="BG11" s="10"/>
      <c r="BH11" s="10"/>
      <c r="BI11" s="10"/>
      <c r="BJ11" s="14"/>
      <c r="BK11" s="10"/>
      <c r="BL11" s="10"/>
      <c r="BM11" s="10"/>
      <c r="BN11" s="10"/>
      <c r="BO11" s="10"/>
      <c r="BP11" s="10"/>
      <c r="BQ11" s="10"/>
      <c r="BR11" s="10"/>
      <c r="BS11" s="10"/>
      <c r="BT11" s="10"/>
      <c r="BU11" s="10"/>
      <c r="BV11" s="10"/>
      <c r="BW11" s="10"/>
      <c r="BX11" s="10"/>
    </row>
    <row r="12" spans="1:76" ht="86.4" x14ac:dyDescent="0.3">
      <c r="A12" s="68"/>
      <c r="B12" s="65" t="s">
        <v>294</v>
      </c>
      <c r="C12" s="66" t="s">
        <v>96</v>
      </c>
      <c r="D12" s="39"/>
      <c r="E12" s="39"/>
      <c r="F12" s="39"/>
      <c r="G12" s="39"/>
      <c r="H12" s="39"/>
      <c r="I12" s="39"/>
      <c r="J12" s="39"/>
      <c r="K12" s="39"/>
      <c r="L12" s="40"/>
      <c r="M12" s="289" t="s">
        <v>212</v>
      </c>
      <c r="N12" s="289">
        <v>0</v>
      </c>
      <c r="O12" s="41"/>
      <c r="P12" s="48">
        <v>0</v>
      </c>
      <c r="Q12" s="50" t="n">
        <f t="shared" si="1"/>
        <v>0.0</v>
      </c>
      <c r="R12" s="50" t="n">
        <f t="shared" si="2"/>
        <v>0.0</v>
      </c>
      <c r="S12" s="51">
        <v>0</v>
      </c>
      <c r="T12" s="50">
        <v>0</v>
      </c>
      <c r="U12" s="50" t="n">
        <f t="shared" si="3"/>
        <v>0.0</v>
      </c>
      <c r="V12" s="51" t="n">
        <f t="shared" si="4"/>
        <v>0.0</v>
      </c>
      <c r="W12" s="28"/>
      <c r="X12" s="15">
        <v>70</v>
      </c>
      <c r="Y12" s="42">
        <v>0</v>
      </c>
      <c r="Z12" s="15" t="n">
        <f t="shared" ref="Z12:Z75" si="11">X12*Y12*P12/100</f>
        <v>0.0</v>
      </c>
      <c r="AA12" s="15" t="n">
        <f t="shared" ref="AA12:AA75" si="12">X12*Y12*Q12/100</f>
        <v>0.0</v>
      </c>
      <c r="AB12" s="15" t="n">
        <f t="shared" ref="AB12:AB75" si="13">X12*Y12*R12/100</f>
        <v>0.0</v>
      </c>
      <c r="AC12" s="15" t="n">
        <f t="shared" ref="AC12:AC75" si="14">X12*Y12*S12/100</f>
        <v>0.0</v>
      </c>
      <c r="AD12" s="15" t="n">
        <f t="shared" ref="AD12:AD75" si="15">X12*Y12*T12/100</f>
        <v>0.0</v>
      </c>
      <c r="AE12" s="16" t="n">
        <f t="shared" ref="AE12:AE75" si="16">SUM(Z12:AD12)</f>
        <v>0.0</v>
      </c>
    </row>
    <row r="13" spans="1:76" ht="28.8" x14ac:dyDescent="0.3">
      <c r="A13" s="68"/>
      <c r="B13" s="65" t="s">
        <v>294</v>
      </c>
      <c r="C13" s="66" t="s">
        <v>97</v>
      </c>
      <c r="D13" s="39"/>
      <c r="E13" s="39"/>
      <c r="F13" s="39"/>
      <c r="G13" s="39"/>
      <c r="H13" s="39"/>
      <c r="I13" s="39"/>
      <c r="J13" s="39"/>
      <c r="K13" s="39"/>
      <c r="L13" s="40"/>
      <c r="M13" s="289" t="s">
        <v>212</v>
      </c>
      <c r="N13" s="289">
        <v>0</v>
      </c>
      <c r="O13" s="41"/>
      <c r="P13" s="48">
        <v>0</v>
      </c>
      <c r="Q13" s="50" t="n">
        <f t="shared" si="1"/>
        <v>0.0</v>
      </c>
      <c r="R13" s="50" t="n">
        <f t="shared" si="2"/>
        <v>0.0</v>
      </c>
      <c r="S13" s="51">
        <v>0</v>
      </c>
      <c r="T13" s="50">
        <v>0</v>
      </c>
      <c r="U13" s="50" t="n">
        <f t="shared" si="3"/>
        <v>0.0</v>
      </c>
      <c r="V13" s="51" t="n">
        <f t="shared" si="4"/>
        <v>0.0</v>
      </c>
      <c r="W13" s="28"/>
      <c r="X13" s="15">
        <v>70</v>
      </c>
      <c r="Y13" s="42">
        <v>0</v>
      </c>
      <c r="Z13" s="15" t="n">
        <f t="shared" si="11"/>
        <v>0.0</v>
      </c>
      <c r="AA13" s="15" t="n">
        <f t="shared" si="12"/>
        <v>0.0</v>
      </c>
      <c r="AB13" s="15" t="n">
        <f t="shared" si="13"/>
        <v>0.0</v>
      </c>
      <c r="AC13" s="15" t="n">
        <f t="shared" si="14"/>
        <v>0.0</v>
      </c>
      <c r="AD13" s="15" t="n">
        <f t="shared" si="15"/>
        <v>0.0</v>
      </c>
      <c r="AE13" s="16" t="n">
        <f t="shared" si="16"/>
        <v>0.0</v>
      </c>
    </row>
    <row r="14" spans="1:76" x14ac:dyDescent="0.3">
      <c r="A14" s="68"/>
      <c r="B14" s="65" t="s">
        <v>294</v>
      </c>
      <c r="C14" s="66" t="s">
        <v>98</v>
      </c>
      <c r="D14" s="39"/>
      <c r="E14" s="39"/>
      <c r="F14" s="39"/>
      <c r="G14" s="39"/>
      <c r="H14" s="39"/>
      <c r="I14" s="39"/>
      <c r="J14" s="39"/>
      <c r="K14" s="39"/>
      <c r="L14" s="40"/>
      <c r="M14" s="289" t="s">
        <v>212</v>
      </c>
      <c r="N14" s="289">
        <v>0</v>
      </c>
      <c r="O14" s="41"/>
      <c r="P14" s="48">
        <v>0</v>
      </c>
      <c r="Q14" s="50" t="n">
        <f t="shared" si="1"/>
        <v>0.0</v>
      </c>
      <c r="R14" s="50" t="n">
        <f t="shared" si="2"/>
        <v>0.0</v>
      </c>
      <c r="S14" s="51">
        <v>0</v>
      </c>
      <c r="T14" s="50">
        <v>0</v>
      </c>
      <c r="U14" s="50" t="n">
        <f t="shared" si="3"/>
        <v>0.0</v>
      </c>
      <c r="V14" s="51" t="n">
        <f t="shared" si="4"/>
        <v>0.0</v>
      </c>
      <c r="W14" s="28"/>
      <c r="X14" s="15">
        <v>70</v>
      </c>
      <c r="Y14" s="42">
        <v>0</v>
      </c>
      <c r="Z14" s="15" t="n">
        <f t="shared" si="11"/>
        <v>0.0</v>
      </c>
      <c r="AA14" s="15" t="n">
        <f t="shared" si="12"/>
        <v>0.0</v>
      </c>
      <c r="AB14" s="15" t="n">
        <f t="shared" si="13"/>
        <v>0.0</v>
      </c>
      <c r="AC14" s="15" t="n">
        <f t="shared" si="14"/>
        <v>0.0</v>
      </c>
      <c r="AD14" s="15" t="n">
        <f t="shared" si="15"/>
        <v>0.0</v>
      </c>
      <c r="AE14" s="16" t="n">
        <f t="shared" si="16"/>
        <v>0.0</v>
      </c>
    </row>
    <row r="15" spans="1:76" x14ac:dyDescent="0.3">
      <c r="A15" s="68"/>
      <c r="B15" s="65" t="s">
        <v>294</v>
      </c>
      <c r="C15" s="66" t="s">
        <v>99</v>
      </c>
      <c r="D15" s="39"/>
      <c r="E15" s="39"/>
      <c r="F15" s="39"/>
      <c r="G15" s="39"/>
      <c r="H15" s="39"/>
      <c r="I15" s="39"/>
      <c r="J15" s="39"/>
      <c r="K15" s="39"/>
      <c r="L15" s="40"/>
      <c r="M15" s="289" t="s">
        <v>212</v>
      </c>
      <c r="N15" s="289">
        <v>0</v>
      </c>
      <c r="O15" s="41"/>
      <c r="P15" s="48">
        <v>0</v>
      </c>
      <c r="Q15" s="50" t="n">
        <f t="shared" si="1"/>
        <v>0.0</v>
      </c>
      <c r="R15" s="50" t="n">
        <f t="shared" si="2"/>
        <v>0.0</v>
      </c>
      <c r="S15" s="51">
        <v>0</v>
      </c>
      <c r="T15" s="50">
        <v>0</v>
      </c>
      <c r="U15" s="50" t="n">
        <f t="shared" si="3"/>
        <v>0.0</v>
      </c>
      <c r="V15" s="51" t="n">
        <f t="shared" si="4"/>
        <v>0.0</v>
      </c>
      <c r="W15" s="28"/>
      <c r="X15" s="15">
        <v>70</v>
      </c>
      <c r="Y15" s="42">
        <v>0</v>
      </c>
      <c r="Z15" s="15" t="n">
        <f t="shared" si="11"/>
        <v>0.0</v>
      </c>
      <c r="AA15" s="15" t="n">
        <f t="shared" si="12"/>
        <v>0.0</v>
      </c>
      <c r="AB15" s="15" t="n">
        <f t="shared" si="13"/>
        <v>0.0</v>
      </c>
      <c r="AC15" s="15" t="n">
        <f t="shared" si="14"/>
        <v>0.0</v>
      </c>
      <c r="AD15" s="15" t="n">
        <f t="shared" si="15"/>
        <v>0.0</v>
      </c>
      <c r="AE15" s="16" t="n">
        <f t="shared" si="16"/>
        <v>0.0</v>
      </c>
    </row>
    <row r="16" spans="1:76" ht="28.8" x14ac:dyDescent="0.3">
      <c r="A16" s="68"/>
      <c r="B16" s="65" t="s">
        <v>294</v>
      </c>
      <c r="C16" s="66" t="s">
        <v>100</v>
      </c>
      <c r="D16" s="39"/>
      <c r="E16" s="39"/>
      <c r="F16" s="39"/>
      <c r="G16" s="39"/>
      <c r="H16" s="39"/>
      <c r="I16" s="39"/>
      <c r="J16" s="39"/>
      <c r="K16" s="39"/>
      <c r="L16" s="40"/>
      <c r="M16" s="289" t="s">
        <v>212</v>
      </c>
      <c r="N16" s="289">
        <v>0</v>
      </c>
      <c r="O16" s="41"/>
      <c r="P16" s="48">
        <v>0</v>
      </c>
      <c r="Q16" s="50" t="n">
        <f t="shared" si="1"/>
        <v>0.0</v>
      </c>
      <c r="R16" s="50" t="n">
        <f t="shared" si="2"/>
        <v>0.0</v>
      </c>
      <c r="S16" s="51">
        <v>0</v>
      </c>
      <c r="T16" s="50">
        <v>0</v>
      </c>
      <c r="U16" s="50" t="n">
        <f t="shared" si="3"/>
        <v>0.0</v>
      </c>
      <c r="V16" s="51" t="n">
        <f t="shared" si="4"/>
        <v>0.0</v>
      </c>
      <c r="W16" s="28"/>
      <c r="X16" s="15">
        <v>70</v>
      </c>
      <c r="Y16" s="42">
        <v>0</v>
      </c>
      <c r="Z16" s="15" t="n">
        <f t="shared" si="11"/>
        <v>0.0</v>
      </c>
      <c r="AA16" s="15" t="n">
        <f t="shared" si="12"/>
        <v>0.0</v>
      </c>
      <c r="AB16" s="15" t="n">
        <f t="shared" si="13"/>
        <v>0.0</v>
      </c>
      <c r="AC16" s="15" t="n">
        <f t="shared" si="14"/>
        <v>0.0</v>
      </c>
      <c r="AD16" s="15" t="n">
        <f t="shared" si="15"/>
        <v>0.0</v>
      </c>
      <c r="AE16" s="16" t="n">
        <f t="shared" si="16"/>
        <v>0.0</v>
      </c>
    </row>
    <row r="17" spans="1:31" ht="57.6" x14ac:dyDescent="0.3">
      <c r="A17" s="68"/>
      <c r="B17" s="65" t="s">
        <v>294</v>
      </c>
      <c r="C17" s="66" t="s">
        <v>101</v>
      </c>
      <c r="D17" s="39"/>
      <c r="E17" s="39"/>
      <c r="F17" s="39"/>
      <c r="G17" s="39"/>
      <c r="H17" s="39"/>
      <c r="I17" s="39"/>
      <c r="J17" s="39"/>
      <c r="K17" s="39"/>
      <c r="L17" s="40"/>
      <c r="M17" s="289" t="s">
        <v>212</v>
      </c>
      <c r="N17" s="289">
        <v>0</v>
      </c>
      <c r="O17" s="41"/>
      <c r="P17" s="48">
        <v>0</v>
      </c>
      <c r="Q17" s="50" t="n">
        <f t="shared" si="1"/>
        <v>0.0</v>
      </c>
      <c r="R17" s="50" t="n">
        <f t="shared" si="2"/>
        <v>0.0</v>
      </c>
      <c r="S17" s="51">
        <v>0</v>
      </c>
      <c r="T17" s="50">
        <v>0</v>
      </c>
      <c r="U17" s="50" t="n">
        <f t="shared" si="3"/>
        <v>0.0</v>
      </c>
      <c r="V17" s="51" t="n">
        <f t="shared" si="4"/>
        <v>0.0</v>
      </c>
      <c r="W17" s="28"/>
      <c r="X17" s="15">
        <v>70</v>
      </c>
      <c r="Y17" s="42">
        <v>0</v>
      </c>
      <c r="Z17" s="15" t="n">
        <f t="shared" si="11"/>
        <v>0.0</v>
      </c>
      <c r="AA17" s="15" t="n">
        <f t="shared" si="12"/>
        <v>0.0</v>
      </c>
      <c r="AB17" s="15" t="n">
        <f t="shared" si="13"/>
        <v>0.0</v>
      </c>
      <c r="AC17" s="15" t="n">
        <f t="shared" si="14"/>
        <v>0.0</v>
      </c>
      <c r="AD17" s="15" t="n">
        <f t="shared" si="15"/>
        <v>0.0</v>
      </c>
      <c r="AE17" s="16" t="n">
        <f t="shared" si="16"/>
        <v>0.0</v>
      </c>
    </row>
    <row r="18" spans="1:31" ht="72" x14ac:dyDescent="0.3">
      <c r="A18" s="68"/>
      <c r="B18" s="65" t="s">
        <v>294</v>
      </c>
      <c r="C18" s="66" t="s">
        <v>102</v>
      </c>
      <c r="D18" s="39"/>
      <c r="E18" s="39"/>
      <c r="F18" s="39"/>
      <c r="G18" s="39"/>
      <c r="H18" s="39"/>
      <c r="I18" s="39"/>
      <c r="J18" s="39"/>
      <c r="K18" s="39"/>
      <c r="L18" s="40"/>
      <c r="M18" s="289" t="s">
        <v>212</v>
      </c>
      <c r="N18" s="289">
        <v>0</v>
      </c>
      <c r="O18" s="41"/>
      <c r="P18" s="48">
        <v>0</v>
      </c>
      <c r="Q18" s="50" t="n">
        <f t="shared" si="1"/>
        <v>0.0</v>
      </c>
      <c r="R18" s="50" t="n">
        <f t="shared" si="2"/>
        <v>0.0</v>
      </c>
      <c r="S18" s="51">
        <v>0</v>
      </c>
      <c r="T18" s="50">
        <v>0</v>
      </c>
      <c r="U18" s="50" t="n">
        <f t="shared" si="3"/>
        <v>0.0</v>
      </c>
      <c r="V18" s="51" t="n">
        <f t="shared" si="4"/>
        <v>0.0</v>
      </c>
      <c r="W18" s="28"/>
      <c r="X18" s="15">
        <v>70</v>
      </c>
      <c r="Y18" s="42">
        <v>0</v>
      </c>
      <c r="Z18" s="15" t="n">
        <f t="shared" si="11"/>
        <v>0.0</v>
      </c>
      <c r="AA18" s="15" t="n">
        <f t="shared" si="12"/>
        <v>0.0</v>
      </c>
      <c r="AB18" s="15" t="n">
        <f t="shared" si="13"/>
        <v>0.0</v>
      </c>
      <c r="AC18" s="15" t="n">
        <f t="shared" si="14"/>
        <v>0.0</v>
      </c>
      <c r="AD18" s="15" t="n">
        <f t="shared" si="15"/>
        <v>0.0</v>
      </c>
      <c r="AE18" s="16" t="n">
        <f t="shared" si="16"/>
        <v>0.0</v>
      </c>
    </row>
    <row r="19" spans="1:31" ht="72" x14ac:dyDescent="0.3">
      <c r="A19" s="68"/>
      <c r="B19" s="65" t="s">
        <v>294</v>
      </c>
      <c r="C19" s="66" t="s">
        <v>103</v>
      </c>
      <c r="D19" s="39"/>
      <c r="E19" s="39"/>
      <c r="F19" s="39"/>
      <c r="G19" s="39"/>
      <c r="H19" s="39"/>
      <c r="I19" s="39"/>
      <c r="J19" s="39"/>
      <c r="K19" s="39"/>
      <c r="L19" s="40"/>
      <c r="M19" s="289" t="s">
        <v>212</v>
      </c>
      <c r="N19" s="289">
        <v>0</v>
      </c>
      <c r="O19" s="41"/>
      <c r="P19" s="48">
        <v>0</v>
      </c>
      <c r="Q19" s="50" t="n">
        <f t="shared" si="1"/>
        <v>0.0</v>
      </c>
      <c r="R19" s="50" t="n">
        <f t="shared" si="2"/>
        <v>0.0</v>
      </c>
      <c r="S19" s="51">
        <v>0</v>
      </c>
      <c r="T19" s="50">
        <v>0</v>
      </c>
      <c r="U19" s="50" t="n">
        <f t="shared" si="3"/>
        <v>0.0</v>
      </c>
      <c r="V19" s="51" t="n">
        <f t="shared" si="4"/>
        <v>0.0</v>
      </c>
      <c r="W19" s="28"/>
      <c r="X19" s="15">
        <v>70</v>
      </c>
      <c r="Y19" s="42">
        <v>0</v>
      </c>
      <c r="Z19" s="15" t="n">
        <f t="shared" si="11"/>
        <v>0.0</v>
      </c>
      <c r="AA19" s="15" t="n">
        <f t="shared" si="12"/>
        <v>0.0</v>
      </c>
      <c r="AB19" s="15" t="n">
        <f t="shared" si="13"/>
        <v>0.0</v>
      </c>
      <c r="AC19" s="15" t="n">
        <f t="shared" si="14"/>
        <v>0.0</v>
      </c>
      <c r="AD19" s="15" t="n">
        <f t="shared" si="15"/>
        <v>0.0</v>
      </c>
      <c r="AE19" s="16" t="n">
        <f t="shared" si="16"/>
        <v>0.0</v>
      </c>
    </row>
    <row r="20" spans="1:31" x14ac:dyDescent="0.3">
      <c r="A20" s="68"/>
      <c r="B20" s="65" t="s">
        <v>294</v>
      </c>
      <c r="C20" s="66" t="s">
        <v>104</v>
      </c>
      <c r="D20" s="39"/>
      <c r="E20" s="39"/>
      <c r="F20" s="39"/>
      <c r="G20" s="39"/>
      <c r="H20" s="39"/>
      <c r="I20" s="39"/>
      <c r="J20" s="39"/>
      <c r="K20" s="39"/>
      <c r="L20" s="40"/>
      <c r="M20" s="289" t="s">
        <v>212</v>
      </c>
      <c r="N20" s="289">
        <v>0</v>
      </c>
      <c r="O20" s="41"/>
      <c r="P20" s="48">
        <v>0</v>
      </c>
      <c r="Q20" s="50" t="n">
        <f t="shared" si="1"/>
        <v>0.0</v>
      </c>
      <c r="R20" s="50" t="n">
        <f t="shared" si="2"/>
        <v>0.0</v>
      </c>
      <c r="S20" s="51">
        <v>0</v>
      </c>
      <c r="T20" s="50">
        <v>0</v>
      </c>
      <c r="U20" s="50" t="n">
        <f t="shared" si="3"/>
        <v>0.0</v>
      </c>
      <c r="V20" s="51" t="n">
        <f t="shared" si="4"/>
        <v>0.0</v>
      </c>
      <c r="W20" s="28"/>
      <c r="X20" s="15">
        <v>70</v>
      </c>
      <c r="Y20" s="42">
        <v>0</v>
      </c>
      <c r="Z20" s="15" t="n">
        <f t="shared" si="11"/>
        <v>0.0</v>
      </c>
      <c r="AA20" s="15" t="n">
        <f t="shared" si="12"/>
        <v>0.0</v>
      </c>
      <c r="AB20" s="15" t="n">
        <f t="shared" si="13"/>
        <v>0.0</v>
      </c>
      <c r="AC20" s="15" t="n">
        <f t="shared" si="14"/>
        <v>0.0</v>
      </c>
      <c r="AD20" s="15" t="n">
        <f t="shared" si="15"/>
        <v>0.0</v>
      </c>
      <c r="AE20" s="16" t="n">
        <f t="shared" si="16"/>
        <v>0.0</v>
      </c>
    </row>
    <row r="21" spans="1:31" ht="144" x14ac:dyDescent="0.3">
      <c r="A21" s="68">
        <v>1</v>
      </c>
      <c r="B21" s="65" t="s">
        <v>294</v>
      </c>
      <c r="C21" s="66" t="s">
        <v>229</v>
      </c>
      <c r="D21" s="39"/>
      <c r="E21" s="39"/>
      <c r="F21" s="39"/>
      <c r="G21" s="39"/>
      <c r="H21" s="39"/>
      <c r="I21" s="39"/>
      <c r="J21" s="39"/>
      <c r="K21" s="39"/>
      <c r="L21" s="40"/>
      <c r="M21" s="289" t="s">
        <v>212</v>
      </c>
      <c r="N21" s="289">
        <v>0</v>
      </c>
      <c r="O21" s="41"/>
      <c r="P21" s="48">
        <v>0</v>
      </c>
      <c r="Q21" s="50" t="n">
        <f t="shared" si="1"/>
        <v>0.0</v>
      </c>
      <c r="R21" s="50" t="n">
        <f t="shared" si="2"/>
        <v>0.0</v>
      </c>
      <c r="S21" s="51">
        <v>0</v>
      </c>
      <c r="T21" s="50">
        <v>0</v>
      </c>
      <c r="U21" s="50" t="n">
        <f t="shared" si="3"/>
        <v>0.0</v>
      </c>
      <c r="V21" s="51" t="n">
        <f t="shared" si="4"/>
        <v>0.0</v>
      </c>
      <c r="W21" s="28"/>
      <c r="X21" s="15">
        <v>70</v>
      </c>
      <c r="Y21" s="42">
        <v>0</v>
      </c>
      <c r="Z21" s="15" t="n">
        <f t="shared" si="11"/>
        <v>0.0</v>
      </c>
      <c r="AA21" s="15" t="n">
        <f t="shared" si="12"/>
        <v>0.0</v>
      </c>
      <c r="AB21" s="15" t="n">
        <f t="shared" si="13"/>
        <v>0.0</v>
      </c>
      <c r="AC21" s="15" t="n">
        <f t="shared" si="14"/>
        <v>0.0</v>
      </c>
      <c r="AD21" s="15" t="n">
        <f t="shared" si="15"/>
        <v>0.0</v>
      </c>
      <c r="AE21" s="16" t="n">
        <f t="shared" si="16"/>
        <v>0.0</v>
      </c>
    </row>
    <row r="22" spans="1:31" ht="57.6" x14ac:dyDescent="0.3">
      <c r="A22" s="68">
        <v>1.1000000000000001</v>
      </c>
      <c r="B22" s="65" t="s">
        <v>294</v>
      </c>
      <c r="C22" s="66" t="s">
        <v>230</v>
      </c>
      <c r="D22" s="39"/>
      <c r="E22" s="39"/>
      <c r="F22" s="39"/>
      <c r="G22" s="39"/>
      <c r="H22" s="39"/>
      <c r="I22" s="39"/>
      <c r="J22" s="39"/>
      <c r="K22" s="39"/>
      <c r="L22" s="40"/>
      <c r="M22" s="290" t="s">
        <v>205</v>
      </c>
      <c r="N22" s="290">
        <v>7</v>
      </c>
      <c r="O22" s="41"/>
      <c r="P22" s="48">
        <v>4600</v>
      </c>
      <c r="Q22" s="50" t="n">
        <f t="shared" si="1"/>
        <v>230.0</v>
      </c>
      <c r="R22" s="50" t="n">
        <f t="shared" si="2"/>
        <v>227.42399999999998</v>
      </c>
      <c r="S22" s="51">
        <v>0</v>
      </c>
      <c r="T22" s="50">
        <v>0</v>
      </c>
      <c r="U22" s="50" t="n">
        <f t="shared" si="3"/>
        <v>5057.424</v>
      </c>
      <c r="V22" s="51" t="n">
        <f t="shared" si="4"/>
        <v>35401.968</v>
      </c>
      <c r="W22" s="28"/>
      <c r="X22" s="15">
        <v>70</v>
      </c>
      <c r="Y22" s="43">
        <v>7</v>
      </c>
      <c r="Z22" s="15" t="n">
        <f t="shared" si="11"/>
        <v>22540.0</v>
      </c>
      <c r="AA22" s="15" t="n">
        <f t="shared" si="12"/>
        <v>1127.0</v>
      </c>
      <c r="AB22" s="15" t="n">
        <f t="shared" si="13"/>
        <v>1114.3776</v>
      </c>
      <c r="AC22" s="15" t="n">
        <f t="shared" si="14"/>
        <v>0.0</v>
      </c>
      <c r="AD22" s="15" t="n">
        <f t="shared" si="15"/>
        <v>0.0</v>
      </c>
      <c r="AE22" s="16" t="n">
        <f t="shared" si="16"/>
        <v>24781.3776</v>
      </c>
    </row>
    <row r="23" spans="1:31" ht="72" x14ac:dyDescent="0.3">
      <c r="A23" s="68">
        <v>1.2</v>
      </c>
      <c r="B23" s="65" t="s">
        <v>294</v>
      </c>
      <c r="C23" s="66" t="s">
        <v>231</v>
      </c>
      <c r="D23" s="39"/>
      <c r="E23" s="39"/>
      <c r="F23" s="39"/>
      <c r="G23" s="39"/>
      <c r="H23" s="39"/>
      <c r="I23" s="39"/>
      <c r="J23" s="39"/>
      <c r="K23" s="39"/>
      <c r="L23" s="40"/>
      <c r="M23" s="290" t="s">
        <v>205</v>
      </c>
      <c r="N23" s="290">
        <v>28</v>
      </c>
      <c r="O23" s="41"/>
      <c r="P23" s="48">
        <v>3162.4999999999995</v>
      </c>
      <c r="Q23" s="50" t="n">
        <f t="shared" si="1"/>
        <v>158.125</v>
      </c>
      <c r="R23" s="50" t="n">
        <f t="shared" si="2"/>
        <v>156.35399999999996</v>
      </c>
      <c r="S23" s="51">
        <v>0</v>
      </c>
      <c r="T23" s="50">
        <v>0</v>
      </c>
      <c r="U23" s="50" t="n">
        <f t="shared" si="3"/>
        <v>3476.9789999999994</v>
      </c>
      <c r="V23" s="51" t="n">
        <f t="shared" si="4"/>
        <v>97355.41199999998</v>
      </c>
      <c r="W23" s="28"/>
      <c r="X23" s="15">
        <v>70</v>
      </c>
      <c r="Y23" s="43">
        <v>28</v>
      </c>
      <c r="Z23" s="15" t="n">
        <f t="shared" si="11"/>
        <v>61984.99999999999</v>
      </c>
      <c r="AA23" s="15" t="n">
        <f t="shared" si="12"/>
        <v>3099.25</v>
      </c>
      <c r="AB23" s="15" t="n">
        <f t="shared" si="13"/>
        <v>3064.538399999999</v>
      </c>
      <c r="AC23" s="15" t="n">
        <f t="shared" si="14"/>
        <v>0.0</v>
      </c>
      <c r="AD23" s="15" t="n">
        <f t="shared" si="15"/>
        <v>0.0</v>
      </c>
      <c r="AE23" s="16" t="n">
        <f t="shared" si="16"/>
        <v>68148.78839999999</v>
      </c>
    </row>
    <row r="24" spans="1:31" ht="86.4" x14ac:dyDescent="0.3">
      <c r="A24" s="68">
        <v>1.3</v>
      </c>
      <c r="B24" s="65" t="s">
        <v>294</v>
      </c>
      <c r="C24" s="66" t="s">
        <v>232</v>
      </c>
      <c r="D24" s="39"/>
      <c r="E24" s="39"/>
      <c r="F24" s="39"/>
      <c r="G24" s="39"/>
      <c r="H24" s="39"/>
      <c r="I24" s="39"/>
      <c r="J24" s="39"/>
      <c r="K24" s="39"/>
      <c r="L24" s="40"/>
      <c r="M24" s="290" t="s">
        <v>205</v>
      </c>
      <c r="N24" s="290">
        <v>2</v>
      </c>
      <c r="O24" s="41"/>
      <c r="P24" s="48">
        <v>3449.9999999999995</v>
      </c>
      <c r="Q24" s="50" t="n">
        <f t="shared" si="1"/>
        <v>172.5</v>
      </c>
      <c r="R24" s="50" t="n">
        <f t="shared" si="2"/>
        <v>170.56799999999998</v>
      </c>
      <c r="S24" s="51">
        <v>0</v>
      </c>
      <c r="T24" s="50">
        <v>0</v>
      </c>
      <c r="U24" s="50" t="n">
        <f t="shared" si="3"/>
        <v>3793.0679999999993</v>
      </c>
      <c r="V24" s="51" t="n">
        <f t="shared" si="4"/>
        <v>7586.135999999999</v>
      </c>
      <c r="W24" s="28"/>
      <c r="X24" s="15">
        <v>70</v>
      </c>
      <c r="Y24" s="43">
        <v>2</v>
      </c>
      <c r="Z24" s="15" t="n">
        <f t="shared" si="11"/>
        <v>4829.999999999999</v>
      </c>
      <c r="AA24" s="15" t="n">
        <f t="shared" si="12"/>
        <v>241.5</v>
      </c>
      <c r="AB24" s="15" t="n">
        <f t="shared" si="13"/>
        <v>238.79519999999997</v>
      </c>
      <c r="AC24" s="15" t="n">
        <f t="shared" si="14"/>
        <v>0.0</v>
      </c>
      <c r="AD24" s="15" t="n">
        <f t="shared" si="15"/>
        <v>0.0</v>
      </c>
      <c r="AE24" s="16" t="n">
        <f t="shared" si="16"/>
        <v>5310.295199999999</v>
      </c>
    </row>
    <row r="25" spans="1:31" ht="86.4" x14ac:dyDescent="0.3">
      <c r="A25" s="69">
        <v>2</v>
      </c>
      <c r="B25" s="65" t="s">
        <v>294</v>
      </c>
      <c r="C25" s="66" t="s">
        <v>233</v>
      </c>
      <c r="D25" s="39"/>
      <c r="E25" s="39"/>
      <c r="F25" s="39"/>
      <c r="G25" s="39"/>
      <c r="H25" s="39"/>
      <c r="I25" s="39"/>
      <c r="J25" s="39"/>
      <c r="K25" s="39"/>
      <c r="L25" s="40"/>
      <c r="M25" s="289" t="s">
        <v>212</v>
      </c>
      <c r="N25" s="289">
        <v>0</v>
      </c>
      <c r="O25" s="41"/>
      <c r="P25" s="48">
        <v>0</v>
      </c>
      <c r="Q25" s="50" t="n">
        <f t="shared" si="1"/>
        <v>0.0</v>
      </c>
      <c r="R25" s="50" t="n">
        <f t="shared" si="2"/>
        <v>0.0</v>
      </c>
      <c r="S25" s="51">
        <v>0</v>
      </c>
      <c r="T25" s="50">
        <v>0</v>
      </c>
      <c r="U25" s="50" t="n">
        <f t="shared" si="3"/>
        <v>0.0</v>
      </c>
      <c r="V25" s="51" t="n">
        <f t="shared" si="4"/>
        <v>0.0</v>
      </c>
      <c r="W25" s="28"/>
      <c r="X25" s="15">
        <v>70</v>
      </c>
      <c r="Y25" s="42">
        <v>0</v>
      </c>
      <c r="Z25" s="15" t="n">
        <f t="shared" si="11"/>
        <v>0.0</v>
      </c>
      <c r="AA25" s="15" t="n">
        <f t="shared" si="12"/>
        <v>0.0</v>
      </c>
      <c r="AB25" s="15" t="n">
        <f t="shared" si="13"/>
        <v>0.0</v>
      </c>
      <c r="AC25" s="15" t="n">
        <f t="shared" si="14"/>
        <v>0.0</v>
      </c>
      <c r="AD25" s="15" t="n">
        <f t="shared" si="15"/>
        <v>0.0</v>
      </c>
      <c r="AE25" s="16" t="n">
        <f t="shared" si="16"/>
        <v>0.0</v>
      </c>
    </row>
    <row r="26" spans="1:31" ht="43.2" x14ac:dyDescent="0.3">
      <c r="A26" s="69">
        <v>2.1</v>
      </c>
      <c r="B26" s="65" t="s">
        <v>294</v>
      </c>
      <c r="C26" s="66" t="s">
        <v>234</v>
      </c>
      <c r="D26" s="39"/>
      <c r="E26" s="39"/>
      <c r="F26" s="39"/>
      <c r="G26" s="39"/>
      <c r="H26" s="39"/>
      <c r="I26" s="39"/>
      <c r="J26" s="39"/>
      <c r="K26" s="39"/>
      <c r="L26" s="40"/>
      <c r="M26" s="290" t="s">
        <v>206</v>
      </c>
      <c r="N26" s="290">
        <v>20</v>
      </c>
      <c r="O26" s="41"/>
      <c r="P26" s="48">
        <v>632.5</v>
      </c>
      <c r="Q26" s="50" t="n">
        <f t="shared" si="1"/>
        <v>31.625</v>
      </c>
      <c r="R26" s="50" t="n">
        <f t="shared" si="2"/>
        <v>31.270799999999998</v>
      </c>
      <c r="S26" s="51">
        <v>0</v>
      </c>
      <c r="T26" s="50">
        <v>0</v>
      </c>
      <c r="U26" s="50" t="n">
        <f t="shared" si="3"/>
        <v>695.3958</v>
      </c>
      <c r="V26" s="51" t="n">
        <f t="shared" si="4"/>
        <v>13907.916000000001</v>
      </c>
      <c r="W26" s="28"/>
      <c r="X26" s="15">
        <v>70</v>
      </c>
      <c r="Y26" s="43">
        <v>20</v>
      </c>
      <c r="Z26" s="15" t="n">
        <f t="shared" si="11"/>
        <v>8855.0</v>
      </c>
      <c r="AA26" s="15" t="n">
        <f t="shared" si="12"/>
        <v>442.75</v>
      </c>
      <c r="AB26" s="15" t="n">
        <f t="shared" si="13"/>
        <v>437.79119999999995</v>
      </c>
      <c r="AC26" s="15" t="n">
        <f t="shared" si="14"/>
        <v>0.0</v>
      </c>
      <c r="AD26" s="15" t="n">
        <f t="shared" si="15"/>
        <v>0.0</v>
      </c>
      <c r="AE26" s="16" t="n">
        <f t="shared" si="16"/>
        <v>9735.5412</v>
      </c>
    </row>
    <row r="27" spans="1:31" x14ac:dyDescent="0.3">
      <c r="A27" s="69" t="s">
        <v>192</v>
      </c>
      <c r="B27" s="65" t="s">
        <v>294</v>
      </c>
      <c r="C27" s="66" t="s">
        <v>105</v>
      </c>
      <c r="D27" s="39"/>
      <c r="E27" s="39"/>
      <c r="F27" s="39"/>
      <c r="G27" s="39"/>
      <c r="H27" s="39"/>
      <c r="I27" s="39"/>
      <c r="J27" s="39"/>
      <c r="K27" s="39"/>
      <c r="L27" s="40"/>
      <c r="M27" s="290"/>
      <c r="N27" s="290"/>
      <c r="O27" s="41"/>
      <c r="P27" s="48">
        <v>0</v>
      </c>
      <c r="Q27" s="50"/>
      <c r="R27" s="50"/>
      <c r="S27" s="51"/>
      <c r="T27" s="50">
        <v>0</v>
      </c>
      <c r="U27" s="50"/>
      <c r="V27" s="51"/>
      <c r="W27" s="28"/>
      <c r="X27" s="15">
        <v>70</v>
      </c>
      <c r="Y27" s="43" t="n">
        <v>0.0</v>
      </c>
      <c r="Z27" s="15" t="n">
        <f t="shared" si="11"/>
        <v>0.0</v>
      </c>
      <c r="AA27" s="15" t="n">
        <f t="shared" si="12"/>
        <v>0.0</v>
      </c>
      <c r="AB27" s="15" t="n">
        <f t="shared" si="13"/>
        <v>0.0</v>
      </c>
      <c r="AC27" s="15" t="n">
        <f t="shared" si="14"/>
        <v>0.0</v>
      </c>
      <c r="AD27" s="15" t="n">
        <f t="shared" si="15"/>
        <v>0.0</v>
      </c>
      <c r="AE27" s="16" t="n">
        <f t="shared" si="16"/>
        <v>0.0</v>
      </c>
    </row>
    <row r="28" spans="1:31" ht="72" x14ac:dyDescent="0.3">
      <c r="A28" s="68">
        <v>1</v>
      </c>
      <c r="B28" s="65" t="s">
        <v>294</v>
      </c>
      <c r="C28" s="66" t="s">
        <v>235</v>
      </c>
      <c r="D28" s="39"/>
      <c r="E28" s="39"/>
      <c r="F28" s="39"/>
      <c r="G28" s="39"/>
      <c r="H28" s="39"/>
      <c r="I28" s="39"/>
      <c r="J28" s="39"/>
      <c r="K28" s="39"/>
      <c r="L28" s="40"/>
      <c r="M28" s="289" t="s">
        <v>212</v>
      </c>
      <c r="N28" s="289">
        <v>0</v>
      </c>
      <c r="O28" s="41"/>
      <c r="P28" s="48">
        <v>0</v>
      </c>
      <c r="Q28" s="50" t="n">
        <f t="shared" si="1"/>
        <v>0.0</v>
      </c>
      <c r="R28" s="50" t="n">
        <f t="shared" si="2"/>
        <v>0.0</v>
      </c>
      <c r="S28" s="51">
        <v>0</v>
      </c>
      <c r="T28" s="50">
        <v>0</v>
      </c>
      <c r="U28" s="50" t="n">
        <f t="shared" si="3"/>
        <v>0.0</v>
      </c>
      <c r="V28" s="51" t="n">
        <f t="shared" si="4"/>
        <v>0.0</v>
      </c>
      <c r="W28" s="28"/>
      <c r="X28" s="15">
        <v>70</v>
      </c>
      <c r="Y28" s="42">
        <v>0</v>
      </c>
      <c r="Z28" s="15" t="n">
        <f t="shared" si="11"/>
        <v>0.0</v>
      </c>
      <c r="AA28" s="15" t="n">
        <f t="shared" si="12"/>
        <v>0.0</v>
      </c>
      <c r="AB28" s="15" t="n">
        <f t="shared" si="13"/>
        <v>0.0</v>
      </c>
      <c r="AC28" s="15" t="n">
        <f t="shared" si="14"/>
        <v>0.0</v>
      </c>
      <c r="AD28" s="15" t="n">
        <f t="shared" si="15"/>
        <v>0.0</v>
      </c>
      <c r="AE28" s="16" t="n">
        <f t="shared" si="16"/>
        <v>0.0</v>
      </c>
    </row>
    <row r="29" spans="1:31" ht="72" x14ac:dyDescent="0.3">
      <c r="A29" s="68"/>
      <c r="B29" s="65" t="s">
        <v>294</v>
      </c>
      <c r="C29" s="66" t="s">
        <v>106</v>
      </c>
      <c r="D29" s="39"/>
      <c r="E29" s="39"/>
      <c r="F29" s="39"/>
      <c r="G29" s="39"/>
      <c r="H29" s="39"/>
      <c r="I29" s="39"/>
      <c r="J29" s="39"/>
      <c r="K29" s="39"/>
      <c r="L29" s="40"/>
      <c r="M29" s="289" t="s">
        <v>212</v>
      </c>
      <c r="N29" s="289">
        <v>0</v>
      </c>
      <c r="O29" s="41"/>
      <c r="P29" s="48">
        <v>0</v>
      </c>
      <c r="Q29" s="50" t="n">
        <f t="shared" si="1"/>
        <v>0.0</v>
      </c>
      <c r="R29" s="50" t="n">
        <f t="shared" si="2"/>
        <v>0.0</v>
      </c>
      <c r="S29" s="51">
        <v>0</v>
      </c>
      <c r="T29" s="50">
        <v>0</v>
      </c>
      <c r="U29" s="50" t="n">
        <f t="shared" si="3"/>
        <v>0.0</v>
      </c>
      <c r="V29" s="51" t="n">
        <f t="shared" si="4"/>
        <v>0.0</v>
      </c>
      <c r="W29" s="28"/>
      <c r="X29" s="15">
        <v>70</v>
      </c>
      <c r="Y29" s="42">
        <v>0</v>
      </c>
      <c r="Z29" s="15" t="n">
        <f t="shared" si="11"/>
        <v>0.0</v>
      </c>
      <c r="AA29" s="15" t="n">
        <f t="shared" si="12"/>
        <v>0.0</v>
      </c>
      <c r="AB29" s="15" t="n">
        <f t="shared" si="13"/>
        <v>0.0</v>
      </c>
      <c r="AC29" s="15" t="n">
        <f t="shared" si="14"/>
        <v>0.0</v>
      </c>
      <c r="AD29" s="15" t="n">
        <f t="shared" si="15"/>
        <v>0.0</v>
      </c>
      <c r="AE29" s="16" t="n">
        <f t="shared" si="16"/>
        <v>0.0</v>
      </c>
    </row>
    <row r="30" spans="1:31" ht="57.6" x14ac:dyDescent="0.3">
      <c r="A30" s="68"/>
      <c r="B30" s="65" t="s">
        <v>294</v>
      </c>
      <c r="C30" s="66" t="s">
        <v>107</v>
      </c>
      <c r="D30" s="39"/>
      <c r="E30" s="39"/>
      <c r="F30" s="39"/>
      <c r="G30" s="39"/>
      <c r="H30" s="39"/>
      <c r="I30" s="39"/>
      <c r="J30" s="39"/>
      <c r="K30" s="39"/>
      <c r="L30" s="40"/>
      <c r="M30" s="289" t="s">
        <v>212</v>
      </c>
      <c r="N30" s="289">
        <v>0</v>
      </c>
      <c r="O30" s="41"/>
      <c r="P30" s="48">
        <v>0</v>
      </c>
      <c r="Q30" s="50" t="n">
        <f t="shared" si="1"/>
        <v>0.0</v>
      </c>
      <c r="R30" s="50" t="n">
        <f t="shared" si="2"/>
        <v>0.0</v>
      </c>
      <c r="S30" s="51">
        <v>0</v>
      </c>
      <c r="T30" s="50">
        <v>0</v>
      </c>
      <c r="U30" s="50" t="n">
        <f t="shared" si="3"/>
        <v>0.0</v>
      </c>
      <c r="V30" s="51" t="n">
        <f t="shared" si="4"/>
        <v>0.0</v>
      </c>
      <c r="W30" s="28"/>
      <c r="X30" s="15">
        <v>70</v>
      </c>
      <c r="Y30" s="42">
        <v>0</v>
      </c>
      <c r="Z30" s="15" t="n">
        <f t="shared" si="11"/>
        <v>0.0</v>
      </c>
      <c r="AA30" s="15" t="n">
        <f t="shared" si="12"/>
        <v>0.0</v>
      </c>
      <c r="AB30" s="15" t="n">
        <f t="shared" si="13"/>
        <v>0.0</v>
      </c>
      <c r="AC30" s="15" t="n">
        <f t="shared" si="14"/>
        <v>0.0</v>
      </c>
      <c r="AD30" s="15" t="n">
        <f t="shared" si="15"/>
        <v>0.0</v>
      </c>
      <c r="AE30" s="16" t="n">
        <f t="shared" si="16"/>
        <v>0.0</v>
      </c>
    </row>
    <row r="31" spans="1:31" ht="57.6" x14ac:dyDescent="0.3">
      <c r="A31" s="68">
        <v>1.1000000000000001</v>
      </c>
      <c r="B31" s="65" t="s">
        <v>294</v>
      </c>
      <c r="C31" s="66" t="s">
        <v>298</v>
      </c>
      <c r="D31" s="39"/>
      <c r="E31" s="39"/>
      <c r="F31" s="39"/>
      <c r="G31" s="39"/>
      <c r="H31" s="39"/>
      <c r="I31" s="39"/>
      <c r="J31" s="39"/>
      <c r="K31" s="39"/>
      <c r="L31" s="40"/>
      <c r="M31" s="290" t="s">
        <v>205</v>
      </c>
      <c r="N31" s="290">
        <v>46</v>
      </c>
      <c r="O31" s="41"/>
      <c r="P31" s="48">
        <v>316.25</v>
      </c>
      <c r="Q31" s="50" t="n">
        <f t="shared" si="1"/>
        <v>15.8125</v>
      </c>
      <c r="R31" s="50" t="n">
        <f t="shared" si="2"/>
        <v>15.635399999999999</v>
      </c>
      <c r="S31" s="51">
        <v>0</v>
      </c>
      <c r="T31" s="50">
        <v>0</v>
      </c>
      <c r="U31" s="50" t="n">
        <f t="shared" si="3"/>
        <v>347.6979</v>
      </c>
      <c r="V31" s="51" t="n">
        <f t="shared" si="4"/>
        <v>15994.1034</v>
      </c>
      <c r="W31" s="28"/>
      <c r="X31" s="15">
        <v>70</v>
      </c>
      <c r="Y31" s="43">
        <v>46</v>
      </c>
      <c r="Z31" s="15" t="n">
        <f t="shared" si="11"/>
        <v>10183.25</v>
      </c>
      <c r="AA31" s="15" t="n">
        <f t="shared" si="12"/>
        <v>509.1625</v>
      </c>
      <c r="AB31" s="15" t="n">
        <f t="shared" si="13"/>
        <v>503.45988</v>
      </c>
      <c r="AC31" s="15" t="n">
        <f t="shared" si="14"/>
        <v>0.0</v>
      </c>
      <c r="AD31" s="15" t="n">
        <f t="shared" si="15"/>
        <v>0.0</v>
      </c>
      <c r="AE31" s="16" t="n">
        <f t="shared" si="16"/>
        <v>11195.87238</v>
      </c>
    </row>
    <row r="32" spans="1:31" ht="57.6" x14ac:dyDescent="0.3">
      <c r="A32" s="68">
        <v>1.2</v>
      </c>
      <c r="B32" s="65" t="s">
        <v>294</v>
      </c>
      <c r="C32" s="66" t="s">
        <v>299</v>
      </c>
      <c r="D32" s="39"/>
      <c r="E32" s="39"/>
      <c r="F32" s="39"/>
      <c r="G32" s="39"/>
      <c r="H32" s="39"/>
      <c r="I32" s="39"/>
      <c r="J32" s="39"/>
      <c r="K32" s="39"/>
      <c r="L32" s="40"/>
      <c r="M32" s="290" t="s">
        <v>205</v>
      </c>
      <c r="N32" s="290">
        <v>30</v>
      </c>
      <c r="O32" s="41"/>
      <c r="P32" s="48">
        <v>316.25</v>
      </c>
      <c r="Q32" s="50" t="n">
        <f t="shared" si="1"/>
        <v>15.8125</v>
      </c>
      <c r="R32" s="50" t="n">
        <f t="shared" si="2"/>
        <v>15.635399999999999</v>
      </c>
      <c r="S32" s="51">
        <v>0</v>
      </c>
      <c r="T32" s="50">
        <v>0</v>
      </c>
      <c r="U32" s="50" t="n">
        <f t="shared" si="3"/>
        <v>347.6979</v>
      </c>
      <c r="V32" s="51" t="n">
        <f t="shared" si="4"/>
        <v>10430.937</v>
      </c>
      <c r="W32" s="28"/>
      <c r="X32" s="15">
        <v>70</v>
      </c>
      <c r="Y32" s="43">
        <v>30</v>
      </c>
      <c r="Z32" s="15" t="n">
        <f t="shared" si="11"/>
        <v>6641.25</v>
      </c>
      <c r="AA32" s="15" t="n">
        <f t="shared" si="12"/>
        <v>332.0625</v>
      </c>
      <c r="AB32" s="15" t="n">
        <f t="shared" si="13"/>
        <v>328.3434</v>
      </c>
      <c r="AC32" s="15" t="n">
        <f t="shared" si="14"/>
        <v>0.0</v>
      </c>
      <c r="AD32" s="15" t="n">
        <f t="shared" si="15"/>
        <v>0.0</v>
      </c>
      <c r="AE32" s="16" t="n">
        <f t="shared" si="16"/>
        <v>7301.6559</v>
      </c>
    </row>
    <row r="33" spans="1:31" ht="129.6" x14ac:dyDescent="0.3">
      <c r="A33" s="68">
        <v>2</v>
      </c>
      <c r="B33" s="65" t="s">
        <v>294</v>
      </c>
      <c r="C33" s="66" t="s">
        <v>238</v>
      </c>
      <c r="D33" s="39"/>
      <c r="E33" s="39"/>
      <c r="F33" s="39"/>
      <c r="G33" s="39"/>
      <c r="H33" s="39"/>
      <c r="I33" s="39"/>
      <c r="J33" s="39"/>
      <c r="K33" s="39"/>
      <c r="L33" s="40"/>
      <c r="M33" s="290" t="s">
        <v>205</v>
      </c>
      <c r="N33" s="290">
        <v>0</v>
      </c>
      <c r="O33" s="41"/>
      <c r="P33" s="48">
        <v>287.5</v>
      </c>
      <c r="Q33" s="50" t="n">
        <f t="shared" si="1"/>
        <v>14.375</v>
      </c>
      <c r="R33" s="50" t="n">
        <f t="shared" si="2"/>
        <v>14.213999999999999</v>
      </c>
      <c r="S33" s="51">
        <v>0</v>
      </c>
      <c r="T33" s="50">
        <v>0</v>
      </c>
      <c r="U33" s="50" t="n">
        <f t="shared" si="3"/>
        <v>316.089</v>
      </c>
      <c r="V33" s="51" t="n">
        <f t="shared" si="4"/>
        <v>0.0</v>
      </c>
      <c r="W33" s="28"/>
      <c r="X33" s="15">
        <v>70</v>
      </c>
      <c r="Y33" s="43">
        <v>0</v>
      </c>
      <c r="Z33" s="15" t="n">
        <f t="shared" si="11"/>
        <v>0.0</v>
      </c>
      <c r="AA33" s="15" t="n">
        <f t="shared" si="12"/>
        <v>0.0</v>
      </c>
      <c r="AB33" s="15" t="n">
        <f t="shared" si="13"/>
        <v>0.0</v>
      </c>
      <c r="AC33" s="15" t="n">
        <f t="shared" si="14"/>
        <v>0.0</v>
      </c>
      <c r="AD33" s="15" t="n">
        <f t="shared" si="15"/>
        <v>0.0</v>
      </c>
      <c r="AE33" s="16" t="n">
        <f t="shared" si="16"/>
        <v>0.0</v>
      </c>
    </row>
    <row r="34" spans="1:31" ht="129.6" x14ac:dyDescent="0.3">
      <c r="A34" s="68">
        <v>3</v>
      </c>
      <c r="B34" s="65" t="s">
        <v>294</v>
      </c>
      <c r="C34" s="66" t="s">
        <v>239</v>
      </c>
      <c r="D34" s="39"/>
      <c r="E34" s="39"/>
      <c r="F34" s="39"/>
      <c r="G34" s="39"/>
      <c r="H34" s="39"/>
      <c r="I34" s="39"/>
      <c r="J34" s="39"/>
      <c r="K34" s="39"/>
      <c r="L34" s="40"/>
      <c r="M34" s="290" t="s">
        <v>205</v>
      </c>
      <c r="N34" s="290">
        <v>0</v>
      </c>
      <c r="O34" s="41"/>
      <c r="P34" s="48">
        <v>402.49999999999994</v>
      </c>
      <c r="Q34" s="50" t="n">
        <f t="shared" si="1"/>
        <v>20.125</v>
      </c>
      <c r="R34" s="50" t="n">
        <f t="shared" si="2"/>
        <v>19.899599999999996</v>
      </c>
      <c r="S34" s="51">
        <v>0</v>
      </c>
      <c r="T34" s="50">
        <v>0</v>
      </c>
      <c r="U34" s="50" t="n">
        <f t="shared" si="3"/>
        <v>442.52459999999996</v>
      </c>
      <c r="V34" s="51" t="n">
        <f t="shared" si="4"/>
        <v>0.0</v>
      </c>
      <c r="W34" s="28"/>
      <c r="X34" s="15">
        <v>70</v>
      </c>
      <c r="Y34" s="43">
        <v>0</v>
      </c>
      <c r="Z34" s="15" t="n">
        <f t="shared" si="11"/>
        <v>0.0</v>
      </c>
      <c r="AA34" s="15" t="n">
        <f t="shared" si="12"/>
        <v>0.0</v>
      </c>
      <c r="AB34" s="15" t="n">
        <f t="shared" si="13"/>
        <v>0.0</v>
      </c>
      <c r="AC34" s="15" t="n">
        <f t="shared" si="14"/>
        <v>0.0</v>
      </c>
      <c r="AD34" s="15" t="n">
        <f t="shared" si="15"/>
        <v>0.0</v>
      </c>
      <c r="AE34" s="16" t="n">
        <f t="shared" si="16"/>
        <v>0.0</v>
      </c>
    </row>
    <row r="35" spans="1:31" x14ac:dyDescent="0.3">
      <c r="A35" s="67" t="s">
        <v>193</v>
      </c>
      <c r="B35" s="65" t="s">
        <v>294</v>
      </c>
      <c r="C35" s="66" t="s">
        <v>108</v>
      </c>
      <c r="D35" s="39"/>
      <c r="E35" s="39"/>
      <c r="F35" s="39"/>
      <c r="G35" s="39"/>
      <c r="H35" s="39"/>
      <c r="I35" s="39"/>
      <c r="J35" s="39"/>
      <c r="K35" s="39"/>
      <c r="L35" s="40"/>
      <c r="M35" s="289" t="s">
        <v>212</v>
      </c>
      <c r="N35" s="289">
        <v>0</v>
      </c>
      <c r="O35" s="41"/>
      <c r="P35" s="48">
        <v>0</v>
      </c>
      <c r="Q35" s="50" t="n">
        <f t="shared" si="1"/>
        <v>0.0</v>
      </c>
      <c r="R35" s="50" t="n">
        <f t="shared" si="2"/>
        <v>0.0</v>
      </c>
      <c r="S35" s="51">
        <v>0</v>
      </c>
      <c r="T35" s="50">
        <v>0</v>
      </c>
      <c r="U35" s="50" t="n">
        <f t="shared" si="3"/>
        <v>0.0</v>
      </c>
      <c r="V35" s="51" t="n">
        <f t="shared" si="4"/>
        <v>0.0</v>
      </c>
      <c r="W35" s="28"/>
      <c r="X35" s="15">
        <v>70</v>
      </c>
      <c r="Y35" s="42">
        <v>0</v>
      </c>
      <c r="Z35" s="15" t="n">
        <f t="shared" si="11"/>
        <v>0.0</v>
      </c>
      <c r="AA35" s="15" t="n">
        <f t="shared" si="12"/>
        <v>0.0</v>
      </c>
      <c r="AB35" s="15" t="n">
        <f t="shared" si="13"/>
        <v>0.0</v>
      </c>
      <c r="AC35" s="15" t="n">
        <f t="shared" si="14"/>
        <v>0.0</v>
      </c>
      <c r="AD35" s="15" t="n">
        <f t="shared" si="15"/>
        <v>0.0</v>
      </c>
      <c r="AE35" s="16" t="n">
        <f t="shared" si="16"/>
        <v>0.0</v>
      </c>
    </row>
    <row r="36" spans="1:31" ht="158.4" x14ac:dyDescent="0.3">
      <c r="A36" s="69">
        <v>1</v>
      </c>
      <c r="B36" s="65" t="s">
        <v>294</v>
      </c>
      <c r="C36" s="66" t="s">
        <v>240</v>
      </c>
      <c r="D36" s="39"/>
      <c r="E36" s="39"/>
      <c r="F36" s="39"/>
      <c r="G36" s="39"/>
      <c r="H36" s="39"/>
      <c r="I36" s="39"/>
      <c r="J36" s="39"/>
      <c r="K36" s="39"/>
      <c r="L36" s="40"/>
      <c r="M36" s="290" t="s">
        <v>207</v>
      </c>
      <c r="N36" s="290">
        <v>25</v>
      </c>
      <c r="O36" s="41"/>
      <c r="P36" s="48">
        <v>690</v>
      </c>
      <c r="Q36" s="50" t="n">
        <f t="shared" si="1"/>
        <v>34.5</v>
      </c>
      <c r="R36" s="50" t="n">
        <f t="shared" si="2"/>
        <v>34.1136</v>
      </c>
      <c r="S36" s="51">
        <v>0</v>
      </c>
      <c r="T36" s="50">
        <v>0</v>
      </c>
      <c r="U36" s="50" t="n">
        <f t="shared" si="3"/>
        <v>758.6136</v>
      </c>
      <c r="V36" s="51" t="n">
        <f t="shared" si="4"/>
        <v>18965.34</v>
      </c>
      <c r="W36" s="28"/>
      <c r="X36" s="15">
        <v>70</v>
      </c>
      <c r="Y36" s="43">
        <v>25</v>
      </c>
      <c r="Z36" s="15" t="n">
        <f t="shared" si="11"/>
        <v>12075.0</v>
      </c>
      <c r="AA36" s="15" t="n">
        <f t="shared" si="12"/>
        <v>603.75</v>
      </c>
      <c r="AB36" s="15" t="n">
        <f t="shared" si="13"/>
        <v>596.9879999999999</v>
      </c>
      <c r="AC36" s="15" t="n">
        <f t="shared" si="14"/>
        <v>0.0</v>
      </c>
      <c r="AD36" s="15" t="n">
        <f t="shared" si="15"/>
        <v>0.0</v>
      </c>
      <c r="AE36" s="16" t="n">
        <f t="shared" si="16"/>
        <v>13275.738</v>
      </c>
    </row>
    <row r="37" spans="1:31" x14ac:dyDescent="0.3">
      <c r="A37" s="67" t="s">
        <v>194</v>
      </c>
      <c r="B37" s="65" t="s">
        <v>294</v>
      </c>
      <c r="C37" s="66" t="s">
        <v>109</v>
      </c>
      <c r="D37" s="39"/>
      <c r="E37" s="39"/>
      <c r="F37" s="39"/>
      <c r="G37" s="39"/>
      <c r="H37" s="39"/>
      <c r="I37" s="39"/>
      <c r="J37" s="39"/>
      <c r="K37" s="39"/>
      <c r="L37" s="40"/>
      <c r="M37" s="289" t="s">
        <v>212</v>
      </c>
      <c r="N37" s="289">
        <v>0</v>
      </c>
      <c r="O37" s="41"/>
      <c r="P37" s="48">
        <v>0</v>
      </c>
      <c r="Q37" s="50" t="n">
        <f t="shared" si="1"/>
        <v>0.0</v>
      </c>
      <c r="R37" s="50" t="n">
        <f t="shared" si="2"/>
        <v>0.0</v>
      </c>
      <c r="S37" s="51">
        <v>0</v>
      </c>
      <c r="T37" s="50">
        <v>0</v>
      </c>
      <c r="U37" s="50" t="n">
        <f t="shared" si="3"/>
        <v>0.0</v>
      </c>
      <c r="V37" s="51" t="n">
        <f t="shared" si="4"/>
        <v>0.0</v>
      </c>
      <c r="W37" s="28"/>
      <c r="X37" s="15">
        <v>70</v>
      </c>
      <c r="Y37" s="42">
        <v>0</v>
      </c>
      <c r="Z37" s="15" t="n">
        <f t="shared" si="11"/>
        <v>0.0</v>
      </c>
      <c r="AA37" s="15" t="n">
        <f t="shared" si="12"/>
        <v>0.0</v>
      </c>
      <c r="AB37" s="15" t="n">
        <f t="shared" si="13"/>
        <v>0.0</v>
      </c>
      <c r="AC37" s="15" t="n">
        <f t="shared" si="14"/>
        <v>0.0</v>
      </c>
      <c r="AD37" s="15" t="n">
        <f t="shared" si="15"/>
        <v>0.0</v>
      </c>
      <c r="AE37" s="16" t="n">
        <f t="shared" si="16"/>
        <v>0.0</v>
      </c>
    </row>
    <row r="38" spans="1:31" ht="144" x14ac:dyDescent="0.3">
      <c r="A38" s="68">
        <v>1</v>
      </c>
      <c r="B38" s="65" t="s">
        <v>294</v>
      </c>
      <c r="C38" s="66" t="s">
        <v>241</v>
      </c>
      <c r="D38" s="39"/>
      <c r="E38" s="39"/>
      <c r="F38" s="39"/>
      <c r="G38" s="39"/>
      <c r="H38" s="39"/>
      <c r="I38" s="39"/>
      <c r="J38" s="39"/>
      <c r="K38" s="39"/>
      <c r="L38" s="40"/>
      <c r="M38" s="289" t="s">
        <v>212</v>
      </c>
      <c r="N38" s="289">
        <v>0</v>
      </c>
      <c r="O38" s="41"/>
      <c r="P38" s="48">
        <v>0</v>
      </c>
      <c r="Q38" s="50" t="n">
        <f t="shared" si="1"/>
        <v>0.0</v>
      </c>
      <c r="R38" s="50" t="n">
        <f t="shared" si="2"/>
        <v>0.0</v>
      </c>
      <c r="S38" s="51">
        <v>0</v>
      </c>
      <c r="T38" s="50">
        <v>0</v>
      </c>
      <c r="U38" s="50" t="n">
        <f t="shared" si="3"/>
        <v>0.0</v>
      </c>
      <c r="V38" s="51" t="n">
        <f t="shared" si="4"/>
        <v>0.0</v>
      </c>
      <c r="W38" s="28"/>
      <c r="X38" s="15">
        <v>70</v>
      </c>
      <c r="Y38" s="42">
        <v>0</v>
      </c>
      <c r="Z38" s="15" t="n">
        <f t="shared" si="11"/>
        <v>0.0</v>
      </c>
      <c r="AA38" s="15" t="n">
        <f t="shared" si="12"/>
        <v>0.0</v>
      </c>
      <c r="AB38" s="15" t="n">
        <f t="shared" si="13"/>
        <v>0.0</v>
      </c>
      <c r="AC38" s="15" t="n">
        <f t="shared" si="14"/>
        <v>0.0</v>
      </c>
      <c r="AD38" s="15" t="n">
        <f t="shared" si="15"/>
        <v>0.0</v>
      </c>
      <c r="AE38" s="16" t="n">
        <f t="shared" si="16"/>
        <v>0.0</v>
      </c>
    </row>
    <row r="39" spans="1:31" ht="144" x14ac:dyDescent="0.3">
      <c r="A39" s="68"/>
      <c r="B39" s="65" t="s">
        <v>294</v>
      </c>
      <c r="C39" s="66" t="s">
        <v>110</v>
      </c>
      <c r="D39" s="39"/>
      <c r="E39" s="39"/>
      <c r="F39" s="39"/>
      <c r="G39" s="39"/>
      <c r="H39" s="39"/>
      <c r="I39" s="39"/>
      <c r="J39" s="39"/>
      <c r="K39" s="39"/>
      <c r="L39" s="40"/>
      <c r="M39" s="289" t="s">
        <v>212</v>
      </c>
      <c r="N39" s="289">
        <v>0</v>
      </c>
      <c r="O39" s="41"/>
      <c r="P39" s="48">
        <v>0</v>
      </c>
      <c r="Q39" s="50" t="n">
        <f t="shared" si="1"/>
        <v>0.0</v>
      </c>
      <c r="R39" s="50" t="n">
        <f t="shared" si="2"/>
        <v>0.0</v>
      </c>
      <c r="S39" s="51">
        <v>0</v>
      </c>
      <c r="T39" s="50">
        <v>0</v>
      </c>
      <c r="U39" s="50" t="n">
        <f t="shared" si="3"/>
        <v>0.0</v>
      </c>
      <c r="V39" s="51" t="n">
        <f t="shared" si="4"/>
        <v>0.0</v>
      </c>
      <c r="W39" s="28"/>
      <c r="X39" s="15">
        <v>70</v>
      </c>
      <c r="Y39" s="42">
        <v>0</v>
      </c>
      <c r="Z39" s="15" t="n">
        <f t="shared" si="11"/>
        <v>0.0</v>
      </c>
      <c r="AA39" s="15" t="n">
        <f t="shared" si="12"/>
        <v>0.0</v>
      </c>
      <c r="AB39" s="15" t="n">
        <f t="shared" si="13"/>
        <v>0.0</v>
      </c>
      <c r="AC39" s="15" t="n">
        <f t="shared" si="14"/>
        <v>0.0</v>
      </c>
      <c r="AD39" s="15" t="n">
        <f t="shared" si="15"/>
        <v>0.0</v>
      </c>
      <c r="AE39" s="16" t="n">
        <f t="shared" si="16"/>
        <v>0.0</v>
      </c>
    </row>
    <row r="40" spans="1:31" ht="100.8" x14ac:dyDescent="0.3">
      <c r="A40" s="68"/>
      <c r="B40" s="65" t="s">
        <v>294</v>
      </c>
      <c r="C40" s="66" t="s">
        <v>300</v>
      </c>
      <c r="D40" s="39"/>
      <c r="E40" s="39"/>
      <c r="F40" s="39"/>
      <c r="G40" s="39"/>
      <c r="H40" s="39"/>
      <c r="I40" s="39"/>
      <c r="J40" s="39"/>
      <c r="K40" s="39"/>
      <c r="L40" s="40"/>
      <c r="M40" s="289" t="s">
        <v>212</v>
      </c>
      <c r="N40" s="289">
        <v>0</v>
      </c>
      <c r="O40" s="41"/>
      <c r="P40" s="48">
        <v>0</v>
      </c>
      <c r="Q40" s="50" t="n">
        <f t="shared" si="1"/>
        <v>0.0</v>
      </c>
      <c r="R40" s="50" t="n">
        <f t="shared" si="2"/>
        <v>0.0</v>
      </c>
      <c r="S40" s="51">
        <v>0</v>
      </c>
      <c r="T40" s="50">
        <v>0</v>
      </c>
      <c r="U40" s="50" t="n">
        <f t="shared" si="3"/>
        <v>0.0</v>
      </c>
      <c r="V40" s="51" t="n">
        <f t="shared" si="4"/>
        <v>0.0</v>
      </c>
      <c r="W40" s="28"/>
      <c r="X40" s="15">
        <v>70</v>
      </c>
      <c r="Y40" s="42">
        <v>0</v>
      </c>
      <c r="Z40" s="15" t="n">
        <f t="shared" si="11"/>
        <v>0.0</v>
      </c>
      <c r="AA40" s="15" t="n">
        <f t="shared" si="12"/>
        <v>0.0</v>
      </c>
      <c r="AB40" s="15" t="n">
        <f t="shared" si="13"/>
        <v>0.0</v>
      </c>
      <c r="AC40" s="15" t="n">
        <f t="shared" si="14"/>
        <v>0.0</v>
      </c>
      <c r="AD40" s="15" t="n">
        <f t="shared" si="15"/>
        <v>0.0</v>
      </c>
      <c r="AE40" s="16" t="n">
        <f t="shared" si="16"/>
        <v>0.0</v>
      </c>
    </row>
    <row r="41" spans="1:31" ht="28.8" x14ac:dyDescent="0.3">
      <c r="A41" s="68">
        <v>1.1000000000000001</v>
      </c>
      <c r="B41" s="65" t="s">
        <v>294</v>
      </c>
      <c r="C41" s="66" t="s">
        <v>301</v>
      </c>
      <c r="D41" s="39"/>
      <c r="E41" s="39"/>
      <c r="F41" s="39"/>
      <c r="G41" s="39"/>
      <c r="H41" s="39"/>
      <c r="I41" s="39"/>
      <c r="J41" s="39"/>
      <c r="K41" s="39"/>
      <c r="L41" s="40"/>
      <c r="M41" s="289" t="s">
        <v>212</v>
      </c>
      <c r="N41" s="289">
        <v>0</v>
      </c>
      <c r="O41" s="41"/>
      <c r="P41" s="48">
        <v>0</v>
      </c>
      <c r="Q41" s="50" t="n">
        <f t="shared" si="1"/>
        <v>0.0</v>
      </c>
      <c r="R41" s="50" t="n">
        <f t="shared" si="2"/>
        <v>0.0</v>
      </c>
      <c r="S41" s="51">
        <v>0</v>
      </c>
      <c r="T41" s="50">
        <v>0</v>
      </c>
      <c r="U41" s="50" t="n">
        <f t="shared" si="3"/>
        <v>0.0</v>
      </c>
      <c r="V41" s="51" t="n">
        <f t="shared" si="4"/>
        <v>0.0</v>
      </c>
      <c r="W41" s="28"/>
      <c r="X41" s="15">
        <v>70</v>
      </c>
      <c r="Y41" s="42">
        <v>0</v>
      </c>
      <c r="Z41" s="15" t="n">
        <f t="shared" si="11"/>
        <v>0.0</v>
      </c>
      <c r="AA41" s="15" t="n">
        <f t="shared" si="12"/>
        <v>0.0</v>
      </c>
      <c r="AB41" s="15" t="n">
        <f t="shared" si="13"/>
        <v>0.0</v>
      </c>
      <c r="AC41" s="15" t="n">
        <f t="shared" si="14"/>
        <v>0.0</v>
      </c>
      <c r="AD41" s="15" t="n">
        <f t="shared" si="15"/>
        <v>0.0</v>
      </c>
      <c r="AE41" s="16" t="n">
        <f t="shared" si="16"/>
        <v>0.0</v>
      </c>
    </row>
    <row r="42" spans="1:31" x14ac:dyDescent="0.3">
      <c r="A42" s="68" t="s">
        <v>195</v>
      </c>
      <c r="B42" s="65" t="s">
        <v>294</v>
      </c>
      <c r="C42" s="66" t="s">
        <v>296</v>
      </c>
      <c r="D42" s="39"/>
      <c r="E42" s="39"/>
      <c r="F42" s="39"/>
      <c r="G42" s="39"/>
      <c r="H42" s="39"/>
      <c r="I42" s="39"/>
      <c r="J42" s="39"/>
      <c r="K42" s="39"/>
      <c r="L42" s="40"/>
      <c r="M42" s="290" t="s">
        <v>207</v>
      </c>
      <c r="N42" s="290">
        <v>27</v>
      </c>
      <c r="O42" s="41"/>
      <c r="P42" s="48">
        <v>1265</v>
      </c>
      <c r="Q42" s="50" t="n">
        <f t="shared" si="1"/>
        <v>63.25</v>
      </c>
      <c r="R42" s="50" t="n">
        <f t="shared" si="2"/>
        <v>62.541599999999995</v>
      </c>
      <c r="S42" s="51">
        <v>0</v>
      </c>
      <c r="T42" s="50">
        <v>0</v>
      </c>
      <c r="U42" s="50" t="n">
        <f t="shared" si="3"/>
        <v>1390.7916</v>
      </c>
      <c r="V42" s="51" t="n">
        <f t="shared" si="4"/>
        <v>37551.3732</v>
      </c>
      <c r="W42" s="28"/>
      <c r="X42" s="15">
        <v>70</v>
      </c>
      <c r="Y42" s="43">
        <v>27</v>
      </c>
      <c r="Z42" s="15" t="n">
        <f t="shared" si="11"/>
        <v>23908.5</v>
      </c>
      <c r="AA42" s="15" t="n">
        <f t="shared" si="12"/>
        <v>1195.425</v>
      </c>
      <c r="AB42" s="15" t="n">
        <f t="shared" si="13"/>
        <v>1182.03624</v>
      </c>
      <c r="AC42" s="15" t="n">
        <f t="shared" si="14"/>
        <v>0.0</v>
      </c>
      <c r="AD42" s="15" t="n">
        <f t="shared" si="15"/>
        <v>0.0</v>
      </c>
      <c r="AE42" s="16" t="n">
        <f t="shared" si="16"/>
        <v>26285.96124</v>
      </c>
    </row>
    <row r="43" spans="1:31" x14ac:dyDescent="0.3">
      <c r="A43" s="68" t="s">
        <v>196</v>
      </c>
      <c r="B43" s="65" t="s">
        <v>294</v>
      </c>
      <c r="C43" s="66" t="s">
        <v>297</v>
      </c>
      <c r="D43" s="39"/>
      <c r="E43" s="39"/>
      <c r="F43" s="39"/>
      <c r="G43" s="39"/>
      <c r="H43" s="39"/>
      <c r="I43" s="39"/>
      <c r="J43" s="39"/>
      <c r="K43" s="39"/>
      <c r="L43" s="40"/>
      <c r="M43" s="290" t="s">
        <v>207</v>
      </c>
      <c r="N43" s="290">
        <v>3</v>
      </c>
      <c r="O43" s="41"/>
      <c r="P43" s="48">
        <v>1265</v>
      </c>
      <c r="Q43" s="50" t="n">
        <f t="shared" si="1"/>
        <v>63.25</v>
      </c>
      <c r="R43" s="50" t="n">
        <f t="shared" si="2"/>
        <v>62.541599999999995</v>
      </c>
      <c r="S43" s="51">
        <v>0</v>
      </c>
      <c r="T43" s="50">
        <v>0</v>
      </c>
      <c r="U43" s="50" t="n">
        <f t="shared" si="3"/>
        <v>1390.7916</v>
      </c>
      <c r="V43" s="51" t="n">
        <f t="shared" si="4"/>
        <v>4172.3748</v>
      </c>
      <c r="W43" s="28"/>
      <c r="X43" s="15">
        <v>70</v>
      </c>
      <c r="Y43" s="43" t="n">
        <v>3.0</v>
      </c>
      <c r="Z43" s="15" t="n">
        <f t="shared" si="11"/>
        <v>2656.5</v>
      </c>
      <c r="AA43" s="15" t="n">
        <f t="shared" si="12"/>
        <v>132.825</v>
      </c>
      <c r="AB43" s="15" t="n">
        <f t="shared" si="13"/>
        <v>131.33736</v>
      </c>
      <c r="AC43" s="15" t="n">
        <f t="shared" si="14"/>
        <v>0.0</v>
      </c>
      <c r="AD43" s="15" t="n">
        <f t="shared" si="15"/>
        <v>0.0</v>
      </c>
      <c r="AE43" s="16" t="n">
        <f t="shared" si="16"/>
        <v>2920.66236</v>
      </c>
    </row>
    <row r="44" spans="1:31" x14ac:dyDescent="0.3">
      <c r="A44" s="67" t="s">
        <v>197</v>
      </c>
      <c r="B44" s="65" t="s">
        <v>294</v>
      </c>
      <c r="C44" s="66" t="s">
        <v>295</v>
      </c>
      <c r="D44" s="39"/>
      <c r="E44" s="39"/>
      <c r="F44" s="39"/>
      <c r="G44" s="39"/>
      <c r="H44" s="39"/>
      <c r="I44" s="39"/>
      <c r="J44" s="39"/>
      <c r="K44" s="39"/>
      <c r="L44" s="40"/>
      <c r="M44" s="289" t="s">
        <v>212</v>
      </c>
      <c r="N44" s="289">
        <v>0</v>
      </c>
      <c r="O44" s="41"/>
      <c r="P44" s="48">
        <v>0</v>
      </c>
      <c r="Q44" s="50" t="n">
        <f t="shared" si="1"/>
        <v>0.0</v>
      </c>
      <c r="R44" s="50" t="n">
        <f t="shared" si="2"/>
        <v>0.0</v>
      </c>
      <c r="S44" s="51">
        <v>0</v>
      </c>
      <c r="T44" s="50">
        <v>0</v>
      </c>
      <c r="U44" s="50" t="n">
        <f t="shared" si="3"/>
        <v>0.0</v>
      </c>
      <c r="V44" s="51" t="n">
        <f t="shared" si="4"/>
        <v>0.0</v>
      </c>
      <c r="W44" s="28"/>
      <c r="X44" s="15">
        <v>70</v>
      </c>
      <c r="Y44" s="42">
        <v>0</v>
      </c>
      <c r="Z44" s="15" t="n">
        <f t="shared" si="11"/>
        <v>0.0</v>
      </c>
      <c r="AA44" s="15" t="n">
        <f t="shared" si="12"/>
        <v>0.0</v>
      </c>
      <c r="AB44" s="15" t="n">
        <f t="shared" si="13"/>
        <v>0.0</v>
      </c>
      <c r="AC44" s="15" t="n">
        <f t="shared" si="14"/>
        <v>0.0</v>
      </c>
      <c r="AD44" s="15" t="n">
        <f t="shared" si="15"/>
        <v>0.0</v>
      </c>
      <c r="AE44" s="16" t="n">
        <f t="shared" si="16"/>
        <v>0.0</v>
      </c>
    </row>
    <row r="45" spans="1:31" ht="115.2" x14ac:dyDescent="0.3">
      <c r="A45" s="68">
        <v>1</v>
      </c>
      <c r="B45" s="65" t="s">
        <v>294</v>
      </c>
      <c r="C45" s="66" t="s">
        <v>226</v>
      </c>
      <c r="D45" s="39"/>
      <c r="E45" s="39"/>
      <c r="F45" s="39"/>
      <c r="G45" s="39"/>
      <c r="H45" s="39"/>
      <c r="I45" s="39"/>
      <c r="J45" s="39"/>
      <c r="K45" s="39"/>
      <c r="L45" s="40"/>
      <c r="M45" s="289" t="s">
        <v>212</v>
      </c>
      <c r="N45" s="289">
        <v>0</v>
      </c>
      <c r="O45" s="41"/>
      <c r="P45" s="48">
        <v>0</v>
      </c>
      <c r="Q45" s="50" t="n">
        <f t="shared" si="1"/>
        <v>0.0</v>
      </c>
      <c r="R45" s="50" t="n">
        <f t="shared" si="2"/>
        <v>0.0</v>
      </c>
      <c r="S45" s="51">
        <v>0</v>
      </c>
      <c r="T45" s="50">
        <v>0</v>
      </c>
      <c r="U45" s="50" t="n">
        <f t="shared" si="3"/>
        <v>0.0</v>
      </c>
      <c r="V45" s="51" t="n">
        <f t="shared" si="4"/>
        <v>0.0</v>
      </c>
      <c r="W45" s="28"/>
      <c r="X45" s="15">
        <v>70</v>
      </c>
      <c r="Y45" s="42">
        <v>0</v>
      </c>
      <c r="Z45" s="15" t="n">
        <f t="shared" si="11"/>
        <v>0.0</v>
      </c>
      <c r="AA45" s="15" t="n">
        <f t="shared" si="12"/>
        <v>0.0</v>
      </c>
      <c r="AB45" s="15" t="n">
        <f t="shared" si="13"/>
        <v>0.0</v>
      </c>
      <c r="AC45" s="15" t="n">
        <f t="shared" si="14"/>
        <v>0.0</v>
      </c>
      <c r="AD45" s="15" t="n">
        <f t="shared" si="15"/>
        <v>0.0</v>
      </c>
      <c r="AE45" s="16" t="n">
        <f t="shared" si="16"/>
        <v>0.0</v>
      </c>
    </row>
    <row r="46" spans="1:31" x14ac:dyDescent="0.3">
      <c r="A46" s="68"/>
      <c r="B46" s="65" t="s">
        <v>294</v>
      </c>
      <c r="C46" s="66" t="s">
        <v>120</v>
      </c>
      <c r="D46" s="39"/>
      <c r="E46" s="39"/>
      <c r="F46" s="39"/>
      <c r="G46" s="39"/>
      <c r="H46" s="39"/>
      <c r="I46" s="39"/>
      <c r="J46" s="39"/>
      <c r="K46" s="39"/>
      <c r="L46" s="40"/>
      <c r="M46" s="289" t="s">
        <v>212</v>
      </c>
      <c r="N46" s="289">
        <v>0</v>
      </c>
      <c r="O46" s="41"/>
      <c r="P46" s="48">
        <v>0</v>
      </c>
      <c r="Q46" s="50" t="n">
        <f t="shared" si="1"/>
        <v>0.0</v>
      </c>
      <c r="R46" s="50" t="n">
        <f t="shared" si="2"/>
        <v>0.0</v>
      </c>
      <c r="S46" s="51">
        <v>0</v>
      </c>
      <c r="T46" s="50">
        <v>0</v>
      </c>
      <c r="U46" s="50" t="n">
        <f t="shared" si="3"/>
        <v>0.0</v>
      </c>
      <c r="V46" s="51" t="n">
        <f t="shared" si="4"/>
        <v>0.0</v>
      </c>
      <c r="W46" s="28"/>
      <c r="X46" s="15">
        <v>70</v>
      </c>
      <c r="Y46" s="42">
        <v>0</v>
      </c>
      <c r="Z46" s="15" t="n">
        <f t="shared" si="11"/>
        <v>0.0</v>
      </c>
      <c r="AA46" s="15" t="n">
        <f t="shared" si="12"/>
        <v>0.0</v>
      </c>
      <c r="AB46" s="15" t="n">
        <f t="shared" si="13"/>
        <v>0.0</v>
      </c>
      <c r="AC46" s="15" t="n">
        <f t="shared" si="14"/>
        <v>0.0</v>
      </c>
      <c r="AD46" s="15" t="n">
        <f t="shared" si="15"/>
        <v>0.0</v>
      </c>
      <c r="AE46" s="16" t="n">
        <f t="shared" si="16"/>
        <v>0.0</v>
      </c>
    </row>
    <row r="47" spans="1:31" x14ac:dyDescent="0.3">
      <c r="A47" s="70">
        <v>1.1000000000000001</v>
      </c>
      <c r="B47" s="65" t="s">
        <v>294</v>
      </c>
      <c r="C47" s="66" t="s">
        <v>121</v>
      </c>
      <c r="D47" s="39"/>
      <c r="E47" s="39"/>
      <c r="F47" s="39"/>
      <c r="G47" s="39"/>
      <c r="H47" s="39"/>
      <c r="I47" s="39"/>
      <c r="J47" s="39"/>
      <c r="K47" s="39"/>
      <c r="L47" s="40"/>
      <c r="M47" s="290" t="s">
        <v>205</v>
      </c>
      <c r="N47" s="290">
        <v>25</v>
      </c>
      <c r="O47" s="41"/>
      <c r="P47" s="48">
        <v>172.5</v>
      </c>
      <c r="Q47" s="50" t="n">
        <f t="shared" si="1"/>
        <v>8.625</v>
      </c>
      <c r="R47" s="50" t="n">
        <f t="shared" si="2"/>
        <v>8.5284</v>
      </c>
      <c r="S47" s="51">
        <v>0</v>
      </c>
      <c r="T47" s="50">
        <v>0</v>
      </c>
      <c r="U47" s="50" t="n">
        <f t="shared" si="3"/>
        <v>189.6534</v>
      </c>
      <c r="V47" s="51" t="n">
        <f t="shared" si="4"/>
        <v>4741.335</v>
      </c>
      <c r="W47" s="28"/>
      <c r="X47" s="15">
        <v>70</v>
      </c>
      <c r="Y47" s="42" t="n">
        <v>25.0</v>
      </c>
      <c r="Z47" s="15" t="n">
        <f t="shared" si="11"/>
        <v>3018.75</v>
      </c>
      <c r="AA47" s="15" t="n">
        <f t="shared" si="12"/>
        <v>150.9375</v>
      </c>
      <c r="AB47" s="15" t="n">
        <f t="shared" si="13"/>
        <v>149.24699999999999</v>
      </c>
      <c r="AC47" s="15" t="n">
        <f t="shared" si="14"/>
        <v>0.0</v>
      </c>
      <c r="AD47" s="15" t="n">
        <f t="shared" si="15"/>
        <v>0.0</v>
      </c>
      <c r="AE47" s="16" t="n">
        <f t="shared" si="16"/>
        <v>3318.9345</v>
      </c>
    </row>
    <row r="48" spans="1:31" ht="28.8" x14ac:dyDescent="0.3">
      <c r="A48" s="71"/>
      <c r="B48" s="65" t="s">
        <v>294</v>
      </c>
      <c r="C48" s="66" t="s">
        <v>122</v>
      </c>
      <c r="D48" s="39"/>
      <c r="E48" s="39"/>
      <c r="F48" s="39"/>
      <c r="G48" s="39"/>
      <c r="H48" s="39"/>
      <c r="I48" s="39"/>
      <c r="J48" s="39"/>
      <c r="K48" s="39"/>
      <c r="L48" s="40"/>
      <c r="M48" s="289" t="s">
        <v>212</v>
      </c>
      <c r="N48" s="289">
        <v>0</v>
      </c>
      <c r="O48" s="41"/>
      <c r="P48" s="52">
        <v>0</v>
      </c>
      <c r="Q48" s="50" t="n">
        <f t="shared" si="1"/>
        <v>0.0</v>
      </c>
      <c r="R48" s="50" t="n">
        <f t="shared" si="2"/>
        <v>0.0</v>
      </c>
      <c r="S48" s="51">
        <v>0</v>
      </c>
      <c r="T48" s="50">
        <v>0</v>
      </c>
      <c r="U48" s="50" t="n">
        <f t="shared" si="3"/>
        <v>0.0</v>
      </c>
      <c r="V48" s="51" t="n">
        <f t="shared" si="4"/>
        <v>0.0</v>
      </c>
      <c r="W48" s="28"/>
      <c r="X48" s="15">
        <v>70</v>
      </c>
      <c r="Y48" s="42">
        <v>0</v>
      </c>
      <c r="Z48" s="15" t="n">
        <f t="shared" si="11"/>
        <v>0.0</v>
      </c>
      <c r="AA48" s="15" t="n">
        <f t="shared" si="12"/>
        <v>0.0</v>
      </c>
      <c r="AB48" s="15" t="n">
        <f t="shared" si="13"/>
        <v>0.0</v>
      </c>
      <c r="AC48" s="15" t="n">
        <f t="shared" si="14"/>
        <v>0.0</v>
      </c>
      <c r="AD48" s="15" t="n">
        <f t="shared" si="15"/>
        <v>0.0</v>
      </c>
      <c r="AE48" s="16" t="n">
        <f t="shared" si="16"/>
        <v>0.0</v>
      </c>
    </row>
    <row r="49" spans="1:31" x14ac:dyDescent="0.3">
      <c r="A49" s="67" t="s">
        <v>43</v>
      </c>
      <c r="B49" s="65" t="s">
        <v>294</v>
      </c>
      <c r="C49" s="66" t="s">
        <v>302</v>
      </c>
      <c r="D49" s="39"/>
      <c r="E49" s="39"/>
      <c r="F49" s="39"/>
      <c r="G49" s="39"/>
      <c r="H49" s="39"/>
      <c r="I49" s="39"/>
      <c r="J49" s="39"/>
      <c r="K49" s="39"/>
      <c r="L49" s="40"/>
      <c r="M49" s="289" t="s">
        <v>212</v>
      </c>
      <c r="N49" s="289">
        <v>0</v>
      </c>
      <c r="O49" s="41"/>
      <c r="P49" s="49">
        <v>0</v>
      </c>
      <c r="Q49" s="50" t="n">
        <f t="shared" si="1"/>
        <v>0.0</v>
      </c>
      <c r="R49" s="50" t="n">
        <f t="shared" si="2"/>
        <v>0.0</v>
      </c>
      <c r="S49" s="51">
        <v>0</v>
      </c>
      <c r="T49" s="50">
        <v>0</v>
      </c>
      <c r="U49" s="50" t="n">
        <f t="shared" si="3"/>
        <v>0.0</v>
      </c>
      <c r="V49" s="51" t="n">
        <f t="shared" si="4"/>
        <v>0.0</v>
      </c>
      <c r="W49" s="28"/>
      <c r="X49" s="15">
        <v>70</v>
      </c>
      <c r="Y49" s="42">
        <v>0</v>
      </c>
      <c r="Z49" s="15" t="n">
        <f t="shared" si="11"/>
        <v>0.0</v>
      </c>
      <c r="AA49" s="15" t="n">
        <f t="shared" si="12"/>
        <v>0.0</v>
      </c>
      <c r="AB49" s="15" t="n">
        <f t="shared" si="13"/>
        <v>0.0</v>
      </c>
      <c r="AC49" s="15" t="n">
        <f t="shared" si="14"/>
        <v>0.0</v>
      </c>
      <c r="AD49" s="15" t="n">
        <f t="shared" si="15"/>
        <v>0.0</v>
      </c>
      <c r="AE49" s="16" t="n">
        <f t="shared" si="16"/>
        <v>0.0</v>
      </c>
    </row>
    <row r="50" spans="1:31" x14ac:dyDescent="0.3">
      <c r="A50" s="67" t="s">
        <v>41</v>
      </c>
      <c r="B50" s="65" t="s">
        <v>294</v>
      </c>
      <c r="C50" s="66" t="s">
        <v>123</v>
      </c>
      <c r="D50" s="39"/>
      <c r="E50" s="39"/>
      <c r="F50" s="39"/>
      <c r="G50" s="39"/>
      <c r="H50" s="39"/>
      <c r="I50" s="39"/>
      <c r="J50" s="39"/>
      <c r="K50" s="39"/>
      <c r="L50" s="40"/>
      <c r="M50" s="289" t="s">
        <v>212</v>
      </c>
      <c r="N50" s="289">
        <v>0</v>
      </c>
      <c r="O50" s="41"/>
      <c r="P50" s="53">
        <v>0</v>
      </c>
      <c r="Q50" s="50" t="n">
        <f t="shared" si="1"/>
        <v>0.0</v>
      </c>
      <c r="R50" s="50" t="n">
        <f t="shared" si="2"/>
        <v>0.0</v>
      </c>
      <c r="S50" s="51">
        <v>0</v>
      </c>
      <c r="T50" s="50">
        <v>0</v>
      </c>
      <c r="U50" s="50" t="n">
        <f t="shared" si="3"/>
        <v>0.0</v>
      </c>
      <c r="V50" s="51" t="n">
        <f t="shared" si="4"/>
        <v>0.0</v>
      </c>
      <c r="W50" s="28"/>
      <c r="X50" s="15">
        <v>70</v>
      </c>
      <c r="Y50" s="42">
        <v>0</v>
      </c>
      <c r="Z50" s="15" t="n">
        <f t="shared" si="11"/>
        <v>0.0</v>
      </c>
      <c r="AA50" s="15" t="n">
        <f t="shared" si="12"/>
        <v>0.0</v>
      </c>
      <c r="AB50" s="15" t="n">
        <f t="shared" si="13"/>
        <v>0.0</v>
      </c>
      <c r="AC50" s="15" t="n">
        <f t="shared" si="14"/>
        <v>0.0</v>
      </c>
      <c r="AD50" s="15" t="n">
        <f t="shared" si="15"/>
        <v>0.0</v>
      </c>
      <c r="AE50" s="16" t="n">
        <f t="shared" si="16"/>
        <v>0.0</v>
      </c>
    </row>
    <row r="51" spans="1:31" ht="172.8" x14ac:dyDescent="0.3">
      <c r="A51" s="68">
        <v>1</v>
      </c>
      <c r="B51" s="65" t="s">
        <v>294</v>
      </c>
      <c r="C51" s="66" t="s">
        <v>242</v>
      </c>
      <c r="D51" s="39"/>
      <c r="E51" s="39"/>
      <c r="F51" s="39"/>
      <c r="G51" s="39"/>
      <c r="H51" s="39"/>
      <c r="I51" s="39"/>
      <c r="J51" s="39"/>
      <c r="K51" s="39"/>
      <c r="L51" s="40"/>
      <c r="M51" s="289" t="s">
        <v>212</v>
      </c>
      <c r="N51" s="289">
        <v>0</v>
      </c>
      <c r="O51" s="41"/>
      <c r="P51" s="54">
        <v>0</v>
      </c>
      <c r="Q51" s="50" t="n">
        <f t="shared" si="1"/>
        <v>0.0</v>
      </c>
      <c r="R51" s="50" t="n">
        <f t="shared" si="2"/>
        <v>0.0</v>
      </c>
      <c r="S51" s="51">
        <v>0</v>
      </c>
      <c r="T51" s="50">
        <v>0</v>
      </c>
      <c r="U51" s="50" t="n">
        <f t="shared" si="3"/>
        <v>0.0</v>
      </c>
      <c r="V51" s="51" t="n">
        <f t="shared" si="4"/>
        <v>0.0</v>
      </c>
      <c r="W51" s="28"/>
      <c r="X51" s="15">
        <v>70</v>
      </c>
      <c r="Y51" s="43">
        <v>25</v>
      </c>
      <c r="Z51" s="15" t="n">
        <f t="shared" si="11"/>
        <v>0.0</v>
      </c>
      <c r="AA51" s="15" t="n">
        <f t="shared" si="12"/>
        <v>0.0</v>
      </c>
      <c r="AB51" s="15" t="n">
        <f t="shared" si="13"/>
        <v>0.0</v>
      </c>
      <c r="AC51" s="15" t="n">
        <f t="shared" si="14"/>
        <v>0.0</v>
      </c>
      <c r="AD51" s="15" t="n">
        <f t="shared" si="15"/>
        <v>0.0</v>
      </c>
      <c r="AE51" s="16" t="n">
        <f t="shared" si="16"/>
        <v>0.0</v>
      </c>
    </row>
    <row r="52" spans="1:31" ht="28.8" x14ac:dyDescent="0.3">
      <c r="A52" s="68">
        <v>1.1000000000000001</v>
      </c>
      <c r="B52" s="65" t="s">
        <v>294</v>
      </c>
      <c r="C52" s="66" t="s">
        <v>124</v>
      </c>
      <c r="D52" s="39"/>
      <c r="E52" s="39"/>
      <c r="F52" s="39"/>
      <c r="G52" s="39"/>
      <c r="H52" s="39"/>
      <c r="I52" s="39"/>
      <c r="J52" s="39"/>
      <c r="K52" s="39"/>
      <c r="L52" s="40"/>
      <c r="M52" s="290" t="s">
        <v>205</v>
      </c>
      <c r="N52" s="290">
        <v>72</v>
      </c>
      <c r="O52" s="41"/>
      <c r="P52" s="48">
        <v>287.5</v>
      </c>
      <c r="Q52" s="50" t="n">
        <f t="shared" si="1"/>
        <v>14.375</v>
      </c>
      <c r="R52" s="50" t="n">
        <f t="shared" si="2"/>
        <v>14.213999999999999</v>
      </c>
      <c r="S52" s="51">
        <v>0</v>
      </c>
      <c r="T52" s="50">
        <v>0</v>
      </c>
      <c r="U52" s="50" t="n">
        <f t="shared" si="3"/>
        <v>316.089</v>
      </c>
      <c r="V52" s="51" t="n">
        <f t="shared" si="4"/>
        <v>22758.408</v>
      </c>
      <c r="W52" s="28"/>
      <c r="X52" s="15">
        <v>70</v>
      </c>
      <c r="Y52" s="42" t="n">
        <v>72.0</v>
      </c>
      <c r="Z52" s="15" t="n">
        <f t="shared" si="11"/>
        <v>14490.0</v>
      </c>
      <c r="AA52" s="15" t="n">
        <f t="shared" si="12"/>
        <v>724.5</v>
      </c>
      <c r="AB52" s="15" t="n">
        <f t="shared" si="13"/>
        <v>716.3856</v>
      </c>
      <c r="AC52" s="15" t="n">
        <f t="shared" si="14"/>
        <v>0.0</v>
      </c>
      <c r="AD52" s="15" t="n">
        <f t="shared" si="15"/>
        <v>0.0</v>
      </c>
      <c r="AE52" s="16" t="n">
        <f t="shared" si="16"/>
        <v>15930.8856</v>
      </c>
    </row>
    <row r="53" spans="1:31" x14ac:dyDescent="0.3">
      <c r="A53" s="72" t="s">
        <v>192</v>
      </c>
      <c r="B53" s="65" t="s">
        <v>294</v>
      </c>
      <c r="C53" s="66" t="s">
        <v>125</v>
      </c>
      <c r="D53" s="39"/>
      <c r="E53" s="39"/>
      <c r="F53" s="39"/>
      <c r="G53" s="39"/>
      <c r="H53" s="39"/>
      <c r="I53" s="39"/>
      <c r="J53" s="39"/>
      <c r="K53" s="39"/>
      <c r="L53" s="40"/>
      <c r="M53" s="289" t="s">
        <v>212</v>
      </c>
      <c r="N53" s="289">
        <v>0</v>
      </c>
      <c r="O53" s="41"/>
      <c r="P53" s="55">
        <v>0</v>
      </c>
      <c r="Q53" s="50" t="n">
        <f t="shared" si="1"/>
        <v>0.0</v>
      </c>
      <c r="R53" s="50" t="n">
        <f t="shared" si="2"/>
        <v>0.0</v>
      </c>
      <c r="S53" s="51">
        <v>0</v>
      </c>
      <c r="T53" s="50">
        <v>0</v>
      </c>
      <c r="U53" s="50" t="n">
        <f t="shared" si="3"/>
        <v>0.0</v>
      </c>
      <c r="V53" s="51" t="n">
        <f t="shared" si="4"/>
        <v>0.0</v>
      </c>
      <c r="W53" s="28"/>
      <c r="X53" s="15">
        <v>70</v>
      </c>
      <c r="Y53" s="42">
        <v>0</v>
      </c>
      <c r="Z53" s="15" t="n">
        <f t="shared" si="11"/>
        <v>0.0</v>
      </c>
      <c r="AA53" s="15" t="n">
        <f t="shared" si="12"/>
        <v>0.0</v>
      </c>
      <c r="AB53" s="15" t="n">
        <f t="shared" si="13"/>
        <v>0.0</v>
      </c>
      <c r="AC53" s="15" t="n">
        <f t="shared" si="14"/>
        <v>0.0</v>
      </c>
      <c r="AD53" s="15" t="n">
        <f t="shared" si="15"/>
        <v>0.0</v>
      </c>
      <c r="AE53" s="16" t="n">
        <f t="shared" si="16"/>
        <v>0.0</v>
      </c>
    </row>
    <row r="54" spans="1:31" ht="100.8" x14ac:dyDescent="0.3">
      <c r="A54" s="68">
        <v>1</v>
      </c>
      <c r="B54" s="65" t="s">
        <v>294</v>
      </c>
      <c r="C54" s="66" t="s">
        <v>243</v>
      </c>
      <c r="D54" s="39"/>
      <c r="E54" s="39"/>
      <c r="F54" s="39"/>
      <c r="G54" s="39"/>
      <c r="H54" s="39"/>
      <c r="I54" s="39"/>
      <c r="J54" s="39"/>
      <c r="K54" s="39"/>
      <c r="L54" s="40"/>
      <c r="M54" s="289" t="s">
        <v>212</v>
      </c>
      <c r="N54" s="289">
        <v>0</v>
      </c>
      <c r="O54" s="41"/>
      <c r="P54" s="48">
        <v>0</v>
      </c>
      <c r="Q54" s="50" t="n">
        <f t="shared" si="1"/>
        <v>0.0</v>
      </c>
      <c r="R54" s="50" t="n">
        <f t="shared" si="2"/>
        <v>0.0</v>
      </c>
      <c r="S54" s="51">
        <v>0</v>
      </c>
      <c r="T54" s="50">
        <v>0</v>
      </c>
      <c r="U54" s="50" t="n">
        <f t="shared" si="3"/>
        <v>0.0</v>
      </c>
      <c r="V54" s="51" t="n">
        <f t="shared" si="4"/>
        <v>0.0</v>
      </c>
      <c r="W54" s="28"/>
      <c r="X54" s="15">
        <v>70</v>
      </c>
      <c r="Y54" s="42">
        <v>0</v>
      </c>
      <c r="Z54" s="15" t="n">
        <f t="shared" si="11"/>
        <v>0.0</v>
      </c>
      <c r="AA54" s="15" t="n">
        <f t="shared" si="12"/>
        <v>0.0</v>
      </c>
      <c r="AB54" s="15" t="n">
        <f t="shared" si="13"/>
        <v>0.0</v>
      </c>
      <c r="AC54" s="15" t="n">
        <f t="shared" si="14"/>
        <v>0.0</v>
      </c>
      <c r="AD54" s="15" t="n">
        <f t="shared" si="15"/>
        <v>0.0</v>
      </c>
      <c r="AE54" s="16" t="n">
        <f t="shared" si="16"/>
        <v>0.0</v>
      </c>
    </row>
    <row r="55" spans="1:31" ht="28.8" x14ac:dyDescent="0.3">
      <c r="A55" s="68">
        <v>1.1000000000000001</v>
      </c>
      <c r="B55" s="65" t="s">
        <v>294</v>
      </c>
      <c r="C55" s="66" t="s">
        <v>126</v>
      </c>
      <c r="D55" s="39"/>
      <c r="E55" s="39"/>
      <c r="F55" s="39"/>
      <c r="G55" s="39"/>
      <c r="H55" s="39"/>
      <c r="I55" s="39"/>
      <c r="J55" s="39"/>
      <c r="K55" s="39"/>
      <c r="L55" s="40"/>
      <c r="M55" s="290" t="s">
        <v>208</v>
      </c>
      <c r="N55" s="290">
        <v>12</v>
      </c>
      <c r="O55" s="41"/>
      <c r="P55" s="48">
        <v>5750</v>
      </c>
      <c r="Q55" s="50" t="n">
        <f t="shared" si="1"/>
        <v>287.5</v>
      </c>
      <c r="R55" s="50" t="n">
        <f t="shared" si="2"/>
        <v>284.28</v>
      </c>
      <c r="S55" s="51">
        <v>0</v>
      </c>
      <c r="T55" s="50">
        <v>0</v>
      </c>
      <c r="U55" s="50" t="n">
        <f t="shared" si="3"/>
        <v>6321.78</v>
      </c>
      <c r="V55" s="51" t="n">
        <f t="shared" si="4"/>
        <v>75861.36</v>
      </c>
      <c r="W55" s="28"/>
      <c r="X55" s="15">
        <v>70</v>
      </c>
      <c r="Y55" s="42" t="n">
        <v>12.0</v>
      </c>
      <c r="Z55" s="15" t="n">
        <f t="shared" si="11"/>
        <v>48300.0</v>
      </c>
      <c r="AA55" s="15" t="n">
        <f t="shared" si="12"/>
        <v>2415.0</v>
      </c>
      <c r="AB55" s="15" t="n">
        <f t="shared" si="13"/>
        <v>2387.9519999999998</v>
      </c>
      <c r="AC55" s="15" t="n">
        <f t="shared" si="14"/>
        <v>0.0</v>
      </c>
      <c r="AD55" s="15" t="n">
        <f t="shared" si="15"/>
        <v>0.0</v>
      </c>
      <c r="AE55" s="16" t="n">
        <f t="shared" si="16"/>
        <v>53102.952</v>
      </c>
    </row>
    <row r="56" spans="1:31" x14ac:dyDescent="0.3">
      <c r="A56" s="67" t="s">
        <v>193</v>
      </c>
      <c r="B56" s="65" t="s">
        <v>294</v>
      </c>
      <c r="C56" s="66" t="s">
        <v>303</v>
      </c>
      <c r="D56" s="39"/>
      <c r="E56" s="39"/>
      <c r="F56" s="39"/>
      <c r="G56" s="39"/>
      <c r="H56" s="39"/>
      <c r="I56" s="39"/>
      <c r="J56" s="39"/>
      <c r="K56" s="39"/>
      <c r="L56" s="40"/>
      <c r="M56" s="289" t="s">
        <v>212</v>
      </c>
      <c r="N56" s="289">
        <v>0</v>
      </c>
      <c r="O56" s="41"/>
      <c r="P56" s="48">
        <v>0</v>
      </c>
      <c r="Q56" s="50" t="n">
        <f t="shared" si="1"/>
        <v>0.0</v>
      </c>
      <c r="R56" s="50" t="n">
        <f t="shared" si="2"/>
        <v>0.0</v>
      </c>
      <c r="S56" s="51">
        <v>0</v>
      </c>
      <c r="T56" s="50">
        <v>0</v>
      </c>
      <c r="U56" s="50" t="n">
        <f t="shared" si="3"/>
        <v>0.0</v>
      </c>
      <c r="V56" s="51" t="n">
        <f t="shared" si="4"/>
        <v>0.0</v>
      </c>
      <c r="W56" s="28"/>
      <c r="X56" s="15">
        <v>70</v>
      </c>
      <c r="Y56" s="43">
        <v>72</v>
      </c>
      <c r="Z56" s="15" t="n">
        <f t="shared" si="11"/>
        <v>0.0</v>
      </c>
      <c r="AA56" s="15" t="n">
        <f t="shared" si="12"/>
        <v>0.0</v>
      </c>
      <c r="AB56" s="15" t="n">
        <f t="shared" si="13"/>
        <v>0.0</v>
      </c>
      <c r="AC56" s="15" t="n">
        <f t="shared" si="14"/>
        <v>0.0</v>
      </c>
      <c r="AD56" s="15" t="n">
        <f t="shared" si="15"/>
        <v>0.0</v>
      </c>
      <c r="AE56" s="16" t="n">
        <f t="shared" si="16"/>
        <v>0.0</v>
      </c>
    </row>
    <row r="57" spans="1:31" ht="144" x14ac:dyDescent="0.3">
      <c r="A57" s="68">
        <v>1</v>
      </c>
      <c r="B57" s="65" t="s">
        <v>294</v>
      </c>
      <c r="C57" s="66" t="s">
        <v>229</v>
      </c>
      <c r="D57" s="39"/>
      <c r="E57" s="39"/>
      <c r="F57" s="39"/>
      <c r="G57" s="39"/>
      <c r="H57" s="39"/>
      <c r="I57" s="39"/>
      <c r="J57" s="39"/>
      <c r="K57" s="39"/>
      <c r="L57" s="40"/>
      <c r="M57" s="289" t="s">
        <v>212</v>
      </c>
      <c r="N57" s="289">
        <v>0</v>
      </c>
      <c r="O57" s="41"/>
      <c r="P57" s="48">
        <v>0</v>
      </c>
      <c r="Q57" s="50" t="n">
        <f t="shared" si="1"/>
        <v>0.0</v>
      </c>
      <c r="R57" s="50" t="n">
        <f t="shared" si="2"/>
        <v>0.0</v>
      </c>
      <c r="S57" s="51">
        <v>0</v>
      </c>
      <c r="T57" s="50">
        <v>0</v>
      </c>
      <c r="U57" s="50" t="n">
        <f t="shared" si="3"/>
        <v>0.0</v>
      </c>
      <c r="V57" s="51" t="n">
        <f t="shared" si="4"/>
        <v>0.0</v>
      </c>
      <c r="W57" s="28"/>
      <c r="X57" s="15">
        <v>70</v>
      </c>
      <c r="Y57" s="42">
        <v>0</v>
      </c>
      <c r="Z57" s="15" t="n">
        <f t="shared" si="11"/>
        <v>0.0</v>
      </c>
      <c r="AA57" s="15" t="n">
        <f t="shared" si="12"/>
        <v>0.0</v>
      </c>
      <c r="AB57" s="15" t="n">
        <f t="shared" si="13"/>
        <v>0.0</v>
      </c>
      <c r="AC57" s="15" t="n">
        <f t="shared" si="14"/>
        <v>0.0</v>
      </c>
      <c r="AD57" s="15" t="n">
        <f t="shared" si="15"/>
        <v>0.0</v>
      </c>
      <c r="AE57" s="16" t="n">
        <f t="shared" si="16"/>
        <v>0.0</v>
      </c>
    </row>
    <row r="58" spans="1:31" ht="57.6" x14ac:dyDescent="0.3">
      <c r="A58" s="68">
        <v>1.1000000000000001</v>
      </c>
      <c r="B58" s="65" t="s">
        <v>294</v>
      </c>
      <c r="C58" s="66" t="s">
        <v>244</v>
      </c>
      <c r="D58" s="39"/>
      <c r="E58" s="39"/>
      <c r="F58" s="39"/>
      <c r="G58" s="39"/>
      <c r="H58" s="39"/>
      <c r="I58" s="39"/>
      <c r="J58" s="39"/>
      <c r="K58" s="39"/>
      <c r="L58" s="40"/>
      <c r="M58" s="290" t="s">
        <v>205</v>
      </c>
      <c r="N58" s="290">
        <v>17</v>
      </c>
      <c r="O58" s="41"/>
      <c r="P58" s="48">
        <v>4600</v>
      </c>
      <c r="Q58" s="50" t="n">
        <f t="shared" si="1"/>
        <v>230.0</v>
      </c>
      <c r="R58" s="50" t="n">
        <f t="shared" si="2"/>
        <v>227.42399999999998</v>
      </c>
      <c r="S58" s="51">
        <v>0</v>
      </c>
      <c r="T58" s="50">
        <v>0</v>
      </c>
      <c r="U58" s="50" t="n">
        <f t="shared" si="3"/>
        <v>5057.424</v>
      </c>
      <c r="V58" s="51" t="n">
        <f t="shared" si="4"/>
        <v>85976.208</v>
      </c>
      <c r="W58" s="28"/>
      <c r="X58" s="15">
        <v>70</v>
      </c>
      <c r="Y58" s="42" t="n">
        <v>17.0</v>
      </c>
      <c r="Z58" s="15" t="n">
        <f t="shared" si="11"/>
        <v>54740.0</v>
      </c>
      <c r="AA58" s="15" t="n">
        <f t="shared" si="12"/>
        <v>2737.0</v>
      </c>
      <c r="AB58" s="15" t="n">
        <f t="shared" si="13"/>
        <v>2706.3456</v>
      </c>
      <c r="AC58" s="15" t="n">
        <f t="shared" si="14"/>
        <v>0.0</v>
      </c>
      <c r="AD58" s="15" t="n">
        <f t="shared" si="15"/>
        <v>0.0</v>
      </c>
      <c r="AE58" s="16" t="n">
        <f t="shared" si="16"/>
        <v>60183.3456</v>
      </c>
    </row>
    <row r="59" spans="1:31" ht="57.6" x14ac:dyDescent="0.3">
      <c r="A59" s="68">
        <v>1.2</v>
      </c>
      <c r="B59" s="65" t="s">
        <v>294</v>
      </c>
      <c r="C59" s="66" t="s">
        <v>245</v>
      </c>
      <c r="D59" s="39"/>
      <c r="E59" s="39"/>
      <c r="F59" s="39"/>
      <c r="G59" s="39"/>
      <c r="H59" s="39"/>
      <c r="I59" s="39"/>
      <c r="J59" s="39"/>
      <c r="K59" s="39"/>
      <c r="L59" s="40"/>
      <c r="M59" s="290" t="s">
        <v>205</v>
      </c>
      <c r="N59" s="290">
        <v>5</v>
      </c>
      <c r="O59" s="41"/>
      <c r="P59" s="48">
        <v>5175</v>
      </c>
      <c r="Q59" s="50" t="n">
        <f t="shared" si="1"/>
        <v>258.75</v>
      </c>
      <c r="R59" s="50" t="n">
        <f t="shared" si="2"/>
        <v>255.85199999999998</v>
      </c>
      <c r="S59" s="51">
        <v>0</v>
      </c>
      <c r="T59" s="50">
        <v>0</v>
      </c>
      <c r="U59" s="50" t="n">
        <f t="shared" si="3"/>
        <v>5689.602</v>
      </c>
      <c r="V59" s="51" t="n">
        <f t="shared" si="4"/>
        <v>28448.01</v>
      </c>
      <c r="W59" s="28"/>
      <c r="X59" s="15">
        <v>70</v>
      </c>
      <c r="Y59" s="43" t="n">
        <v>5.0</v>
      </c>
      <c r="Z59" s="15" t="n">
        <f t="shared" si="11"/>
        <v>18112.5</v>
      </c>
      <c r="AA59" s="15" t="n">
        <f t="shared" si="12"/>
        <v>905.625</v>
      </c>
      <c r="AB59" s="15" t="n">
        <f t="shared" si="13"/>
        <v>895.482</v>
      </c>
      <c r="AC59" s="15" t="n">
        <f t="shared" si="14"/>
        <v>0.0</v>
      </c>
      <c r="AD59" s="15" t="n">
        <f t="shared" si="15"/>
        <v>0.0</v>
      </c>
      <c r="AE59" s="16" t="n">
        <f t="shared" si="16"/>
        <v>19913.607</v>
      </c>
    </row>
    <row r="60" spans="1:31" ht="129.6" x14ac:dyDescent="0.3">
      <c r="A60" s="68">
        <v>2</v>
      </c>
      <c r="B60" s="65" t="s">
        <v>294</v>
      </c>
      <c r="C60" s="66" t="s">
        <v>246</v>
      </c>
      <c r="D60" s="39"/>
      <c r="E60" s="39"/>
      <c r="F60" s="39"/>
      <c r="G60" s="39"/>
      <c r="H60" s="39"/>
      <c r="I60" s="39"/>
      <c r="J60" s="39"/>
      <c r="K60" s="39"/>
      <c r="L60" s="40"/>
      <c r="M60" s="289" t="s">
        <v>212</v>
      </c>
      <c r="N60" s="289">
        <v>0</v>
      </c>
      <c r="O60" s="41"/>
      <c r="P60" s="48">
        <v>0</v>
      </c>
      <c r="Q60" s="50" t="n">
        <f t="shared" si="1"/>
        <v>0.0</v>
      </c>
      <c r="R60" s="50" t="n">
        <f t="shared" si="2"/>
        <v>0.0</v>
      </c>
      <c r="S60" s="51">
        <v>0</v>
      </c>
      <c r="T60" s="50">
        <v>0</v>
      </c>
      <c r="U60" s="50" t="n">
        <f t="shared" si="3"/>
        <v>0.0</v>
      </c>
      <c r="V60" s="51" t="n">
        <f t="shared" si="4"/>
        <v>0.0</v>
      </c>
      <c r="W60" s="28"/>
      <c r="X60" s="15">
        <v>70</v>
      </c>
      <c r="Y60" s="42">
        <v>0</v>
      </c>
      <c r="Z60" s="15" t="n">
        <f t="shared" si="11"/>
        <v>0.0</v>
      </c>
      <c r="AA60" s="15" t="n">
        <f t="shared" si="12"/>
        <v>0.0</v>
      </c>
      <c r="AB60" s="15" t="n">
        <f t="shared" si="13"/>
        <v>0.0</v>
      </c>
      <c r="AC60" s="15" t="n">
        <f t="shared" si="14"/>
        <v>0.0</v>
      </c>
      <c r="AD60" s="15" t="n">
        <f t="shared" si="15"/>
        <v>0.0</v>
      </c>
      <c r="AE60" s="16" t="n">
        <f t="shared" si="16"/>
        <v>0.0</v>
      </c>
    </row>
    <row r="61" spans="1:31" ht="86.4" x14ac:dyDescent="0.3">
      <c r="A61" s="68"/>
      <c r="B61" s="65" t="s">
        <v>294</v>
      </c>
      <c r="C61" s="66" t="s">
        <v>227</v>
      </c>
      <c r="D61" s="39"/>
      <c r="E61" s="39"/>
      <c r="F61" s="39"/>
      <c r="G61" s="39"/>
      <c r="H61" s="39"/>
      <c r="I61" s="39"/>
      <c r="J61" s="39"/>
      <c r="K61" s="39"/>
      <c r="L61" s="40"/>
      <c r="M61" s="290" t="s">
        <v>205</v>
      </c>
      <c r="N61" s="290">
        <v>14</v>
      </c>
      <c r="O61" s="41"/>
      <c r="P61" s="48">
        <v>287.5</v>
      </c>
      <c r="Q61" s="50" t="n">
        <f t="shared" si="1"/>
        <v>14.375</v>
      </c>
      <c r="R61" s="50" t="n">
        <f t="shared" si="2"/>
        <v>14.213999999999999</v>
      </c>
      <c r="S61" s="51">
        <v>0</v>
      </c>
      <c r="T61" s="50">
        <v>0</v>
      </c>
      <c r="U61" s="50" t="n">
        <f t="shared" si="3"/>
        <v>316.089</v>
      </c>
      <c r="V61" s="51" t="n">
        <f t="shared" si="4"/>
        <v>4425.246</v>
      </c>
      <c r="W61" s="28"/>
      <c r="X61" s="15">
        <v>70</v>
      </c>
      <c r="Y61" s="42" t="n">
        <v>14.0</v>
      </c>
      <c r="Z61" s="15" t="n">
        <f t="shared" si="11"/>
        <v>2817.5</v>
      </c>
      <c r="AA61" s="15" t="n">
        <f t="shared" si="12"/>
        <v>140.875</v>
      </c>
      <c r="AB61" s="15" t="n">
        <f t="shared" si="13"/>
        <v>139.2972</v>
      </c>
      <c r="AC61" s="15" t="n">
        <f t="shared" si="14"/>
        <v>0.0</v>
      </c>
      <c r="AD61" s="15" t="n">
        <f t="shared" si="15"/>
        <v>0.0</v>
      </c>
      <c r="AE61" s="16" t="n">
        <f t="shared" si="16"/>
        <v>3097.6722</v>
      </c>
    </row>
    <row r="62" spans="1:31" x14ac:dyDescent="0.3">
      <c r="A62" s="68"/>
      <c r="B62" s="65" t="s">
        <v>294</v>
      </c>
      <c r="C62" s="66" t="s">
        <v>127</v>
      </c>
      <c r="D62" s="39"/>
      <c r="E62" s="39"/>
      <c r="F62" s="39"/>
      <c r="G62" s="39"/>
      <c r="H62" s="39"/>
      <c r="I62" s="39"/>
      <c r="J62" s="39"/>
      <c r="K62" s="39"/>
      <c r="L62" s="40"/>
      <c r="M62" s="289" t="s">
        <v>212</v>
      </c>
      <c r="N62" s="289">
        <v>0</v>
      </c>
      <c r="O62" s="41"/>
      <c r="P62" s="48">
        <v>0</v>
      </c>
      <c r="Q62" s="50" t="n">
        <f t="shared" si="1"/>
        <v>0.0</v>
      </c>
      <c r="R62" s="50" t="n">
        <f t="shared" si="2"/>
        <v>0.0</v>
      </c>
      <c r="S62" s="51">
        <v>0</v>
      </c>
      <c r="T62" s="50">
        <v>0</v>
      </c>
      <c r="U62" s="50" t="n">
        <f t="shared" si="3"/>
        <v>0.0</v>
      </c>
      <c r="V62" s="51" t="n">
        <f t="shared" si="4"/>
        <v>0.0</v>
      </c>
      <c r="W62" s="28"/>
      <c r="X62" s="15">
        <v>70</v>
      </c>
      <c r="Y62" s="42">
        <v>0</v>
      </c>
      <c r="Z62" s="15" t="n">
        <f t="shared" si="11"/>
        <v>0.0</v>
      </c>
      <c r="AA62" s="15" t="n">
        <f t="shared" si="12"/>
        <v>0.0</v>
      </c>
      <c r="AB62" s="15" t="n">
        <f t="shared" si="13"/>
        <v>0.0</v>
      </c>
      <c r="AC62" s="15" t="n">
        <f t="shared" si="14"/>
        <v>0.0</v>
      </c>
      <c r="AD62" s="15" t="n">
        <f t="shared" si="15"/>
        <v>0.0</v>
      </c>
      <c r="AE62" s="16" t="n">
        <f t="shared" si="16"/>
        <v>0.0</v>
      </c>
    </row>
    <row r="63" spans="1:31" ht="86.4" x14ac:dyDescent="0.3">
      <c r="A63" s="69">
        <v>3</v>
      </c>
      <c r="B63" s="65" t="s">
        <v>294</v>
      </c>
      <c r="C63" s="66" t="s">
        <v>233</v>
      </c>
      <c r="D63" s="39"/>
      <c r="E63" s="39"/>
      <c r="F63" s="39"/>
      <c r="G63" s="39"/>
      <c r="H63" s="39"/>
      <c r="I63" s="39"/>
      <c r="J63" s="39"/>
      <c r="K63" s="39"/>
      <c r="L63" s="40"/>
      <c r="M63" s="289" t="s">
        <v>212</v>
      </c>
      <c r="N63" s="289">
        <v>0</v>
      </c>
      <c r="O63" s="41"/>
      <c r="P63" s="48">
        <v>0</v>
      </c>
      <c r="Q63" s="50" t="n">
        <f t="shared" si="1"/>
        <v>0.0</v>
      </c>
      <c r="R63" s="50" t="n">
        <f t="shared" si="2"/>
        <v>0.0</v>
      </c>
      <c r="S63" s="51">
        <v>0</v>
      </c>
      <c r="T63" s="50">
        <v>0</v>
      </c>
      <c r="U63" s="50" t="n">
        <f t="shared" si="3"/>
        <v>0.0</v>
      </c>
      <c r="V63" s="51" t="n">
        <f t="shared" si="4"/>
        <v>0.0</v>
      </c>
      <c r="W63" s="28"/>
      <c r="X63" s="15">
        <v>70</v>
      </c>
      <c r="Y63" s="42">
        <v>0</v>
      </c>
      <c r="Z63" s="15" t="n">
        <f t="shared" si="11"/>
        <v>0.0</v>
      </c>
      <c r="AA63" s="15" t="n">
        <f t="shared" si="12"/>
        <v>0.0</v>
      </c>
      <c r="AB63" s="15" t="n">
        <f t="shared" si="13"/>
        <v>0.0</v>
      </c>
      <c r="AC63" s="15" t="n">
        <f t="shared" si="14"/>
        <v>0.0</v>
      </c>
      <c r="AD63" s="15" t="n">
        <f t="shared" si="15"/>
        <v>0.0</v>
      </c>
      <c r="AE63" s="16" t="n">
        <f t="shared" si="16"/>
        <v>0.0</v>
      </c>
    </row>
    <row r="64" spans="1:31" ht="43.2" x14ac:dyDescent="0.3">
      <c r="A64" s="69">
        <v>3.1</v>
      </c>
      <c r="B64" s="65" t="s">
        <v>294</v>
      </c>
      <c r="C64" s="66" t="s">
        <v>247</v>
      </c>
      <c r="D64" s="39"/>
      <c r="E64" s="39"/>
      <c r="F64" s="39"/>
      <c r="G64" s="39"/>
      <c r="H64" s="39"/>
      <c r="I64" s="39"/>
      <c r="J64" s="39"/>
      <c r="K64" s="39"/>
      <c r="L64" s="40"/>
      <c r="M64" s="290" t="s">
        <v>206</v>
      </c>
      <c r="N64" s="290">
        <v>8</v>
      </c>
      <c r="O64" s="41"/>
      <c r="P64" s="48">
        <v>632.5</v>
      </c>
      <c r="Q64" s="50" t="n">
        <f t="shared" si="1"/>
        <v>31.625</v>
      </c>
      <c r="R64" s="50" t="n">
        <f t="shared" si="2"/>
        <v>31.270799999999998</v>
      </c>
      <c r="S64" s="51">
        <v>0</v>
      </c>
      <c r="T64" s="50">
        <v>0</v>
      </c>
      <c r="U64" s="50" t="n">
        <f t="shared" si="3"/>
        <v>695.3958</v>
      </c>
      <c r="V64" s="51" t="n">
        <f t="shared" si="4"/>
        <v>5563.1664</v>
      </c>
      <c r="W64" s="28"/>
      <c r="X64" s="15">
        <v>70</v>
      </c>
      <c r="Y64" s="42" t="n">
        <v>8.0</v>
      </c>
      <c r="Z64" s="15" t="n">
        <f t="shared" si="11"/>
        <v>3542.0</v>
      </c>
      <c r="AA64" s="15" t="n">
        <f t="shared" si="12"/>
        <v>177.1</v>
      </c>
      <c r="AB64" s="15" t="n">
        <f t="shared" si="13"/>
        <v>175.11647999999997</v>
      </c>
      <c r="AC64" s="15" t="n">
        <f t="shared" si="14"/>
        <v>0.0</v>
      </c>
      <c r="AD64" s="15" t="n">
        <f t="shared" si="15"/>
        <v>0.0</v>
      </c>
      <c r="AE64" s="16" t="n">
        <f t="shared" si="16"/>
        <v>3894.21648</v>
      </c>
    </row>
    <row r="65" spans="1:31" ht="72" x14ac:dyDescent="0.3">
      <c r="A65" s="69">
        <v>4</v>
      </c>
      <c r="B65" s="65" t="s">
        <v>294</v>
      </c>
      <c r="C65" s="66" t="s">
        <v>248</v>
      </c>
      <c r="D65" s="39"/>
      <c r="E65" s="39"/>
      <c r="F65" s="39"/>
      <c r="G65" s="39"/>
      <c r="H65" s="39"/>
      <c r="I65" s="39"/>
      <c r="J65" s="39"/>
      <c r="K65" s="39"/>
      <c r="L65" s="40"/>
      <c r="M65" s="290" t="s">
        <v>205</v>
      </c>
      <c r="N65" s="290">
        <v>1.5</v>
      </c>
      <c r="O65" s="41"/>
      <c r="P65" s="48">
        <v>4830</v>
      </c>
      <c r="Q65" s="50" t="n">
        <f t="shared" si="1"/>
        <v>241.5</v>
      </c>
      <c r="R65" s="50" t="n">
        <f t="shared" si="2"/>
        <v>238.7952</v>
      </c>
      <c r="S65" s="51">
        <v>0</v>
      </c>
      <c r="T65" s="50">
        <v>0</v>
      </c>
      <c r="U65" s="50" t="n">
        <f t="shared" si="3"/>
        <v>5310.2952</v>
      </c>
      <c r="V65" s="51" t="n">
        <f t="shared" si="4"/>
        <v>7965.442799999999</v>
      </c>
      <c r="W65" s="28"/>
      <c r="X65" s="15">
        <v>70</v>
      </c>
      <c r="Y65" s="42" t="n">
        <v>1.5</v>
      </c>
      <c r="Z65" s="15" t="n">
        <f t="shared" si="11"/>
        <v>5071.5</v>
      </c>
      <c r="AA65" s="15" t="n">
        <f t="shared" si="12"/>
        <v>253.575</v>
      </c>
      <c r="AB65" s="15" t="n">
        <f t="shared" si="13"/>
        <v>250.73496</v>
      </c>
      <c r="AC65" s="15" t="n">
        <f t="shared" si="14"/>
        <v>0.0</v>
      </c>
      <c r="AD65" s="15" t="n">
        <f t="shared" si="15"/>
        <v>0.0</v>
      </c>
      <c r="AE65" s="16" t="n">
        <f t="shared" si="16"/>
        <v>5575.80996</v>
      </c>
    </row>
    <row r="66" spans="1:31" x14ac:dyDescent="0.3">
      <c r="A66" s="67" t="s">
        <v>194</v>
      </c>
      <c r="B66" s="65" t="s">
        <v>294</v>
      </c>
      <c r="C66" s="66" t="s">
        <v>304</v>
      </c>
      <c r="D66" s="39"/>
      <c r="E66" s="39"/>
      <c r="F66" s="39"/>
      <c r="G66" s="39"/>
      <c r="H66" s="39"/>
      <c r="I66" s="39"/>
      <c r="J66" s="39"/>
      <c r="K66" s="39"/>
      <c r="L66" s="40"/>
      <c r="M66" s="289" t="s">
        <v>212</v>
      </c>
      <c r="N66" s="289">
        <v>0</v>
      </c>
      <c r="O66" s="41"/>
      <c r="P66" s="48">
        <v>0</v>
      </c>
      <c r="Q66" s="50" t="n">
        <f t="shared" si="1"/>
        <v>0.0</v>
      </c>
      <c r="R66" s="50" t="n">
        <f t="shared" si="2"/>
        <v>0.0</v>
      </c>
      <c r="S66" s="51">
        <v>0</v>
      </c>
      <c r="T66" s="50">
        <v>0</v>
      </c>
      <c r="U66" s="50" t="n">
        <f t="shared" si="3"/>
        <v>0.0</v>
      </c>
      <c r="V66" s="51" t="n">
        <f t="shared" si="4"/>
        <v>0.0</v>
      </c>
      <c r="W66" s="28"/>
      <c r="X66" s="15">
        <v>70</v>
      </c>
      <c r="Y66" s="42">
        <v>0</v>
      </c>
      <c r="Z66" s="15" t="n">
        <f t="shared" si="11"/>
        <v>0.0</v>
      </c>
      <c r="AA66" s="15" t="n">
        <f t="shared" si="12"/>
        <v>0.0</v>
      </c>
      <c r="AB66" s="15" t="n">
        <f t="shared" si="13"/>
        <v>0.0</v>
      </c>
      <c r="AC66" s="15" t="n">
        <f t="shared" si="14"/>
        <v>0.0</v>
      </c>
      <c r="AD66" s="15" t="n">
        <f t="shared" si="15"/>
        <v>0.0</v>
      </c>
      <c r="AE66" s="16" t="n">
        <f t="shared" si="16"/>
        <v>0.0</v>
      </c>
    </row>
    <row r="67" spans="1:31" ht="72" x14ac:dyDescent="0.3">
      <c r="A67" s="68">
        <v>1</v>
      </c>
      <c r="B67" s="65" t="s">
        <v>294</v>
      </c>
      <c r="C67" s="66" t="s">
        <v>305</v>
      </c>
      <c r="D67" s="39"/>
      <c r="E67" s="39"/>
      <c r="F67" s="39"/>
      <c r="G67" s="39"/>
      <c r="H67" s="39"/>
      <c r="I67" s="39"/>
      <c r="J67" s="39"/>
      <c r="K67" s="39"/>
      <c r="L67" s="40"/>
      <c r="M67" s="289" t="s">
        <v>212</v>
      </c>
      <c r="N67" s="289">
        <v>0</v>
      </c>
      <c r="O67" s="41"/>
      <c r="P67" s="48">
        <v>0</v>
      </c>
      <c r="Q67" s="50" t="n">
        <f t="shared" si="1"/>
        <v>0.0</v>
      </c>
      <c r="R67" s="50" t="n">
        <f t="shared" si="2"/>
        <v>0.0</v>
      </c>
      <c r="S67" s="51">
        <v>0</v>
      </c>
      <c r="T67" s="50">
        <v>0</v>
      </c>
      <c r="U67" s="50" t="n">
        <f t="shared" si="3"/>
        <v>0.0</v>
      </c>
      <c r="V67" s="51" t="n">
        <f t="shared" si="4"/>
        <v>0.0</v>
      </c>
      <c r="W67" s="28"/>
      <c r="X67" s="15">
        <v>70</v>
      </c>
      <c r="Y67" s="42">
        <v>0</v>
      </c>
      <c r="Z67" s="15" t="n">
        <f t="shared" si="11"/>
        <v>0.0</v>
      </c>
      <c r="AA67" s="15" t="n">
        <f t="shared" si="12"/>
        <v>0.0</v>
      </c>
      <c r="AB67" s="15" t="n">
        <f t="shared" si="13"/>
        <v>0.0</v>
      </c>
      <c r="AC67" s="15" t="n">
        <f t="shared" si="14"/>
        <v>0.0</v>
      </c>
      <c r="AD67" s="15" t="n">
        <f t="shared" si="15"/>
        <v>0.0</v>
      </c>
      <c r="AE67" s="16" t="n">
        <f t="shared" si="16"/>
        <v>0.0</v>
      </c>
    </row>
    <row r="68" spans="1:31" ht="72" x14ac:dyDescent="0.3">
      <c r="A68" s="68"/>
      <c r="B68" s="65" t="s">
        <v>294</v>
      </c>
      <c r="C68" s="66" t="s">
        <v>106</v>
      </c>
      <c r="D68" s="39"/>
      <c r="E68" s="39"/>
      <c r="F68" s="39"/>
      <c r="G68" s="39"/>
      <c r="H68" s="39"/>
      <c r="I68" s="39"/>
      <c r="J68" s="39"/>
      <c r="K68" s="39"/>
      <c r="L68" s="40"/>
      <c r="M68" s="289" t="s">
        <v>212</v>
      </c>
      <c r="N68" s="289">
        <v>0</v>
      </c>
      <c r="O68" s="41"/>
      <c r="P68" s="48">
        <v>0</v>
      </c>
      <c r="Q68" s="50" t="n">
        <f t="shared" si="1"/>
        <v>0.0</v>
      </c>
      <c r="R68" s="50" t="n">
        <f t="shared" si="2"/>
        <v>0.0</v>
      </c>
      <c r="S68" s="51">
        <v>0</v>
      </c>
      <c r="T68" s="50">
        <v>0</v>
      </c>
      <c r="U68" s="50" t="n">
        <f t="shared" si="3"/>
        <v>0.0</v>
      </c>
      <c r="V68" s="51" t="n">
        <f t="shared" si="4"/>
        <v>0.0</v>
      </c>
      <c r="W68" s="28"/>
      <c r="X68" s="15">
        <v>70</v>
      </c>
      <c r="Y68" s="42">
        <v>0</v>
      </c>
      <c r="Z68" s="15" t="n">
        <f t="shared" si="11"/>
        <v>0.0</v>
      </c>
      <c r="AA68" s="15" t="n">
        <f t="shared" si="12"/>
        <v>0.0</v>
      </c>
      <c r="AB68" s="15" t="n">
        <f t="shared" si="13"/>
        <v>0.0</v>
      </c>
      <c r="AC68" s="15" t="n">
        <f t="shared" si="14"/>
        <v>0.0</v>
      </c>
      <c r="AD68" s="15" t="n">
        <f t="shared" si="15"/>
        <v>0.0</v>
      </c>
      <c r="AE68" s="16" t="n">
        <f t="shared" si="16"/>
        <v>0.0</v>
      </c>
    </row>
    <row r="69" spans="1:31" ht="57.6" x14ac:dyDescent="0.3">
      <c r="A69" s="68"/>
      <c r="B69" s="65" t="s">
        <v>294</v>
      </c>
      <c r="C69" s="66" t="s">
        <v>306</v>
      </c>
      <c r="D69" s="39"/>
      <c r="E69" s="39"/>
      <c r="F69" s="39"/>
      <c r="G69" s="39"/>
      <c r="H69" s="39"/>
      <c r="I69" s="39"/>
      <c r="J69" s="39"/>
      <c r="K69" s="39"/>
      <c r="L69" s="40"/>
      <c r="M69" s="289" t="s">
        <v>212</v>
      </c>
      <c r="N69" s="289">
        <v>0</v>
      </c>
      <c r="O69" s="41"/>
      <c r="P69" s="48">
        <v>0</v>
      </c>
      <c r="Q69" s="50" t="n">
        <f t="shared" si="1"/>
        <v>0.0</v>
      </c>
      <c r="R69" s="50" t="n">
        <f t="shared" si="2"/>
        <v>0.0</v>
      </c>
      <c r="S69" s="51">
        <v>0</v>
      </c>
      <c r="T69" s="50">
        <v>0</v>
      </c>
      <c r="U69" s="50" t="n">
        <f t="shared" si="3"/>
        <v>0.0</v>
      </c>
      <c r="V69" s="51" t="n">
        <f t="shared" si="4"/>
        <v>0.0</v>
      </c>
      <c r="W69" s="28"/>
      <c r="X69" s="15">
        <v>70</v>
      </c>
      <c r="Y69" s="42">
        <v>0</v>
      </c>
      <c r="Z69" s="15" t="n">
        <f t="shared" si="11"/>
        <v>0.0</v>
      </c>
      <c r="AA69" s="15" t="n">
        <f t="shared" si="12"/>
        <v>0.0</v>
      </c>
      <c r="AB69" s="15" t="n">
        <f t="shared" si="13"/>
        <v>0.0</v>
      </c>
      <c r="AC69" s="15" t="n">
        <f t="shared" si="14"/>
        <v>0.0</v>
      </c>
      <c r="AD69" s="15" t="n">
        <f t="shared" si="15"/>
        <v>0.0</v>
      </c>
      <c r="AE69" s="16" t="n">
        <f t="shared" si="16"/>
        <v>0.0</v>
      </c>
    </row>
    <row r="70" spans="1:31" ht="57.6" x14ac:dyDescent="0.3">
      <c r="A70" s="68">
        <v>1.1000000000000001</v>
      </c>
      <c r="B70" s="65" t="s">
        <v>294</v>
      </c>
      <c r="C70" s="66" t="s">
        <v>236</v>
      </c>
      <c r="D70" s="39"/>
      <c r="E70" s="39"/>
      <c r="F70" s="39"/>
      <c r="G70" s="39"/>
      <c r="H70" s="39"/>
      <c r="I70" s="39"/>
      <c r="J70" s="39"/>
      <c r="K70" s="39"/>
      <c r="L70" s="40"/>
      <c r="M70" s="290" t="s">
        <v>205</v>
      </c>
      <c r="N70" s="290">
        <v>2</v>
      </c>
      <c r="O70" s="41"/>
      <c r="P70" s="48">
        <v>316.25</v>
      </c>
      <c r="Q70" s="50" t="n">
        <f t="shared" si="1"/>
        <v>15.8125</v>
      </c>
      <c r="R70" s="50" t="n">
        <f t="shared" si="2"/>
        <v>15.635399999999999</v>
      </c>
      <c r="S70" s="51">
        <v>0</v>
      </c>
      <c r="T70" s="50">
        <v>0</v>
      </c>
      <c r="U70" s="50" t="n">
        <f t="shared" si="3"/>
        <v>347.6979</v>
      </c>
      <c r="V70" s="51" t="n">
        <f t="shared" si="4"/>
        <v>695.3958</v>
      </c>
      <c r="W70" s="28"/>
      <c r="X70" s="15">
        <v>70</v>
      </c>
      <c r="Y70" s="42" t="n">
        <v>2.0</v>
      </c>
      <c r="Z70" s="15" t="n">
        <f t="shared" si="11"/>
        <v>442.75</v>
      </c>
      <c r="AA70" s="15" t="n">
        <f t="shared" si="12"/>
        <v>22.1375</v>
      </c>
      <c r="AB70" s="15" t="n">
        <f t="shared" si="13"/>
        <v>21.889559999999996</v>
      </c>
      <c r="AC70" s="15" t="n">
        <f t="shared" si="14"/>
        <v>0.0</v>
      </c>
      <c r="AD70" s="15" t="n">
        <f t="shared" si="15"/>
        <v>0.0</v>
      </c>
      <c r="AE70" s="16" t="n">
        <f t="shared" si="16"/>
        <v>486.77706</v>
      </c>
    </row>
    <row r="71" spans="1:31" ht="57.6" x14ac:dyDescent="0.3">
      <c r="A71" s="68">
        <v>1.2</v>
      </c>
      <c r="B71" s="65" t="s">
        <v>294</v>
      </c>
      <c r="C71" s="66" t="s">
        <v>237</v>
      </c>
      <c r="D71" s="39"/>
      <c r="E71" s="39"/>
      <c r="F71" s="39"/>
      <c r="G71" s="39"/>
      <c r="H71" s="39"/>
      <c r="I71" s="39"/>
      <c r="J71" s="39"/>
      <c r="K71" s="39"/>
      <c r="L71" s="40"/>
      <c r="M71" s="290" t="s">
        <v>205</v>
      </c>
      <c r="N71" s="290">
        <v>35</v>
      </c>
      <c r="O71" s="41"/>
      <c r="P71" s="48">
        <v>316.25</v>
      </c>
      <c r="Q71" s="50" t="n">
        <f t="shared" si="1"/>
        <v>15.8125</v>
      </c>
      <c r="R71" s="50" t="n">
        <f t="shared" si="2"/>
        <v>15.635399999999999</v>
      </c>
      <c r="S71" s="51">
        <v>0</v>
      </c>
      <c r="T71" s="50">
        <v>0</v>
      </c>
      <c r="U71" s="50" t="n">
        <f t="shared" si="3"/>
        <v>347.6979</v>
      </c>
      <c r="V71" s="51" t="n">
        <f t="shared" si="4"/>
        <v>12169.4265</v>
      </c>
      <c r="W71" s="28"/>
      <c r="X71" s="15">
        <v>70</v>
      </c>
      <c r="Y71" s="42" t="n">
        <v>35.0</v>
      </c>
      <c r="Z71" s="15" t="n">
        <f t="shared" si="11"/>
        <v>7748.125</v>
      </c>
      <c r="AA71" s="15" t="n">
        <f t="shared" si="12"/>
        <v>387.40625</v>
      </c>
      <c r="AB71" s="15" t="n">
        <f t="shared" si="13"/>
        <v>383.06729999999993</v>
      </c>
      <c r="AC71" s="15" t="n">
        <f t="shared" si="14"/>
        <v>0.0</v>
      </c>
      <c r="AD71" s="15" t="n">
        <f t="shared" si="15"/>
        <v>0.0</v>
      </c>
      <c r="AE71" s="16" t="n">
        <f t="shared" si="16"/>
        <v>8518.59855</v>
      </c>
    </row>
    <row r="72" spans="1:31" ht="129.6" x14ac:dyDescent="0.3">
      <c r="A72" s="68">
        <v>2</v>
      </c>
      <c r="B72" s="65" t="s">
        <v>294</v>
      </c>
      <c r="C72" s="66" t="s">
        <v>238</v>
      </c>
      <c r="D72" s="39"/>
      <c r="E72" s="39"/>
      <c r="F72" s="39"/>
      <c r="G72" s="39"/>
      <c r="H72" s="39"/>
      <c r="I72" s="39"/>
      <c r="J72" s="39"/>
      <c r="K72" s="39"/>
      <c r="L72" s="40"/>
      <c r="M72" s="290" t="s">
        <v>205</v>
      </c>
      <c r="N72" s="290">
        <v>0</v>
      </c>
      <c r="O72" s="41"/>
      <c r="P72" s="48">
        <v>287.5</v>
      </c>
      <c r="Q72" s="50" t="n">
        <f t="shared" si="1"/>
        <v>14.375</v>
      </c>
      <c r="R72" s="50" t="n">
        <f t="shared" si="2"/>
        <v>14.213999999999999</v>
      </c>
      <c r="S72" s="51">
        <v>0</v>
      </c>
      <c r="T72" s="50">
        <v>0</v>
      </c>
      <c r="U72" s="50" t="n">
        <f t="shared" si="3"/>
        <v>316.089</v>
      </c>
      <c r="V72" s="51" t="n">
        <f t="shared" si="4"/>
        <v>0.0</v>
      </c>
      <c r="W72" s="28"/>
      <c r="X72" s="15">
        <v>70</v>
      </c>
      <c r="Y72" s="42">
        <v>0</v>
      </c>
      <c r="Z72" s="15" t="n">
        <f t="shared" si="11"/>
        <v>0.0</v>
      </c>
      <c r="AA72" s="15" t="n">
        <f t="shared" si="12"/>
        <v>0.0</v>
      </c>
      <c r="AB72" s="15" t="n">
        <f t="shared" si="13"/>
        <v>0.0</v>
      </c>
      <c r="AC72" s="15" t="n">
        <f t="shared" si="14"/>
        <v>0.0</v>
      </c>
      <c r="AD72" s="15" t="n">
        <f t="shared" si="15"/>
        <v>0.0</v>
      </c>
      <c r="AE72" s="16" t="n">
        <f t="shared" si="16"/>
        <v>0.0</v>
      </c>
    </row>
    <row r="73" spans="1:31" ht="129.6" x14ac:dyDescent="0.3">
      <c r="A73" s="68">
        <v>3</v>
      </c>
      <c r="B73" s="65" t="s">
        <v>294</v>
      </c>
      <c r="C73" s="66" t="s">
        <v>239</v>
      </c>
      <c r="D73" s="39"/>
      <c r="E73" s="39"/>
      <c r="F73" s="39"/>
      <c r="G73" s="39"/>
      <c r="H73" s="39"/>
      <c r="I73" s="39"/>
      <c r="J73" s="39"/>
      <c r="K73" s="39"/>
      <c r="L73" s="40"/>
      <c r="M73" s="290" t="s">
        <v>205</v>
      </c>
      <c r="N73" s="290">
        <v>0</v>
      </c>
      <c r="O73" s="41"/>
      <c r="P73" s="48">
        <v>402.49999999999994</v>
      </c>
      <c r="Q73" s="50" t="n">
        <f t="shared" ref="Q73:Q136" si="17">P73*5%</f>
        <v>20.125</v>
      </c>
      <c r="R73" s="50" t="n">
        <f t="shared" ref="R73:R136" si="18">P73*4.944%</f>
        <v>19.899599999999996</v>
      </c>
      <c r="S73" s="51">
        <v>0</v>
      </c>
      <c r="T73" s="50">
        <v>0</v>
      </c>
      <c r="U73" s="50" t="n">
        <f t="shared" ref="U73:U136" si="19">SUM(P73:T73)</f>
        <v>442.52459999999996</v>
      </c>
      <c r="V73" s="51" t="n">
        <f t="shared" ref="V73:V136" si="20">U73*N73</f>
        <v>0.0</v>
      </c>
      <c r="W73" s="28"/>
      <c r="X73" s="15">
        <v>70</v>
      </c>
      <c r="Y73" s="43">
        <v>17</v>
      </c>
      <c r="Z73" s="15" t="n">
        <f t="shared" si="11"/>
        <v>4789.749999999999</v>
      </c>
      <c r="AA73" s="15" t="n">
        <f t="shared" si="12"/>
        <v>239.4875</v>
      </c>
      <c r="AB73" s="15" t="n">
        <f t="shared" si="13"/>
        <v>236.80523999999994</v>
      </c>
      <c r="AC73" s="15" t="n">
        <f t="shared" si="14"/>
        <v>0.0</v>
      </c>
      <c r="AD73" s="15" t="n">
        <f t="shared" si="15"/>
        <v>0.0</v>
      </c>
      <c r="AE73" s="16" t="n">
        <f t="shared" si="16"/>
        <v>5266.042739999999</v>
      </c>
    </row>
    <row r="74" spans="1:31" x14ac:dyDescent="0.3">
      <c r="A74" s="67" t="s">
        <v>197</v>
      </c>
      <c r="B74" s="65" t="s">
        <v>294</v>
      </c>
      <c r="C74" s="66" t="s">
        <v>128</v>
      </c>
      <c r="D74" s="39"/>
      <c r="E74" s="39"/>
      <c r="F74" s="39"/>
      <c r="G74" s="39"/>
      <c r="H74" s="39"/>
      <c r="I74" s="39"/>
      <c r="J74" s="39"/>
      <c r="K74" s="39"/>
      <c r="L74" s="40"/>
      <c r="M74" s="289" t="s">
        <v>212</v>
      </c>
      <c r="N74" s="289">
        <v>0</v>
      </c>
      <c r="O74" s="41"/>
      <c r="P74" s="48">
        <v>0</v>
      </c>
      <c r="Q74" s="50" t="n">
        <f t="shared" si="17"/>
        <v>0.0</v>
      </c>
      <c r="R74" s="50" t="n">
        <f t="shared" si="18"/>
        <v>0.0</v>
      </c>
      <c r="S74" s="51">
        <v>0</v>
      </c>
      <c r="T74" s="50">
        <v>0</v>
      </c>
      <c r="U74" s="50" t="n">
        <f t="shared" si="19"/>
        <v>0.0</v>
      </c>
      <c r="V74" s="51" t="n">
        <f t="shared" si="20"/>
        <v>0.0</v>
      </c>
      <c r="W74" s="28"/>
      <c r="X74" s="15">
        <v>70</v>
      </c>
      <c r="Y74" s="43">
        <v>5</v>
      </c>
      <c r="Z74" s="15" t="n">
        <f t="shared" si="11"/>
        <v>0.0</v>
      </c>
      <c r="AA74" s="15" t="n">
        <f t="shared" si="12"/>
        <v>0.0</v>
      </c>
      <c r="AB74" s="15" t="n">
        <f t="shared" si="13"/>
        <v>0.0</v>
      </c>
      <c r="AC74" s="15" t="n">
        <f t="shared" si="14"/>
        <v>0.0</v>
      </c>
      <c r="AD74" s="15" t="n">
        <f t="shared" si="15"/>
        <v>0.0</v>
      </c>
      <c r="AE74" s="16" t="n">
        <f t="shared" si="16"/>
        <v>0.0</v>
      </c>
    </row>
    <row r="75" spans="1:31" x14ac:dyDescent="0.3">
      <c r="A75" s="68"/>
      <c r="B75" s="65" t="s">
        <v>294</v>
      </c>
      <c r="C75" s="66" t="s">
        <v>129</v>
      </c>
      <c r="D75" s="39"/>
      <c r="E75" s="39"/>
      <c r="F75" s="39"/>
      <c r="G75" s="39"/>
      <c r="H75" s="39"/>
      <c r="I75" s="39"/>
      <c r="J75" s="39"/>
      <c r="K75" s="39"/>
      <c r="L75" s="40"/>
      <c r="M75" s="289" t="s">
        <v>212</v>
      </c>
      <c r="N75" s="289">
        <v>0</v>
      </c>
      <c r="O75" s="41"/>
      <c r="P75" s="48">
        <v>0</v>
      </c>
      <c r="Q75" s="50" t="n">
        <f t="shared" si="17"/>
        <v>0.0</v>
      </c>
      <c r="R75" s="50" t="n">
        <f t="shared" si="18"/>
        <v>0.0</v>
      </c>
      <c r="S75" s="51">
        <v>0</v>
      </c>
      <c r="T75" s="50">
        <v>0</v>
      </c>
      <c r="U75" s="50" t="n">
        <f t="shared" si="19"/>
        <v>0.0</v>
      </c>
      <c r="V75" s="51" t="n">
        <f t="shared" si="20"/>
        <v>0.0</v>
      </c>
      <c r="W75" s="28"/>
      <c r="X75" s="15">
        <v>70</v>
      </c>
      <c r="Y75" s="42">
        <v>0</v>
      </c>
      <c r="Z75" s="15" t="n">
        <f t="shared" si="11"/>
        <v>0.0</v>
      </c>
      <c r="AA75" s="15" t="n">
        <f t="shared" si="12"/>
        <v>0.0</v>
      </c>
      <c r="AB75" s="15" t="n">
        <f t="shared" si="13"/>
        <v>0.0</v>
      </c>
      <c r="AC75" s="15" t="n">
        <f t="shared" si="14"/>
        <v>0.0</v>
      </c>
      <c r="AD75" s="15" t="n">
        <f t="shared" si="15"/>
        <v>0.0</v>
      </c>
      <c r="AE75" s="16" t="n">
        <f t="shared" si="16"/>
        <v>0.0</v>
      </c>
    </row>
    <row r="76" spans="1:31" ht="57.6" x14ac:dyDescent="0.3">
      <c r="A76" s="68"/>
      <c r="B76" s="65" t="s">
        <v>294</v>
      </c>
      <c r="C76" s="66" t="s">
        <v>130</v>
      </c>
      <c r="D76" s="39"/>
      <c r="E76" s="39"/>
      <c r="F76" s="39"/>
      <c r="G76" s="39"/>
      <c r="H76" s="39"/>
      <c r="I76" s="39"/>
      <c r="J76" s="39"/>
      <c r="K76" s="39"/>
      <c r="L76" s="40"/>
      <c r="M76" s="289" t="s">
        <v>212</v>
      </c>
      <c r="N76" s="289">
        <v>0</v>
      </c>
      <c r="O76" s="41"/>
      <c r="P76" s="48">
        <v>0</v>
      </c>
      <c r="Q76" s="50" t="n">
        <f t="shared" si="17"/>
        <v>0.0</v>
      </c>
      <c r="R76" s="50" t="n">
        <f t="shared" si="18"/>
        <v>0.0</v>
      </c>
      <c r="S76" s="51">
        <v>0</v>
      </c>
      <c r="T76" s="50">
        <v>0</v>
      </c>
      <c r="U76" s="50" t="n">
        <f t="shared" si="19"/>
        <v>0.0</v>
      </c>
      <c r="V76" s="51" t="n">
        <f t="shared" si="20"/>
        <v>0.0</v>
      </c>
      <c r="W76" s="28"/>
      <c r="X76" s="15">
        <v>70</v>
      </c>
      <c r="Y76" s="43">
        <v>14</v>
      </c>
      <c r="Z76" s="15" t="n">
        <f t="shared" ref="Z76:Z139" si="21">X76*Y76*P76/100</f>
        <v>0.0</v>
      </c>
      <c r="AA76" s="15" t="n">
        <f t="shared" ref="AA76:AA139" si="22">X76*Y76*Q76/100</f>
        <v>0.0</v>
      </c>
      <c r="AB76" s="15" t="n">
        <f t="shared" ref="AB76:AB139" si="23">X76*Y76*R76/100</f>
        <v>0.0</v>
      </c>
      <c r="AC76" s="15" t="n">
        <f t="shared" ref="AC76:AC139" si="24">X76*Y76*S76/100</f>
        <v>0.0</v>
      </c>
      <c r="AD76" s="15" t="n">
        <f t="shared" ref="AD76:AD139" si="25">X76*Y76*T76/100</f>
        <v>0.0</v>
      </c>
      <c r="AE76" s="16" t="n">
        <f t="shared" ref="AE76:AE139" si="26">SUM(Z76:AD76)</f>
        <v>0.0</v>
      </c>
    </row>
    <row r="77" spans="1:31" ht="43.2" x14ac:dyDescent="0.3">
      <c r="A77" s="68"/>
      <c r="B77" s="65" t="s">
        <v>294</v>
      </c>
      <c r="C77" s="66" t="s">
        <v>131</v>
      </c>
      <c r="D77" s="39"/>
      <c r="E77" s="39"/>
      <c r="F77" s="39"/>
      <c r="G77" s="39"/>
      <c r="H77" s="39"/>
      <c r="I77" s="39"/>
      <c r="J77" s="39"/>
      <c r="K77" s="39"/>
      <c r="L77" s="40"/>
      <c r="M77" s="289" t="s">
        <v>212</v>
      </c>
      <c r="N77" s="289">
        <v>0</v>
      </c>
      <c r="O77" s="41"/>
      <c r="P77" s="48">
        <v>0</v>
      </c>
      <c r="Q77" s="50" t="n">
        <f t="shared" si="17"/>
        <v>0.0</v>
      </c>
      <c r="R77" s="50" t="n">
        <f t="shared" si="18"/>
        <v>0.0</v>
      </c>
      <c r="S77" s="51">
        <v>0</v>
      </c>
      <c r="T77" s="50">
        <v>0</v>
      </c>
      <c r="U77" s="50" t="n">
        <f t="shared" si="19"/>
        <v>0.0</v>
      </c>
      <c r="V77" s="51" t="n">
        <f t="shared" si="20"/>
        <v>0.0</v>
      </c>
      <c r="W77" s="28"/>
      <c r="X77" s="15">
        <v>70</v>
      </c>
      <c r="Y77" s="42">
        <v>0</v>
      </c>
      <c r="Z77" s="15" t="n">
        <f t="shared" si="21"/>
        <v>0.0</v>
      </c>
      <c r="AA77" s="15" t="n">
        <f t="shared" si="22"/>
        <v>0.0</v>
      </c>
      <c r="AB77" s="15" t="n">
        <f t="shared" si="23"/>
        <v>0.0</v>
      </c>
      <c r="AC77" s="15" t="n">
        <f t="shared" si="24"/>
        <v>0.0</v>
      </c>
      <c r="AD77" s="15" t="n">
        <f t="shared" si="25"/>
        <v>0.0</v>
      </c>
      <c r="AE77" s="16" t="n">
        <f t="shared" si="26"/>
        <v>0.0</v>
      </c>
    </row>
    <row r="78" spans="1:31" ht="28.8" x14ac:dyDescent="0.3">
      <c r="A78" s="68"/>
      <c r="B78" s="65" t="s">
        <v>294</v>
      </c>
      <c r="C78" s="66" t="s">
        <v>132</v>
      </c>
      <c r="D78" s="39"/>
      <c r="E78" s="39"/>
      <c r="F78" s="39"/>
      <c r="G78" s="39"/>
      <c r="H78" s="39"/>
      <c r="I78" s="39"/>
      <c r="J78" s="39"/>
      <c r="K78" s="39"/>
      <c r="L78" s="40"/>
      <c r="M78" s="289" t="s">
        <v>212</v>
      </c>
      <c r="N78" s="289">
        <v>0</v>
      </c>
      <c r="O78" s="41"/>
      <c r="P78" s="48">
        <v>0</v>
      </c>
      <c r="Q78" s="50" t="n">
        <f t="shared" si="17"/>
        <v>0.0</v>
      </c>
      <c r="R78" s="50" t="n">
        <f t="shared" si="18"/>
        <v>0.0</v>
      </c>
      <c r="S78" s="51">
        <v>0</v>
      </c>
      <c r="T78" s="50">
        <v>0</v>
      </c>
      <c r="U78" s="50" t="n">
        <f t="shared" si="19"/>
        <v>0.0</v>
      </c>
      <c r="V78" s="51" t="n">
        <f t="shared" si="20"/>
        <v>0.0</v>
      </c>
      <c r="W78" s="28"/>
      <c r="X78" s="15">
        <v>70</v>
      </c>
      <c r="Y78" s="42">
        <v>0</v>
      </c>
      <c r="Z78" s="15" t="n">
        <f t="shared" si="21"/>
        <v>0.0</v>
      </c>
      <c r="AA78" s="15" t="n">
        <f t="shared" si="22"/>
        <v>0.0</v>
      </c>
      <c r="AB78" s="15" t="n">
        <f t="shared" si="23"/>
        <v>0.0</v>
      </c>
      <c r="AC78" s="15" t="n">
        <f t="shared" si="24"/>
        <v>0.0</v>
      </c>
      <c r="AD78" s="15" t="n">
        <f t="shared" si="25"/>
        <v>0.0</v>
      </c>
      <c r="AE78" s="16" t="n">
        <f t="shared" si="26"/>
        <v>0.0</v>
      </c>
    </row>
    <row r="79" spans="1:31" x14ac:dyDescent="0.3">
      <c r="A79" s="68"/>
      <c r="B79" s="65" t="s">
        <v>294</v>
      </c>
      <c r="C79" s="66" t="s">
        <v>133</v>
      </c>
      <c r="D79" s="39"/>
      <c r="E79" s="39"/>
      <c r="F79" s="39"/>
      <c r="G79" s="39"/>
      <c r="H79" s="39"/>
      <c r="I79" s="39"/>
      <c r="J79" s="39"/>
      <c r="K79" s="39"/>
      <c r="L79" s="40"/>
      <c r="M79" s="289" t="s">
        <v>212</v>
      </c>
      <c r="N79" s="289">
        <v>0</v>
      </c>
      <c r="O79" s="41"/>
      <c r="P79" s="48">
        <v>0</v>
      </c>
      <c r="Q79" s="50" t="n">
        <f t="shared" si="17"/>
        <v>0.0</v>
      </c>
      <c r="R79" s="50" t="n">
        <f t="shared" si="18"/>
        <v>0.0</v>
      </c>
      <c r="S79" s="51">
        <v>0</v>
      </c>
      <c r="T79" s="50">
        <v>0</v>
      </c>
      <c r="U79" s="50" t="n">
        <f t="shared" si="19"/>
        <v>0.0</v>
      </c>
      <c r="V79" s="51" t="n">
        <f t="shared" si="20"/>
        <v>0.0</v>
      </c>
      <c r="W79" s="28"/>
      <c r="X79" s="15">
        <v>70</v>
      </c>
      <c r="Y79" s="43">
        <v>8</v>
      </c>
      <c r="Z79" s="15" t="n">
        <f t="shared" si="21"/>
        <v>0.0</v>
      </c>
      <c r="AA79" s="15" t="n">
        <f t="shared" si="22"/>
        <v>0.0</v>
      </c>
      <c r="AB79" s="15" t="n">
        <f t="shared" si="23"/>
        <v>0.0</v>
      </c>
      <c r="AC79" s="15" t="n">
        <f t="shared" si="24"/>
        <v>0.0</v>
      </c>
      <c r="AD79" s="15" t="n">
        <f t="shared" si="25"/>
        <v>0.0</v>
      </c>
      <c r="AE79" s="16" t="n">
        <f t="shared" si="26"/>
        <v>0.0</v>
      </c>
    </row>
    <row r="80" spans="1:31" ht="86.4" x14ac:dyDescent="0.3">
      <c r="A80" s="68">
        <v>1</v>
      </c>
      <c r="B80" s="65" t="s">
        <v>294</v>
      </c>
      <c r="C80" s="66" t="s">
        <v>249</v>
      </c>
      <c r="D80" s="39"/>
      <c r="E80" s="39"/>
      <c r="F80" s="39"/>
      <c r="G80" s="39"/>
      <c r="H80" s="39"/>
      <c r="I80" s="39"/>
      <c r="J80" s="39"/>
      <c r="K80" s="39"/>
      <c r="L80" s="40"/>
      <c r="M80" s="289" t="s">
        <v>212</v>
      </c>
      <c r="N80" s="289">
        <v>0</v>
      </c>
      <c r="O80" s="41"/>
      <c r="P80" s="48">
        <v>0</v>
      </c>
      <c r="Q80" s="50" t="n">
        <f t="shared" si="17"/>
        <v>0.0</v>
      </c>
      <c r="R80" s="50" t="n">
        <f t="shared" si="18"/>
        <v>0.0</v>
      </c>
      <c r="S80" s="51">
        <v>0</v>
      </c>
      <c r="T80" s="50">
        <v>0</v>
      </c>
      <c r="U80" s="50" t="n">
        <f t="shared" si="19"/>
        <v>0.0</v>
      </c>
      <c r="V80" s="51" t="n">
        <f t="shared" si="20"/>
        <v>0.0</v>
      </c>
      <c r="W80" s="28"/>
      <c r="X80" s="15">
        <v>70</v>
      </c>
      <c r="Y80" s="43">
        <v>1.5</v>
      </c>
      <c r="Z80" s="15" t="n">
        <f t="shared" si="21"/>
        <v>0.0</v>
      </c>
      <c r="AA80" s="15" t="n">
        <f t="shared" si="22"/>
        <v>0.0</v>
      </c>
      <c r="AB80" s="15" t="n">
        <f t="shared" si="23"/>
        <v>0.0</v>
      </c>
      <c r="AC80" s="15" t="n">
        <f t="shared" si="24"/>
        <v>0.0</v>
      </c>
      <c r="AD80" s="15" t="n">
        <f t="shared" si="25"/>
        <v>0.0</v>
      </c>
      <c r="AE80" s="16" t="n">
        <f t="shared" si="26"/>
        <v>0.0</v>
      </c>
    </row>
    <row r="81" spans="1:31" ht="115.2" x14ac:dyDescent="0.3">
      <c r="A81" s="68"/>
      <c r="B81" s="65" t="s">
        <v>294</v>
      </c>
      <c r="C81" s="66" t="s">
        <v>250</v>
      </c>
      <c r="D81" s="39"/>
      <c r="E81" s="39"/>
      <c r="F81" s="39"/>
      <c r="G81" s="39"/>
      <c r="H81" s="39"/>
      <c r="I81" s="39"/>
      <c r="J81" s="39"/>
      <c r="K81" s="39"/>
      <c r="L81" s="40"/>
      <c r="M81" s="289" t="s">
        <v>212</v>
      </c>
      <c r="N81" s="289">
        <v>0</v>
      </c>
      <c r="O81" s="41"/>
      <c r="P81" s="48">
        <v>0</v>
      </c>
      <c r="Q81" s="50" t="n">
        <f t="shared" si="17"/>
        <v>0.0</v>
      </c>
      <c r="R81" s="50" t="n">
        <f t="shared" si="18"/>
        <v>0.0</v>
      </c>
      <c r="S81" s="51">
        <v>0</v>
      </c>
      <c r="T81" s="50">
        <v>0</v>
      </c>
      <c r="U81" s="50" t="n">
        <f t="shared" si="19"/>
        <v>0.0</v>
      </c>
      <c r="V81" s="51" t="n">
        <f t="shared" si="20"/>
        <v>0.0</v>
      </c>
      <c r="W81" s="28"/>
      <c r="X81" s="15">
        <v>70</v>
      </c>
      <c r="Y81" s="42">
        <v>0</v>
      </c>
      <c r="Z81" s="15" t="n">
        <f t="shared" si="21"/>
        <v>0.0</v>
      </c>
      <c r="AA81" s="15" t="n">
        <f t="shared" si="22"/>
        <v>0.0</v>
      </c>
      <c r="AB81" s="15" t="n">
        <f t="shared" si="23"/>
        <v>0.0</v>
      </c>
      <c r="AC81" s="15" t="n">
        <f t="shared" si="24"/>
        <v>0.0</v>
      </c>
      <c r="AD81" s="15" t="n">
        <f t="shared" si="25"/>
        <v>0.0</v>
      </c>
      <c r="AE81" s="16" t="n">
        <f t="shared" si="26"/>
        <v>0.0</v>
      </c>
    </row>
    <row r="82" spans="1:31" x14ac:dyDescent="0.3">
      <c r="A82" s="68">
        <v>1.1000000000000001</v>
      </c>
      <c r="B82" s="65" t="s">
        <v>294</v>
      </c>
      <c r="C82" s="66" t="s">
        <v>251</v>
      </c>
      <c r="D82" s="39"/>
      <c r="E82" s="39"/>
      <c r="F82" s="39"/>
      <c r="G82" s="39"/>
      <c r="H82" s="39"/>
      <c r="I82" s="39"/>
      <c r="J82" s="39"/>
      <c r="K82" s="39"/>
      <c r="L82" s="40"/>
      <c r="M82" s="290" t="s">
        <v>205</v>
      </c>
      <c r="N82" s="290">
        <v>4</v>
      </c>
      <c r="O82" s="41"/>
      <c r="P82" s="48">
        <v>1141.605</v>
      </c>
      <c r="Q82" s="50" t="n">
        <f t="shared" si="17"/>
        <v>57.08025000000001</v>
      </c>
      <c r="R82" s="50" t="n">
        <f t="shared" si="18"/>
        <v>56.4409512</v>
      </c>
      <c r="S82" s="51">
        <v>0</v>
      </c>
      <c r="T82" s="50">
        <v>0</v>
      </c>
      <c r="U82" s="50" t="n">
        <f t="shared" si="19"/>
        <v>1255.1262012</v>
      </c>
      <c r="V82" s="51" t="n">
        <f t="shared" si="20"/>
        <v>5020.5048048</v>
      </c>
      <c r="W82" s="28"/>
      <c r="X82" s="15">
        <v>70</v>
      </c>
      <c r="Y82" s="42" t="n">
        <v>4.0</v>
      </c>
      <c r="Z82" s="15" t="n">
        <f t="shared" si="21"/>
        <v>3196.494</v>
      </c>
      <c r="AA82" s="15" t="n">
        <f t="shared" si="22"/>
        <v>159.8247</v>
      </c>
      <c r="AB82" s="15" t="n">
        <f t="shared" si="23"/>
        <v>158.03466336</v>
      </c>
      <c r="AC82" s="15" t="n">
        <f t="shared" si="24"/>
        <v>0.0</v>
      </c>
      <c r="AD82" s="15" t="n">
        <f t="shared" si="25"/>
        <v>0.0</v>
      </c>
      <c r="AE82" s="16" t="n">
        <f t="shared" si="26"/>
        <v>3514.3533633600005</v>
      </c>
    </row>
    <row r="83" spans="1:31" ht="28.8" x14ac:dyDescent="0.3">
      <c r="A83" s="68">
        <v>1.2</v>
      </c>
      <c r="B83" s="65" t="s">
        <v>294</v>
      </c>
      <c r="C83" s="66" t="s">
        <v>252</v>
      </c>
      <c r="D83" s="39"/>
      <c r="E83" s="39"/>
      <c r="F83" s="39"/>
      <c r="G83" s="39"/>
      <c r="H83" s="39"/>
      <c r="I83" s="39"/>
      <c r="J83" s="39"/>
      <c r="K83" s="39"/>
      <c r="L83" s="40"/>
      <c r="M83" s="290" t="s">
        <v>205</v>
      </c>
      <c r="N83" s="290">
        <v>8</v>
      </c>
      <c r="O83" s="41"/>
      <c r="P83" s="48">
        <v>1141.605</v>
      </c>
      <c r="Q83" s="50" t="n">
        <f t="shared" si="17"/>
        <v>57.08025000000001</v>
      </c>
      <c r="R83" s="50" t="n">
        <f t="shared" si="18"/>
        <v>56.4409512</v>
      </c>
      <c r="S83" s="51">
        <v>0</v>
      </c>
      <c r="T83" s="50">
        <v>0</v>
      </c>
      <c r="U83" s="50" t="n">
        <f t="shared" si="19"/>
        <v>1255.1262012</v>
      </c>
      <c r="V83" s="51" t="n">
        <f t="shared" si="20"/>
        <v>10041.0096096</v>
      </c>
      <c r="W83" s="28"/>
      <c r="X83" s="15">
        <v>70</v>
      </c>
      <c r="Y83" s="42" t="n">
        <v>8.0</v>
      </c>
      <c r="Z83" s="15" t="n">
        <f t="shared" si="21"/>
        <v>6392.988</v>
      </c>
      <c r="AA83" s="15" t="n">
        <f t="shared" si="22"/>
        <v>319.6494</v>
      </c>
      <c r="AB83" s="15" t="n">
        <f t="shared" si="23"/>
        <v>316.06932672</v>
      </c>
      <c r="AC83" s="15" t="n">
        <f t="shared" si="24"/>
        <v>0.0</v>
      </c>
      <c r="AD83" s="15" t="n">
        <f t="shared" si="25"/>
        <v>0.0</v>
      </c>
      <c r="AE83" s="16" t="n">
        <f t="shared" si="26"/>
        <v>7028.706726720001</v>
      </c>
    </row>
    <row r="84" spans="1:31" ht="57.6" x14ac:dyDescent="0.3">
      <c r="A84" s="68">
        <v>2</v>
      </c>
      <c r="B84" s="65" t="s">
        <v>294</v>
      </c>
      <c r="C84" s="66" t="s">
        <v>253</v>
      </c>
      <c r="D84" s="39"/>
      <c r="E84" s="39"/>
      <c r="F84" s="39"/>
      <c r="G84" s="39"/>
      <c r="H84" s="39"/>
      <c r="I84" s="39"/>
      <c r="J84" s="39"/>
      <c r="K84" s="39"/>
      <c r="L84" s="40"/>
      <c r="M84" s="289" t="s">
        <v>212</v>
      </c>
      <c r="N84" s="289">
        <v>0</v>
      </c>
      <c r="O84" s="41"/>
      <c r="P84" s="48">
        <v>0</v>
      </c>
      <c r="Q84" s="50" t="n">
        <f t="shared" si="17"/>
        <v>0.0</v>
      </c>
      <c r="R84" s="50" t="n">
        <f t="shared" si="18"/>
        <v>0.0</v>
      </c>
      <c r="S84" s="51">
        <v>0</v>
      </c>
      <c r="T84" s="50">
        <v>0</v>
      </c>
      <c r="U84" s="50" t="n">
        <f t="shared" si="19"/>
        <v>0.0</v>
      </c>
      <c r="V84" s="51" t="n">
        <f t="shared" si="20"/>
        <v>0.0</v>
      </c>
      <c r="W84" s="28"/>
      <c r="X84" s="15">
        <v>70</v>
      </c>
      <c r="Y84" s="42">
        <v>0</v>
      </c>
      <c r="Z84" s="15" t="n">
        <f t="shared" si="21"/>
        <v>0.0</v>
      </c>
      <c r="AA84" s="15" t="n">
        <f t="shared" si="22"/>
        <v>0.0</v>
      </c>
      <c r="AB84" s="15" t="n">
        <f t="shared" si="23"/>
        <v>0.0</v>
      </c>
      <c r="AC84" s="15" t="n">
        <f t="shared" si="24"/>
        <v>0.0</v>
      </c>
      <c r="AD84" s="15" t="n">
        <f t="shared" si="25"/>
        <v>0.0</v>
      </c>
      <c r="AE84" s="16" t="n">
        <f t="shared" si="26"/>
        <v>0.0</v>
      </c>
    </row>
    <row r="85" spans="1:31" ht="28.8" x14ac:dyDescent="0.3">
      <c r="A85" s="68">
        <v>2.1</v>
      </c>
      <c r="B85" s="65" t="s">
        <v>294</v>
      </c>
      <c r="C85" s="66" t="s">
        <v>134</v>
      </c>
      <c r="D85" s="39"/>
      <c r="E85" s="39"/>
      <c r="F85" s="39"/>
      <c r="G85" s="39"/>
      <c r="H85" s="39"/>
      <c r="I85" s="39"/>
      <c r="J85" s="39"/>
      <c r="K85" s="39"/>
      <c r="L85" s="40"/>
      <c r="M85" s="290" t="s">
        <v>206</v>
      </c>
      <c r="N85" s="290">
        <v>0</v>
      </c>
      <c r="O85" s="41"/>
      <c r="P85" s="48">
        <v>431.24999999999994</v>
      </c>
      <c r="Q85" s="50" t="n">
        <f t="shared" si="17"/>
        <v>21.5625</v>
      </c>
      <c r="R85" s="50" t="n">
        <f t="shared" si="18"/>
        <v>21.320999999999998</v>
      </c>
      <c r="S85" s="51">
        <v>0</v>
      </c>
      <c r="T85" s="50">
        <v>0</v>
      </c>
      <c r="U85" s="50" t="n">
        <f t="shared" si="19"/>
        <v>474.1334999999999</v>
      </c>
      <c r="V85" s="51" t="n">
        <f t="shared" si="20"/>
        <v>0.0</v>
      </c>
      <c r="W85" s="28"/>
      <c r="X85" s="15">
        <v>70</v>
      </c>
      <c r="Y85" s="43">
        <v>2</v>
      </c>
      <c r="Z85" s="15" t="n">
        <f t="shared" si="21"/>
        <v>603.7499999999999</v>
      </c>
      <c r="AA85" s="15" t="n">
        <f t="shared" si="22"/>
        <v>30.1875</v>
      </c>
      <c r="AB85" s="15" t="n">
        <f t="shared" si="23"/>
        <v>29.849399999999996</v>
      </c>
      <c r="AC85" s="15" t="n">
        <f t="shared" si="24"/>
        <v>0.0</v>
      </c>
      <c r="AD85" s="15" t="n">
        <f t="shared" si="25"/>
        <v>0.0</v>
      </c>
      <c r="AE85" s="16" t="n">
        <f t="shared" si="26"/>
        <v>663.7868999999998</v>
      </c>
    </row>
    <row r="86" spans="1:31" x14ac:dyDescent="0.3">
      <c r="A86" s="68">
        <v>3.1</v>
      </c>
      <c r="B86" s="65" t="s">
        <v>294</v>
      </c>
      <c r="C86" s="66" t="s">
        <v>135</v>
      </c>
      <c r="D86" s="39"/>
      <c r="E86" s="39"/>
      <c r="F86" s="39"/>
      <c r="G86" s="39"/>
      <c r="H86" s="39"/>
      <c r="I86" s="39"/>
      <c r="J86" s="39"/>
      <c r="K86" s="39"/>
      <c r="L86" s="40"/>
      <c r="M86" s="290" t="s">
        <v>205</v>
      </c>
      <c r="N86" s="290">
        <v>9</v>
      </c>
      <c r="O86" s="41"/>
      <c r="P86" s="48">
        <v>1314.105</v>
      </c>
      <c r="Q86" s="50" t="n">
        <f t="shared" si="17"/>
        <v>65.70525</v>
      </c>
      <c r="R86" s="50" t="n">
        <f t="shared" si="18"/>
        <v>64.96935119999999</v>
      </c>
      <c r="S86" s="51">
        <v>0</v>
      </c>
      <c r="T86" s="50">
        <v>0</v>
      </c>
      <c r="U86" s="50" t="n">
        <f t="shared" si="19"/>
        <v>1444.7796012</v>
      </c>
      <c r="V86" s="51" t="n">
        <f t="shared" si="20"/>
        <v>13003.016410799999</v>
      </c>
      <c r="W86" s="28"/>
      <c r="X86" s="15">
        <v>70</v>
      </c>
      <c r="Y86" s="43" t="n">
        <v>9.0</v>
      </c>
      <c r="Z86" s="15" t="n">
        <f t="shared" si="21"/>
        <v>8278.8615</v>
      </c>
      <c r="AA86" s="15" t="n">
        <f t="shared" si="22"/>
        <v>413.943075</v>
      </c>
      <c r="AB86" s="15" t="n">
        <f t="shared" si="23"/>
        <v>409.3069125599999</v>
      </c>
      <c r="AC86" s="15" t="n">
        <f t="shared" si="24"/>
        <v>0.0</v>
      </c>
      <c r="AD86" s="15" t="n">
        <f t="shared" si="25"/>
        <v>0.0</v>
      </c>
      <c r="AE86" s="16" t="n">
        <f t="shared" si="26"/>
        <v>9102.11148756</v>
      </c>
    </row>
    <row r="87" spans="1:31" x14ac:dyDescent="0.3">
      <c r="A87" s="68">
        <v>3.2</v>
      </c>
      <c r="B87" s="65" t="s">
        <v>294</v>
      </c>
      <c r="C87" s="66" t="s">
        <v>307</v>
      </c>
      <c r="D87" s="39"/>
      <c r="E87" s="39"/>
      <c r="F87" s="39"/>
      <c r="G87" s="39"/>
      <c r="H87" s="39"/>
      <c r="I87" s="39"/>
      <c r="J87" s="39"/>
      <c r="K87" s="39"/>
      <c r="L87" s="40"/>
      <c r="M87" s="290" t="s">
        <v>205</v>
      </c>
      <c r="N87" s="290">
        <v>9</v>
      </c>
      <c r="O87" s="41"/>
      <c r="P87" s="48">
        <v>1314.105</v>
      </c>
      <c r="Q87" s="50" t="n">
        <f t="shared" si="17"/>
        <v>65.70525</v>
      </c>
      <c r="R87" s="50" t="n">
        <f t="shared" si="18"/>
        <v>64.96935119999999</v>
      </c>
      <c r="S87" s="51">
        <v>0</v>
      </c>
      <c r="T87" s="50">
        <v>0</v>
      </c>
      <c r="U87" s="50" t="n">
        <f t="shared" si="19"/>
        <v>1444.7796012</v>
      </c>
      <c r="V87" s="51" t="n">
        <f t="shared" si="20"/>
        <v>13003.016410799999</v>
      </c>
      <c r="W87" s="28"/>
      <c r="X87" s="15">
        <v>70</v>
      </c>
      <c r="Y87" s="43" t="n">
        <v>9.0</v>
      </c>
      <c r="Z87" s="15" t="n">
        <f t="shared" si="21"/>
        <v>8278.8615</v>
      </c>
      <c r="AA87" s="15" t="n">
        <f t="shared" si="22"/>
        <v>413.943075</v>
      </c>
      <c r="AB87" s="15" t="n">
        <f t="shared" si="23"/>
        <v>409.3069125599999</v>
      </c>
      <c r="AC87" s="15" t="n">
        <f t="shared" si="24"/>
        <v>0.0</v>
      </c>
      <c r="AD87" s="15" t="n">
        <f t="shared" si="25"/>
        <v>0.0</v>
      </c>
      <c r="AE87" s="16" t="n">
        <f t="shared" si="26"/>
        <v>9102.11148756</v>
      </c>
    </row>
    <row r="88" spans="1:31" x14ac:dyDescent="0.3">
      <c r="A88" s="68">
        <v>3.3</v>
      </c>
      <c r="B88" s="65" t="s">
        <v>294</v>
      </c>
      <c r="C88" s="66" t="s">
        <v>254</v>
      </c>
      <c r="D88" s="39"/>
      <c r="E88" s="39"/>
      <c r="F88" s="39"/>
      <c r="G88" s="39"/>
      <c r="H88" s="39"/>
      <c r="I88" s="39"/>
      <c r="J88" s="39"/>
      <c r="K88" s="39"/>
      <c r="L88" s="40"/>
      <c r="M88" s="290" t="s">
        <v>205</v>
      </c>
      <c r="N88" s="290">
        <v>0.5</v>
      </c>
      <c r="O88" s="41"/>
      <c r="P88" s="48">
        <v>1314.105</v>
      </c>
      <c r="Q88" s="50" t="n">
        <f t="shared" si="17"/>
        <v>65.70525</v>
      </c>
      <c r="R88" s="50" t="n">
        <f t="shared" si="18"/>
        <v>64.96935119999999</v>
      </c>
      <c r="S88" s="51">
        <v>0</v>
      </c>
      <c r="T88" s="50">
        <v>0</v>
      </c>
      <c r="U88" s="50" t="n">
        <f t="shared" si="19"/>
        <v>1444.7796012</v>
      </c>
      <c r="V88" s="51" t="n">
        <f t="shared" si="20"/>
        <v>722.3898006</v>
      </c>
      <c r="W88" s="28"/>
      <c r="X88" s="15">
        <v>70</v>
      </c>
      <c r="Y88" s="43" t="n">
        <v>0.5</v>
      </c>
      <c r="Z88" s="15" t="n">
        <f t="shared" si="21"/>
        <v>459.93675</v>
      </c>
      <c r="AA88" s="15" t="n">
        <f t="shared" si="22"/>
        <v>22.9968375</v>
      </c>
      <c r="AB88" s="15" t="n">
        <f t="shared" si="23"/>
        <v>22.739272919999998</v>
      </c>
      <c r="AC88" s="15" t="n">
        <f t="shared" si="24"/>
        <v>0.0</v>
      </c>
      <c r="AD88" s="15" t="n">
        <f t="shared" si="25"/>
        <v>0.0</v>
      </c>
      <c r="AE88" s="16" t="n">
        <f t="shared" si="26"/>
        <v>505.67286042000006</v>
      </c>
    </row>
    <row r="89" spans="1:31" ht="100.8" x14ac:dyDescent="0.3">
      <c r="A89" s="68">
        <v>4</v>
      </c>
      <c r="B89" s="65" t="s">
        <v>294</v>
      </c>
      <c r="C89" s="66" t="s">
        <v>255</v>
      </c>
      <c r="D89" s="39"/>
      <c r="E89" s="39"/>
      <c r="F89" s="39"/>
      <c r="G89" s="39"/>
      <c r="H89" s="39"/>
      <c r="I89" s="39"/>
      <c r="J89" s="39"/>
      <c r="K89" s="39"/>
      <c r="L89" s="40"/>
      <c r="M89" s="290" t="s">
        <v>206</v>
      </c>
      <c r="N89" s="290">
        <v>5</v>
      </c>
      <c r="O89" s="41"/>
      <c r="P89" s="48">
        <v>1437.5</v>
      </c>
      <c r="Q89" s="50" t="n">
        <f t="shared" si="17"/>
        <v>71.875</v>
      </c>
      <c r="R89" s="50" t="n">
        <f t="shared" si="18"/>
        <v>71.07</v>
      </c>
      <c r="S89" s="51">
        <v>0</v>
      </c>
      <c r="T89" s="50">
        <v>0</v>
      </c>
      <c r="U89" s="50" t="n">
        <f t="shared" si="19"/>
        <v>1580.445</v>
      </c>
      <c r="V89" s="51" t="n">
        <f t="shared" si="20"/>
        <v>7902.224999999999</v>
      </c>
      <c r="W89" s="28"/>
      <c r="X89" s="15">
        <v>70</v>
      </c>
      <c r="Y89" s="42" t="n">
        <v>5.0</v>
      </c>
      <c r="Z89" s="15" t="n">
        <f t="shared" si="21"/>
        <v>5031.25</v>
      </c>
      <c r="AA89" s="15" t="n">
        <f t="shared" si="22"/>
        <v>251.5625</v>
      </c>
      <c r="AB89" s="15" t="n">
        <f t="shared" si="23"/>
        <v>248.74499999999998</v>
      </c>
      <c r="AC89" s="15" t="n">
        <f t="shared" si="24"/>
        <v>0.0</v>
      </c>
      <c r="AD89" s="15" t="n">
        <f t="shared" si="25"/>
        <v>0.0</v>
      </c>
      <c r="AE89" s="16" t="n">
        <f t="shared" si="26"/>
        <v>5531.5575</v>
      </c>
    </row>
    <row r="90" spans="1:31" ht="158.4" x14ac:dyDescent="0.3">
      <c r="A90" s="69">
        <v>5</v>
      </c>
      <c r="B90" s="65" t="s">
        <v>294</v>
      </c>
      <c r="C90" s="66" t="s">
        <v>256</v>
      </c>
      <c r="D90" s="39"/>
      <c r="E90" s="39"/>
      <c r="F90" s="39"/>
      <c r="G90" s="39"/>
      <c r="H90" s="39"/>
      <c r="I90" s="39"/>
      <c r="J90" s="39"/>
      <c r="K90" s="39"/>
      <c r="L90" s="40"/>
      <c r="M90" s="289" t="s">
        <v>212</v>
      </c>
      <c r="N90" s="289">
        <v>0</v>
      </c>
      <c r="O90" s="41"/>
      <c r="P90" s="48">
        <v>0</v>
      </c>
      <c r="Q90" s="50" t="n">
        <f t="shared" si="17"/>
        <v>0.0</v>
      </c>
      <c r="R90" s="50" t="n">
        <f t="shared" si="18"/>
        <v>0.0</v>
      </c>
      <c r="S90" s="51">
        <v>0</v>
      </c>
      <c r="T90" s="50">
        <v>0</v>
      </c>
      <c r="U90" s="50" t="n">
        <f t="shared" si="19"/>
        <v>0.0</v>
      </c>
      <c r="V90" s="51" t="n">
        <f t="shared" si="20"/>
        <v>0.0</v>
      </c>
      <c r="W90" s="28"/>
      <c r="X90" s="15">
        <v>70</v>
      </c>
      <c r="Y90" s="42">
        <v>0</v>
      </c>
      <c r="Z90" s="15" t="n">
        <f t="shared" si="21"/>
        <v>0.0</v>
      </c>
      <c r="AA90" s="15" t="n">
        <f t="shared" si="22"/>
        <v>0.0</v>
      </c>
      <c r="AB90" s="15" t="n">
        <f t="shared" si="23"/>
        <v>0.0</v>
      </c>
      <c r="AC90" s="15" t="n">
        <f t="shared" si="24"/>
        <v>0.0</v>
      </c>
      <c r="AD90" s="15" t="n">
        <f t="shared" si="25"/>
        <v>0.0</v>
      </c>
      <c r="AE90" s="16" t="n">
        <f t="shared" si="26"/>
        <v>0.0</v>
      </c>
    </row>
    <row r="91" spans="1:31" ht="86.4" x14ac:dyDescent="0.3">
      <c r="A91" s="69"/>
      <c r="B91" s="65" t="s">
        <v>294</v>
      </c>
      <c r="C91" s="66" t="s">
        <v>136</v>
      </c>
      <c r="D91" s="39"/>
      <c r="E91" s="39"/>
      <c r="F91" s="39"/>
      <c r="G91" s="39"/>
      <c r="H91" s="39"/>
      <c r="I91" s="39"/>
      <c r="J91" s="39"/>
      <c r="K91" s="39"/>
      <c r="L91" s="40"/>
      <c r="M91" s="290" t="s">
        <v>205</v>
      </c>
      <c r="N91" s="290">
        <v>1</v>
      </c>
      <c r="O91" s="41"/>
      <c r="P91" s="48">
        <v>7589.9999999999991</v>
      </c>
      <c r="Q91" s="50" t="n">
        <f t="shared" si="17"/>
        <v>379.5</v>
      </c>
      <c r="R91" s="50" t="n">
        <f t="shared" si="18"/>
        <v>375.24959999999993</v>
      </c>
      <c r="S91" s="51">
        <v>0</v>
      </c>
      <c r="T91" s="50">
        <v>0</v>
      </c>
      <c r="U91" s="50" t="n">
        <f t="shared" si="19"/>
        <v>8344.7496</v>
      </c>
      <c r="V91" s="51" t="n">
        <f t="shared" si="20"/>
        <v>8344.7496</v>
      </c>
      <c r="W91" s="28"/>
      <c r="X91" s="15">
        <v>70</v>
      </c>
      <c r="Y91" s="290" t="n">
        <v>1.0</v>
      </c>
      <c r="Z91" s="15" t="n">
        <f t="shared" si="21"/>
        <v>5312.999999999999</v>
      </c>
      <c r="AA91" s="15" t="n">
        <f t="shared" si="22"/>
        <v>265.65</v>
      </c>
      <c r="AB91" s="15" t="n">
        <f t="shared" si="23"/>
        <v>262.6747199999999</v>
      </c>
      <c r="AC91" s="15" t="n">
        <f t="shared" si="24"/>
        <v>0.0</v>
      </c>
      <c r="AD91" s="15" t="n">
        <f t="shared" si="25"/>
        <v>0.0</v>
      </c>
      <c r="AE91" s="16" t="n">
        <f t="shared" si="26"/>
        <v>5841.324719999999</v>
      </c>
    </row>
    <row r="92" spans="1:31" ht="158.4" x14ac:dyDescent="0.3">
      <c r="A92" s="69">
        <v>6</v>
      </c>
      <c r="B92" s="65" t="s">
        <v>294</v>
      </c>
      <c r="C92" s="66" t="s">
        <v>240</v>
      </c>
      <c r="D92" s="39"/>
      <c r="E92" s="39"/>
      <c r="F92" s="39"/>
      <c r="G92" s="39"/>
      <c r="H92" s="39"/>
      <c r="I92" s="39"/>
      <c r="J92" s="39"/>
      <c r="K92" s="39"/>
      <c r="L92" s="40"/>
      <c r="M92" s="290" t="s">
        <v>207</v>
      </c>
      <c r="N92" s="290">
        <v>15</v>
      </c>
      <c r="O92" s="41"/>
      <c r="P92" s="48">
        <v>690</v>
      </c>
      <c r="Q92" s="50" t="n">
        <f t="shared" si="17"/>
        <v>34.5</v>
      </c>
      <c r="R92" s="50" t="n">
        <f t="shared" si="18"/>
        <v>34.1136</v>
      </c>
      <c r="S92" s="51">
        <v>0</v>
      </c>
      <c r="T92" s="50">
        <v>0</v>
      </c>
      <c r="U92" s="50" t="n">
        <f t="shared" si="19"/>
        <v>758.6136</v>
      </c>
      <c r="V92" s="51" t="n">
        <f t="shared" si="20"/>
        <v>11379.204</v>
      </c>
      <c r="W92" s="28"/>
      <c r="X92" s="15">
        <v>70</v>
      </c>
      <c r="Y92" s="42" t="n">
        <v>15.0</v>
      </c>
      <c r="Z92" s="15" t="n">
        <f t="shared" si="21"/>
        <v>7245.0</v>
      </c>
      <c r="AA92" s="15" t="n">
        <f t="shared" si="22"/>
        <v>362.25</v>
      </c>
      <c r="AB92" s="15" t="n">
        <f t="shared" si="23"/>
        <v>358.1928</v>
      </c>
      <c r="AC92" s="15" t="n">
        <f t="shared" si="24"/>
        <v>0.0</v>
      </c>
      <c r="AD92" s="15" t="n">
        <f t="shared" si="25"/>
        <v>0.0</v>
      </c>
      <c r="AE92" s="16" t="n">
        <f t="shared" si="26"/>
        <v>7965.4428</v>
      </c>
    </row>
    <row r="93" spans="1:31" x14ac:dyDescent="0.3">
      <c r="A93" s="67" t="s">
        <v>198</v>
      </c>
      <c r="B93" s="65" t="s">
        <v>294</v>
      </c>
      <c r="C93" s="66" t="s">
        <v>308</v>
      </c>
      <c r="D93" s="39"/>
      <c r="E93" s="39"/>
      <c r="F93" s="39"/>
      <c r="G93" s="39"/>
      <c r="H93" s="39"/>
      <c r="I93" s="39"/>
      <c r="J93" s="39"/>
      <c r="K93" s="39"/>
      <c r="L93" s="40"/>
      <c r="M93" s="289" t="s">
        <v>212</v>
      </c>
      <c r="N93" s="289">
        <v>0</v>
      </c>
      <c r="O93" s="41"/>
      <c r="P93" s="48">
        <v>0</v>
      </c>
      <c r="Q93" s="50" t="n">
        <f t="shared" si="17"/>
        <v>0.0</v>
      </c>
      <c r="R93" s="50" t="n">
        <f t="shared" si="18"/>
        <v>0.0</v>
      </c>
      <c r="S93" s="51">
        <v>0</v>
      </c>
      <c r="T93" s="50">
        <v>0</v>
      </c>
      <c r="U93" s="50" t="n">
        <f t="shared" si="19"/>
        <v>0.0</v>
      </c>
      <c r="V93" s="51" t="n">
        <f t="shared" si="20"/>
        <v>0.0</v>
      </c>
      <c r="W93" s="28"/>
      <c r="X93" s="15">
        <v>70</v>
      </c>
      <c r="Y93" s="42">
        <v>0</v>
      </c>
      <c r="Z93" s="15" t="n">
        <f t="shared" si="21"/>
        <v>0.0</v>
      </c>
      <c r="AA93" s="15" t="n">
        <f t="shared" si="22"/>
        <v>0.0</v>
      </c>
      <c r="AB93" s="15" t="n">
        <f t="shared" si="23"/>
        <v>0.0</v>
      </c>
      <c r="AC93" s="15" t="n">
        <f t="shared" si="24"/>
        <v>0.0</v>
      </c>
      <c r="AD93" s="15" t="n">
        <f t="shared" si="25"/>
        <v>0.0</v>
      </c>
      <c r="AE93" s="16" t="n">
        <f t="shared" si="26"/>
        <v>0.0</v>
      </c>
    </row>
    <row r="94" spans="1:31" ht="144" x14ac:dyDescent="0.3">
      <c r="A94" s="68">
        <v>1</v>
      </c>
      <c r="B94" s="65" t="s">
        <v>294</v>
      </c>
      <c r="C94" s="66" t="s">
        <v>241</v>
      </c>
      <c r="D94" s="39"/>
      <c r="E94" s="39"/>
      <c r="F94" s="39"/>
      <c r="G94" s="39"/>
      <c r="H94" s="39"/>
      <c r="I94" s="39"/>
      <c r="J94" s="39"/>
      <c r="K94" s="39"/>
      <c r="L94" s="40"/>
      <c r="M94" s="289" t="s">
        <v>212</v>
      </c>
      <c r="N94" s="289">
        <v>0</v>
      </c>
      <c r="O94" s="41"/>
      <c r="P94" s="48">
        <v>0</v>
      </c>
      <c r="Q94" s="50" t="n">
        <f t="shared" si="17"/>
        <v>0.0</v>
      </c>
      <c r="R94" s="50" t="n">
        <f t="shared" si="18"/>
        <v>0.0</v>
      </c>
      <c r="S94" s="51">
        <v>0</v>
      </c>
      <c r="T94" s="50">
        <v>0</v>
      </c>
      <c r="U94" s="50" t="n">
        <f t="shared" si="19"/>
        <v>0.0</v>
      </c>
      <c r="V94" s="51" t="n">
        <f t="shared" si="20"/>
        <v>0.0</v>
      </c>
      <c r="W94" s="28"/>
      <c r="X94" s="15">
        <v>70</v>
      </c>
      <c r="Y94" s="42">
        <v>0</v>
      </c>
      <c r="Z94" s="15" t="n">
        <f t="shared" si="21"/>
        <v>0.0</v>
      </c>
      <c r="AA94" s="15" t="n">
        <f t="shared" si="22"/>
        <v>0.0</v>
      </c>
      <c r="AB94" s="15" t="n">
        <f t="shared" si="23"/>
        <v>0.0</v>
      </c>
      <c r="AC94" s="15" t="n">
        <f t="shared" si="24"/>
        <v>0.0</v>
      </c>
      <c r="AD94" s="15" t="n">
        <f t="shared" si="25"/>
        <v>0.0</v>
      </c>
      <c r="AE94" s="16" t="n">
        <f t="shared" si="26"/>
        <v>0.0</v>
      </c>
    </row>
    <row r="95" spans="1:31" ht="144" x14ac:dyDescent="0.3">
      <c r="A95" s="68"/>
      <c r="B95" s="65" t="s">
        <v>294</v>
      </c>
      <c r="C95" s="66" t="s">
        <v>110</v>
      </c>
      <c r="D95" s="39"/>
      <c r="E95" s="39"/>
      <c r="F95" s="39"/>
      <c r="G95" s="39"/>
      <c r="H95" s="39"/>
      <c r="I95" s="39"/>
      <c r="J95" s="39"/>
      <c r="K95" s="39"/>
      <c r="L95" s="40"/>
      <c r="M95" s="289" t="s">
        <v>212</v>
      </c>
      <c r="N95" s="289">
        <v>0</v>
      </c>
      <c r="O95" s="41"/>
      <c r="P95" s="48">
        <v>0</v>
      </c>
      <c r="Q95" s="50" t="n">
        <f t="shared" si="17"/>
        <v>0.0</v>
      </c>
      <c r="R95" s="50" t="n">
        <f t="shared" si="18"/>
        <v>0.0</v>
      </c>
      <c r="S95" s="51">
        <v>0</v>
      </c>
      <c r="T95" s="50">
        <v>0</v>
      </c>
      <c r="U95" s="50" t="n">
        <f t="shared" si="19"/>
        <v>0.0</v>
      </c>
      <c r="V95" s="51" t="n">
        <f t="shared" si="20"/>
        <v>0.0</v>
      </c>
      <c r="W95" s="28"/>
      <c r="X95" s="15">
        <v>70</v>
      </c>
      <c r="Y95" s="42">
        <v>0</v>
      </c>
      <c r="Z95" s="15" t="n">
        <f t="shared" si="21"/>
        <v>0.0</v>
      </c>
      <c r="AA95" s="15" t="n">
        <f t="shared" si="22"/>
        <v>0.0</v>
      </c>
      <c r="AB95" s="15" t="n">
        <f t="shared" si="23"/>
        <v>0.0</v>
      </c>
      <c r="AC95" s="15" t="n">
        <f t="shared" si="24"/>
        <v>0.0</v>
      </c>
      <c r="AD95" s="15" t="n">
        <f t="shared" si="25"/>
        <v>0.0</v>
      </c>
      <c r="AE95" s="16" t="n">
        <f t="shared" si="26"/>
        <v>0.0</v>
      </c>
    </row>
    <row r="96" spans="1:31" ht="100.8" x14ac:dyDescent="0.3">
      <c r="A96" s="68"/>
      <c r="B96" s="65" t="s">
        <v>294</v>
      </c>
      <c r="C96" s="66" t="s">
        <v>111</v>
      </c>
      <c r="D96" s="39"/>
      <c r="E96" s="39"/>
      <c r="F96" s="39"/>
      <c r="G96" s="39"/>
      <c r="H96" s="39"/>
      <c r="I96" s="39"/>
      <c r="J96" s="39"/>
      <c r="K96" s="39"/>
      <c r="L96" s="40"/>
      <c r="M96" s="289" t="s">
        <v>212</v>
      </c>
      <c r="N96" s="289">
        <v>0</v>
      </c>
      <c r="O96" s="41"/>
      <c r="P96" s="48">
        <v>0</v>
      </c>
      <c r="Q96" s="50" t="n">
        <f t="shared" si="17"/>
        <v>0.0</v>
      </c>
      <c r="R96" s="50" t="n">
        <f t="shared" si="18"/>
        <v>0.0</v>
      </c>
      <c r="S96" s="51">
        <v>0</v>
      </c>
      <c r="T96" s="50">
        <v>0</v>
      </c>
      <c r="U96" s="50" t="n">
        <f t="shared" si="19"/>
        <v>0.0</v>
      </c>
      <c r="V96" s="51" t="n">
        <f t="shared" si="20"/>
        <v>0.0</v>
      </c>
      <c r="W96" s="28"/>
      <c r="X96" s="15">
        <v>70</v>
      </c>
      <c r="Y96" s="42">
        <v>0</v>
      </c>
      <c r="Z96" s="15" t="n">
        <f t="shared" si="21"/>
        <v>0.0</v>
      </c>
      <c r="AA96" s="15" t="n">
        <f t="shared" si="22"/>
        <v>0.0</v>
      </c>
      <c r="AB96" s="15" t="n">
        <f t="shared" si="23"/>
        <v>0.0</v>
      </c>
      <c r="AC96" s="15" t="n">
        <f t="shared" si="24"/>
        <v>0.0</v>
      </c>
      <c r="AD96" s="15" t="n">
        <f t="shared" si="25"/>
        <v>0.0</v>
      </c>
      <c r="AE96" s="16" t="n">
        <f t="shared" si="26"/>
        <v>0.0</v>
      </c>
    </row>
    <row r="97" spans="1:31" ht="28.8" x14ac:dyDescent="0.3">
      <c r="A97" s="68">
        <v>1.1000000000000001</v>
      </c>
      <c r="B97" s="65" t="s">
        <v>294</v>
      </c>
      <c r="C97" s="66" t="s">
        <v>112</v>
      </c>
      <c r="D97" s="39"/>
      <c r="E97" s="39"/>
      <c r="F97" s="39"/>
      <c r="G97" s="39"/>
      <c r="H97" s="39"/>
      <c r="I97" s="39"/>
      <c r="J97" s="39"/>
      <c r="K97" s="39"/>
      <c r="L97" s="40"/>
      <c r="M97" s="289" t="s">
        <v>212</v>
      </c>
      <c r="N97" s="289">
        <v>0</v>
      </c>
      <c r="O97" s="41"/>
      <c r="P97" s="48">
        <v>0</v>
      </c>
      <c r="Q97" s="50" t="n">
        <f t="shared" si="17"/>
        <v>0.0</v>
      </c>
      <c r="R97" s="50" t="n">
        <f t="shared" si="18"/>
        <v>0.0</v>
      </c>
      <c r="S97" s="51">
        <v>0</v>
      </c>
      <c r="T97" s="50">
        <v>0</v>
      </c>
      <c r="U97" s="50" t="n">
        <f t="shared" si="19"/>
        <v>0.0</v>
      </c>
      <c r="V97" s="51" t="n">
        <f t="shared" si="20"/>
        <v>0.0</v>
      </c>
      <c r="W97" s="28"/>
      <c r="X97" s="15">
        <v>70</v>
      </c>
      <c r="Y97" s="43">
        <v>4</v>
      </c>
      <c r="Z97" s="15" t="n">
        <f t="shared" si="21"/>
        <v>0.0</v>
      </c>
      <c r="AA97" s="15" t="n">
        <f t="shared" si="22"/>
        <v>0.0</v>
      </c>
      <c r="AB97" s="15" t="n">
        <f t="shared" si="23"/>
        <v>0.0</v>
      </c>
      <c r="AC97" s="15" t="n">
        <f t="shared" si="24"/>
        <v>0.0</v>
      </c>
      <c r="AD97" s="15" t="n">
        <f t="shared" si="25"/>
        <v>0.0</v>
      </c>
      <c r="AE97" s="16" t="n">
        <f t="shared" si="26"/>
        <v>0.0</v>
      </c>
    </row>
    <row r="98" spans="1:31" x14ac:dyDescent="0.3">
      <c r="A98" s="70" t="s">
        <v>195</v>
      </c>
      <c r="B98" s="65" t="s">
        <v>294</v>
      </c>
      <c r="C98" s="66" t="s">
        <v>113</v>
      </c>
      <c r="D98" s="39"/>
      <c r="E98" s="39"/>
      <c r="F98" s="39"/>
      <c r="G98" s="39"/>
      <c r="H98" s="39"/>
      <c r="I98" s="39"/>
      <c r="J98" s="39"/>
      <c r="K98" s="39"/>
      <c r="L98" s="40"/>
      <c r="M98" s="290" t="s">
        <v>207</v>
      </c>
      <c r="N98" s="290">
        <v>20</v>
      </c>
      <c r="O98" s="41"/>
      <c r="P98" s="48">
        <v>1265</v>
      </c>
      <c r="Q98" s="50" t="n">
        <f t="shared" si="17"/>
        <v>63.25</v>
      </c>
      <c r="R98" s="50" t="n">
        <f t="shared" si="18"/>
        <v>62.541599999999995</v>
      </c>
      <c r="S98" s="51">
        <v>0</v>
      </c>
      <c r="T98" s="50">
        <v>0</v>
      </c>
      <c r="U98" s="50" t="n">
        <f t="shared" si="19"/>
        <v>1390.7916</v>
      </c>
      <c r="V98" s="51" t="n">
        <f t="shared" si="20"/>
        <v>27815.832000000002</v>
      </c>
      <c r="W98" s="28"/>
      <c r="X98" s="15">
        <v>70</v>
      </c>
      <c r="Y98" s="43" t="n">
        <v>20.0</v>
      </c>
      <c r="Z98" s="15" t="n">
        <f t="shared" si="21"/>
        <v>17710.0</v>
      </c>
      <c r="AA98" s="15" t="n">
        <f t="shared" si="22"/>
        <v>885.5</v>
      </c>
      <c r="AB98" s="15" t="n">
        <f t="shared" si="23"/>
        <v>875.5823999999999</v>
      </c>
      <c r="AC98" s="15" t="n">
        <f t="shared" si="24"/>
        <v>0.0</v>
      </c>
      <c r="AD98" s="15" t="n">
        <f t="shared" si="25"/>
        <v>0.0</v>
      </c>
      <c r="AE98" s="16" t="n">
        <f t="shared" si="26"/>
        <v>19471.0824</v>
      </c>
    </row>
    <row r="99" spans="1:31" x14ac:dyDescent="0.3">
      <c r="A99" s="68" t="s">
        <v>196</v>
      </c>
      <c r="B99" s="65" t="s">
        <v>294</v>
      </c>
      <c r="C99" s="66" t="s">
        <v>114</v>
      </c>
      <c r="D99" s="39"/>
      <c r="E99" s="39"/>
      <c r="F99" s="39"/>
      <c r="G99" s="39"/>
      <c r="H99" s="39"/>
      <c r="I99" s="39"/>
      <c r="J99" s="39"/>
      <c r="K99" s="39"/>
      <c r="L99" s="40"/>
      <c r="M99" s="290" t="s">
        <v>207</v>
      </c>
      <c r="N99" s="290">
        <v>4</v>
      </c>
      <c r="O99" s="41"/>
      <c r="P99" s="48">
        <v>1265</v>
      </c>
      <c r="Q99" s="50" t="n">
        <f t="shared" si="17"/>
        <v>63.25</v>
      </c>
      <c r="R99" s="50" t="n">
        <f t="shared" si="18"/>
        <v>62.541599999999995</v>
      </c>
      <c r="S99" s="51">
        <v>0</v>
      </c>
      <c r="T99" s="50">
        <v>0</v>
      </c>
      <c r="U99" s="50" t="n">
        <f t="shared" si="19"/>
        <v>1390.7916</v>
      </c>
      <c r="V99" s="51" t="n">
        <f t="shared" si="20"/>
        <v>5563.1664</v>
      </c>
      <c r="W99" s="28"/>
      <c r="X99" s="15">
        <v>70</v>
      </c>
      <c r="Y99" s="42" t="n">
        <v>4.0</v>
      </c>
      <c r="Z99" s="15" t="n">
        <f t="shared" si="21"/>
        <v>3542.0</v>
      </c>
      <c r="AA99" s="15" t="n">
        <f t="shared" si="22"/>
        <v>177.1</v>
      </c>
      <c r="AB99" s="15" t="n">
        <f t="shared" si="23"/>
        <v>175.11647999999997</v>
      </c>
      <c r="AC99" s="15" t="n">
        <f t="shared" si="24"/>
        <v>0.0</v>
      </c>
      <c r="AD99" s="15" t="n">
        <f t="shared" si="25"/>
        <v>0.0</v>
      </c>
      <c r="AE99" s="16" t="n">
        <f t="shared" si="26"/>
        <v>3894.21648</v>
      </c>
    </row>
    <row r="100" spans="1:31" ht="201.6" x14ac:dyDescent="0.3">
      <c r="A100" s="68">
        <v>2</v>
      </c>
      <c r="B100" s="65" t="s">
        <v>294</v>
      </c>
      <c r="C100" s="66" t="s">
        <v>257</v>
      </c>
      <c r="D100" s="39"/>
      <c r="E100" s="39"/>
      <c r="F100" s="39"/>
      <c r="G100" s="39"/>
      <c r="H100" s="39"/>
      <c r="I100" s="39"/>
      <c r="J100" s="39"/>
      <c r="K100" s="39"/>
      <c r="L100" s="40"/>
      <c r="M100" s="289" t="s">
        <v>212</v>
      </c>
      <c r="N100" s="289">
        <v>0</v>
      </c>
      <c r="O100" s="41"/>
      <c r="P100" s="48">
        <v>0</v>
      </c>
      <c r="Q100" s="50" t="n">
        <f t="shared" si="17"/>
        <v>0.0</v>
      </c>
      <c r="R100" s="50" t="n">
        <f t="shared" si="18"/>
        <v>0.0</v>
      </c>
      <c r="S100" s="51">
        <v>0</v>
      </c>
      <c r="T100" s="50">
        <v>0</v>
      </c>
      <c r="U100" s="50" t="n">
        <f t="shared" si="19"/>
        <v>0.0</v>
      </c>
      <c r="V100" s="51" t="n">
        <f t="shared" si="20"/>
        <v>0.0</v>
      </c>
      <c r="W100" s="28"/>
      <c r="X100" s="15">
        <v>70</v>
      </c>
      <c r="Y100" s="43">
        <v>0</v>
      </c>
      <c r="Z100" s="15" t="n">
        <f t="shared" si="21"/>
        <v>0.0</v>
      </c>
      <c r="AA100" s="15" t="n">
        <f t="shared" si="22"/>
        <v>0.0</v>
      </c>
      <c r="AB100" s="15" t="n">
        <f t="shared" si="23"/>
        <v>0.0</v>
      </c>
      <c r="AC100" s="15" t="n">
        <f t="shared" si="24"/>
        <v>0.0</v>
      </c>
      <c r="AD100" s="15" t="n">
        <f t="shared" si="25"/>
        <v>0.0</v>
      </c>
      <c r="AE100" s="16" t="n">
        <f t="shared" si="26"/>
        <v>0.0</v>
      </c>
    </row>
    <row r="101" spans="1:31" ht="43.2" x14ac:dyDescent="0.3">
      <c r="A101" s="68"/>
      <c r="B101" s="65" t="s">
        <v>294</v>
      </c>
      <c r="C101" s="66" t="s">
        <v>137</v>
      </c>
      <c r="D101" s="39"/>
      <c r="E101" s="39"/>
      <c r="F101" s="39"/>
      <c r="G101" s="39"/>
      <c r="H101" s="39"/>
      <c r="I101" s="39"/>
      <c r="J101" s="39"/>
      <c r="K101" s="39"/>
      <c r="L101" s="40"/>
      <c r="M101" s="289" t="s">
        <v>212</v>
      </c>
      <c r="N101" s="289">
        <v>0</v>
      </c>
      <c r="O101" s="41"/>
      <c r="P101" s="48">
        <v>0</v>
      </c>
      <c r="Q101" s="50" t="n">
        <f t="shared" si="17"/>
        <v>0.0</v>
      </c>
      <c r="R101" s="50" t="n">
        <f t="shared" si="18"/>
        <v>0.0</v>
      </c>
      <c r="S101" s="51">
        <v>0</v>
      </c>
      <c r="T101" s="50">
        <v>0</v>
      </c>
      <c r="U101" s="50" t="n">
        <f t="shared" si="19"/>
        <v>0.0</v>
      </c>
      <c r="V101" s="51" t="n">
        <f t="shared" si="20"/>
        <v>0.0</v>
      </c>
      <c r="W101" s="28"/>
      <c r="X101" s="15">
        <v>70</v>
      </c>
      <c r="Y101" s="43">
        <v>9</v>
      </c>
      <c r="Z101" s="15" t="n">
        <f t="shared" si="21"/>
        <v>0.0</v>
      </c>
      <c r="AA101" s="15" t="n">
        <f t="shared" si="22"/>
        <v>0.0</v>
      </c>
      <c r="AB101" s="15" t="n">
        <f t="shared" si="23"/>
        <v>0.0</v>
      </c>
      <c r="AC101" s="15" t="n">
        <f t="shared" si="24"/>
        <v>0.0</v>
      </c>
      <c r="AD101" s="15" t="n">
        <f t="shared" si="25"/>
        <v>0.0</v>
      </c>
      <c r="AE101" s="16" t="n">
        <f t="shared" si="26"/>
        <v>0.0</v>
      </c>
    </row>
    <row r="102" spans="1:31" ht="28.8" x14ac:dyDescent="0.3">
      <c r="A102" s="68"/>
      <c r="B102" s="65" t="s">
        <v>294</v>
      </c>
      <c r="C102" s="66" t="s">
        <v>138</v>
      </c>
      <c r="D102" s="39"/>
      <c r="E102" s="39"/>
      <c r="F102" s="39"/>
      <c r="G102" s="39"/>
      <c r="H102" s="39"/>
      <c r="I102" s="39"/>
      <c r="J102" s="39"/>
      <c r="K102" s="39"/>
      <c r="L102" s="40"/>
      <c r="M102" s="289" t="s">
        <v>212</v>
      </c>
      <c r="N102" s="289">
        <v>0</v>
      </c>
      <c r="O102" s="41"/>
      <c r="P102" s="48">
        <v>0</v>
      </c>
      <c r="Q102" s="50" t="n">
        <f t="shared" si="17"/>
        <v>0.0</v>
      </c>
      <c r="R102" s="50" t="n">
        <f t="shared" si="18"/>
        <v>0.0</v>
      </c>
      <c r="S102" s="51">
        <v>0</v>
      </c>
      <c r="T102" s="50">
        <v>0</v>
      </c>
      <c r="U102" s="50" t="n">
        <f t="shared" si="19"/>
        <v>0.0</v>
      </c>
      <c r="V102" s="51" t="n">
        <f t="shared" si="20"/>
        <v>0.0</v>
      </c>
      <c r="W102" s="28"/>
      <c r="X102" s="15">
        <v>70</v>
      </c>
      <c r="Y102" s="43">
        <v>9</v>
      </c>
      <c r="Z102" s="15" t="n">
        <f t="shared" si="21"/>
        <v>0.0</v>
      </c>
      <c r="AA102" s="15" t="n">
        <f t="shared" si="22"/>
        <v>0.0</v>
      </c>
      <c r="AB102" s="15" t="n">
        <f t="shared" si="23"/>
        <v>0.0</v>
      </c>
      <c r="AC102" s="15" t="n">
        <f t="shared" si="24"/>
        <v>0.0</v>
      </c>
      <c r="AD102" s="15" t="n">
        <f t="shared" si="25"/>
        <v>0.0</v>
      </c>
      <c r="AE102" s="16" t="n">
        <f t="shared" si="26"/>
        <v>0.0</v>
      </c>
    </row>
    <row r="103" spans="1:31" ht="28.8" x14ac:dyDescent="0.3">
      <c r="A103" s="68"/>
      <c r="B103" s="65" t="s">
        <v>294</v>
      </c>
      <c r="C103" s="66" t="s">
        <v>139</v>
      </c>
      <c r="D103" s="39"/>
      <c r="E103" s="39"/>
      <c r="F103" s="39"/>
      <c r="G103" s="39"/>
      <c r="H103" s="39"/>
      <c r="I103" s="39"/>
      <c r="J103" s="39"/>
      <c r="K103" s="39"/>
      <c r="L103" s="40"/>
      <c r="M103" s="289" t="s">
        <v>212</v>
      </c>
      <c r="N103" s="289">
        <v>0</v>
      </c>
      <c r="O103" s="41"/>
      <c r="P103" s="48">
        <v>0</v>
      </c>
      <c r="Q103" s="50" t="n">
        <f t="shared" si="17"/>
        <v>0.0</v>
      </c>
      <c r="R103" s="50" t="n">
        <f t="shared" si="18"/>
        <v>0.0</v>
      </c>
      <c r="S103" s="51">
        <v>0</v>
      </c>
      <c r="T103" s="50">
        <v>0</v>
      </c>
      <c r="U103" s="50" t="n">
        <f t="shared" si="19"/>
        <v>0.0</v>
      </c>
      <c r="V103" s="51" t="n">
        <f t="shared" si="20"/>
        <v>0.0</v>
      </c>
      <c r="W103" s="28"/>
      <c r="X103" s="15">
        <v>70</v>
      </c>
      <c r="Y103" s="43">
        <v>0.5</v>
      </c>
      <c r="Z103" s="15" t="n">
        <f t="shared" si="21"/>
        <v>0.0</v>
      </c>
      <c r="AA103" s="15" t="n">
        <f t="shared" si="22"/>
        <v>0.0</v>
      </c>
      <c r="AB103" s="15" t="n">
        <f t="shared" si="23"/>
        <v>0.0</v>
      </c>
      <c r="AC103" s="15" t="n">
        <f t="shared" si="24"/>
        <v>0.0</v>
      </c>
      <c r="AD103" s="15" t="n">
        <f t="shared" si="25"/>
        <v>0.0</v>
      </c>
      <c r="AE103" s="16" t="n">
        <f t="shared" si="26"/>
        <v>0.0</v>
      </c>
    </row>
    <row r="104" spans="1:31" ht="28.8" x14ac:dyDescent="0.3">
      <c r="A104" s="68"/>
      <c r="B104" s="65" t="s">
        <v>294</v>
      </c>
      <c r="C104" s="66" t="s">
        <v>140</v>
      </c>
      <c r="D104" s="39"/>
      <c r="E104" s="39"/>
      <c r="F104" s="39"/>
      <c r="G104" s="39"/>
      <c r="H104" s="39"/>
      <c r="I104" s="39"/>
      <c r="J104" s="39"/>
      <c r="K104" s="39"/>
      <c r="L104" s="40"/>
      <c r="M104" s="289" t="s">
        <v>212</v>
      </c>
      <c r="N104" s="289">
        <v>0</v>
      </c>
      <c r="O104" s="41"/>
      <c r="P104" s="48">
        <v>0</v>
      </c>
      <c r="Q104" s="50" t="n">
        <f t="shared" si="17"/>
        <v>0.0</v>
      </c>
      <c r="R104" s="50" t="n">
        <f t="shared" si="18"/>
        <v>0.0</v>
      </c>
      <c r="S104" s="51">
        <v>0</v>
      </c>
      <c r="T104" s="50">
        <v>0</v>
      </c>
      <c r="U104" s="50" t="n">
        <f t="shared" si="19"/>
        <v>0.0</v>
      </c>
      <c r="V104" s="51" t="n">
        <f t="shared" si="20"/>
        <v>0.0</v>
      </c>
      <c r="W104" s="28"/>
      <c r="X104" s="15">
        <v>70</v>
      </c>
      <c r="Y104" s="43">
        <v>5</v>
      </c>
      <c r="Z104" s="15" t="n">
        <f t="shared" si="21"/>
        <v>0.0</v>
      </c>
      <c r="AA104" s="15" t="n">
        <f t="shared" si="22"/>
        <v>0.0</v>
      </c>
      <c r="AB104" s="15" t="n">
        <f t="shared" si="23"/>
        <v>0.0</v>
      </c>
      <c r="AC104" s="15" t="n">
        <f t="shared" si="24"/>
        <v>0.0</v>
      </c>
      <c r="AD104" s="15" t="n">
        <f t="shared" si="25"/>
        <v>0.0</v>
      </c>
      <c r="AE104" s="16" t="n">
        <f t="shared" si="26"/>
        <v>0.0</v>
      </c>
    </row>
    <row r="105" spans="1:31" x14ac:dyDescent="0.3">
      <c r="A105" s="68"/>
      <c r="B105" s="65" t="s">
        <v>294</v>
      </c>
      <c r="C105" s="66" t="s">
        <v>141</v>
      </c>
      <c r="D105" s="39"/>
      <c r="E105" s="39"/>
      <c r="F105" s="39"/>
      <c r="G105" s="39"/>
      <c r="H105" s="39"/>
      <c r="I105" s="39"/>
      <c r="J105" s="39"/>
      <c r="K105" s="39"/>
      <c r="L105" s="40"/>
      <c r="M105" s="289" t="s">
        <v>212</v>
      </c>
      <c r="N105" s="289">
        <v>0</v>
      </c>
      <c r="O105" s="41"/>
      <c r="P105" s="48">
        <v>0</v>
      </c>
      <c r="Q105" s="50" t="n">
        <f t="shared" si="17"/>
        <v>0.0</v>
      </c>
      <c r="R105" s="50" t="n">
        <f t="shared" si="18"/>
        <v>0.0</v>
      </c>
      <c r="S105" s="51">
        <v>0</v>
      </c>
      <c r="T105" s="50">
        <v>0</v>
      </c>
      <c r="U105" s="50" t="n">
        <f t="shared" si="19"/>
        <v>0.0</v>
      </c>
      <c r="V105" s="51" t="n">
        <f t="shared" si="20"/>
        <v>0.0</v>
      </c>
      <c r="W105" s="28"/>
      <c r="X105" s="15">
        <v>70</v>
      </c>
      <c r="Y105" s="42">
        <v>0</v>
      </c>
      <c r="Z105" s="15" t="n">
        <f t="shared" si="21"/>
        <v>0.0</v>
      </c>
      <c r="AA105" s="15" t="n">
        <f t="shared" si="22"/>
        <v>0.0</v>
      </c>
      <c r="AB105" s="15" t="n">
        <f t="shared" si="23"/>
        <v>0.0</v>
      </c>
      <c r="AC105" s="15" t="n">
        <f t="shared" si="24"/>
        <v>0.0</v>
      </c>
      <c r="AD105" s="15" t="n">
        <f t="shared" si="25"/>
        <v>0.0</v>
      </c>
      <c r="AE105" s="16" t="n">
        <f t="shared" si="26"/>
        <v>0.0</v>
      </c>
    </row>
    <row r="106" spans="1:31" ht="43.2" x14ac:dyDescent="0.3">
      <c r="A106" s="68"/>
      <c r="B106" s="65" t="s">
        <v>294</v>
      </c>
      <c r="C106" s="66" t="s">
        <v>142</v>
      </c>
      <c r="D106" s="39"/>
      <c r="E106" s="39"/>
      <c r="F106" s="39"/>
      <c r="G106" s="39"/>
      <c r="H106" s="39"/>
      <c r="I106" s="39"/>
      <c r="J106" s="39"/>
      <c r="K106" s="39"/>
      <c r="L106" s="40"/>
      <c r="M106" s="289" t="s">
        <v>212</v>
      </c>
      <c r="N106" s="289">
        <v>0</v>
      </c>
      <c r="O106" s="41"/>
      <c r="P106" s="48">
        <v>0</v>
      </c>
      <c r="Q106" s="50" t="n">
        <f t="shared" si="17"/>
        <v>0.0</v>
      </c>
      <c r="R106" s="50" t="n">
        <f t="shared" si="18"/>
        <v>0.0</v>
      </c>
      <c r="S106" s="51">
        <v>0</v>
      </c>
      <c r="T106" s="50">
        <v>0</v>
      </c>
      <c r="U106" s="50" t="n">
        <f t="shared" si="19"/>
        <v>0.0</v>
      </c>
      <c r="V106" s="51" t="n">
        <f t="shared" si="20"/>
        <v>0.0</v>
      </c>
      <c r="W106" s="28"/>
      <c r="X106" s="15">
        <v>70</v>
      </c>
      <c r="Y106" s="43">
        <v>1</v>
      </c>
      <c r="Z106" s="15" t="n">
        <f t="shared" si="21"/>
        <v>0.0</v>
      </c>
      <c r="AA106" s="15" t="n">
        <f t="shared" si="22"/>
        <v>0.0</v>
      </c>
      <c r="AB106" s="15" t="n">
        <f t="shared" si="23"/>
        <v>0.0</v>
      </c>
      <c r="AC106" s="15" t="n">
        <f t="shared" si="24"/>
        <v>0.0</v>
      </c>
      <c r="AD106" s="15" t="n">
        <f t="shared" si="25"/>
        <v>0.0</v>
      </c>
      <c r="AE106" s="16" t="n">
        <f t="shared" si="26"/>
        <v>0.0</v>
      </c>
    </row>
    <row r="107" spans="1:31" ht="28.8" x14ac:dyDescent="0.3">
      <c r="A107" s="68">
        <v>2.1</v>
      </c>
      <c r="B107" s="65" t="s">
        <v>294</v>
      </c>
      <c r="C107" s="66" t="s">
        <v>258</v>
      </c>
      <c r="D107" s="39"/>
      <c r="E107" s="39"/>
      <c r="F107" s="39"/>
      <c r="G107" s="39"/>
      <c r="H107" s="39"/>
      <c r="I107" s="39"/>
      <c r="J107" s="39"/>
      <c r="K107" s="39"/>
      <c r="L107" s="40"/>
      <c r="M107" s="290" t="s">
        <v>207</v>
      </c>
      <c r="N107" s="290">
        <v>11</v>
      </c>
      <c r="O107" s="41"/>
      <c r="P107" s="48">
        <v>1724.9999999999998</v>
      </c>
      <c r="Q107" s="50" t="n">
        <f t="shared" si="17"/>
        <v>86.25</v>
      </c>
      <c r="R107" s="50" t="n">
        <f t="shared" si="18"/>
        <v>85.28399999999999</v>
      </c>
      <c r="S107" s="51">
        <v>0</v>
      </c>
      <c r="T107" s="50">
        <v>0</v>
      </c>
      <c r="U107" s="50" t="n">
        <f t="shared" si="19"/>
        <v>1896.5339999999997</v>
      </c>
      <c r="V107" s="51" t="n">
        <f t="shared" si="20"/>
        <v>20861.873999999996</v>
      </c>
      <c r="W107" s="28"/>
      <c r="X107" s="15">
        <v>70</v>
      </c>
      <c r="Y107" s="43" t="n">
        <v>11.0</v>
      </c>
      <c r="Z107" s="15" t="n">
        <f t="shared" si="21"/>
        <v>13282.499999999998</v>
      </c>
      <c r="AA107" s="15" t="n">
        <f t="shared" si="22"/>
        <v>664.125</v>
      </c>
      <c r="AB107" s="15" t="n">
        <f t="shared" si="23"/>
        <v>656.6868</v>
      </c>
      <c r="AC107" s="15" t="n">
        <f t="shared" si="24"/>
        <v>0.0</v>
      </c>
      <c r="AD107" s="15" t="n">
        <f t="shared" si="25"/>
        <v>0.0</v>
      </c>
      <c r="AE107" s="16" t="n">
        <f t="shared" si="26"/>
        <v>14603.311799999998</v>
      </c>
    </row>
    <row r="108" spans="1:31" x14ac:dyDescent="0.3">
      <c r="A108" s="67" t="s">
        <v>199</v>
      </c>
      <c r="B108" s="65" t="s">
        <v>294</v>
      </c>
      <c r="C108" s="66" t="s">
        <v>115</v>
      </c>
      <c r="D108" s="39"/>
      <c r="E108" s="39"/>
      <c r="F108" s="39"/>
      <c r="G108" s="39"/>
      <c r="H108" s="39"/>
      <c r="I108" s="39"/>
      <c r="J108" s="39"/>
      <c r="K108" s="39"/>
      <c r="L108" s="40"/>
      <c r="M108" s="289" t="s">
        <v>212</v>
      </c>
      <c r="N108" s="289">
        <v>0</v>
      </c>
      <c r="O108" s="41"/>
      <c r="P108" s="48">
        <v>0</v>
      </c>
      <c r="Q108" s="50" t="n">
        <f t="shared" si="17"/>
        <v>0.0</v>
      </c>
      <c r="R108" s="50" t="n">
        <f t="shared" si="18"/>
        <v>0.0</v>
      </c>
      <c r="S108" s="51">
        <v>0</v>
      </c>
      <c r="T108" s="50">
        <v>0</v>
      </c>
      <c r="U108" s="50" t="n">
        <f t="shared" si="19"/>
        <v>0.0</v>
      </c>
      <c r="V108" s="51" t="n">
        <f t="shared" si="20"/>
        <v>0.0</v>
      </c>
      <c r="W108" s="28"/>
      <c r="X108" s="15">
        <v>70</v>
      </c>
      <c r="Y108" s="42">
        <v>0</v>
      </c>
      <c r="Z108" s="15" t="n">
        <f t="shared" si="21"/>
        <v>0.0</v>
      </c>
      <c r="AA108" s="15" t="n">
        <f t="shared" si="22"/>
        <v>0.0</v>
      </c>
      <c r="AB108" s="15" t="n">
        <f t="shared" si="23"/>
        <v>0.0</v>
      </c>
      <c r="AC108" s="15" t="n">
        <f t="shared" si="24"/>
        <v>0.0</v>
      </c>
      <c r="AD108" s="15" t="n">
        <f t="shared" si="25"/>
        <v>0.0</v>
      </c>
      <c r="AE108" s="16" t="n">
        <f t="shared" si="26"/>
        <v>0.0</v>
      </c>
    </row>
    <row r="109" spans="1:31" ht="115.2" x14ac:dyDescent="0.3">
      <c r="A109" s="68">
        <v>1</v>
      </c>
      <c r="B109" s="65" t="s">
        <v>294</v>
      </c>
      <c r="C109" s="66" t="s">
        <v>226</v>
      </c>
      <c r="D109" s="39"/>
      <c r="E109" s="39"/>
      <c r="F109" s="39"/>
      <c r="G109" s="39"/>
      <c r="H109" s="39"/>
      <c r="I109" s="39"/>
      <c r="J109" s="39"/>
      <c r="K109" s="39"/>
      <c r="L109" s="40"/>
      <c r="M109" s="289" t="s">
        <v>212</v>
      </c>
      <c r="N109" s="289">
        <v>0</v>
      </c>
      <c r="O109" s="41"/>
      <c r="P109" s="48">
        <v>0</v>
      </c>
      <c r="Q109" s="50" t="n">
        <f t="shared" si="17"/>
        <v>0.0</v>
      </c>
      <c r="R109" s="50" t="n">
        <f t="shared" si="18"/>
        <v>0.0</v>
      </c>
      <c r="S109" s="51">
        <v>0</v>
      </c>
      <c r="T109" s="50">
        <v>0</v>
      </c>
      <c r="U109" s="50" t="n">
        <f t="shared" si="19"/>
        <v>0.0</v>
      </c>
      <c r="V109" s="51" t="n">
        <f t="shared" si="20"/>
        <v>0.0</v>
      </c>
      <c r="W109" s="28"/>
      <c r="X109" s="15">
        <v>70</v>
      </c>
      <c r="Y109" s="42">
        <v>0</v>
      </c>
      <c r="Z109" s="15" t="n">
        <f t="shared" si="21"/>
        <v>0.0</v>
      </c>
      <c r="AA109" s="15" t="n">
        <f t="shared" si="22"/>
        <v>0.0</v>
      </c>
      <c r="AB109" s="15" t="n">
        <f t="shared" si="23"/>
        <v>0.0</v>
      </c>
      <c r="AC109" s="15" t="n">
        <f t="shared" si="24"/>
        <v>0.0</v>
      </c>
      <c r="AD109" s="15" t="n">
        <f t="shared" si="25"/>
        <v>0.0</v>
      </c>
      <c r="AE109" s="16" t="n">
        <f t="shared" si="26"/>
        <v>0.0</v>
      </c>
    </row>
    <row r="110" spans="1:31" ht="43.2" x14ac:dyDescent="0.3">
      <c r="A110" s="68"/>
      <c r="B110" s="65" t="s">
        <v>294</v>
      </c>
      <c r="C110" s="66" t="s">
        <v>117</v>
      </c>
      <c r="D110" s="39"/>
      <c r="E110" s="39"/>
      <c r="F110" s="39"/>
      <c r="G110" s="39"/>
      <c r="H110" s="39"/>
      <c r="I110" s="39"/>
      <c r="J110" s="39"/>
      <c r="K110" s="39"/>
      <c r="L110" s="40"/>
      <c r="M110" s="289" t="s">
        <v>212</v>
      </c>
      <c r="N110" s="289">
        <v>0</v>
      </c>
      <c r="O110" s="41"/>
      <c r="P110" s="48">
        <v>0</v>
      </c>
      <c r="Q110" s="50" t="n">
        <f t="shared" si="17"/>
        <v>0.0</v>
      </c>
      <c r="R110" s="50" t="n">
        <f t="shared" si="18"/>
        <v>0.0</v>
      </c>
      <c r="S110" s="51">
        <v>0</v>
      </c>
      <c r="T110" s="50">
        <v>0</v>
      </c>
      <c r="U110" s="50" t="n">
        <f t="shared" si="19"/>
        <v>0.0</v>
      </c>
      <c r="V110" s="51" t="n">
        <f t="shared" si="20"/>
        <v>0.0</v>
      </c>
      <c r="W110" s="28"/>
      <c r="X110" s="15">
        <v>70</v>
      </c>
      <c r="Y110" s="42">
        <v>0</v>
      </c>
      <c r="Z110" s="15" t="n">
        <f t="shared" si="21"/>
        <v>0.0</v>
      </c>
      <c r="AA110" s="15" t="n">
        <f t="shared" si="22"/>
        <v>0.0</v>
      </c>
      <c r="AB110" s="15" t="n">
        <f t="shared" si="23"/>
        <v>0.0</v>
      </c>
      <c r="AC110" s="15" t="n">
        <f t="shared" si="24"/>
        <v>0.0</v>
      </c>
      <c r="AD110" s="15" t="n">
        <f t="shared" si="25"/>
        <v>0.0</v>
      </c>
      <c r="AE110" s="16" t="n">
        <f t="shared" si="26"/>
        <v>0.0</v>
      </c>
    </row>
    <row r="111" spans="1:31" ht="43.2" x14ac:dyDescent="0.3">
      <c r="A111" s="68"/>
      <c r="B111" s="65" t="s">
        <v>294</v>
      </c>
      <c r="C111" s="66" t="s">
        <v>118</v>
      </c>
      <c r="D111" s="39"/>
      <c r="E111" s="39"/>
      <c r="F111" s="39"/>
      <c r="G111" s="39"/>
      <c r="H111" s="39"/>
      <c r="I111" s="39"/>
      <c r="J111" s="39"/>
      <c r="K111" s="39"/>
      <c r="L111" s="40"/>
      <c r="M111" s="289" t="s">
        <v>212</v>
      </c>
      <c r="N111" s="289">
        <v>0</v>
      </c>
      <c r="O111" s="41"/>
      <c r="P111" s="48">
        <v>0</v>
      </c>
      <c r="Q111" s="50" t="n">
        <f t="shared" si="17"/>
        <v>0.0</v>
      </c>
      <c r="R111" s="50" t="n">
        <f t="shared" si="18"/>
        <v>0.0</v>
      </c>
      <c r="S111" s="51">
        <v>0</v>
      </c>
      <c r="T111" s="50">
        <v>0</v>
      </c>
      <c r="U111" s="50" t="n">
        <f t="shared" si="19"/>
        <v>0.0</v>
      </c>
      <c r="V111" s="51" t="n">
        <f t="shared" si="20"/>
        <v>0.0</v>
      </c>
      <c r="W111" s="28"/>
      <c r="X111" s="15">
        <v>70</v>
      </c>
      <c r="Y111" s="42">
        <v>0</v>
      </c>
      <c r="Z111" s="15" t="n">
        <f t="shared" si="21"/>
        <v>0.0</v>
      </c>
      <c r="AA111" s="15" t="n">
        <f t="shared" si="22"/>
        <v>0.0</v>
      </c>
      <c r="AB111" s="15" t="n">
        <f t="shared" si="23"/>
        <v>0.0</v>
      </c>
      <c r="AC111" s="15" t="n">
        <f t="shared" si="24"/>
        <v>0.0</v>
      </c>
      <c r="AD111" s="15" t="n">
        <f t="shared" si="25"/>
        <v>0.0</v>
      </c>
      <c r="AE111" s="16" t="n">
        <f t="shared" si="26"/>
        <v>0.0</v>
      </c>
    </row>
    <row r="112" spans="1:31" ht="28.8" x14ac:dyDescent="0.3">
      <c r="A112" s="68"/>
      <c r="B112" s="65" t="s">
        <v>294</v>
      </c>
      <c r="C112" s="66" t="s">
        <v>119</v>
      </c>
      <c r="D112" s="39"/>
      <c r="E112" s="39"/>
      <c r="F112" s="39"/>
      <c r="G112" s="39"/>
      <c r="H112" s="39"/>
      <c r="I112" s="39"/>
      <c r="J112" s="39"/>
      <c r="K112" s="39"/>
      <c r="L112" s="40"/>
      <c r="M112" s="289" t="s">
        <v>212</v>
      </c>
      <c r="N112" s="289">
        <v>0</v>
      </c>
      <c r="O112" s="41"/>
      <c r="P112" s="48">
        <v>0</v>
      </c>
      <c r="Q112" s="50" t="n">
        <f t="shared" si="17"/>
        <v>0.0</v>
      </c>
      <c r="R112" s="50" t="n">
        <f t="shared" si="18"/>
        <v>0.0</v>
      </c>
      <c r="S112" s="51">
        <v>0</v>
      </c>
      <c r="T112" s="50">
        <v>0</v>
      </c>
      <c r="U112" s="50" t="n">
        <f t="shared" si="19"/>
        <v>0.0</v>
      </c>
      <c r="V112" s="51" t="n">
        <f t="shared" si="20"/>
        <v>0.0</v>
      </c>
      <c r="W112" s="28"/>
      <c r="X112" s="15">
        <v>70</v>
      </c>
      <c r="Y112" s="42">
        <v>0</v>
      </c>
      <c r="Z112" s="15" t="n">
        <f t="shared" si="21"/>
        <v>0.0</v>
      </c>
      <c r="AA112" s="15" t="n">
        <f t="shared" si="22"/>
        <v>0.0</v>
      </c>
      <c r="AB112" s="15" t="n">
        <f t="shared" si="23"/>
        <v>0.0</v>
      </c>
      <c r="AC112" s="15" t="n">
        <f t="shared" si="24"/>
        <v>0.0</v>
      </c>
      <c r="AD112" s="15" t="n">
        <f t="shared" si="25"/>
        <v>0.0</v>
      </c>
      <c r="AE112" s="16" t="n">
        <f t="shared" si="26"/>
        <v>0.0</v>
      </c>
    </row>
    <row r="113" spans="1:31" x14ac:dyDescent="0.3">
      <c r="A113" s="68"/>
      <c r="B113" s="65" t="s">
        <v>294</v>
      </c>
      <c r="C113" s="66" t="s">
        <v>143</v>
      </c>
      <c r="D113" s="39"/>
      <c r="E113" s="39"/>
      <c r="F113" s="39"/>
      <c r="G113" s="39"/>
      <c r="H113" s="39"/>
      <c r="I113" s="39"/>
      <c r="J113" s="39"/>
      <c r="K113" s="39"/>
      <c r="L113" s="40"/>
      <c r="M113" s="289" t="s">
        <v>212</v>
      </c>
      <c r="N113" s="289">
        <v>0</v>
      </c>
      <c r="O113" s="41"/>
      <c r="P113" s="48">
        <v>0</v>
      </c>
      <c r="Q113" s="50" t="n">
        <f t="shared" si="17"/>
        <v>0.0</v>
      </c>
      <c r="R113" s="50" t="n">
        <f t="shared" si="18"/>
        <v>0.0</v>
      </c>
      <c r="S113" s="51">
        <v>0</v>
      </c>
      <c r="T113" s="50">
        <v>0</v>
      </c>
      <c r="U113" s="50" t="n">
        <f t="shared" si="19"/>
        <v>0.0</v>
      </c>
      <c r="V113" s="51" t="n">
        <f t="shared" si="20"/>
        <v>0.0</v>
      </c>
      <c r="W113" s="28"/>
      <c r="X113" s="15">
        <v>70</v>
      </c>
      <c r="Y113" s="43">
        <v>20</v>
      </c>
      <c r="Z113" s="15" t="n">
        <f t="shared" si="21"/>
        <v>0.0</v>
      </c>
      <c r="AA113" s="15" t="n">
        <f t="shared" si="22"/>
        <v>0.0</v>
      </c>
      <c r="AB113" s="15" t="n">
        <f t="shared" si="23"/>
        <v>0.0</v>
      </c>
      <c r="AC113" s="15" t="n">
        <f t="shared" si="24"/>
        <v>0.0</v>
      </c>
      <c r="AD113" s="15" t="n">
        <f t="shared" si="25"/>
        <v>0.0</v>
      </c>
      <c r="AE113" s="16" t="n">
        <f t="shared" si="26"/>
        <v>0.0</v>
      </c>
    </row>
    <row r="114" spans="1:31" ht="28.8" x14ac:dyDescent="0.3">
      <c r="A114" s="70">
        <v>1.1000000000000001</v>
      </c>
      <c r="B114" s="65" t="s">
        <v>294</v>
      </c>
      <c r="C114" s="66" t="s">
        <v>144</v>
      </c>
      <c r="D114" s="39"/>
      <c r="E114" s="39"/>
      <c r="F114" s="39"/>
      <c r="G114" s="39"/>
      <c r="H114" s="39"/>
      <c r="I114" s="39"/>
      <c r="J114" s="39"/>
      <c r="K114" s="39"/>
      <c r="L114" s="40"/>
      <c r="M114" s="290" t="s">
        <v>205</v>
      </c>
      <c r="N114" s="290">
        <v>18</v>
      </c>
      <c r="O114" s="41"/>
      <c r="P114" s="48">
        <v>138</v>
      </c>
      <c r="Q114" s="50" t="n">
        <f t="shared" si="17"/>
        <v>6.9</v>
      </c>
      <c r="R114" s="50" t="n">
        <f t="shared" si="18"/>
        <v>6.8227199999999995</v>
      </c>
      <c r="S114" s="51">
        <v>0</v>
      </c>
      <c r="T114" s="50">
        <v>0</v>
      </c>
      <c r="U114" s="50" t="n">
        <f t="shared" si="19"/>
        <v>151.72272</v>
      </c>
      <c r="V114" s="51" t="n">
        <f t="shared" si="20"/>
        <v>2731.00896</v>
      </c>
      <c r="W114" s="28"/>
      <c r="X114" s="15">
        <v>70</v>
      </c>
      <c r="Y114" s="43" t="n">
        <v>18.0</v>
      </c>
      <c r="Z114" s="15" t="n">
        <f t="shared" si="21"/>
        <v>1738.8</v>
      </c>
      <c r="AA114" s="15" t="n">
        <f t="shared" si="22"/>
        <v>86.94</v>
      </c>
      <c r="AB114" s="15" t="n">
        <f t="shared" si="23"/>
        <v>85.96627199999999</v>
      </c>
      <c r="AC114" s="15" t="n">
        <f t="shared" si="24"/>
        <v>0.0</v>
      </c>
      <c r="AD114" s="15" t="n">
        <f t="shared" si="25"/>
        <v>0.0</v>
      </c>
      <c r="AE114" s="16" t="n">
        <f t="shared" si="26"/>
        <v>1911.706272</v>
      </c>
    </row>
    <row r="115" spans="1:31" ht="216" x14ac:dyDescent="0.3">
      <c r="A115" s="68">
        <v>2</v>
      </c>
      <c r="B115" s="65" t="s">
        <v>294</v>
      </c>
      <c r="C115" s="66" t="s">
        <v>259</v>
      </c>
      <c r="D115" s="39"/>
      <c r="E115" s="39"/>
      <c r="F115" s="39"/>
      <c r="G115" s="39"/>
      <c r="H115" s="39"/>
      <c r="I115" s="39"/>
      <c r="J115" s="39"/>
      <c r="K115" s="39"/>
      <c r="L115" s="40"/>
      <c r="M115" s="290" t="s">
        <v>205</v>
      </c>
      <c r="N115" s="290">
        <v>10</v>
      </c>
      <c r="O115" s="41"/>
      <c r="P115" s="48">
        <v>575</v>
      </c>
      <c r="Q115" s="50" t="n">
        <f t="shared" si="17"/>
        <v>28.75</v>
      </c>
      <c r="R115" s="50" t="n">
        <f t="shared" si="18"/>
        <v>28.427999999999997</v>
      </c>
      <c r="S115" s="51">
        <v>0</v>
      </c>
      <c r="T115" s="50">
        <v>0</v>
      </c>
      <c r="U115" s="50" t="n">
        <f t="shared" si="19"/>
        <v>632.178</v>
      </c>
      <c r="V115" s="51" t="n">
        <f t="shared" si="20"/>
        <v>6321.78</v>
      </c>
      <c r="W115" s="28"/>
      <c r="X115" s="15">
        <v>70</v>
      </c>
      <c r="Y115" s="42" t="n">
        <v>10.0</v>
      </c>
      <c r="Z115" s="15" t="n">
        <f t="shared" si="21"/>
        <v>4025.0</v>
      </c>
      <c r="AA115" s="15" t="n">
        <f t="shared" si="22"/>
        <v>201.25</v>
      </c>
      <c r="AB115" s="15" t="n">
        <f t="shared" si="23"/>
        <v>198.99599999999998</v>
      </c>
      <c r="AC115" s="15" t="n">
        <f t="shared" si="24"/>
        <v>0.0</v>
      </c>
      <c r="AD115" s="15" t="n">
        <f t="shared" si="25"/>
        <v>0.0</v>
      </c>
      <c r="AE115" s="16" t="n">
        <f t="shared" si="26"/>
        <v>4425.246</v>
      </c>
    </row>
    <row r="116" spans="1:31" x14ac:dyDescent="0.3">
      <c r="A116" s="68"/>
      <c r="B116" s="65" t="s">
        <v>294</v>
      </c>
      <c r="C116" s="66" t="s">
        <v>145</v>
      </c>
      <c r="D116" s="39"/>
      <c r="E116" s="39"/>
      <c r="F116" s="39"/>
      <c r="G116" s="39"/>
      <c r="H116" s="39"/>
      <c r="I116" s="39"/>
      <c r="J116" s="39"/>
      <c r="K116" s="39"/>
      <c r="L116" s="40"/>
      <c r="M116" s="289" t="s">
        <v>212</v>
      </c>
      <c r="N116" s="289">
        <v>0</v>
      </c>
      <c r="O116" s="41"/>
      <c r="P116" s="48">
        <v>0</v>
      </c>
      <c r="Q116" s="50" t="n">
        <f t="shared" si="17"/>
        <v>0.0</v>
      </c>
      <c r="R116" s="50" t="n">
        <f t="shared" si="18"/>
        <v>0.0</v>
      </c>
      <c r="S116" s="51">
        <v>0</v>
      </c>
      <c r="T116" s="50">
        <v>0</v>
      </c>
      <c r="U116" s="50" t="n">
        <f t="shared" si="19"/>
        <v>0.0</v>
      </c>
      <c r="V116" s="51" t="n">
        <f t="shared" si="20"/>
        <v>0.0</v>
      </c>
      <c r="W116" s="28"/>
      <c r="X116" s="15">
        <v>70</v>
      </c>
      <c r="Y116" s="42">
        <v>0</v>
      </c>
      <c r="Z116" s="15" t="n">
        <f t="shared" si="21"/>
        <v>0.0</v>
      </c>
      <c r="AA116" s="15" t="n">
        <f t="shared" si="22"/>
        <v>0.0</v>
      </c>
      <c r="AB116" s="15" t="n">
        <f t="shared" si="23"/>
        <v>0.0</v>
      </c>
      <c r="AC116" s="15" t="n">
        <f t="shared" si="24"/>
        <v>0.0</v>
      </c>
      <c r="AD116" s="15" t="n">
        <f t="shared" si="25"/>
        <v>0.0</v>
      </c>
      <c r="AE116" s="16" t="n">
        <f t="shared" si="26"/>
        <v>0.0</v>
      </c>
    </row>
    <row r="117" spans="1:31" ht="100.8" x14ac:dyDescent="0.3">
      <c r="A117" s="68">
        <v>3</v>
      </c>
      <c r="B117" s="65" t="s">
        <v>294</v>
      </c>
      <c r="C117" s="66" t="s">
        <v>260</v>
      </c>
      <c r="D117" s="39"/>
      <c r="E117" s="39"/>
      <c r="F117" s="39"/>
      <c r="G117" s="39"/>
      <c r="H117" s="39"/>
      <c r="I117" s="39"/>
      <c r="J117" s="39"/>
      <c r="K117" s="39"/>
      <c r="L117" s="40"/>
      <c r="M117" s="290" t="s">
        <v>205</v>
      </c>
      <c r="N117" s="290">
        <v>10</v>
      </c>
      <c r="O117" s="41"/>
      <c r="P117" s="48">
        <v>690</v>
      </c>
      <c r="Q117" s="50" t="n">
        <f t="shared" si="17"/>
        <v>34.5</v>
      </c>
      <c r="R117" s="50" t="n">
        <f t="shared" si="18"/>
        <v>34.1136</v>
      </c>
      <c r="S117" s="51">
        <v>0</v>
      </c>
      <c r="T117" s="50">
        <v>0</v>
      </c>
      <c r="U117" s="50" t="n">
        <f t="shared" si="19"/>
        <v>758.6136</v>
      </c>
      <c r="V117" s="51" t="n">
        <f t="shared" si="20"/>
        <v>7586.136</v>
      </c>
      <c r="W117" s="28"/>
      <c r="X117" s="15">
        <v>70</v>
      </c>
      <c r="Y117" s="42" t="n">
        <v>10.0</v>
      </c>
      <c r="Z117" s="15" t="n">
        <f t="shared" si="21"/>
        <v>4830.0</v>
      </c>
      <c r="AA117" s="15" t="n">
        <f t="shared" si="22"/>
        <v>241.5</v>
      </c>
      <c r="AB117" s="15" t="n">
        <f t="shared" si="23"/>
        <v>238.7952</v>
      </c>
      <c r="AC117" s="15" t="n">
        <f t="shared" si="24"/>
        <v>0.0</v>
      </c>
      <c r="AD117" s="15" t="n">
        <f t="shared" si="25"/>
        <v>0.0</v>
      </c>
      <c r="AE117" s="16" t="n">
        <f t="shared" si="26"/>
        <v>5310.2952</v>
      </c>
    </row>
    <row r="118" spans="1:31" x14ac:dyDescent="0.3">
      <c r="A118" s="68"/>
      <c r="B118" s="65" t="s">
        <v>294</v>
      </c>
      <c r="C118" s="66" t="s">
        <v>146</v>
      </c>
      <c r="D118" s="39"/>
      <c r="E118" s="39"/>
      <c r="F118" s="39"/>
      <c r="G118" s="39"/>
      <c r="H118" s="39"/>
      <c r="I118" s="39"/>
      <c r="J118" s="39"/>
      <c r="K118" s="39"/>
      <c r="L118" s="40"/>
      <c r="M118" s="289" t="s">
        <v>212</v>
      </c>
      <c r="N118" s="289">
        <v>0</v>
      </c>
      <c r="O118" s="41"/>
      <c r="P118" s="48">
        <v>0</v>
      </c>
      <c r="Q118" s="50" t="n">
        <f t="shared" si="17"/>
        <v>0.0</v>
      </c>
      <c r="R118" s="50" t="n">
        <f t="shared" si="18"/>
        <v>0.0</v>
      </c>
      <c r="S118" s="51">
        <v>0</v>
      </c>
      <c r="T118" s="50">
        <v>0</v>
      </c>
      <c r="U118" s="50" t="n">
        <f t="shared" si="19"/>
        <v>0.0</v>
      </c>
      <c r="V118" s="51" t="n">
        <f t="shared" si="20"/>
        <v>0.0</v>
      </c>
      <c r="W118" s="28"/>
      <c r="X118" s="15">
        <v>70</v>
      </c>
      <c r="Y118" s="42">
        <v>0</v>
      </c>
      <c r="Z118" s="15" t="n">
        <f t="shared" si="21"/>
        <v>0.0</v>
      </c>
      <c r="AA118" s="15" t="n">
        <f t="shared" si="22"/>
        <v>0.0</v>
      </c>
      <c r="AB118" s="15" t="n">
        <f t="shared" si="23"/>
        <v>0.0</v>
      </c>
      <c r="AC118" s="15" t="n">
        <f t="shared" si="24"/>
        <v>0.0</v>
      </c>
      <c r="AD118" s="15" t="n">
        <f t="shared" si="25"/>
        <v>0.0</v>
      </c>
      <c r="AE118" s="16" t="n">
        <f t="shared" si="26"/>
        <v>0.0</v>
      </c>
    </row>
    <row r="119" spans="1:31" x14ac:dyDescent="0.3">
      <c r="A119" s="73" t="s">
        <v>200</v>
      </c>
      <c r="B119" s="65" t="s">
        <v>294</v>
      </c>
      <c r="C119" s="66" t="s">
        <v>147</v>
      </c>
      <c r="D119" s="39"/>
      <c r="E119" s="39"/>
      <c r="F119" s="39"/>
      <c r="G119" s="39"/>
      <c r="H119" s="39"/>
      <c r="I119" s="39"/>
      <c r="J119" s="39"/>
      <c r="K119" s="39"/>
      <c r="L119" s="40"/>
      <c r="M119" s="289" t="s">
        <v>212</v>
      </c>
      <c r="N119" s="289">
        <v>0</v>
      </c>
      <c r="O119" s="41"/>
      <c r="P119" s="48">
        <v>0</v>
      </c>
      <c r="Q119" s="50" t="n">
        <f t="shared" si="17"/>
        <v>0.0</v>
      </c>
      <c r="R119" s="50" t="n">
        <f t="shared" si="18"/>
        <v>0.0</v>
      </c>
      <c r="S119" s="51">
        <v>0</v>
      </c>
      <c r="T119" s="50">
        <v>0</v>
      </c>
      <c r="U119" s="50" t="n">
        <f t="shared" si="19"/>
        <v>0.0</v>
      </c>
      <c r="V119" s="51" t="n">
        <f t="shared" si="20"/>
        <v>0.0</v>
      </c>
      <c r="W119" s="28"/>
      <c r="X119" s="15">
        <v>70</v>
      </c>
      <c r="Y119" s="42">
        <v>0</v>
      </c>
      <c r="Z119" s="15" t="n">
        <f t="shared" si="21"/>
        <v>0.0</v>
      </c>
      <c r="AA119" s="15" t="n">
        <f t="shared" si="22"/>
        <v>0.0</v>
      </c>
      <c r="AB119" s="15" t="n">
        <f t="shared" si="23"/>
        <v>0.0</v>
      </c>
      <c r="AC119" s="15" t="n">
        <f t="shared" si="24"/>
        <v>0.0</v>
      </c>
      <c r="AD119" s="15" t="n">
        <f t="shared" si="25"/>
        <v>0.0</v>
      </c>
      <c r="AE119" s="16" t="n">
        <f t="shared" si="26"/>
        <v>0.0</v>
      </c>
    </row>
    <row r="120" spans="1:31" x14ac:dyDescent="0.3">
      <c r="A120" s="69"/>
      <c r="B120" s="65" t="s">
        <v>294</v>
      </c>
      <c r="C120" s="66" t="s">
        <v>116</v>
      </c>
      <c r="D120" s="39"/>
      <c r="E120" s="39"/>
      <c r="F120" s="39"/>
      <c r="G120" s="39"/>
      <c r="H120" s="39"/>
      <c r="I120" s="39"/>
      <c r="J120" s="39"/>
      <c r="K120" s="39"/>
      <c r="L120" s="40"/>
      <c r="M120" s="289" t="s">
        <v>212</v>
      </c>
      <c r="N120" s="289">
        <v>0</v>
      </c>
      <c r="O120" s="41"/>
      <c r="P120" s="48">
        <v>0</v>
      </c>
      <c r="Q120" s="50" t="n">
        <f t="shared" si="17"/>
        <v>0.0</v>
      </c>
      <c r="R120" s="50" t="n">
        <f t="shared" si="18"/>
        <v>0.0</v>
      </c>
      <c r="S120" s="51">
        <v>0</v>
      </c>
      <c r="T120" s="50">
        <v>0</v>
      </c>
      <c r="U120" s="50" t="n">
        <f t="shared" si="19"/>
        <v>0.0</v>
      </c>
      <c r="V120" s="51" t="n">
        <f t="shared" si="20"/>
        <v>0.0</v>
      </c>
      <c r="W120" s="28"/>
      <c r="X120" s="15">
        <v>70</v>
      </c>
      <c r="Y120" s="42">
        <v>0</v>
      </c>
      <c r="Z120" s="15" t="n">
        <f t="shared" si="21"/>
        <v>0.0</v>
      </c>
      <c r="AA120" s="15" t="n">
        <f t="shared" si="22"/>
        <v>0.0</v>
      </c>
      <c r="AB120" s="15" t="n">
        <f t="shared" si="23"/>
        <v>0.0</v>
      </c>
      <c r="AC120" s="15" t="n">
        <f t="shared" si="24"/>
        <v>0.0</v>
      </c>
      <c r="AD120" s="15" t="n">
        <f t="shared" si="25"/>
        <v>0.0</v>
      </c>
      <c r="AE120" s="16" t="n">
        <f t="shared" si="26"/>
        <v>0.0</v>
      </c>
    </row>
    <row r="121" spans="1:31" ht="43.2" x14ac:dyDescent="0.3">
      <c r="A121" s="69"/>
      <c r="B121" s="65" t="s">
        <v>294</v>
      </c>
      <c r="C121" s="66" t="s">
        <v>148</v>
      </c>
      <c r="D121" s="39"/>
      <c r="E121" s="39"/>
      <c r="F121" s="39"/>
      <c r="G121" s="39"/>
      <c r="H121" s="39"/>
      <c r="I121" s="39"/>
      <c r="J121" s="39"/>
      <c r="K121" s="39"/>
      <c r="L121" s="40"/>
      <c r="M121" s="289" t="s">
        <v>212</v>
      </c>
      <c r="N121" s="289">
        <v>0</v>
      </c>
      <c r="O121" s="41"/>
      <c r="P121" s="48">
        <v>0</v>
      </c>
      <c r="Q121" s="50" t="n">
        <f t="shared" si="17"/>
        <v>0.0</v>
      </c>
      <c r="R121" s="50" t="n">
        <f t="shared" si="18"/>
        <v>0.0</v>
      </c>
      <c r="S121" s="51">
        <v>0</v>
      </c>
      <c r="T121" s="50">
        <v>0</v>
      </c>
      <c r="U121" s="50" t="n">
        <f t="shared" si="19"/>
        <v>0.0</v>
      </c>
      <c r="V121" s="51" t="n">
        <f t="shared" si="20"/>
        <v>0.0</v>
      </c>
      <c r="W121" s="28"/>
      <c r="X121" s="15">
        <v>70</v>
      </c>
      <c r="Y121" s="42">
        <v>0</v>
      </c>
      <c r="Z121" s="15" t="n">
        <f t="shared" si="21"/>
        <v>0.0</v>
      </c>
      <c r="AA121" s="15" t="n">
        <f t="shared" si="22"/>
        <v>0.0</v>
      </c>
      <c r="AB121" s="15" t="n">
        <f t="shared" si="23"/>
        <v>0.0</v>
      </c>
      <c r="AC121" s="15" t="n">
        <f t="shared" si="24"/>
        <v>0.0</v>
      </c>
      <c r="AD121" s="15" t="n">
        <f t="shared" si="25"/>
        <v>0.0</v>
      </c>
      <c r="AE121" s="16" t="n">
        <f t="shared" si="26"/>
        <v>0.0</v>
      </c>
    </row>
    <row r="122" spans="1:31" x14ac:dyDescent="0.3">
      <c r="A122" s="69"/>
      <c r="B122" s="65" t="s">
        <v>294</v>
      </c>
      <c r="C122" s="66" t="s">
        <v>149</v>
      </c>
      <c r="D122" s="39"/>
      <c r="E122" s="39"/>
      <c r="F122" s="39"/>
      <c r="G122" s="39"/>
      <c r="H122" s="39"/>
      <c r="I122" s="39"/>
      <c r="J122" s="39"/>
      <c r="K122" s="39"/>
      <c r="L122" s="40"/>
      <c r="M122" s="289" t="s">
        <v>212</v>
      </c>
      <c r="N122" s="289">
        <v>0</v>
      </c>
      <c r="O122" s="41"/>
      <c r="P122" s="48">
        <v>0</v>
      </c>
      <c r="Q122" s="50" t="n">
        <f t="shared" si="17"/>
        <v>0.0</v>
      </c>
      <c r="R122" s="50" t="n">
        <f t="shared" si="18"/>
        <v>0.0</v>
      </c>
      <c r="S122" s="51">
        <v>0</v>
      </c>
      <c r="T122" s="50">
        <v>0</v>
      </c>
      <c r="U122" s="50" t="n">
        <f t="shared" si="19"/>
        <v>0.0</v>
      </c>
      <c r="V122" s="51" t="n">
        <f t="shared" si="20"/>
        <v>0.0</v>
      </c>
      <c r="W122" s="28"/>
      <c r="X122" s="15">
        <v>70</v>
      </c>
      <c r="Y122" s="43">
        <v>11</v>
      </c>
      <c r="Z122" s="15" t="n">
        <f t="shared" si="21"/>
        <v>0.0</v>
      </c>
      <c r="AA122" s="15" t="n">
        <f t="shared" si="22"/>
        <v>0.0</v>
      </c>
      <c r="AB122" s="15" t="n">
        <f t="shared" si="23"/>
        <v>0.0</v>
      </c>
      <c r="AC122" s="15" t="n">
        <f t="shared" si="24"/>
        <v>0.0</v>
      </c>
      <c r="AD122" s="15" t="n">
        <f t="shared" si="25"/>
        <v>0.0</v>
      </c>
      <c r="AE122" s="16" t="n">
        <f t="shared" si="26"/>
        <v>0.0</v>
      </c>
    </row>
    <row r="123" spans="1:31" ht="144" x14ac:dyDescent="0.3">
      <c r="A123" s="69">
        <v>1</v>
      </c>
      <c r="B123" s="65" t="s">
        <v>294</v>
      </c>
      <c r="C123" s="66" t="s">
        <v>261</v>
      </c>
      <c r="D123" s="39"/>
      <c r="E123" s="39"/>
      <c r="F123" s="39"/>
      <c r="G123" s="39"/>
      <c r="H123" s="39"/>
      <c r="I123" s="39"/>
      <c r="J123" s="39"/>
      <c r="K123" s="39"/>
      <c r="L123" s="40"/>
      <c r="M123" s="289" t="s">
        <v>212</v>
      </c>
      <c r="N123" s="289">
        <v>0</v>
      </c>
      <c r="O123" s="41"/>
      <c r="P123" s="48">
        <v>0</v>
      </c>
      <c r="Q123" s="50" t="n">
        <f t="shared" si="17"/>
        <v>0.0</v>
      </c>
      <c r="R123" s="50" t="n">
        <f t="shared" si="18"/>
        <v>0.0</v>
      </c>
      <c r="S123" s="51">
        <v>0</v>
      </c>
      <c r="T123" s="50">
        <v>0</v>
      </c>
      <c r="U123" s="50" t="n">
        <f t="shared" si="19"/>
        <v>0.0</v>
      </c>
      <c r="V123" s="51" t="n">
        <f t="shared" si="20"/>
        <v>0.0</v>
      </c>
      <c r="W123" s="28"/>
      <c r="X123" s="15">
        <v>70</v>
      </c>
      <c r="Y123" s="42">
        <v>0</v>
      </c>
      <c r="Z123" s="15" t="n">
        <f t="shared" si="21"/>
        <v>0.0</v>
      </c>
      <c r="AA123" s="15" t="n">
        <f t="shared" si="22"/>
        <v>0.0</v>
      </c>
      <c r="AB123" s="15" t="n">
        <f t="shared" si="23"/>
        <v>0.0</v>
      </c>
      <c r="AC123" s="15" t="n">
        <f t="shared" si="24"/>
        <v>0.0</v>
      </c>
      <c r="AD123" s="15" t="n">
        <f t="shared" si="25"/>
        <v>0.0</v>
      </c>
      <c r="AE123" s="16" t="n">
        <f t="shared" si="26"/>
        <v>0.0</v>
      </c>
    </row>
    <row r="124" spans="1:31" ht="72" x14ac:dyDescent="0.3">
      <c r="A124" s="69"/>
      <c r="B124" s="65" t="s">
        <v>294</v>
      </c>
      <c r="C124" s="66" t="s">
        <v>150</v>
      </c>
      <c r="D124" s="39"/>
      <c r="E124" s="39"/>
      <c r="F124" s="39"/>
      <c r="G124" s="39"/>
      <c r="H124" s="39"/>
      <c r="I124" s="39"/>
      <c r="J124" s="39"/>
      <c r="K124" s="39"/>
      <c r="L124" s="40"/>
      <c r="M124" s="289" t="s">
        <v>212</v>
      </c>
      <c r="N124" s="289">
        <v>0</v>
      </c>
      <c r="O124" s="41"/>
      <c r="P124" s="48">
        <v>0</v>
      </c>
      <c r="Q124" s="50" t="n">
        <f t="shared" si="17"/>
        <v>0.0</v>
      </c>
      <c r="R124" s="50" t="n">
        <f t="shared" si="18"/>
        <v>0.0</v>
      </c>
      <c r="S124" s="51">
        <v>0</v>
      </c>
      <c r="T124" s="50">
        <v>0</v>
      </c>
      <c r="U124" s="50" t="n">
        <f t="shared" si="19"/>
        <v>0.0</v>
      </c>
      <c r="V124" s="51" t="n">
        <f t="shared" si="20"/>
        <v>0.0</v>
      </c>
      <c r="W124" s="28"/>
      <c r="X124" s="15">
        <v>70</v>
      </c>
      <c r="Y124" s="42">
        <v>0</v>
      </c>
      <c r="Z124" s="15" t="n">
        <f t="shared" si="21"/>
        <v>0.0</v>
      </c>
      <c r="AA124" s="15" t="n">
        <f t="shared" si="22"/>
        <v>0.0</v>
      </c>
      <c r="AB124" s="15" t="n">
        <f t="shared" si="23"/>
        <v>0.0</v>
      </c>
      <c r="AC124" s="15" t="n">
        <f t="shared" si="24"/>
        <v>0.0</v>
      </c>
      <c r="AD124" s="15" t="n">
        <f t="shared" si="25"/>
        <v>0.0</v>
      </c>
      <c r="AE124" s="16" t="n">
        <f t="shared" si="26"/>
        <v>0.0</v>
      </c>
    </row>
    <row r="125" spans="1:31" ht="43.2" x14ac:dyDescent="0.3">
      <c r="A125" s="69">
        <v>1.1000000000000001</v>
      </c>
      <c r="B125" s="65" t="s">
        <v>294</v>
      </c>
      <c r="C125" s="66" t="s">
        <v>262</v>
      </c>
      <c r="D125" s="39"/>
      <c r="E125" s="39"/>
      <c r="F125" s="39"/>
      <c r="G125" s="39"/>
      <c r="H125" s="39"/>
      <c r="I125" s="39"/>
      <c r="J125" s="39"/>
      <c r="K125" s="39"/>
      <c r="L125" s="40"/>
      <c r="M125" s="290" t="s">
        <v>209</v>
      </c>
      <c r="N125" s="290">
        <v>0.09</v>
      </c>
      <c r="O125" s="41"/>
      <c r="P125" s="48">
        <v>287500</v>
      </c>
      <c r="Q125" s="50" t="n">
        <f t="shared" si="17"/>
        <v>14375.0</v>
      </c>
      <c r="R125" s="50" t="n">
        <f t="shared" si="18"/>
        <v>14214.0</v>
      </c>
      <c r="S125" s="51">
        <v>0</v>
      </c>
      <c r="T125" s="50">
        <v>0</v>
      </c>
      <c r="U125" s="50" t="n">
        <f t="shared" si="19"/>
        <v>316089.0</v>
      </c>
      <c r="V125" s="51" t="n">
        <f t="shared" si="20"/>
        <v>28448.01</v>
      </c>
      <c r="W125" s="28"/>
      <c r="X125" s="15">
        <v>70</v>
      </c>
      <c r="Y125" s="42" t="n">
        <v>0.09</v>
      </c>
      <c r="Z125" s="15" t="n">
        <f t="shared" si="21"/>
        <v>18112.5</v>
      </c>
      <c r="AA125" s="15" t="n">
        <f t="shared" si="22"/>
        <v>905.625</v>
      </c>
      <c r="AB125" s="15" t="n">
        <f t="shared" si="23"/>
        <v>895.482</v>
      </c>
      <c r="AC125" s="15" t="n">
        <f t="shared" si="24"/>
        <v>0.0</v>
      </c>
      <c r="AD125" s="15" t="n">
        <f t="shared" si="25"/>
        <v>0.0</v>
      </c>
      <c r="AE125" s="16" t="n">
        <f t="shared" si="26"/>
        <v>19913.607</v>
      </c>
    </row>
    <row r="126" spans="1:31" ht="144" x14ac:dyDescent="0.3">
      <c r="A126" s="69">
        <v>2</v>
      </c>
      <c r="B126" s="65" t="s">
        <v>294</v>
      </c>
      <c r="C126" s="66" t="s">
        <v>263</v>
      </c>
      <c r="D126" s="39"/>
      <c r="E126" s="39"/>
      <c r="F126" s="39"/>
      <c r="G126" s="39"/>
      <c r="H126" s="39"/>
      <c r="I126" s="39"/>
      <c r="J126" s="39"/>
      <c r="K126" s="39"/>
      <c r="L126" s="40"/>
      <c r="M126" s="289" t="s">
        <v>212</v>
      </c>
      <c r="N126" s="289">
        <v>0</v>
      </c>
      <c r="O126" s="41"/>
      <c r="P126" s="48">
        <v>0</v>
      </c>
      <c r="Q126" s="50" t="n">
        <f t="shared" si="17"/>
        <v>0.0</v>
      </c>
      <c r="R126" s="50" t="n">
        <f t="shared" si="18"/>
        <v>0.0</v>
      </c>
      <c r="S126" s="51">
        <v>0</v>
      </c>
      <c r="T126" s="50">
        <v>0</v>
      </c>
      <c r="U126" s="50" t="n">
        <f t="shared" si="19"/>
        <v>0.0</v>
      </c>
      <c r="V126" s="51" t="n">
        <f t="shared" si="20"/>
        <v>0.0</v>
      </c>
      <c r="W126" s="28"/>
      <c r="X126" s="15">
        <v>70</v>
      </c>
      <c r="Y126" s="42">
        <v>0</v>
      </c>
      <c r="Z126" s="15" t="n">
        <f t="shared" si="21"/>
        <v>0.0</v>
      </c>
      <c r="AA126" s="15" t="n">
        <f t="shared" si="22"/>
        <v>0.0</v>
      </c>
      <c r="AB126" s="15" t="n">
        <f t="shared" si="23"/>
        <v>0.0</v>
      </c>
      <c r="AC126" s="15" t="n">
        <f t="shared" si="24"/>
        <v>0.0</v>
      </c>
      <c r="AD126" s="15" t="n">
        <f t="shared" si="25"/>
        <v>0.0</v>
      </c>
      <c r="AE126" s="16" t="n">
        <f t="shared" si="26"/>
        <v>0.0</v>
      </c>
    </row>
    <row r="127" spans="1:31" ht="43.2" x14ac:dyDescent="0.3">
      <c r="A127" s="69"/>
      <c r="B127" s="65" t="s">
        <v>294</v>
      </c>
      <c r="C127" s="66" t="s">
        <v>151</v>
      </c>
      <c r="D127" s="39"/>
      <c r="E127" s="39"/>
      <c r="F127" s="39"/>
      <c r="G127" s="39"/>
      <c r="H127" s="39"/>
      <c r="I127" s="39"/>
      <c r="J127" s="39"/>
      <c r="K127" s="39"/>
      <c r="L127" s="40"/>
      <c r="M127" s="289" t="s">
        <v>212</v>
      </c>
      <c r="N127" s="289">
        <v>0</v>
      </c>
      <c r="O127" s="41"/>
      <c r="P127" s="48">
        <v>0</v>
      </c>
      <c r="Q127" s="50" t="n">
        <f t="shared" si="17"/>
        <v>0.0</v>
      </c>
      <c r="R127" s="50" t="n">
        <f t="shared" si="18"/>
        <v>0.0</v>
      </c>
      <c r="S127" s="51">
        <v>0</v>
      </c>
      <c r="T127" s="50">
        <v>0</v>
      </c>
      <c r="U127" s="50" t="n">
        <f t="shared" si="19"/>
        <v>0.0</v>
      </c>
      <c r="V127" s="51" t="n">
        <f t="shared" si="20"/>
        <v>0.0</v>
      </c>
      <c r="W127" s="28"/>
      <c r="X127" s="15">
        <v>70</v>
      </c>
      <c r="Y127" s="42">
        <v>0</v>
      </c>
      <c r="Z127" s="15" t="n">
        <f t="shared" si="21"/>
        <v>0.0</v>
      </c>
      <c r="AA127" s="15" t="n">
        <f t="shared" si="22"/>
        <v>0.0</v>
      </c>
      <c r="AB127" s="15" t="n">
        <f t="shared" si="23"/>
        <v>0.0</v>
      </c>
      <c r="AC127" s="15" t="n">
        <f t="shared" si="24"/>
        <v>0.0</v>
      </c>
      <c r="AD127" s="15" t="n">
        <f t="shared" si="25"/>
        <v>0.0</v>
      </c>
      <c r="AE127" s="16" t="n">
        <f t="shared" si="26"/>
        <v>0.0</v>
      </c>
    </row>
    <row r="128" spans="1:31" ht="216" x14ac:dyDescent="0.3">
      <c r="A128" s="74" t="s">
        <v>201</v>
      </c>
      <c r="B128" s="65" t="s">
        <v>294</v>
      </c>
      <c r="C128" s="66" t="s">
        <v>264</v>
      </c>
      <c r="D128" s="39"/>
      <c r="E128" s="39"/>
      <c r="F128" s="39"/>
      <c r="G128" s="39"/>
      <c r="H128" s="39"/>
      <c r="I128" s="39"/>
      <c r="J128" s="39"/>
      <c r="K128" s="39"/>
      <c r="L128" s="40"/>
      <c r="M128" s="289" t="s">
        <v>212</v>
      </c>
      <c r="N128" s="289">
        <v>0</v>
      </c>
      <c r="O128" s="41"/>
      <c r="P128" s="48">
        <v>0</v>
      </c>
      <c r="Q128" s="50" t="n">
        <f t="shared" si="17"/>
        <v>0.0</v>
      </c>
      <c r="R128" s="50" t="n">
        <f t="shared" si="18"/>
        <v>0.0</v>
      </c>
      <c r="S128" s="51">
        <v>0</v>
      </c>
      <c r="T128" s="50">
        <v>0</v>
      </c>
      <c r="U128" s="50" t="n">
        <f t="shared" si="19"/>
        <v>0.0</v>
      </c>
      <c r="V128" s="51" t="n">
        <f t="shared" si="20"/>
        <v>0.0</v>
      </c>
      <c r="W128" s="28"/>
      <c r="X128" s="15">
        <v>70</v>
      </c>
      <c r="Y128" s="42">
        <v>0</v>
      </c>
      <c r="Z128" s="15" t="n">
        <f t="shared" si="21"/>
        <v>0.0</v>
      </c>
      <c r="AA128" s="15" t="n">
        <f t="shared" si="22"/>
        <v>0.0</v>
      </c>
      <c r="AB128" s="15" t="n">
        <f t="shared" si="23"/>
        <v>0.0</v>
      </c>
      <c r="AC128" s="15" t="n">
        <f t="shared" si="24"/>
        <v>0.0</v>
      </c>
      <c r="AD128" s="15" t="n">
        <f t="shared" si="25"/>
        <v>0.0</v>
      </c>
      <c r="AE128" s="16" t="n">
        <f t="shared" si="26"/>
        <v>0.0</v>
      </c>
    </row>
    <row r="129" spans="1:31" ht="43.2" x14ac:dyDescent="0.3">
      <c r="A129" s="69"/>
      <c r="B129" s="65" t="s">
        <v>294</v>
      </c>
      <c r="C129" s="66" t="s">
        <v>152</v>
      </c>
      <c r="D129" s="39"/>
      <c r="E129" s="39"/>
      <c r="F129" s="39"/>
      <c r="G129" s="39"/>
      <c r="H129" s="39"/>
      <c r="I129" s="39"/>
      <c r="J129" s="39"/>
      <c r="K129" s="39"/>
      <c r="L129" s="40"/>
      <c r="M129" s="289" t="s">
        <v>212</v>
      </c>
      <c r="N129" s="289">
        <v>0</v>
      </c>
      <c r="O129" s="41"/>
      <c r="P129" s="48">
        <v>0</v>
      </c>
      <c r="Q129" s="50" t="n">
        <f t="shared" si="17"/>
        <v>0.0</v>
      </c>
      <c r="R129" s="50" t="n">
        <f t="shared" si="18"/>
        <v>0.0</v>
      </c>
      <c r="S129" s="51">
        <v>0</v>
      </c>
      <c r="T129" s="50">
        <v>0</v>
      </c>
      <c r="U129" s="50" t="n">
        <f t="shared" si="19"/>
        <v>0.0</v>
      </c>
      <c r="V129" s="51" t="n">
        <f t="shared" si="20"/>
        <v>0.0</v>
      </c>
      <c r="W129" s="28"/>
      <c r="X129" s="15">
        <v>70</v>
      </c>
      <c r="Y129" s="42">
        <v>0</v>
      </c>
      <c r="Z129" s="15" t="n">
        <f t="shared" si="21"/>
        <v>0.0</v>
      </c>
      <c r="AA129" s="15" t="n">
        <f t="shared" si="22"/>
        <v>0.0</v>
      </c>
      <c r="AB129" s="15" t="n">
        <f t="shared" si="23"/>
        <v>0.0</v>
      </c>
      <c r="AC129" s="15" t="n">
        <f t="shared" si="24"/>
        <v>0.0</v>
      </c>
      <c r="AD129" s="15" t="n">
        <f t="shared" si="25"/>
        <v>0.0</v>
      </c>
      <c r="AE129" s="16" t="n">
        <f t="shared" si="26"/>
        <v>0.0</v>
      </c>
    </row>
    <row r="130" spans="1:31" ht="28.8" x14ac:dyDescent="0.3">
      <c r="A130" s="69"/>
      <c r="B130" s="65" t="s">
        <v>294</v>
      </c>
      <c r="C130" s="66" t="s">
        <v>265</v>
      </c>
      <c r="D130" s="39"/>
      <c r="E130" s="39"/>
      <c r="F130" s="39"/>
      <c r="G130" s="39"/>
      <c r="H130" s="39"/>
      <c r="I130" s="39"/>
      <c r="J130" s="39"/>
      <c r="K130" s="39"/>
      <c r="L130" s="40"/>
      <c r="M130" s="289" t="s">
        <v>212</v>
      </c>
      <c r="N130" s="289">
        <v>0</v>
      </c>
      <c r="O130" s="41"/>
      <c r="P130" s="48">
        <v>0</v>
      </c>
      <c r="Q130" s="50" t="n">
        <f t="shared" si="17"/>
        <v>0.0</v>
      </c>
      <c r="R130" s="50" t="n">
        <f t="shared" si="18"/>
        <v>0.0</v>
      </c>
      <c r="S130" s="51">
        <v>0</v>
      </c>
      <c r="T130" s="50">
        <v>0</v>
      </c>
      <c r="U130" s="50" t="n">
        <f t="shared" si="19"/>
        <v>0.0</v>
      </c>
      <c r="V130" s="51" t="n">
        <f t="shared" si="20"/>
        <v>0.0</v>
      </c>
      <c r="W130" s="28"/>
      <c r="X130" s="15">
        <v>70</v>
      </c>
      <c r="Y130" s="43">
        <v>18</v>
      </c>
      <c r="Z130" s="15" t="n">
        <f t="shared" si="21"/>
        <v>0.0</v>
      </c>
      <c r="AA130" s="15" t="n">
        <f t="shared" si="22"/>
        <v>0.0</v>
      </c>
      <c r="AB130" s="15" t="n">
        <f t="shared" si="23"/>
        <v>0.0</v>
      </c>
      <c r="AC130" s="15" t="n">
        <f t="shared" si="24"/>
        <v>0.0</v>
      </c>
      <c r="AD130" s="15" t="n">
        <f t="shared" si="25"/>
        <v>0.0</v>
      </c>
      <c r="AE130" s="16" t="n">
        <f t="shared" si="26"/>
        <v>0.0</v>
      </c>
    </row>
    <row r="131" spans="1:31" ht="28.8" x14ac:dyDescent="0.3">
      <c r="A131" s="69"/>
      <c r="B131" s="65" t="s">
        <v>294</v>
      </c>
      <c r="C131" s="66" t="s">
        <v>266</v>
      </c>
      <c r="D131" s="39"/>
      <c r="E131" s="39"/>
      <c r="F131" s="39"/>
      <c r="G131" s="39"/>
      <c r="H131" s="39"/>
      <c r="I131" s="39"/>
      <c r="J131" s="39"/>
      <c r="K131" s="39"/>
      <c r="L131" s="40"/>
      <c r="M131" s="289" t="s">
        <v>212</v>
      </c>
      <c r="N131" s="289">
        <v>0</v>
      </c>
      <c r="O131" s="41"/>
      <c r="P131" s="48">
        <v>0</v>
      </c>
      <c r="Q131" s="50" t="n">
        <f t="shared" si="17"/>
        <v>0.0</v>
      </c>
      <c r="R131" s="50" t="n">
        <f t="shared" si="18"/>
        <v>0.0</v>
      </c>
      <c r="S131" s="51">
        <v>0</v>
      </c>
      <c r="T131" s="50">
        <v>0</v>
      </c>
      <c r="U131" s="50" t="n">
        <f t="shared" si="19"/>
        <v>0.0</v>
      </c>
      <c r="V131" s="51" t="n">
        <f t="shared" si="20"/>
        <v>0.0</v>
      </c>
      <c r="W131" s="28"/>
      <c r="X131" s="15">
        <v>70</v>
      </c>
      <c r="Y131" s="43">
        <v>10</v>
      </c>
      <c r="Z131" s="15" t="n">
        <f t="shared" si="21"/>
        <v>0.0</v>
      </c>
      <c r="AA131" s="15" t="n">
        <f t="shared" si="22"/>
        <v>0.0</v>
      </c>
      <c r="AB131" s="15" t="n">
        <f t="shared" si="23"/>
        <v>0.0</v>
      </c>
      <c r="AC131" s="15" t="n">
        <f t="shared" si="24"/>
        <v>0.0</v>
      </c>
      <c r="AD131" s="15" t="n">
        <f t="shared" si="25"/>
        <v>0.0</v>
      </c>
      <c r="AE131" s="16" t="n">
        <f t="shared" si="26"/>
        <v>0.0</v>
      </c>
    </row>
    <row r="132" spans="1:31" ht="28.8" x14ac:dyDescent="0.3">
      <c r="A132" s="69"/>
      <c r="B132" s="65" t="s">
        <v>294</v>
      </c>
      <c r="C132" s="66" t="s">
        <v>267</v>
      </c>
      <c r="D132" s="39"/>
      <c r="E132" s="39"/>
      <c r="F132" s="39"/>
      <c r="G132" s="39"/>
      <c r="H132" s="39"/>
      <c r="I132" s="39"/>
      <c r="J132" s="39"/>
      <c r="K132" s="39"/>
      <c r="L132" s="40"/>
      <c r="M132" s="289" t="s">
        <v>212</v>
      </c>
      <c r="N132" s="289">
        <v>0</v>
      </c>
      <c r="O132" s="41"/>
      <c r="P132" s="48">
        <v>0</v>
      </c>
      <c r="Q132" s="50" t="n">
        <f t="shared" si="17"/>
        <v>0.0</v>
      </c>
      <c r="R132" s="50" t="n">
        <f t="shared" si="18"/>
        <v>0.0</v>
      </c>
      <c r="S132" s="51">
        <v>0</v>
      </c>
      <c r="T132" s="50">
        <v>0</v>
      </c>
      <c r="U132" s="50" t="n">
        <f t="shared" si="19"/>
        <v>0.0</v>
      </c>
      <c r="V132" s="51" t="n">
        <f t="shared" si="20"/>
        <v>0.0</v>
      </c>
      <c r="W132" s="28"/>
      <c r="X132" s="15">
        <v>70</v>
      </c>
      <c r="Y132" s="42">
        <v>0</v>
      </c>
      <c r="Z132" s="15" t="n">
        <f t="shared" si="21"/>
        <v>0.0</v>
      </c>
      <c r="AA132" s="15" t="n">
        <f t="shared" si="22"/>
        <v>0.0</v>
      </c>
      <c r="AB132" s="15" t="n">
        <f t="shared" si="23"/>
        <v>0.0</v>
      </c>
      <c r="AC132" s="15" t="n">
        <f t="shared" si="24"/>
        <v>0.0</v>
      </c>
      <c r="AD132" s="15" t="n">
        <f t="shared" si="25"/>
        <v>0.0</v>
      </c>
      <c r="AE132" s="16" t="n">
        <f t="shared" si="26"/>
        <v>0.0</v>
      </c>
    </row>
    <row r="133" spans="1:31" ht="28.8" x14ac:dyDescent="0.3">
      <c r="A133" s="69"/>
      <c r="B133" s="65" t="s">
        <v>294</v>
      </c>
      <c r="C133" s="66" t="s">
        <v>268</v>
      </c>
      <c r="D133" s="39"/>
      <c r="E133" s="39"/>
      <c r="F133" s="39"/>
      <c r="G133" s="39"/>
      <c r="H133" s="39"/>
      <c r="I133" s="39"/>
      <c r="J133" s="39"/>
      <c r="K133" s="39"/>
      <c r="L133" s="40"/>
      <c r="M133" s="289" t="s">
        <v>212</v>
      </c>
      <c r="N133" s="289">
        <v>0</v>
      </c>
      <c r="O133" s="41"/>
      <c r="P133" s="48">
        <v>0</v>
      </c>
      <c r="Q133" s="50" t="n">
        <f t="shared" si="17"/>
        <v>0.0</v>
      </c>
      <c r="R133" s="50" t="n">
        <f t="shared" si="18"/>
        <v>0.0</v>
      </c>
      <c r="S133" s="51">
        <v>0</v>
      </c>
      <c r="T133" s="50">
        <v>0</v>
      </c>
      <c r="U133" s="50" t="n">
        <f t="shared" si="19"/>
        <v>0.0</v>
      </c>
      <c r="V133" s="51" t="n">
        <f t="shared" si="20"/>
        <v>0.0</v>
      </c>
      <c r="W133" s="28"/>
      <c r="X133" s="15">
        <v>70</v>
      </c>
      <c r="Y133" s="43">
        <v>10</v>
      </c>
      <c r="Z133" s="15" t="n">
        <f t="shared" si="21"/>
        <v>0.0</v>
      </c>
      <c r="AA133" s="15" t="n">
        <f t="shared" si="22"/>
        <v>0.0</v>
      </c>
      <c r="AB133" s="15" t="n">
        <f t="shared" si="23"/>
        <v>0.0</v>
      </c>
      <c r="AC133" s="15" t="n">
        <f t="shared" si="24"/>
        <v>0.0</v>
      </c>
      <c r="AD133" s="15" t="n">
        <f t="shared" si="25"/>
        <v>0.0</v>
      </c>
      <c r="AE133" s="16" t="n">
        <f t="shared" si="26"/>
        <v>0.0</v>
      </c>
    </row>
    <row r="134" spans="1:31" ht="28.8" x14ac:dyDescent="0.3">
      <c r="A134" s="69"/>
      <c r="B134" s="65" t="s">
        <v>294</v>
      </c>
      <c r="C134" s="66" t="s">
        <v>309</v>
      </c>
      <c r="D134" s="39"/>
      <c r="E134" s="39"/>
      <c r="F134" s="39"/>
      <c r="G134" s="39"/>
      <c r="H134" s="39"/>
      <c r="I134" s="39"/>
      <c r="J134" s="39"/>
      <c r="K134" s="39"/>
      <c r="L134" s="40"/>
      <c r="M134" s="289" t="s">
        <v>212</v>
      </c>
      <c r="N134" s="289">
        <v>0</v>
      </c>
      <c r="O134" s="41"/>
      <c r="P134" s="48">
        <v>0</v>
      </c>
      <c r="Q134" s="50" t="n">
        <f t="shared" si="17"/>
        <v>0.0</v>
      </c>
      <c r="R134" s="50" t="n">
        <f t="shared" si="18"/>
        <v>0.0</v>
      </c>
      <c r="S134" s="51">
        <v>0</v>
      </c>
      <c r="T134" s="50">
        <v>0</v>
      </c>
      <c r="U134" s="50" t="n">
        <f t="shared" si="19"/>
        <v>0.0</v>
      </c>
      <c r="V134" s="51" t="n">
        <f t="shared" si="20"/>
        <v>0.0</v>
      </c>
      <c r="W134" s="28"/>
      <c r="X134" s="15">
        <v>70</v>
      </c>
      <c r="Y134" s="42">
        <v>0</v>
      </c>
      <c r="Z134" s="15" t="n">
        <f t="shared" si="21"/>
        <v>0.0</v>
      </c>
      <c r="AA134" s="15" t="n">
        <f t="shared" si="22"/>
        <v>0.0</v>
      </c>
      <c r="AB134" s="15" t="n">
        <f t="shared" si="23"/>
        <v>0.0</v>
      </c>
      <c r="AC134" s="15" t="n">
        <f t="shared" si="24"/>
        <v>0.0</v>
      </c>
      <c r="AD134" s="15" t="n">
        <f t="shared" si="25"/>
        <v>0.0</v>
      </c>
      <c r="AE134" s="16" t="n">
        <f t="shared" si="26"/>
        <v>0.0</v>
      </c>
    </row>
    <row r="135" spans="1:31" x14ac:dyDescent="0.3">
      <c r="A135" s="69"/>
      <c r="B135" s="65" t="s">
        <v>294</v>
      </c>
      <c r="C135" s="66" t="s">
        <v>154</v>
      </c>
      <c r="D135" s="39"/>
      <c r="E135" s="39"/>
      <c r="F135" s="39"/>
      <c r="G135" s="39"/>
      <c r="H135" s="39"/>
      <c r="I135" s="39"/>
      <c r="J135" s="39"/>
      <c r="K135" s="39"/>
      <c r="L135" s="40"/>
      <c r="M135" s="289" t="s">
        <v>212</v>
      </c>
      <c r="N135" s="289">
        <v>0</v>
      </c>
      <c r="O135" s="41"/>
      <c r="P135" s="48">
        <v>0</v>
      </c>
      <c r="Q135" s="50" t="n">
        <f t="shared" si="17"/>
        <v>0.0</v>
      </c>
      <c r="R135" s="50" t="n">
        <f t="shared" si="18"/>
        <v>0.0</v>
      </c>
      <c r="S135" s="51">
        <v>0</v>
      </c>
      <c r="T135" s="50">
        <v>0</v>
      </c>
      <c r="U135" s="50" t="n">
        <f t="shared" si="19"/>
        <v>0.0</v>
      </c>
      <c r="V135" s="51" t="n">
        <f t="shared" si="20"/>
        <v>0.0</v>
      </c>
      <c r="W135" s="28"/>
      <c r="X135" s="15">
        <v>70</v>
      </c>
      <c r="Y135" s="42">
        <v>0</v>
      </c>
      <c r="Z135" s="15" t="n">
        <f t="shared" si="21"/>
        <v>0.0</v>
      </c>
      <c r="AA135" s="15" t="n">
        <f t="shared" si="22"/>
        <v>0.0</v>
      </c>
      <c r="AB135" s="15" t="n">
        <f t="shared" si="23"/>
        <v>0.0</v>
      </c>
      <c r="AC135" s="15" t="n">
        <f t="shared" si="24"/>
        <v>0.0</v>
      </c>
      <c r="AD135" s="15" t="n">
        <f t="shared" si="25"/>
        <v>0.0</v>
      </c>
      <c r="AE135" s="16" t="n">
        <f t="shared" si="26"/>
        <v>0.0</v>
      </c>
    </row>
    <row r="136" spans="1:31" ht="28.8" x14ac:dyDescent="0.3">
      <c r="A136" s="69"/>
      <c r="B136" s="65" t="s">
        <v>294</v>
      </c>
      <c r="C136" s="66" t="s">
        <v>155</v>
      </c>
      <c r="D136" s="39"/>
      <c r="E136" s="39"/>
      <c r="F136" s="39"/>
      <c r="G136" s="39"/>
      <c r="H136" s="39"/>
      <c r="I136" s="39"/>
      <c r="J136" s="39"/>
      <c r="K136" s="39"/>
      <c r="L136" s="40"/>
      <c r="M136" s="289" t="s">
        <v>212</v>
      </c>
      <c r="N136" s="289">
        <v>0</v>
      </c>
      <c r="O136" s="41"/>
      <c r="P136" s="48">
        <v>0</v>
      </c>
      <c r="Q136" s="50" t="n">
        <f t="shared" si="17"/>
        <v>0.0</v>
      </c>
      <c r="R136" s="50" t="n">
        <f t="shared" si="18"/>
        <v>0.0</v>
      </c>
      <c r="S136" s="51">
        <v>0</v>
      </c>
      <c r="T136" s="50">
        <v>0</v>
      </c>
      <c r="U136" s="50" t="n">
        <f t="shared" si="19"/>
        <v>0.0</v>
      </c>
      <c r="V136" s="51" t="n">
        <f t="shared" si="20"/>
        <v>0.0</v>
      </c>
      <c r="W136" s="28"/>
      <c r="X136" s="15">
        <v>70</v>
      </c>
      <c r="Y136" s="42">
        <v>0</v>
      </c>
      <c r="Z136" s="15" t="n">
        <f t="shared" si="21"/>
        <v>0.0</v>
      </c>
      <c r="AA136" s="15" t="n">
        <f t="shared" si="22"/>
        <v>0.0</v>
      </c>
      <c r="AB136" s="15" t="n">
        <f t="shared" si="23"/>
        <v>0.0</v>
      </c>
      <c r="AC136" s="15" t="n">
        <f t="shared" si="24"/>
        <v>0.0</v>
      </c>
      <c r="AD136" s="15" t="n">
        <f t="shared" si="25"/>
        <v>0.0</v>
      </c>
      <c r="AE136" s="16" t="n">
        <f t="shared" si="26"/>
        <v>0.0</v>
      </c>
    </row>
    <row r="137" spans="1:31" ht="28.8" x14ac:dyDescent="0.3">
      <c r="A137" s="69"/>
      <c r="B137" s="65" t="s">
        <v>294</v>
      </c>
      <c r="C137" s="66" t="s">
        <v>156</v>
      </c>
      <c r="D137" s="39"/>
      <c r="E137" s="39"/>
      <c r="F137" s="39"/>
      <c r="G137" s="39"/>
      <c r="H137" s="39"/>
      <c r="I137" s="39"/>
      <c r="J137" s="39"/>
      <c r="K137" s="39"/>
      <c r="L137" s="40"/>
      <c r="M137" s="290" t="s">
        <v>210</v>
      </c>
      <c r="N137" s="290">
        <v>1</v>
      </c>
      <c r="O137" s="41"/>
      <c r="P137" s="48">
        <v>31049.999999999996</v>
      </c>
      <c r="Q137" s="50" t="n">
        <f t="shared" ref="Q137:Q200" si="27">P137*5%</f>
        <v>1552.5</v>
      </c>
      <c r="R137" s="50" t="n">
        <f t="shared" ref="R137:R200" si="28">P137*4.944%</f>
        <v>1535.1119999999999</v>
      </c>
      <c r="S137" s="51">
        <v>0</v>
      </c>
      <c r="T137" s="50">
        <v>0</v>
      </c>
      <c r="U137" s="50" t="n">
        <f t="shared" ref="U137:U200" si="29">SUM(P137:T137)</f>
        <v>34137.611999999994</v>
      </c>
      <c r="V137" s="51" t="n">
        <f t="shared" ref="V137:V200" si="30">U137*N137</f>
        <v>34137.611999999994</v>
      </c>
      <c r="W137" s="28"/>
      <c r="X137" s="15">
        <v>70</v>
      </c>
      <c r="Y137" s="42" t="n">
        <v>1.0</v>
      </c>
      <c r="Z137" s="15" t="n">
        <f t="shared" si="21"/>
        <v>21734.999999999996</v>
      </c>
      <c r="AA137" s="15" t="n">
        <f t="shared" si="22"/>
        <v>1086.75</v>
      </c>
      <c r="AB137" s="15" t="n">
        <f t="shared" si="23"/>
        <v>1074.5783999999999</v>
      </c>
      <c r="AC137" s="15" t="n">
        <f t="shared" si="24"/>
        <v>0.0</v>
      </c>
      <c r="AD137" s="15" t="n">
        <f t="shared" si="25"/>
        <v>0.0</v>
      </c>
      <c r="AE137" s="16" t="n">
        <f t="shared" si="26"/>
        <v>23896.328399999995</v>
      </c>
    </row>
    <row r="138" spans="1:31" ht="129.6" x14ac:dyDescent="0.3">
      <c r="A138" s="68" t="s">
        <v>202</v>
      </c>
      <c r="B138" s="65" t="s">
        <v>294</v>
      </c>
      <c r="C138" s="66" t="s">
        <v>269</v>
      </c>
      <c r="D138" s="39"/>
      <c r="E138" s="39"/>
      <c r="F138" s="39"/>
      <c r="G138" s="39"/>
      <c r="H138" s="39"/>
      <c r="I138" s="39"/>
      <c r="J138" s="39"/>
      <c r="K138" s="39"/>
      <c r="L138" s="40"/>
      <c r="M138" s="289" t="s">
        <v>212</v>
      </c>
      <c r="N138" s="289">
        <v>0</v>
      </c>
      <c r="O138" s="41"/>
      <c r="P138" s="48">
        <v>0</v>
      </c>
      <c r="Q138" s="50" t="n">
        <f t="shared" si="27"/>
        <v>0.0</v>
      </c>
      <c r="R138" s="50" t="n">
        <f t="shared" si="28"/>
        <v>0.0</v>
      </c>
      <c r="S138" s="51">
        <v>0</v>
      </c>
      <c r="T138" s="50">
        <v>0</v>
      </c>
      <c r="U138" s="50" t="n">
        <f t="shared" si="29"/>
        <v>0.0</v>
      </c>
      <c r="V138" s="51" t="n">
        <f t="shared" si="30"/>
        <v>0.0</v>
      </c>
      <c r="W138" s="28"/>
      <c r="X138" s="15">
        <v>70</v>
      </c>
      <c r="Y138" s="42">
        <v>0</v>
      </c>
      <c r="Z138" s="15" t="n">
        <f t="shared" si="21"/>
        <v>0.0</v>
      </c>
      <c r="AA138" s="15" t="n">
        <f t="shared" si="22"/>
        <v>0.0</v>
      </c>
      <c r="AB138" s="15" t="n">
        <f t="shared" si="23"/>
        <v>0.0</v>
      </c>
      <c r="AC138" s="15" t="n">
        <f t="shared" si="24"/>
        <v>0.0</v>
      </c>
      <c r="AD138" s="15" t="n">
        <f t="shared" si="25"/>
        <v>0.0</v>
      </c>
      <c r="AE138" s="16" t="n">
        <f t="shared" si="26"/>
        <v>0.0</v>
      </c>
    </row>
    <row r="139" spans="1:31" ht="28.8" x14ac:dyDescent="0.3">
      <c r="A139" s="68"/>
      <c r="B139" s="65" t="s">
        <v>294</v>
      </c>
      <c r="C139" s="66" t="s">
        <v>157</v>
      </c>
      <c r="D139" s="39"/>
      <c r="E139" s="39"/>
      <c r="F139" s="39"/>
      <c r="G139" s="39"/>
      <c r="H139" s="39"/>
      <c r="I139" s="39"/>
      <c r="J139" s="39"/>
      <c r="K139" s="39"/>
      <c r="L139" s="40"/>
      <c r="M139" s="289" t="s">
        <v>212</v>
      </c>
      <c r="N139" s="289">
        <v>0</v>
      </c>
      <c r="O139" s="41"/>
      <c r="P139" s="48">
        <v>0</v>
      </c>
      <c r="Q139" s="50" t="n">
        <f t="shared" si="27"/>
        <v>0.0</v>
      </c>
      <c r="R139" s="50" t="n">
        <f t="shared" si="28"/>
        <v>0.0</v>
      </c>
      <c r="S139" s="51">
        <v>0</v>
      </c>
      <c r="T139" s="50">
        <v>0</v>
      </c>
      <c r="U139" s="50" t="n">
        <f t="shared" si="29"/>
        <v>0.0</v>
      </c>
      <c r="V139" s="51" t="n">
        <f t="shared" si="30"/>
        <v>0.0</v>
      </c>
      <c r="W139" s="28"/>
      <c r="X139" s="15">
        <v>70</v>
      </c>
      <c r="Y139" s="42">
        <v>0</v>
      </c>
      <c r="Z139" s="15" t="n">
        <f t="shared" si="21"/>
        <v>0.0</v>
      </c>
      <c r="AA139" s="15" t="n">
        <f t="shared" si="22"/>
        <v>0.0</v>
      </c>
      <c r="AB139" s="15" t="n">
        <f t="shared" si="23"/>
        <v>0.0</v>
      </c>
      <c r="AC139" s="15" t="n">
        <f t="shared" si="24"/>
        <v>0.0</v>
      </c>
      <c r="AD139" s="15" t="n">
        <f t="shared" si="25"/>
        <v>0.0</v>
      </c>
      <c r="AE139" s="16" t="n">
        <f t="shared" si="26"/>
        <v>0.0</v>
      </c>
    </row>
    <row r="140" spans="1:31" ht="28.8" x14ac:dyDescent="0.3">
      <c r="A140" s="68"/>
      <c r="B140" s="65" t="s">
        <v>294</v>
      </c>
      <c r="C140" s="66" t="s">
        <v>158</v>
      </c>
      <c r="D140" s="39"/>
      <c r="E140" s="39"/>
      <c r="F140" s="39"/>
      <c r="G140" s="39"/>
      <c r="H140" s="39"/>
      <c r="I140" s="39"/>
      <c r="J140" s="39"/>
      <c r="K140" s="39"/>
      <c r="L140" s="40"/>
      <c r="M140" s="289" t="s">
        <v>212</v>
      </c>
      <c r="N140" s="289">
        <v>0</v>
      </c>
      <c r="O140" s="41"/>
      <c r="P140" s="48">
        <v>0</v>
      </c>
      <c r="Q140" s="50" t="n">
        <f t="shared" si="27"/>
        <v>0.0</v>
      </c>
      <c r="R140" s="50" t="n">
        <f t="shared" si="28"/>
        <v>0.0</v>
      </c>
      <c r="S140" s="51">
        <v>0</v>
      </c>
      <c r="T140" s="50">
        <v>0</v>
      </c>
      <c r="U140" s="50" t="n">
        <f t="shared" si="29"/>
        <v>0.0</v>
      </c>
      <c r="V140" s="51" t="n">
        <f t="shared" si="30"/>
        <v>0.0</v>
      </c>
      <c r="W140" s="28"/>
      <c r="X140" s="15">
        <v>70</v>
      </c>
      <c r="Y140" s="42">
        <v>0</v>
      </c>
      <c r="Z140" s="15" t="n">
        <f t="shared" ref="Z140:Z201" si="31">X140*Y140*P140/100</f>
        <v>0.0</v>
      </c>
      <c r="AA140" s="15" t="n">
        <f t="shared" ref="AA140:AA201" si="32">X140*Y140*Q140/100</f>
        <v>0.0</v>
      </c>
      <c r="AB140" s="15" t="n">
        <f t="shared" ref="AB140:AB201" si="33">X140*Y140*R140/100</f>
        <v>0.0</v>
      </c>
      <c r="AC140" s="15" t="n">
        <f t="shared" ref="AC140:AC201" si="34">X140*Y140*S140/100</f>
        <v>0.0</v>
      </c>
      <c r="AD140" s="15" t="n">
        <f t="shared" ref="AD140:AD201" si="35">X140*Y140*T140/100</f>
        <v>0.0</v>
      </c>
      <c r="AE140" s="16" t="n">
        <f t="shared" ref="AE140:AE201" si="36">SUM(Z140:AD140)</f>
        <v>0.0</v>
      </c>
    </row>
    <row r="141" spans="1:31" ht="28.8" x14ac:dyDescent="0.3">
      <c r="A141" s="68"/>
      <c r="B141" s="65" t="s">
        <v>294</v>
      </c>
      <c r="C141" s="66" t="s">
        <v>159</v>
      </c>
      <c r="D141" s="39"/>
      <c r="E141" s="39"/>
      <c r="F141" s="39"/>
      <c r="G141" s="39"/>
      <c r="H141" s="39"/>
      <c r="I141" s="39"/>
      <c r="J141" s="39"/>
      <c r="K141" s="39"/>
      <c r="L141" s="40"/>
      <c r="M141" s="289" t="s">
        <v>212</v>
      </c>
      <c r="N141" s="289">
        <v>0</v>
      </c>
      <c r="O141" s="41"/>
      <c r="P141" s="48">
        <v>0</v>
      </c>
      <c r="Q141" s="50" t="n">
        <f t="shared" si="27"/>
        <v>0.0</v>
      </c>
      <c r="R141" s="50" t="n">
        <f t="shared" si="28"/>
        <v>0.0</v>
      </c>
      <c r="S141" s="51">
        <v>0</v>
      </c>
      <c r="T141" s="50">
        <v>0</v>
      </c>
      <c r="U141" s="50" t="n">
        <f t="shared" si="29"/>
        <v>0.0</v>
      </c>
      <c r="V141" s="51" t="n">
        <f t="shared" si="30"/>
        <v>0.0</v>
      </c>
      <c r="W141" s="28"/>
      <c r="X141" s="15">
        <v>70</v>
      </c>
      <c r="Y141" s="43">
        <v>0.09</v>
      </c>
      <c r="Z141" s="15" t="n">
        <f t="shared" si="31"/>
        <v>0.0</v>
      </c>
      <c r="AA141" s="15" t="n">
        <f t="shared" si="32"/>
        <v>0.0</v>
      </c>
      <c r="AB141" s="15" t="n">
        <f t="shared" si="33"/>
        <v>0.0</v>
      </c>
      <c r="AC141" s="15" t="n">
        <f t="shared" si="34"/>
        <v>0.0</v>
      </c>
      <c r="AD141" s="15" t="n">
        <f t="shared" si="35"/>
        <v>0.0</v>
      </c>
      <c r="AE141" s="16" t="n">
        <f t="shared" si="36"/>
        <v>0.0</v>
      </c>
    </row>
    <row r="142" spans="1:31" ht="28.8" x14ac:dyDescent="0.3">
      <c r="A142" s="68"/>
      <c r="B142" s="65" t="s">
        <v>294</v>
      </c>
      <c r="C142" s="66" t="s">
        <v>153</v>
      </c>
      <c r="D142" s="39"/>
      <c r="E142" s="39"/>
      <c r="F142" s="39"/>
      <c r="G142" s="39"/>
      <c r="H142" s="39"/>
      <c r="I142" s="39"/>
      <c r="J142" s="39"/>
      <c r="K142" s="39"/>
      <c r="L142" s="40"/>
      <c r="M142" s="290" t="s">
        <v>210</v>
      </c>
      <c r="N142" s="290">
        <v>1</v>
      </c>
      <c r="O142" s="41"/>
      <c r="P142" s="48">
        <v>25874.999999999996</v>
      </c>
      <c r="Q142" s="50" t="n">
        <f t="shared" si="27"/>
        <v>1293.75</v>
      </c>
      <c r="R142" s="50" t="n">
        <f t="shared" si="28"/>
        <v>1279.2599999999998</v>
      </c>
      <c r="S142" s="51">
        <v>0</v>
      </c>
      <c r="T142" s="50">
        <v>0</v>
      </c>
      <c r="U142" s="50" t="n">
        <f t="shared" si="29"/>
        <v>28448.009999999995</v>
      </c>
      <c r="V142" s="51" t="n">
        <f t="shared" si="30"/>
        <v>28448.009999999995</v>
      </c>
      <c r="W142" s="28"/>
      <c r="X142" s="15">
        <v>70</v>
      </c>
      <c r="Y142" s="42" t="n">
        <v>1.0</v>
      </c>
      <c r="Z142" s="15" t="n">
        <f t="shared" si="31"/>
        <v>18112.499999999996</v>
      </c>
      <c r="AA142" s="15" t="n">
        <f t="shared" si="32"/>
        <v>905.625</v>
      </c>
      <c r="AB142" s="15" t="n">
        <f t="shared" si="33"/>
        <v>895.4819999999999</v>
      </c>
      <c r="AC142" s="15" t="n">
        <f t="shared" si="34"/>
        <v>0.0</v>
      </c>
      <c r="AD142" s="15" t="n">
        <f t="shared" si="35"/>
        <v>0.0</v>
      </c>
      <c r="AE142" s="16" t="n">
        <f t="shared" si="36"/>
        <v>19913.606999999996</v>
      </c>
    </row>
    <row r="143" spans="1:31" x14ac:dyDescent="0.3">
      <c r="A143" s="67" t="s">
        <v>203</v>
      </c>
      <c r="B143" s="65" t="s">
        <v>294</v>
      </c>
      <c r="C143" s="66" t="s">
        <v>160</v>
      </c>
      <c r="D143" s="39"/>
      <c r="E143" s="39"/>
      <c r="F143" s="39"/>
      <c r="G143" s="39"/>
      <c r="H143" s="39"/>
      <c r="I143" s="39"/>
      <c r="J143" s="39"/>
      <c r="K143" s="39"/>
      <c r="L143" s="40"/>
      <c r="M143" s="289" t="s">
        <v>212</v>
      </c>
      <c r="N143" s="289">
        <v>0</v>
      </c>
      <c r="O143" s="41"/>
      <c r="P143" s="48">
        <v>0</v>
      </c>
      <c r="Q143" s="50" t="n">
        <f t="shared" si="27"/>
        <v>0.0</v>
      </c>
      <c r="R143" s="50" t="n">
        <f t="shared" si="28"/>
        <v>0.0</v>
      </c>
      <c r="S143" s="51">
        <v>0</v>
      </c>
      <c r="T143" s="50">
        <v>0</v>
      </c>
      <c r="U143" s="50" t="n">
        <f t="shared" si="29"/>
        <v>0.0</v>
      </c>
      <c r="V143" s="51" t="n">
        <f t="shared" si="30"/>
        <v>0.0</v>
      </c>
      <c r="W143" s="28"/>
      <c r="X143" s="15">
        <v>70</v>
      </c>
      <c r="Y143" s="42">
        <v>0</v>
      </c>
      <c r="Z143" s="15" t="n">
        <f t="shared" si="31"/>
        <v>0.0</v>
      </c>
      <c r="AA143" s="15" t="n">
        <f t="shared" si="32"/>
        <v>0.0</v>
      </c>
      <c r="AB143" s="15" t="n">
        <f t="shared" si="33"/>
        <v>0.0</v>
      </c>
      <c r="AC143" s="15" t="n">
        <f t="shared" si="34"/>
        <v>0.0</v>
      </c>
      <c r="AD143" s="15" t="n">
        <f t="shared" si="35"/>
        <v>0.0</v>
      </c>
      <c r="AE143" s="16" t="n">
        <f t="shared" si="36"/>
        <v>0.0</v>
      </c>
    </row>
    <row r="144" spans="1:31" ht="158.4" x14ac:dyDescent="0.3">
      <c r="A144" s="68">
        <v>1</v>
      </c>
      <c r="B144" s="65" t="s">
        <v>294</v>
      </c>
      <c r="C144" s="66" t="s">
        <v>270</v>
      </c>
      <c r="D144" s="39"/>
      <c r="E144" s="39"/>
      <c r="F144" s="39"/>
      <c r="G144" s="39"/>
      <c r="H144" s="39"/>
      <c r="I144" s="39"/>
      <c r="J144" s="39"/>
      <c r="K144" s="39"/>
      <c r="L144" s="40"/>
      <c r="M144" s="289" t="s">
        <v>212</v>
      </c>
      <c r="N144" s="289">
        <v>0</v>
      </c>
      <c r="O144" s="41"/>
      <c r="P144" s="48">
        <v>0</v>
      </c>
      <c r="Q144" s="50" t="n">
        <f t="shared" si="27"/>
        <v>0.0</v>
      </c>
      <c r="R144" s="50" t="n">
        <f t="shared" si="28"/>
        <v>0.0</v>
      </c>
      <c r="S144" s="51">
        <v>0</v>
      </c>
      <c r="T144" s="50">
        <v>0</v>
      </c>
      <c r="U144" s="50" t="n">
        <f t="shared" si="29"/>
        <v>0.0</v>
      </c>
      <c r="V144" s="51" t="n">
        <f t="shared" si="30"/>
        <v>0.0</v>
      </c>
      <c r="W144" s="28"/>
      <c r="X144" s="15">
        <v>70</v>
      </c>
      <c r="Y144" s="42">
        <v>0</v>
      </c>
      <c r="Z144" s="15" t="n">
        <f t="shared" si="31"/>
        <v>0.0</v>
      </c>
      <c r="AA144" s="15" t="n">
        <f t="shared" si="32"/>
        <v>0.0</v>
      </c>
      <c r="AB144" s="15" t="n">
        <f t="shared" si="33"/>
        <v>0.0</v>
      </c>
      <c r="AC144" s="15" t="n">
        <f t="shared" si="34"/>
        <v>0.0</v>
      </c>
      <c r="AD144" s="15" t="n">
        <f t="shared" si="35"/>
        <v>0.0</v>
      </c>
      <c r="AE144" s="16" t="n">
        <f t="shared" si="36"/>
        <v>0.0</v>
      </c>
    </row>
    <row r="145" spans="1:31" ht="115.2" x14ac:dyDescent="0.3">
      <c r="A145" s="68"/>
      <c r="B145" s="65" t="s">
        <v>294</v>
      </c>
      <c r="C145" s="66" t="s">
        <v>161</v>
      </c>
      <c r="D145" s="39"/>
      <c r="E145" s="39"/>
      <c r="F145" s="39"/>
      <c r="G145" s="39"/>
      <c r="H145" s="39"/>
      <c r="I145" s="39"/>
      <c r="J145" s="39"/>
      <c r="K145" s="39"/>
      <c r="L145" s="40"/>
      <c r="M145" s="290" t="s">
        <v>205</v>
      </c>
      <c r="N145" s="290">
        <v>6</v>
      </c>
      <c r="O145" s="41"/>
      <c r="P145" s="48">
        <v>10925</v>
      </c>
      <c r="Q145" s="50" t="n">
        <f t="shared" si="27"/>
        <v>546.25</v>
      </c>
      <c r="R145" s="50" t="n">
        <f t="shared" si="28"/>
        <v>540.132</v>
      </c>
      <c r="S145" s="51">
        <v>0</v>
      </c>
      <c r="T145" s="50">
        <v>0</v>
      </c>
      <c r="U145" s="50" t="n">
        <f t="shared" si="29"/>
        <v>12011.382</v>
      </c>
      <c r="V145" s="51" t="n">
        <f t="shared" si="30"/>
        <v>72068.292</v>
      </c>
      <c r="W145" s="28"/>
      <c r="X145" s="15">
        <v>70</v>
      </c>
      <c r="Y145" s="42" t="n">
        <v>6.0</v>
      </c>
      <c r="Z145" s="15" t="n">
        <f t="shared" si="31"/>
        <v>45885.0</v>
      </c>
      <c r="AA145" s="15" t="n">
        <f t="shared" si="32"/>
        <v>2294.25</v>
      </c>
      <c r="AB145" s="15" t="n">
        <f t="shared" si="33"/>
        <v>2268.5543999999995</v>
      </c>
      <c r="AC145" s="15" t="n">
        <f t="shared" si="34"/>
        <v>0.0</v>
      </c>
      <c r="AD145" s="15" t="n">
        <f t="shared" si="35"/>
        <v>0.0</v>
      </c>
      <c r="AE145" s="16" t="n">
        <f t="shared" si="36"/>
        <v>50447.8044</v>
      </c>
    </row>
    <row r="146" spans="1:31" ht="28.8" x14ac:dyDescent="0.3">
      <c r="A146" s="68"/>
      <c r="B146" s="65" t="s">
        <v>294</v>
      </c>
      <c r="C146" s="66" t="s">
        <v>162</v>
      </c>
      <c r="D146" s="39"/>
      <c r="E146" s="39"/>
      <c r="F146" s="39"/>
      <c r="G146" s="39"/>
      <c r="H146" s="39"/>
      <c r="I146" s="39"/>
      <c r="J146" s="39"/>
      <c r="K146" s="39"/>
      <c r="L146" s="40"/>
      <c r="M146" s="289" t="s">
        <v>212</v>
      </c>
      <c r="N146" s="289">
        <v>0</v>
      </c>
      <c r="O146" s="41"/>
      <c r="P146" s="48">
        <v>0</v>
      </c>
      <c r="Q146" s="50" t="n">
        <f t="shared" si="27"/>
        <v>0.0</v>
      </c>
      <c r="R146" s="50" t="n">
        <f t="shared" si="28"/>
        <v>0.0</v>
      </c>
      <c r="S146" s="51">
        <v>0</v>
      </c>
      <c r="T146" s="50">
        <v>0</v>
      </c>
      <c r="U146" s="50" t="n">
        <f t="shared" si="29"/>
        <v>0.0</v>
      </c>
      <c r="V146" s="51" t="n">
        <f t="shared" si="30"/>
        <v>0.0</v>
      </c>
      <c r="W146" s="28"/>
      <c r="X146" s="15">
        <v>70</v>
      </c>
      <c r="Y146" s="42">
        <v>0</v>
      </c>
      <c r="Z146" s="15" t="n">
        <f t="shared" si="31"/>
        <v>0.0</v>
      </c>
      <c r="AA146" s="15" t="n">
        <f t="shared" si="32"/>
        <v>0.0</v>
      </c>
      <c r="AB146" s="15" t="n">
        <f t="shared" si="33"/>
        <v>0.0</v>
      </c>
      <c r="AC146" s="15" t="n">
        <f t="shared" si="34"/>
        <v>0.0</v>
      </c>
      <c r="AD146" s="15" t="n">
        <f t="shared" si="35"/>
        <v>0.0</v>
      </c>
      <c r="AE146" s="16" t="n">
        <f t="shared" si="36"/>
        <v>0.0</v>
      </c>
    </row>
    <row r="147" spans="1:31" x14ac:dyDescent="0.3">
      <c r="A147" s="68"/>
      <c r="B147" s="65" t="s">
        <v>294</v>
      </c>
      <c r="C147" s="66" t="s">
        <v>163</v>
      </c>
      <c r="D147" s="39"/>
      <c r="E147" s="39"/>
      <c r="F147" s="39"/>
      <c r="G147" s="39"/>
      <c r="H147" s="39"/>
      <c r="I147" s="39"/>
      <c r="J147" s="39"/>
      <c r="K147" s="39"/>
      <c r="L147" s="40"/>
      <c r="M147" s="289" t="s">
        <v>212</v>
      </c>
      <c r="N147" s="289">
        <v>0</v>
      </c>
      <c r="O147" s="41"/>
      <c r="P147" s="48">
        <v>0</v>
      </c>
      <c r="Q147" s="50" t="n">
        <f t="shared" si="27"/>
        <v>0.0</v>
      </c>
      <c r="R147" s="50" t="n">
        <f t="shared" si="28"/>
        <v>0.0</v>
      </c>
      <c r="S147" s="51">
        <v>0</v>
      </c>
      <c r="T147" s="50">
        <v>0</v>
      </c>
      <c r="U147" s="50" t="n">
        <f t="shared" si="29"/>
        <v>0.0</v>
      </c>
      <c r="V147" s="51" t="n">
        <f t="shared" si="30"/>
        <v>0.0</v>
      </c>
      <c r="W147" s="28"/>
      <c r="X147" s="15">
        <v>70</v>
      </c>
      <c r="Y147" s="42">
        <v>0</v>
      </c>
      <c r="Z147" s="15" t="n">
        <f t="shared" si="31"/>
        <v>0.0</v>
      </c>
      <c r="AA147" s="15" t="n">
        <f t="shared" si="32"/>
        <v>0.0</v>
      </c>
      <c r="AB147" s="15" t="n">
        <f t="shared" si="33"/>
        <v>0.0</v>
      </c>
      <c r="AC147" s="15" t="n">
        <f t="shared" si="34"/>
        <v>0.0</v>
      </c>
      <c r="AD147" s="15" t="n">
        <f t="shared" si="35"/>
        <v>0.0</v>
      </c>
      <c r="AE147" s="16" t="n">
        <f t="shared" si="36"/>
        <v>0.0</v>
      </c>
    </row>
    <row r="148" spans="1:31" ht="28.8" x14ac:dyDescent="0.3">
      <c r="A148" s="68"/>
      <c r="B148" s="65" t="s">
        <v>294</v>
      </c>
      <c r="C148" s="66" t="s">
        <v>164</v>
      </c>
      <c r="D148" s="39"/>
      <c r="E148" s="39"/>
      <c r="F148" s="39"/>
      <c r="G148" s="39"/>
      <c r="H148" s="39"/>
      <c r="I148" s="39"/>
      <c r="J148" s="39"/>
      <c r="K148" s="39"/>
      <c r="L148" s="40"/>
      <c r="M148" s="289" t="s">
        <v>212</v>
      </c>
      <c r="N148" s="289">
        <v>0</v>
      </c>
      <c r="O148" s="41"/>
      <c r="P148" s="48">
        <v>0</v>
      </c>
      <c r="Q148" s="50" t="n">
        <f t="shared" si="27"/>
        <v>0.0</v>
      </c>
      <c r="R148" s="50" t="n">
        <f t="shared" si="28"/>
        <v>0.0</v>
      </c>
      <c r="S148" s="51">
        <v>0</v>
      </c>
      <c r="T148" s="50">
        <v>0</v>
      </c>
      <c r="U148" s="50" t="n">
        <f t="shared" si="29"/>
        <v>0.0</v>
      </c>
      <c r="V148" s="51" t="n">
        <f t="shared" si="30"/>
        <v>0.0</v>
      </c>
      <c r="W148" s="28"/>
      <c r="X148" s="15">
        <v>70</v>
      </c>
      <c r="Y148" s="42">
        <v>0</v>
      </c>
      <c r="Z148" s="15" t="n">
        <f t="shared" si="31"/>
        <v>0.0</v>
      </c>
      <c r="AA148" s="15" t="n">
        <f t="shared" si="32"/>
        <v>0.0</v>
      </c>
      <c r="AB148" s="15" t="n">
        <f t="shared" si="33"/>
        <v>0.0</v>
      </c>
      <c r="AC148" s="15" t="n">
        <f t="shared" si="34"/>
        <v>0.0</v>
      </c>
      <c r="AD148" s="15" t="n">
        <f t="shared" si="35"/>
        <v>0.0</v>
      </c>
      <c r="AE148" s="16" t="n">
        <f t="shared" si="36"/>
        <v>0.0</v>
      </c>
    </row>
    <row r="149" spans="1:31" ht="28.8" x14ac:dyDescent="0.3">
      <c r="A149" s="68"/>
      <c r="B149" s="65" t="s">
        <v>294</v>
      </c>
      <c r="C149" s="66" t="s">
        <v>165</v>
      </c>
      <c r="D149" s="39"/>
      <c r="E149" s="39"/>
      <c r="F149" s="39"/>
      <c r="G149" s="39"/>
      <c r="H149" s="39"/>
      <c r="I149" s="39"/>
      <c r="J149" s="39"/>
      <c r="K149" s="39"/>
      <c r="L149" s="40"/>
      <c r="M149" s="289" t="s">
        <v>212</v>
      </c>
      <c r="N149" s="289">
        <v>0</v>
      </c>
      <c r="O149" s="41"/>
      <c r="P149" s="48">
        <v>0</v>
      </c>
      <c r="Q149" s="50" t="n">
        <f t="shared" si="27"/>
        <v>0.0</v>
      </c>
      <c r="R149" s="50" t="n">
        <f t="shared" si="28"/>
        <v>0.0</v>
      </c>
      <c r="S149" s="51">
        <v>0</v>
      </c>
      <c r="T149" s="50">
        <v>0</v>
      </c>
      <c r="U149" s="50" t="n">
        <f t="shared" si="29"/>
        <v>0.0</v>
      </c>
      <c r="V149" s="51" t="n">
        <f t="shared" si="30"/>
        <v>0.0</v>
      </c>
      <c r="W149" s="28"/>
      <c r="X149" s="15">
        <v>70</v>
      </c>
      <c r="Y149" s="42">
        <v>0</v>
      </c>
      <c r="Z149" s="15" t="n">
        <f t="shared" si="31"/>
        <v>0.0</v>
      </c>
      <c r="AA149" s="15" t="n">
        <f t="shared" si="32"/>
        <v>0.0</v>
      </c>
      <c r="AB149" s="15" t="n">
        <f t="shared" si="33"/>
        <v>0.0</v>
      </c>
      <c r="AC149" s="15" t="n">
        <f t="shared" si="34"/>
        <v>0.0</v>
      </c>
      <c r="AD149" s="15" t="n">
        <f t="shared" si="35"/>
        <v>0.0</v>
      </c>
      <c r="AE149" s="16" t="n">
        <f t="shared" si="36"/>
        <v>0.0</v>
      </c>
    </row>
    <row r="150" spans="1:31" ht="28.8" x14ac:dyDescent="0.3">
      <c r="A150" s="68"/>
      <c r="B150" s="65" t="s">
        <v>294</v>
      </c>
      <c r="C150" s="66" t="s">
        <v>166</v>
      </c>
      <c r="D150" s="39"/>
      <c r="E150" s="39"/>
      <c r="F150" s="39"/>
      <c r="G150" s="39"/>
      <c r="H150" s="39"/>
      <c r="I150" s="39"/>
      <c r="J150" s="39"/>
      <c r="K150" s="39"/>
      <c r="L150" s="40"/>
      <c r="M150" s="289" t="s">
        <v>212</v>
      </c>
      <c r="N150" s="289">
        <v>0</v>
      </c>
      <c r="O150" s="41"/>
      <c r="P150" s="48">
        <v>0</v>
      </c>
      <c r="Q150" s="50" t="n">
        <f t="shared" si="27"/>
        <v>0.0</v>
      </c>
      <c r="R150" s="50" t="n">
        <f t="shared" si="28"/>
        <v>0.0</v>
      </c>
      <c r="S150" s="51">
        <v>0</v>
      </c>
      <c r="T150" s="50">
        <v>0</v>
      </c>
      <c r="U150" s="50" t="n">
        <f t="shared" si="29"/>
        <v>0.0</v>
      </c>
      <c r="V150" s="51" t="n">
        <f t="shared" si="30"/>
        <v>0.0</v>
      </c>
      <c r="W150" s="28"/>
      <c r="X150" s="15">
        <v>70</v>
      </c>
      <c r="Y150" s="42">
        <v>0</v>
      </c>
      <c r="Z150" s="15" t="n">
        <f t="shared" si="31"/>
        <v>0.0</v>
      </c>
      <c r="AA150" s="15" t="n">
        <f t="shared" si="32"/>
        <v>0.0</v>
      </c>
      <c r="AB150" s="15" t="n">
        <f t="shared" si="33"/>
        <v>0.0</v>
      </c>
      <c r="AC150" s="15" t="n">
        <f t="shared" si="34"/>
        <v>0.0</v>
      </c>
      <c r="AD150" s="15" t="n">
        <f t="shared" si="35"/>
        <v>0.0</v>
      </c>
      <c r="AE150" s="16" t="n">
        <f t="shared" si="36"/>
        <v>0.0</v>
      </c>
    </row>
    <row r="151" spans="1:31" ht="28.8" x14ac:dyDescent="0.3">
      <c r="A151" s="68"/>
      <c r="B151" s="65" t="s">
        <v>294</v>
      </c>
      <c r="C151" s="66" t="s">
        <v>271</v>
      </c>
      <c r="D151" s="39"/>
      <c r="E151" s="39"/>
      <c r="F151" s="39"/>
      <c r="G151" s="39"/>
      <c r="H151" s="39"/>
      <c r="I151" s="39"/>
      <c r="J151" s="39"/>
      <c r="K151" s="39"/>
      <c r="L151" s="40"/>
      <c r="M151" s="289" t="s">
        <v>212</v>
      </c>
      <c r="N151" s="289">
        <v>0</v>
      </c>
      <c r="O151" s="41"/>
      <c r="P151" s="48">
        <v>0</v>
      </c>
      <c r="Q151" s="50" t="n">
        <f t="shared" si="27"/>
        <v>0.0</v>
      </c>
      <c r="R151" s="50" t="n">
        <f t="shared" si="28"/>
        <v>0.0</v>
      </c>
      <c r="S151" s="51">
        <v>0</v>
      </c>
      <c r="T151" s="50">
        <v>0</v>
      </c>
      <c r="U151" s="50" t="n">
        <f t="shared" si="29"/>
        <v>0.0</v>
      </c>
      <c r="V151" s="51" t="n">
        <f t="shared" si="30"/>
        <v>0.0</v>
      </c>
      <c r="W151" s="28"/>
      <c r="X151" s="15">
        <v>70</v>
      </c>
      <c r="Y151" s="42">
        <v>1</v>
      </c>
      <c r="Z151" s="15" t="n">
        <f t="shared" si="31"/>
        <v>0.0</v>
      </c>
      <c r="AA151" s="15" t="n">
        <f t="shared" si="32"/>
        <v>0.0</v>
      </c>
      <c r="AB151" s="15" t="n">
        <f t="shared" si="33"/>
        <v>0.0</v>
      </c>
      <c r="AC151" s="15" t="n">
        <f t="shared" si="34"/>
        <v>0.0</v>
      </c>
      <c r="AD151" s="15" t="n">
        <f t="shared" si="35"/>
        <v>0.0</v>
      </c>
      <c r="AE151" s="16" t="n">
        <f t="shared" si="36"/>
        <v>0.0</v>
      </c>
    </row>
    <row r="152" spans="1:31" ht="115.2" x14ac:dyDescent="0.3">
      <c r="A152" s="75">
        <v>2</v>
      </c>
      <c r="B152" s="65" t="s">
        <v>294</v>
      </c>
      <c r="C152" s="66" t="s">
        <v>272</v>
      </c>
      <c r="D152" s="39"/>
      <c r="E152" s="39"/>
      <c r="F152" s="39"/>
      <c r="G152" s="39"/>
      <c r="H152" s="39"/>
      <c r="I152" s="39"/>
      <c r="J152" s="39"/>
      <c r="K152" s="39"/>
      <c r="L152" s="40"/>
      <c r="M152" s="289" t="s">
        <v>212</v>
      </c>
      <c r="N152" s="289">
        <v>0</v>
      </c>
      <c r="O152" s="41"/>
      <c r="P152" s="56">
        <v>0</v>
      </c>
      <c r="Q152" s="50" t="n">
        <f t="shared" si="27"/>
        <v>0.0</v>
      </c>
      <c r="R152" s="50" t="n">
        <f t="shared" si="28"/>
        <v>0.0</v>
      </c>
      <c r="S152" s="51">
        <v>0</v>
      </c>
      <c r="T152" s="50">
        <v>0</v>
      </c>
      <c r="U152" s="50" t="n">
        <f t="shared" si="29"/>
        <v>0.0</v>
      </c>
      <c r="V152" s="51" t="n">
        <f t="shared" si="30"/>
        <v>0.0</v>
      </c>
      <c r="W152" s="28"/>
      <c r="X152" s="15">
        <v>70</v>
      </c>
      <c r="Y152" s="42">
        <v>0</v>
      </c>
      <c r="Z152" s="15" t="n">
        <f t="shared" si="31"/>
        <v>0.0</v>
      </c>
      <c r="AA152" s="15" t="n">
        <f t="shared" si="32"/>
        <v>0.0</v>
      </c>
      <c r="AB152" s="15" t="n">
        <f t="shared" si="33"/>
        <v>0.0</v>
      </c>
      <c r="AC152" s="15" t="n">
        <f t="shared" si="34"/>
        <v>0.0</v>
      </c>
      <c r="AD152" s="15" t="n">
        <f t="shared" si="35"/>
        <v>0.0</v>
      </c>
      <c r="AE152" s="16" t="n">
        <f t="shared" si="36"/>
        <v>0.0</v>
      </c>
    </row>
    <row r="153" spans="1:31" ht="43.2" x14ac:dyDescent="0.3">
      <c r="A153" s="75"/>
      <c r="B153" s="65" t="s">
        <v>294</v>
      </c>
      <c r="C153" s="66" t="s">
        <v>213</v>
      </c>
      <c r="D153" s="39"/>
      <c r="E153" s="39"/>
      <c r="F153" s="39"/>
      <c r="G153" s="39"/>
      <c r="H153" s="39"/>
      <c r="I153" s="39"/>
      <c r="J153" s="39"/>
      <c r="K153" s="39"/>
      <c r="L153" s="40"/>
      <c r="M153" s="289" t="s">
        <v>212</v>
      </c>
      <c r="N153" s="289">
        <v>0</v>
      </c>
      <c r="O153" s="41"/>
      <c r="P153" s="56">
        <v>0</v>
      </c>
      <c r="Q153" s="50" t="n">
        <f t="shared" si="27"/>
        <v>0.0</v>
      </c>
      <c r="R153" s="50" t="n">
        <f t="shared" si="28"/>
        <v>0.0</v>
      </c>
      <c r="S153" s="51">
        <v>0</v>
      </c>
      <c r="T153" s="50">
        <v>0</v>
      </c>
      <c r="U153" s="50" t="n">
        <f t="shared" si="29"/>
        <v>0.0</v>
      </c>
      <c r="V153" s="51" t="n">
        <f t="shared" si="30"/>
        <v>0.0</v>
      </c>
      <c r="W153" s="28"/>
      <c r="X153" s="15">
        <v>70</v>
      </c>
      <c r="Y153" s="42">
        <v>0</v>
      </c>
      <c r="Z153" s="15" t="n">
        <f t="shared" si="31"/>
        <v>0.0</v>
      </c>
      <c r="AA153" s="15" t="n">
        <f t="shared" si="32"/>
        <v>0.0</v>
      </c>
      <c r="AB153" s="15" t="n">
        <f t="shared" si="33"/>
        <v>0.0</v>
      </c>
      <c r="AC153" s="15" t="n">
        <f t="shared" si="34"/>
        <v>0.0</v>
      </c>
      <c r="AD153" s="15" t="n">
        <f t="shared" si="35"/>
        <v>0.0</v>
      </c>
      <c r="AE153" s="16" t="n">
        <f t="shared" si="36"/>
        <v>0.0</v>
      </c>
    </row>
    <row r="154" spans="1:31" ht="43.2" x14ac:dyDescent="0.3">
      <c r="A154" s="75"/>
      <c r="B154" s="65" t="s">
        <v>294</v>
      </c>
      <c r="C154" s="66" t="s">
        <v>214</v>
      </c>
      <c r="D154" s="39"/>
      <c r="E154" s="39"/>
      <c r="F154" s="39"/>
      <c r="G154" s="39"/>
      <c r="H154" s="39"/>
      <c r="I154" s="39"/>
      <c r="J154" s="39"/>
      <c r="K154" s="39"/>
      <c r="L154" s="40"/>
      <c r="M154" s="289" t="s">
        <v>212</v>
      </c>
      <c r="N154" s="289">
        <v>0</v>
      </c>
      <c r="O154" s="41"/>
      <c r="P154" s="56">
        <v>0</v>
      </c>
      <c r="Q154" s="50" t="n">
        <f t="shared" si="27"/>
        <v>0.0</v>
      </c>
      <c r="R154" s="50" t="n">
        <f t="shared" si="28"/>
        <v>0.0</v>
      </c>
      <c r="S154" s="51">
        <v>0</v>
      </c>
      <c r="T154" s="50">
        <v>0</v>
      </c>
      <c r="U154" s="50" t="n">
        <f t="shared" si="29"/>
        <v>0.0</v>
      </c>
      <c r="V154" s="51" t="n">
        <f t="shared" si="30"/>
        <v>0.0</v>
      </c>
      <c r="W154" s="28"/>
      <c r="X154" s="15">
        <v>70</v>
      </c>
      <c r="Y154" s="43">
        <v>1</v>
      </c>
      <c r="Z154" s="15" t="n">
        <f t="shared" si="31"/>
        <v>0.0</v>
      </c>
      <c r="AA154" s="15" t="n">
        <f t="shared" si="32"/>
        <v>0.0</v>
      </c>
      <c r="AB154" s="15" t="n">
        <f t="shared" si="33"/>
        <v>0.0</v>
      </c>
      <c r="AC154" s="15" t="n">
        <f t="shared" si="34"/>
        <v>0.0</v>
      </c>
      <c r="AD154" s="15" t="n">
        <f t="shared" si="35"/>
        <v>0.0</v>
      </c>
      <c r="AE154" s="16" t="n">
        <f t="shared" si="36"/>
        <v>0.0</v>
      </c>
    </row>
    <row r="155" spans="1:31" ht="27.9" customHeight="1" x14ac:dyDescent="0.3">
      <c r="A155" s="75"/>
      <c r="B155" s="65" t="s">
        <v>294</v>
      </c>
      <c r="C155" s="66" t="s">
        <v>215</v>
      </c>
      <c r="D155" s="39"/>
      <c r="E155" s="39"/>
      <c r="F155" s="39"/>
      <c r="G155" s="39"/>
      <c r="H155" s="39"/>
      <c r="I155" s="39"/>
      <c r="J155" s="39"/>
      <c r="K155" s="39"/>
      <c r="L155" s="40"/>
      <c r="M155" s="289" t="s">
        <v>212</v>
      </c>
      <c r="N155" s="289">
        <v>0</v>
      </c>
      <c r="O155" s="41"/>
      <c r="P155" s="56">
        <v>0</v>
      </c>
      <c r="Q155" s="50" t="n">
        <f t="shared" si="27"/>
        <v>0.0</v>
      </c>
      <c r="R155" s="50" t="n">
        <f t="shared" si="28"/>
        <v>0.0</v>
      </c>
      <c r="S155" s="51">
        <v>0</v>
      </c>
      <c r="T155" s="50">
        <v>0</v>
      </c>
      <c r="U155" s="50" t="n">
        <f t="shared" si="29"/>
        <v>0.0</v>
      </c>
      <c r="V155" s="51" t="n">
        <f t="shared" si="30"/>
        <v>0.0</v>
      </c>
      <c r="W155" s="28"/>
      <c r="X155" s="15">
        <v>70</v>
      </c>
      <c r="Y155" s="42">
        <v>0</v>
      </c>
      <c r="Z155" s="15" t="n">
        <f t="shared" si="31"/>
        <v>0.0</v>
      </c>
      <c r="AA155" s="15" t="n">
        <f t="shared" si="32"/>
        <v>0.0</v>
      </c>
      <c r="AB155" s="15" t="n">
        <f t="shared" si="33"/>
        <v>0.0</v>
      </c>
      <c r="AC155" s="15" t="n">
        <f t="shared" si="34"/>
        <v>0.0</v>
      </c>
      <c r="AD155" s="15" t="n">
        <f t="shared" si="35"/>
        <v>0.0</v>
      </c>
      <c r="AE155" s="16" t="n">
        <f t="shared" si="36"/>
        <v>0.0</v>
      </c>
    </row>
    <row r="156" spans="1:31" ht="57.6" x14ac:dyDescent="0.3">
      <c r="A156" s="75"/>
      <c r="B156" s="65" t="s">
        <v>294</v>
      </c>
      <c r="C156" s="66" t="s">
        <v>273</v>
      </c>
      <c r="D156" s="39"/>
      <c r="E156" s="39"/>
      <c r="F156" s="39"/>
      <c r="G156" s="39"/>
      <c r="H156" s="39"/>
      <c r="I156" s="39"/>
      <c r="J156" s="39"/>
      <c r="K156" s="39"/>
      <c r="L156" s="40"/>
      <c r="M156" s="291" t="s">
        <v>205</v>
      </c>
      <c r="N156" s="290">
        <v>2.2000000000000002</v>
      </c>
      <c r="O156" s="41"/>
      <c r="P156" s="55">
        <v>24747.999999999996</v>
      </c>
      <c r="Q156" s="50" t="n">
        <f t="shared" si="27"/>
        <v>1237.3999999999999</v>
      </c>
      <c r="R156" s="50" t="n">
        <f t="shared" si="28"/>
        <v>1223.5411199999999</v>
      </c>
      <c r="S156" s="51">
        <v>0</v>
      </c>
      <c r="T156" s="50">
        <v>0</v>
      </c>
      <c r="U156" s="50" t="n">
        <f t="shared" si="29"/>
        <v>27208.941119999996</v>
      </c>
      <c r="V156" s="51" t="n">
        <f t="shared" si="30"/>
        <v>59859.670463999995</v>
      </c>
      <c r="W156" s="28"/>
      <c r="X156" s="15">
        <v>70</v>
      </c>
      <c r="Y156" s="42" t="n">
        <v>2.2</v>
      </c>
      <c r="Z156" s="15" t="n">
        <f t="shared" si="31"/>
        <v>38111.92</v>
      </c>
      <c r="AA156" s="15" t="n">
        <f t="shared" si="32"/>
        <v>1905.5959999999998</v>
      </c>
      <c r="AB156" s="15" t="n">
        <f t="shared" si="33"/>
        <v>1884.2533247999997</v>
      </c>
      <c r="AC156" s="15" t="n">
        <f t="shared" si="34"/>
        <v>0.0</v>
      </c>
      <c r="AD156" s="15" t="n">
        <f t="shared" si="35"/>
        <v>0.0</v>
      </c>
      <c r="AE156" s="16" t="n">
        <f t="shared" si="36"/>
        <v>41901.76932479999</v>
      </c>
    </row>
    <row r="157" spans="1:31" x14ac:dyDescent="0.3">
      <c r="A157" s="67" t="s">
        <v>204</v>
      </c>
      <c r="B157" s="65" t="s">
        <v>294</v>
      </c>
      <c r="C157" s="66" t="s">
        <v>167</v>
      </c>
      <c r="D157" s="39"/>
      <c r="E157" s="39"/>
      <c r="F157" s="39"/>
      <c r="G157" s="39"/>
      <c r="H157" s="39"/>
      <c r="I157" s="39"/>
      <c r="J157" s="39"/>
      <c r="K157" s="39"/>
      <c r="L157" s="40"/>
      <c r="M157" s="289" t="s">
        <v>212</v>
      </c>
      <c r="N157" s="289">
        <v>0</v>
      </c>
      <c r="O157" s="41"/>
      <c r="P157" s="48">
        <v>0</v>
      </c>
      <c r="Q157" s="50" t="n">
        <f t="shared" si="27"/>
        <v>0.0</v>
      </c>
      <c r="R157" s="50" t="n">
        <f t="shared" si="28"/>
        <v>0.0</v>
      </c>
      <c r="S157" s="51">
        <v>0</v>
      </c>
      <c r="T157" s="50">
        <v>0</v>
      </c>
      <c r="U157" s="50" t="n">
        <f t="shared" si="29"/>
        <v>0.0</v>
      </c>
      <c r="V157" s="51" t="n">
        <f t="shared" si="30"/>
        <v>0.0</v>
      </c>
      <c r="W157" s="28"/>
      <c r="X157" s="15">
        <v>70</v>
      </c>
      <c r="Y157" s="42">
        <v>0</v>
      </c>
      <c r="Z157" s="15" t="n">
        <f t="shared" si="31"/>
        <v>0.0</v>
      </c>
      <c r="AA157" s="15" t="n">
        <f t="shared" si="32"/>
        <v>0.0</v>
      </c>
      <c r="AB157" s="15" t="n">
        <f t="shared" si="33"/>
        <v>0.0</v>
      </c>
      <c r="AC157" s="15" t="n">
        <f t="shared" si="34"/>
        <v>0.0</v>
      </c>
      <c r="AD157" s="15" t="n">
        <f t="shared" si="35"/>
        <v>0.0</v>
      </c>
      <c r="AE157" s="16" t="n">
        <f t="shared" si="36"/>
        <v>0.0</v>
      </c>
    </row>
    <row r="158" spans="1:31" ht="57.6" x14ac:dyDescent="0.3">
      <c r="A158" s="68">
        <v>1</v>
      </c>
      <c r="B158" s="65" t="s">
        <v>294</v>
      </c>
      <c r="C158" s="66" t="s">
        <v>274</v>
      </c>
      <c r="D158" s="39"/>
      <c r="E158" s="39"/>
      <c r="F158" s="39"/>
      <c r="G158" s="39"/>
      <c r="H158" s="39"/>
      <c r="I158" s="39"/>
      <c r="J158" s="39"/>
      <c r="K158" s="39"/>
      <c r="L158" s="40"/>
      <c r="M158" s="289" t="s">
        <v>212</v>
      </c>
      <c r="N158" s="289">
        <v>0</v>
      </c>
      <c r="O158" s="41"/>
      <c r="P158" s="48">
        <v>0</v>
      </c>
      <c r="Q158" s="50" t="n">
        <f t="shared" si="27"/>
        <v>0.0</v>
      </c>
      <c r="R158" s="50" t="n">
        <f t="shared" si="28"/>
        <v>0.0</v>
      </c>
      <c r="S158" s="51">
        <v>0</v>
      </c>
      <c r="T158" s="50">
        <v>0</v>
      </c>
      <c r="U158" s="50" t="n">
        <f t="shared" si="29"/>
        <v>0.0</v>
      </c>
      <c r="V158" s="51" t="n">
        <f t="shared" si="30"/>
        <v>0.0</v>
      </c>
      <c r="W158" s="28"/>
      <c r="X158" s="15">
        <v>70</v>
      </c>
      <c r="Y158" s="42">
        <v>0</v>
      </c>
      <c r="Z158" s="15" t="n">
        <f t="shared" si="31"/>
        <v>0.0</v>
      </c>
      <c r="AA158" s="15" t="n">
        <f t="shared" si="32"/>
        <v>0.0</v>
      </c>
      <c r="AB158" s="15" t="n">
        <f t="shared" si="33"/>
        <v>0.0</v>
      </c>
      <c r="AC158" s="15" t="n">
        <f t="shared" si="34"/>
        <v>0.0</v>
      </c>
      <c r="AD158" s="15" t="n">
        <f t="shared" si="35"/>
        <v>0.0</v>
      </c>
      <c r="AE158" s="16" t="n">
        <f t="shared" si="36"/>
        <v>0.0</v>
      </c>
    </row>
    <row r="159" spans="1:31" ht="43.2" x14ac:dyDescent="0.3">
      <c r="A159" s="68">
        <v>1.1000000000000001</v>
      </c>
      <c r="B159" s="65" t="s">
        <v>294</v>
      </c>
      <c r="C159" s="66" t="s">
        <v>216</v>
      </c>
      <c r="D159" s="39"/>
      <c r="E159" s="39"/>
      <c r="F159" s="39"/>
      <c r="G159" s="39"/>
      <c r="H159" s="39"/>
      <c r="I159" s="39"/>
      <c r="J159" s="39"/>
      <c r="K159" s="39"/>
      <c r="L159" s="40"/>
      <c r="M159" s="290" t="s">
        <v>211</v>
      </c>
      <c r="N159" s="290">
        <v>2</v>
      </c>
      <c r="O159" s="41"/>
      <c r="P159" s="48">
        <v>3449.9999999999995</v>
      </c>
      <c r="Q159" s="50" t="n">
        <f t="shared" si="27"/>
        <v>172.5</v>
      </c>
      <c r="R159" s="50" t="n">
        <f t="shared" si="28"/>
        <v>170.56799999999998</v>
      </c>
      <c r="S159" s="51">
        <v>0</v>
      </c>
      <c r="T159" s="50">
        <v>0</v>
      </c>
      <c r="U159" s="50" t="n">
        <f t="shared" si="29"/>
        <v>3793.0679999999993</v>
      </c>
      <c r="V159" s="51" t="n">
        <f t="shared" si="30"/>
        <v>7586.135999999999</v>
      </c>
      <c r="W159" s="28"/>
      <c r="X159" s="15">
        <v>70</v>
      </c>
      <c r="Y159" s="43" t="n">
        <v>2.0</v>
      </c>
      <c r="Z159" s="15" t="n">
        <f t="shared" si="31"/>
        <v>4829.999999999999</v>
      </c>
      <c r="AA159" s="15" t="n">
        <f t="shared" si="32"/>
        <v>241.5</v>
      </c>
      <c r="AB159" s="15" t="n">
        <f t="shared" si="33"/>
        <v>238.79519999999997</v>
      </c>
      <c r="AC159" s="15" t="n">
        <f t="shared" si="34"/>
        <v>0.0</v>
      </c>
      <c r="AD159" s="15" t="n">
        <f t="shared" si="35"/>
        <v>0.0</v>
      </c>
      <c r="AE159" s="16" t="n">
        <f t="shared" si="36"/>
        <v>5310.295199999999</v>
      </c>
    </row>
    <row r="160" spans="1:31" ht="43.2" x14ac:dyDescent="0.3">
      <c r="A160" s="68">
        <v>1.2</v>
      </c>
      <c r="B160" s="65" t="s">
        <v>294</v>
      </c>
      <c r="C160" s="66" t="s">
        <v>275</v>
      </c>
      <c r="D160" s="39"/>
      <c r="E160" s="39"/>
      <c r="F160" s="39"/>
      <c r="G160" s="39"/>
      <c r="H160" s="39"/>
      <c r="I160" s="39"/>
      <c r="J160" s="39"/>
      <c r="K160" s="39"/>
      <c r="L160" s="40"/>
      <c r="M160" s="290" t="s">
        <v>211</v>
      </c>
      <c r="N160" s="290">
        <v>0</v>
      </c>
      <c r="O160" s="41"/>
      <c r="P160" s="48">
        <v>0</v>
      </c>
      <c r="Q160" s="50" t="n">
        <f t="shared" si="27"/>
        <v>0.0</v>
      </c>
      <c r="R160" s="50" t="n">
        <f t="shared" si="28"/>
        <v>0.0</v>
      </c>
      <c r="S160" s="51">
        <v>0</v>
      </c>
      <c r="T160" s="50">
        <v>0</v>
      </c>
      <c r="U160" s="50" t="n">
        <f t="shared" si="29"/>
        <v>0.0</v>
      </c>
      <c r="V160" s="51" t="n">
        <f t="shared" si="30"/>
        <v>0.0</v>
      </c>
      <c r="W160" s="28"/>
      <c r="X160" s="15">
        <v>70</v>
      </c>
      <c r="Y160" s="42">
        <v>0</v>
      </c>
      <c r="Z160" s="15" t="n">
        <f t="shared" si="31"/>
        <v>0.0</v>
      </c>
      <c r="AA160" s="15" t="n">
        <f t="shared" si="32"/>
        <v>0.0</v>
      </c>
      <c r="AB160" s="15" t="n">
        <f t="shared" si="33"/>
        <v>0.0</v>
      </c>
      <c r="AC160" s="15" t="n">
        <f t="shared" si="34"/>
        <v>0.0</v>
      </c>
      <c r="AD160" s="15" t="n">
        <f t="shared" si="35"/>
        <v>0.0</v>
      </c>
      <c r="AE160" s="16" t="n">
        <f t="shared" si="36"/>
        <v>0.0</v>
      </c>
    </row>
    <row r="161" spans="1:31" ht="100.8" x14ac:dyDescent="0.3">
      <c r="A161" s="68">
        <v>2</v>
      </c>
      <c r="B161" s="65" t="s">
        <v>294</v>
      </c>
      <c r="C161" s="66" t="s">
        <v>276</v>
      </c>
      <c r="D161" s="39"/>
      <c r="E161" s="39"/>
      <c r="F161" s="39"/>
      <c r="G161" s="39"/>
      <c r="H161" s="39"/>
      <c r="I161" s="39"/>
      <c r="J161" s="39"/>
      <c r="K161" s="39"/>
      <c r="L161" s="40"/>
      <c r="M161" s="290" t="s">
        <v>206</v>
      </c>
      <c r="N161" s="290">
        <v>8</v>
      </c>
      <c r="O161" s="41"/>
      <c r="P161" s="48">
        <v>862.49999999999989</v>
      </c>
      <c r="Q161" s="50" t="n">
        <f t="shared" si="27"/>
        <v>43.125</v>
      </c>
      <c r="R161" s="50" t="n">
        <f t="shared" si="28"/>
        <v>42.641999999999996</v>
      </c>
      <c r="S161" s="51">
        <v>0</v>
      </c>
      <c r="T161" s="50">
        <v>0</v>
      </c>
      <c r="U161" s="50" t="n">
        <f t="shared" si="29"/>
        <v>948.2669999999998</v>
      </c>
      <c r="V161" s="51" t="n">
        <f t="shared" si="30"/>
        <v>7586.135999999999</v>
      </c>
      <c r="W161" s="28"/>
      <c r="X161" s="15">
        <v>70</v>
      </c>
      <c r="Y161" s="42" t="n">
        <v>8.0</v>
      </c>
      <c r="Z161" s="15" t="n">
        <f t="shared" si="31"/>
        <v>4829.999999999999</v>
      </c>
      <c r="AA161" s="15" t="n">
        <f t="shared" si="32"/>
        <v>241.5</v>
      </c>
      <c r="AB161" s="15" t="n">
        <f t="shared" si="33"/>
        <v>238.79519999999997</v>
      </c>
      <c r="AC161" s="15" t="n">
        <f t="shared" si="34"/>
        <v>0.0</v>
      </c>
      <c r="AD161" s="15" t="n">
        <f t="shared" si="35"/>
        <v>0.0</v>
      </c>
      <c r="AE161" s="16" t="n">
        <f t="shared" si="36"/>
        <v>5310.295199999999</v>
      </c>
    </row>
    <row r="162" spans="1:31" ht="172.8" x14ac:dyDescent="0.3">
      <c r="A162" s="68">
        <v>3</v>
      </c>
      <c r="B162" s="65" t="s">
        <v>294</v>
      </c>
      <c r="C162" s="66" t="s">
        <v>277</v>
      </c>
      <c r="D162" s="39"/>
      <c r="E162" s="39"/>
      <c r="F162" s="39"/>
      <c r="G162" s="39"/>
      <c r="H162" s="39"/>
      <c r="I162" s="39"/>
      <c r="J162" s="39"/>
      <c r="K162" s="39"/>
      <c r="L162" s="40"/>
      <c r="M162" s="290" t="s">
        <v>15</v>
      </c>
      <c r="N162" s="290">
        <v>1</v>
      </c>
      <c r="O162" s="41"/>
      <c r="P162" s="48">
        <v>5750</v>
      </c>
      <c r="Q162" s="50" t="n">
        <f t="shared" si="27"/>
        <v>287.5</v>
      </c>
      <c r="R162" s="50" t="n">
        <f t="shared" si="28"/>
        <v>284.28</v>
      </c>
      <c r="S162" s="51">
        <v>0</v>
      </c>
      <c r="T162" s="50">
        <v>0</v>
      </c>
      <c r="U162" s="50" t="n">
        <f t="shared" si="29"/>
        <v>6321.78</v>
      </c>
      <c r="V162" s="51" t="n">
        <f t="shared" si="30"/>
        <v>6321.78</v>
      </c>
      <c r="W162" s="28"/>
      <c r="X162" s="15">
        <v>70</v>
      </c>
      <c r="Y162" s="43" t="n">
        <v>1.0</v>
      </c>
      <c r="Z162" s="15" t="n">
        <f t="shared" si="31"/>
        <v>4025.0</v>
      </c>
      <c r="AA162" s="15" t="n">
        <f t="shared" si="32"/>
        <v>201.25</v>
      </c>
      <c r="AB162" s="15" t="n">
        <f t="shared" si="33"/>
        <v>198.99599999999998</v>
      </c>
      <c r="AC162" s="15" t="n">
        <f t="shared" si="34"/>
        <v>0.0</v>
      </c>
      <c r="AD162" s="15" t="n">
        <f t="shared" si="35"/>
        <v>0.0</v>
      </c>
      <c r="AE162" s="16" t="n">
        <f t="shared" si="36"/>
        <v>4425.246</v>
      </c>
    </row>
    <row r="163" spans="1:31" ht="172.8" x14ac:dyDescent="0.3">
      <c r="A163" s="75">
        <v>4</v>
      </c>
      <c r="B163" s="65" t="s">
        <v>294</v>
      </c>
      <c r="C163" s="66" t="s">
        <v>228</v>
      </c>
      <c r="D163" s="39"/>
      <c r="E163" s="39"/>
      <c r="F163" s="39"/>
      <c r="G163" s="39"/>
      <c r="H163" s="39"/>
      <c r="I163" s="39"/>
      <c r="J163" s="39"/>
      <c r="K163" s="39"/>
      <c r="L163" s="40"/>
      <c r="M163" s="287" t="s">
        <v>210</v>
      </c>
      <c r="N163" s="290">
        <v>1</v>
      </c>
      <c r="O163" s="41"/>
      <c r="P163" s="48">
        <v>2875</v>
      </c>
      <c r="Q163" s="50" t="n">
        <f t="shared" si="27"/>
        <v>143.75</v>
      </c>
      <c r="R163" s="50" t="n">
        <f t="shared" si="28"/>
        <v>142.14</v>
      </c>
      <c r="S163" s="51">
        <v>0</v>
      </c>
      <c r="T163" s="50">
        <v>0</v>
      </c>
      <c r="U163" s="50" t="n">
        <f t="shared" si="29"/>
        <v>3160.89</v>
      </c>
      <c r="V163" s="51" t="n">
        <f t="shared" si="30"/>
        <v>3160.89</v>
      </c>
      <c r="W163" s="28"/>
      <c r="X163" s="15">
        <v>70</v>
      </c>
      <c r="Y163" s="42" t="n">
        <v>1.0</v>
      </c>
      <c r="Z163" s="15" t="n">
        <f t="shared" si="31"/>
        <v>2012.5</v>
      </c>
      <c r="AA163" s="15" t="n">
        <f t="shared" si="32"/>
        <v>100.625</v>
      </c>
      <c r="AB163" s="15" t="n">
        <f t="shared" si="33"/>
        <v>99.49799999999999</v>
      </c>
      <c r="AC163" s="15" t="n">
        <f t="shared" si="34"/>
        <v>0.0</v>
      </c>
      <c r="AD163" s="15" t="n">
        <f t="shared" si="35"/>
        <v>0.0</v>
      </c>
      <c r="AE163" s="16" t="n">
        <f t="shared" si="36"/>
        <v>2212.623</v>
      </c>
    </row>
    <row r="164" spans="1:31" x14ac:dyDescent="0.3">
      <c r="A164" s="67" t="s">
        <v>59</v>
      </c>
      <c r="B164" s="65" t="s">
        <v>294</v>
      </c>
      <c r="C164" s="66" t="s">
        <v>168</v>
      </c>
      <c r="D164" s="39"/>
      <c r="E164" s="39"/>
      <c r="F164" s="39"/>
      <c r="G164" s="39"/>
      <c r="H164" s="39"/>
      <c r="I164" s="39"/>
      <c r="J164" s="39"/>
      <c r="K164" s="39"/>
      <c r="L164" s="40"/>
      <c r="M164" s="289" t="s">
        <v>212</v>
      </c>
      <c r="N164" s="289">
        <v>0</v>
      </c>
      <c r="O164" s="41"/>
      <c r="P164" s="57">
        <v>0</v>
      </c>
      <c r="Q164" s="50" t="n">
        <f t="shared" si="27"/>
        <v>0.0</v>
      </c>
      <c r="R164" s="50" t="n">
        <f t="shared" si="28"/>
        <v>0.0</v>
      </c>
      <c r="S164" s="51">
        <v>0</v>
      </c>
      <c r="T164" s="50">
        <v>0</v>
      </c>
      <c r="U164" s="50" t="n">
        <f t="shared" si="29"/>
        <v>0.0</v>
      </c>
      <c r="V164" s="51" t="n">
        <f t="shared" si="30"/>
        <v>0.0</v>
      </c>
      <c r="W164" s="28"/>
      <c r="X164" s="15">
        <v>70</v>
      </c>
      <c r="Y164" s="42">
        <v>0</v>
      </c>
      <c r="Z164" s="15" t="n">
        <f t="shared" si="31"/>
        <v>0.0</v>
      </c>
      <c r="AA164" s="15" t="n">
        <f t="shared" si="32"/>
        <v>0.0</v>
      </c>
      <c r="AB164" s="15" t="n">
        <f t="shared" si="33"/>
        <v>0.0</v>
      </c>
      <c r="AC164" s="15" t="n">
        <f t="shared" si="34"/>
        <v>0.0</v>
      </c>
      <c r="AD164" s="15" t="n">
        <f t="shared" si="35"/>
        <v>0.0</v>
      </c>
      <c r="AE164" s="16" t="n">
        <f t="shared" si="36"/>
        <v>0.0</v>
      </c>
    </row>
    <row r="165" spans="1:31" ht="158.4" x14ac:dyDescent="0.3">
      <c r="A165" s="68"/>
      <c r="B165" s="65" t="s">
        <v>294</v>
      </c>
      <c r="C165" s="66" t="s">
        <v>169</v>
      </c>
      <c r="D165" s="39"/>
      <c r="E165" s="39"/>
      <c r="F165" s="39"/>
      <c r="G165" s="39"/>
      <c r="H165" s="39"/>
      <c r="I165" s="39"/>
      <c r="J165" s="39"/>
      <c r="K165" s="39"/>
      <c r="L165" s="40"/>
      <c r="M165" s="289" t="s">
        <v>212</v>
      </c>
      <c r="N165" s="289">
        <v>0</v>
      </c>
      <c r="O165" s="41"/>
      <c r="P165" s="57">
        <v>0</v>
      </c>
      <c r="Q165" s="50" t="n">
        <f t="shared" si="27"/>
        <v>0.0</v>
      </c>
      <c r="R165" s="50" t="n">
        <f t="shared" si="28"/>
        <v>0.0</v>
      </c>
      <c r="S165" s="51">
        <v>0</v>
      </c>
      <c r="T165" s="50">
        <v>0</v>
      </c>
      <c r="U165" s="50" t="n">
        <f t="shared" si="29"/>
        <v>0.0</v>
      </c>
      <c r="V165" s="51" t="n">
        <f t="shared" si="30"/>
        <v>0.0</v>
      </c>
      <c r="W165" s="28"/>
      <c r="X165" s="15">
        <v>70</v>
      </c>
      <c r="Y165" s="42">
        <v>0</v>
      </c>
      <c r="Z165" s="15" t="n">
        <f t="shared" si="31"/>
        <v>0.0</v>
      </c>
      <c r="AA165" s="15" t="n">
        <f t="shared" si="32"/>
        <v>0.0</v>
      </c>
      <c r="AB165" s="15" t="n">
        <f t="shared" si="33"/>
        <v>0.0</v>
      </c>
      <c r="AC165" s="15" t="n">
        <f t="shared" si="34"/>
        <v>0.0</v>
      </c>
      <c r="AD165" s="15" t="n">
        <f t="shared" si="35"/>
        <v>0.0</v>
      </c>
      <c r="AE165" s="16" t="n">
        <f t="shared" si="36"/>
        <v>0.0</v>
      </c>
    </row>
    <row r="166" spans="1:31" ht="28.8" x14ac:dyDescent="0.3">
      <c r="A166" s="68"/>
      <c r="B166" s="65" t="s">
        <v>294</v>
      </c>
      <c r="C166" s="66" t="s">
        <v>170</v>
      </c>
      <c r="D166" s="39"/>
      <c r="E166" s="39"/>
      <c r="F166" s="39"/>
      <c r="G166" s="39"/>
      <c r="H166" s="39"/>
      <c r="I166" s="39"/>
      <c r="J166" s="39"/>
      <c r="K166" s="39"/>
      <c r="L166" s="40"/>
      <c r="M166" s="289" t="s">
        <v>212</v>
      </c>
      <c r="N166" s="289">
        <v>0</v>
      </c>
      <c r="O166" s="41"/>
      <c r="P166" s="57">
        <v>0</v>
      </c>
      <c r="Q166" s="50" t="n">
        <f t="shared" si="27"/>
        <v>0.0</v>
      </c>
      <c r="R166" s="50" t="n">
        <f t="shared" si="28"/>
        <v>0.0</v>
      </c>
      <c r="S166" s="51">
        <v>0</v>
      </c>
      <c r="T166" s="50">
        <v>0</v>
      </c>
      <c r="U166" s="50" t="n">
        <f t="shared" si="29"/>
        <v>0.0</v>
      </c>
      <c r="V166" s="51" t="n">
        <f t="shared" si="30"/>
        <v>0.0</v>
      </c>
      <c r="W166" s="28"/>
      <c r="X166" s="15">
        <v>70</v>
      </c>
      <c r="Y166" s="42">
        <v>0</v>
      </c>
      <c r="Z166" s="15" t="n">
        <f t="shared" si="31"/>
        <v>0.0</v>
      </c>
      <c r="AA166" s="15" t="n">
        <f t="shared" si="32"/>
        <v>0.0</v>
      </c>
      <c r="AB166" s="15" t="n">
        <f t="shared" si="33"/>
        <v>0.0</v>
      </c>
      <c r="AC166" s="15" t="n">
        <f t="shared" si="34"/>
        <v>0.0</v>
      </c>
      <c r="AD166" s="15" t="n">
        <f t="shared" si="35"/>
        <v>0.0</v>
      </c>
      <c r="AE166" s="16" t="n">
        <f t="shared" si="36"/>
        <v>0.0</v>
      </c>
    </row>
    <row r="167" spans="1:31" ht="43.2" x14ac:dyDescent="0.3">
      <c r="A167" s="68"/>
      <c r="B167" s="65" t="s">
        <v>294</v>
      </c>
      <c r="C167" s="66" t="s">
        <v>171</v>
      </c>
      <c r="D167" s="39"/>
      <c r="E167" s="39"/>
      <c r="F167" s="39"/>
      <c r="G167" s="39"/>
      <c r="H167" s="39"/>
      <c r="I167" s="39"/>
      <c r="J167" s="39"/>
      <c r="K167" s="39"/>
      <c r="L167" s="40"/>
      <c r="M167" s="289" t="s">
        <v>212</v>
      </c>
      <c r="N167" s="289">
        <v>0</v>
      </c>
      <c r="O167" s="41"/>
      <c r="P167" s="57">
        <v>0</v>
      </c>
      <c r="Q167" s="50" t="n">
        <f t="shared" si="27"/>
        <v>0.0</v>
      </c>
      <c r="R167" s="50" t="n">
        <f t="shared" si="28"/>
        <v>0.0</v>
      </c>
      <c r="S167" s="51">
        <v>0</v>
      </c>
      <c r="T167" s="50">
        <v>0</v>
      </c>
      <c r="U167" s="50" t="n">
        <f t="shared" si="29"/>
        <v>0.0</v>
      </c>
      <c r="V167" s="51" t="n">
        <f t="shared" si="30"/>
        <v>0.0</v>
      </c>
      <c r="W167" s="28"/>
      <c r="X167" s="15">
        <v>70</v>
      </c>
      <c r="Y167" s="42">
        <v>0</v>
      </c>
      <c r="Z167" s="15" t="n">
        <f t="shared" si="31"/>
        <v>0.0</v>
      </c>
      <c r="AA167" s="15" t="n">
        <f t="shared" si="32"/>
        <v>0.0</v>
      </c>
      <c r="AB167" s="15" t="n">
        <f t="shared" si="33"/>
        <v>0.0</v>
      </c>
      <c r="AC167" s="15" t="n">
        <f t="shared" si="34"/>
        <v>0.0</v>
      </c>
      <c r="AD167" s="15" t="n">
        <f t="shared" si="35"/>
        <v>0.0</v>
      </c>
      <c r="AE167" s="16" t="n">
        <f t="shared" si="36"/>
        <v>0.0</v>
      </c>
    </row>
    <row r="168" spans="1:31" x14ac:dyDescent="0.3">
      <c r="A168" s="68"/>
      <c r="B168" s="65" t="s">
        <v>294</v>
      </c>
      <c r="C168" s="66" t="s">
        <v>172</v>
      </c>
      <c r="D168" s="39"/>
      <c r="E168" s="39"/>
      <c r="F168" s="39"/>
      <c r="G168" s="39"/>
      <c r="H168" s="39"/>
      <c r="I168" s="39"/>
      <c r="J168" s="39"/>
      <c r="K168" s="39"/>
      <c r="L168" s="40"/>
      <c r="M168" s="289" t="s">
        <v>212</v>
      </c>
      <c r="N168" s="289">
        <v>0</v>
      </c>
      <c r="O168" s="41"/>
      <c r="P168" s="57">
        <v>0</v>
      </c>
      <c r="Q168" s="50" t="n">
        <f t="shared" si="27"/>
        <v>0.0</v>
      </c>
      <c r="R168" s="50" t="n">
        <f t="shared" si="28"/>
        <v>0.0</v>
      </c>
      <c r="S168" s="51">
        <v>0</v>
      </c>
      <c r="T168" s="50">
        <v>0</v>
      </c>
      <c r="U168" s="50" t="n">
        <f t="shared" si="29"/>
        <v>0.0</v>
      </c>
      <c r="V168" s="51" t="n">
        <f t="shared" si="30"/>
        <v>0.0</v>
      </c>
      <c r="W168" s="28"/>
      <c r="X168" s="15">
        <v>70</v>
      </c>
      <c r="Y168" s="42">
        <v>0</v>
      </c>
      <c r="Z168" s="15" t="n">
        <f t="shared" si="31"/>
        <v>0.0</v>
      </c>
      <c r="AA168" s="15" t="n">
        <f t="shared" si="32"/>
        <v>0.0</v>
      </c>
      <c r="AB168" s="15" t="n">
        <f t="shared" si="33"/>
        <v>0.0</v>
      </c>
      <c r="AC168" s="15" t="n">
        <f t="shared" si="34"/>
        <v>0.0</v>
      </c>
      <c r="AD168" s="15" t="n">
        <f t="shared" si="35"/>
        <v>0.0</v>
      </c>
      <c r="AE168" s="16" t="n">
        <f t="shared" si="36"/>
        <v>0.0</v>
      </c>
    </row>
    <row r="169" spans="1:31" ht="43.2" x14ac:dyDescent="0.3">
      <c r="A169" s="68"/>
      <c r="B169" s="65" t="s">
        <v>294</v>
      </c>
      <c r="C169" s="66" t="s">
        <v>173</v>
      </c>
      <c r="D169" s="39"/>
      <c r="E169" s="39"/>
      <c r="F169" s="39"/>
      <c r="G169" s="39"/>
      <c r="H169" s="39"/>
      <c r="I169" s="39"/>
      <c r="J169" s="39"/>
      <c r="K169" s="39"/>
      <c r="L169" s="40"/>
      <c r="M169" s="289" t="s">
        <v>212</v>
      </c>
      <c r="N169" s="289">
        <v>0</v>
      </c>
      <c r="O169" s="41"/>
      <c r="P169" s="57">
        <v>0</v>
      </c>
      <c r="Q169" s="50" t="n">
        <f t="shared" si="27"/>
        <v>0.0</v>
      </c>
      <c r="R169" s="50" t="n">
        <f t="shared" si="28"/>
        <v>0.0</v>
      </c>
      <c r="S169" s="51">
        <v>0</v>
      </c>
      <c r="T169" s="50">
        <v>0</v>
      </c>
      <c r="U169" s="50" t="n">
        <f t="shared" si="29"/>
        <v>0.0</v>
      </c>
      <c r="V169" s="51" t="n">
        <f t="shared" si="30"/>
        <v>0.0</v>
      </c>
      <c r="W169" s="28"/>
      <c r="X169" s="15">
        <v>70</v>
      </c>
      <c r="Y169" s="42">
        <v>0</v>
      </c>
      <c r="Z169" s="15" t="n">
        <f t="shared" si="31"/>
        <v>0.0</v>
      </c>
      <c r="AA169" s="15" t="n">
        <f t="shared" si="32"/>
        <v>0.0</v>
      </c>
      <c r="AB169" s="15" t="n">
        <f t="shared" si="33"/>
        <v>0.0</v>
      </c>
      <c r="AC169" s="15" t="n">
        <f t="shared" si="34"/>
        <v>0.0</v>
      </c>
      <c r="AD169" s="15" t="n">
        <f t="shared" si="35"/>
        <v>0.0</v>
      </c>
      <c r="AE169" s="16" t="n">
        <f t="shared" si="36"/>
        <v>0.0</v>
      </c>
    </row>
    <row r="170" spans="1:31" ht="28.8" x14ac:dyDescent="0.3">
      <c r="A170" s="68"/>
      <c r="B170" s="65" t="s">
        <v>294</v>
      </c>
      <c r="C170" s="66" t="s">
        <v>174</v>
      </c>
      <c r="D170" s="39"/>
      <c r="E170" s="39"/>
      <c r="F170" s="39"/>
      <c r="G170" s="39"/>
      <c r="H170" s="39"/>
      <c r="I170" s="39"/>
      <c r="J170" s="39"/>
      <c r="K170" s="39"/>
      <c r="L170" s="40"/>
      <c r="M170" s="289" t="s">
        <v>212</v>
      </c>
      <c r="N170" s="289">
        <v>0</v>
      </c>
      <c r="O170" s="41"/>
      <c r="P170" s="57">
        <v>0</v>
      </c>
      <c r="Q170" s="50" t="n">
        <f t="shared" si="27"/>
        <v>0.0</v>
      </c>
      <c r="R170" s="50" t="n">
        <f t="shared" si="28"/>
        <v>0.0</v>
      </c>
      <c r="S170" s="51">
        <v>0</v>
      </c>
      <c r="T170" s="50">
        <v>0</v>
      </c>
      <c r="U170" s="50" t="n">
        <f t="shared" si="29"/>
        <v>0.0</v>
      </c>
      <c r="V170" s="51" t="n">
        <f t="shared" si="30"/>
        <v>0.0</v>
      </c>
      <c r="W170" s="28"/>
      <c r="X170" s="15">
        <v>70</v>
      </c>
      <c r="Y170" s="42">
        <v>0</v>
      </c>
      <c r="Z170" s="15" t="n">
        <f t="shared" si="31"/>
        <v>0.0</v>
      </c>
      <c r="AA170" s="15" t="n">
        <f t="shared" si="32"/>
        <v>0.0</v>
      </c>
      <c r="AB170" s="15" t="n">
        <f t="shared" si="33"/>
        <v>0.0</v>
      </c>
      <c r="AC170" s="15" t="n">
        <f t="shared" si="34"/>
        <v>0.0</v>
      </c>
      <c r="AD170" s="15" t="n">
        <f t="shared" si="35"/>
        <v>0.0</v>
      </c>
      <c r="AE170" s="16" t="n">
        <f t="shared" si="36"/>
        <v>0.0</v>
      </c>
    </row>
    <row r="171" spans="1:31" ht="28.8" x14ac:dyDescent="0.3">
      <c r="A171" s="68"/>
      <c r="B171" s="65" t="s">
        <v>294</v>
      </c>
      <c r="C171" s="66" t="s">
        <v>175</v>
      </c>
      <c r="D171" s="39"/>
      <c r="E171" s="39"/>
      <c r="F171" s="39"/>
      <c r="G171" s="39"/>
      <c r="H171" s="39"/>
      <c r="I171" s="39"/>
      <c r="J171" s="39"/>
      <c r="K171" s="39"/>
      <c r="L171" s="40"/>
      <c r="M171" s="289" t="s">
        <v>212</v>
      </c>
      <c r="N171" s="289">
        <v>0</v>
      </c>
      <c r="O171" s="41"/>
      <c r="P171" s="57">
        <v>0</v>
      </c>
      <c r="Q171" s="50" t="n">
        <f t="shared" si="27"/>
        <v>0.0</v>
      </c>
      <c r="R171" s="50" t="n">
        <f t="shared" si="28"/>
        <v>0.0</v>
      </c>
      <c r="S171" s="51">
        <v>0</v>
      </c>
      <c r="T171" s="50">
        <v>0</v>
      </c>
      <c r="U171" s="50" t="n">
        <f t="shared" si="29"/>
        <v>0.0</v>
      </c>
      <c r="V171" s="51" t="n">
        <f t="shared" si="30"/>
        <v>0.0</v>
      </c>
      <c r="W171" s="28"/>
      <c r="X171" s="15">
        <v>70</v>
      </c>
      <c r="Y171" s="42">
        <v>0</v>
      </c>
      <c r="Z171" s="15" t="n">
        <f t="shared" si="31"/>
        <v>0.0</v>
      </c>
      <c r="AA171" s="15" t="n">
        <f t="shared" si="32"/>
        <v>0.0</v>
      </c>
      <c r="AB171" s="15" t="n">
        <f t="shared" si="33"/>
        <v>0.0</v>
      </c>
      <c r="AC171" s="15" t="n">
        <f t="shared" si="34"/>
        <v>0.0</v>
      </c>
      <c r="AD171" s="15" t="n">
        <f t="shared" si="35"/>
        <v>0.0</v>
      </c>
      <c r="AE171" s="16" t="n">
        <f t="shared" si="36"/>
        <v>0.0</v>
      </c>
    </row>
    <row r="172" spans="1:31" ht="86.4" x14ac:dyDescent="0.3">
      <c r="A172" s="68"/>
      <c r="B172" s="65" t="s">
        <v>294</v>
      </c>
      <c r="C172" s="66" t="s">
        <v>176</v>
      </c>
      <c r="D172" s="39"/>
      <c r="E172" s="39"/>
      <c r="F172" s="39"/>
      <c r="G172" s="39"/>
      <c r="H172" s="39"/>
      <c r="I172" s="39"/>
      <c r="J172" s="39"/>
      <c r="K172" s="39"/>
      <c r="L172" s="40"/>
      <c r="M172" s="289" t="s">
        <v>212</v>
      </c>
      <c r="N172" s="289">
        <v>0</v>
      </c>
      <c r="O172" s="41"/>
      <c r="P172" s="57">
        <v>0</v>
      </c>
      <c r="Q172" s="50" t="n">
        <f t="shared" si="27"/>
        <v>0.0</v>
      </c>
      <c r="R172" s="50" t="n">
        <f t="shared" si="28"/>
        <v>0.0</v>
      </c>
      <c r="S172" s="51">
        <v>0</v>
      </c>
      <c r="T172" s="50">
        <v>0</v>
      </c>
      <c r="U172" s="50" t="n">
        <f t="shared" si="29"/>
        <v>0.0</v>
      </c>
      <c r="V172" s="51" t="n">
        <f t="shared" si="30"/>
        <v>0.0</v>
      </c>
      <c r="W172" s="28"/>
      <c r="X172" s="15">
        <v>70</v>
      </c>
      <c r="Y172" s="42">
        <v>0</v>
      </c>
      <c r="Z172" s="15" t="n">
        <f t="shared" si="31"/>
        <v>0.0</v>
      </c>
      <c r="AA172" s="15" t="n">
        <f t="shared" si="32"/>
        <v>0.0</v>
      </c>
      <c r="AB172" s="15" t="n">
        <f t="shared" si="33"/>
        <v>0.0</v>
      </c>
      <c r="AC172" s="15" t="n">
        <f t="shared" si="34"/>
        <v>0.0</v>
      </c>
      <c r="AD172" s="15" t="n">
        <f t="shared" si="35"/>
        <v>0.0</v>
      </c>
      <c r="AE172" s="16" t="n">
        <f t="shared" si="36"/>
        <v>0.0</v>
      </c>
    </row>
    <row r="173" spans="1:31" x14ac:dyDescent="0.3">
      <c r="A173" s="68"/>
      <c r="B173" s="65" t="s">
        <v>294</v>
      </c>
      <c r="C173" s="66" t="s">
        <v>177</v>
      </c>
      <c r="D173" s="39"/>
      <c r="E173" s="39"/>
      <c r="F173" s="39"/>
      <c r="G173" s="39"/>
      <c r="H173" s="39"/>
      <c r="I173" s="39"/>
      <c r="J173" s="39"/>
      <c r="K173" s="39"/>
      <c r="L173" s="40"/>
      <c r="M173" s="289" t="s">
        <v>212</v>
      </c>
      <c r="N173" s="289">
        <v>0</v>
      </c>
      <c r="O173" s="41"/>
      <c r="P173" s="57">
        <v>0</v>
      </c>
      <c r="Q173" s="50" t="n">
        <f t="shared" si="27"/>
        <v>0.0</v>
      </c>
      <c r="R173" s="50" t="n">
        <f t="shared" si="28"/>
        <v>0.0</v>
      </c>
      <c r="S173" s="51">
        <v>0</v>
      </c>
      <c r="T173" s="50">
        <v>0</v>
      </c>
      <c r="U173" s="50" t="n">
        <f t="shared" si="29"/>
        <v>0.0</v>
      </c>
      <c r="V173" s="51" t="n">
        <f t="shared" si="30"/>
        <v>0.0</v>
      </c>
      <c r="W173" s="28"/>
      <c r="X173" s="15">
        <v>70</v>
      </c>
      <c r="Y173" s="43">
        <v>2.2000000000000002</v>
      </c>
      <c r="Z173" s="15" t="n">
        <f t="shared" si="31"/>
        <v>0.0</v>
      </c>
      <c r="AA173" s="15" t="n">
        <f t="shared" si="32"/>
        <v>0.0</v>
      </c>
      <c r="AB173" s="15" t="n">
        <f t="shared" si="33"/>
        <v>0.0</v>
      </c>
      <c r="AC173" s="15" t="n">
        <f t="shared" si="34"/>
        <v>0.0</v>
      </c>
      <c r="AD173" s="15" t="n">
        <f t="shared" si="35"/>
        <v>0.0</v>
      </c>
      <c r="AE173" s="16" t="n">
        <f t="shared" si="36"/>
        <v>0.0</v>
      </c>
    </row>
    <row r="174" spans="1:31" x14ac:dyDescent="0.3">
      <c r="A174" s="68"/>
      <c r="B174" s="65" t="s">
        <v>294</v>
      </c>
      <c r="C174" s="66" t="s">
        <v>178</v>
      </c>
      <c r="D174" s="39"/>
      <c r="E174" s="39"/>
      <c r="F174" s="39"/>
      <c r="G174" s="39"/>
      <c r="H174" s="39"/>
      <c r="I174" s="39"/>
      <c r="J174" s="39"/>
      <c r="K174" s="39"/>
      <c r="L174" s="40"/>
      <c r="M174" s="289" t="s">
        <v>212</v>
      </c>
      <c r="N174" s="289">
        <v>0</v>
      </c>
      <c r="O174" s="41"/>
      <c r="P174" s="57">
        <v>0</v>
      </c>
      <c r="Q174" s="50" t="n">
        <f t="shared" si="27"/>
        <v>0.0</v>
      </c>
      <c r="R174" s="50" t="n">
        <f t="shared" si="28"/>
        <v>0.0</v>
      </c>
      <c r="S174" s="51">
        <v>0</v>
      </c>
      <c r="T174" s="50">
        <v>0</v>
      </c>
      <c r="U174" s="50" t="n">
        <f t="shared" si="29"/>
        <v>0.0</v>
      </c>
      <c r="V174" s="51" t="n">
        <f t="shared" si="30"/>
        <v>0.0</v>
      </c>
      <c r="W174" s="28"/>
      <c r="X174" s="15">
        <v>70</v>
      </c>
      <c r="Y174" s="42">
        <v>0</v>
      </c>
      <c r="Z174" s="15" t="n">
        <f t="shared" si="31"/>
        <v>0.0</v>
      </c>
      <c r="AA174" s="15" t="n">
        <f t="shared" si="32"/>
        <v>0.0</v>
      </c>
      <c r="AB174" s="15" t="n">
        <f t="shared" si="33"/>
        <v>0.0</v>
      </c>
      <c r="AC174" s="15" t="n">
        <f t="shared" si="34"/>
        <v>0.0</v>
      </c>
      <c r="AD174" s="15" t="n">
        <f t="shared" si="35"/>
        <v>0.0</v>
      </c>
      <c r="AE174" s="16" t="n">
        <f t="shared" si="36"/>
        <v>0.0</v>
      </c>
    </row>
    <row r="175" spans="1:31" ht="187.2" x14ac:dyDescent="0.3">
      <c r="A175" s="75">
        <v>1</v>
      </c>
      <c r="B175" s="65" t="s">
        <v>294</v>
      </c>
      <c r="C175" s="66" t="s">
        <v>278</v>
      </c>
      <c r="D175" s="39"/>
      <c r="E175" s="39"/>
      <c r="F175" s="39"/>
      <c r="G175" s="39"/>
      <c r="H175" s="39"/>
      <c r="I175" s="39"/>
      <c r="J175" s="39"/>
      <c r="K175" s="39"/>
      <c r="L175" s="40"/>
      <c r="M175" s="289" t="s">
        <v>212</v>
      </c>
      <c r="N175" s="289">
        <v>0</v>
      </c>
      <c r="O175" s="41"/>
      <c r="P175" s="58">
        <v>0</v>
      </c>
      <c r="Q175" s="50" t="n">
        <f t="shared" si="27"/>
        <v>0.0</v>
      </c>
      <c r="R175" s="50" t="n">
        <f t="shared" si="28"/>
        <v>0.0</v>
      </c>
      <c r="S175" s="51">
        <v>0</v>
      </c>
      <c r="T175" s="50">
        <v>0</v>
      </c>
      <c r="U175" s="50" t="n">
        <f t="shared" si="29"/>
        <v>0.0</v>
      </c>
      <c r="V175" s="51" t="n">
        <f t="shared" si="30"/>
        <v>0.0</v>
      </c>
      <c r="W175" s="28"/>
      <c r="X175" s="15">
        <v>70</v>
      </c>
      <c r="Y175" s="42">
        <v>0</v>
      </c>
      <c r="Z175" s="15" t="n">
        <f t="shared" si="31"/>
        <v>0.0</v>
      </c>
      <c r="AA175" s="15" t="n">
        <f t="shared" si="32"/>
        <v>0.0</v>
      </c>
      <c r="AB175" s="15" t="n">
        <f t="shared" si="33"/>
        <v>0.0</v>
      </c>
      <c r="AC175" s="15" t="n">
        <f t="shared" si="34"/>
        <v>0.0</v>
      </c>
      <c r="AD175" s="15" t="n">
        <f t="shared" si="35"/>
        <v>0.0</v>
      </c>
      <c r="AE175" s="16" t="n">
        <f t="shared" si="36"/>
        <v>0.0</v>
      </c>
    </row>
    <row r="176" spans="1:31" ht="201.6" x14ac:dyDescent="0.3">
      <c r="A176" s="75"/>
      <c r="B176" s="65" t="s">
        <v>294</v>
      </c>
      <c r="C176" s="66" t="s">
        <v>279</v>
      </c>
      <c r="D176" s="39"/>
      <c r="E176" s="39"/>
      <c r="F176" s="39"/>
      <c r="G176" s="39"/>
      <c r="H176" s="39"/>
      <c r="I176" s="39"/>
      <c r="J176" s="39"/>
      <c r="K176" s="39"/>
      <c r="L176" s="40"/>
      <c r="M176" s="289" t="s">
        <v>212</v>
      </c>
      <c r="N176" s="289">
        <v>0</v>
      </c>
      <c r="O176" s="41"/>
      <c r="P176" s="58">
        <v>0</v>
      </c>
      <c r="Q176" s="50" t="n">
        <f t="shared" si="27"/>
        <v>0.0</v>
      </c>
      <c r="R176" s="50" t="n">
        <f t="shared" si="28"/>
        <v>0.0</v>
      </c>
      <c r="S176" s="51">
        <v>0</v>
      </c>
      <c r="T176" s="50">
        <v>0</v>
      </c>
      <c r="U176" s="50" t="n">
        <f t="shared" si="29"/>
        <v>0.0</v>
      </c>
      <c r="V176" s="51" t="n">
        <f t="shared" si="30"/>
        <v>0.0</v>
      </c>
      <c r="W176" s="28"/>
      <c r="X176" s="15">
        <v>70</v>
      </c>
      <c r="Y176" s="43">
        <v>2</v>
      </c>
      <c r="Z176" s="15" t="n">
        <f t="shared" si="31"/>
        <v>0.0</v>
      </c>
      <c r="AA176" s="15" t="n">
        <f t="shared" si="32"/>
        <v>0.0</v>
      </c>
      <c r="AB176" s="15" t="n">
        <f t="shared" si="33"/>
        <v>0.0</v>
      </c>
      <c r="AC176" s="15" t="n">
        <f t="shared" si="34"/>
        <v>0.0</v>
      </c>
      <c r="AD176" s="15" t="n">
        <f t="shared" si="35"/>
        <v>0.0</v>
      </c>
      <c r="AE176" s="16" t="n">
        <f t="shared" si="36"/>
        <v>0.0</v>
      </c>
    </row>
    <row r="177" spans="1:31" ht="86.4" x14ac:dyDescent="0.3">
      <c r="A177" s="75"/>
      <c r="B177" s="65" t="s">
        <v>294</v>
      </c>
      <c r="C177" s="66" t="s">
        <v>179</v>
      </c>
      <c r="D177" s="39"/>
      <c r="E177" s="39"/>
      <c r="F177" s="39"/>
      <c r="G177" s="39"/>
      <c r="H177" s="39"/>
      <c r="I177" s="39"/>
      <c r="J177" s="39"/>
      <c r="K177" s="39"/>
      <c r="L177" s="40"/>
      <c r="M177" s="287" t="s">
        <v>211</v>
      </c>
      <c r="N177" s="287">
        <v>1</v>
      </c>
      <c r="O177" s="41"/>
      <c r="P177" s="59">
        <v>46000</v>
      </c>
      <c r="Q177" s="50" t="n">
        <f t="shared" si="27"/>
        <v>2300.0</v>
      </c>
      <c r="R177" s="50" t="n">
        <f t="shared" si="28"/>
        <v>2274.24</v>
      </c>
      <c r="S177" s="51">
        <v>0</v>
      </c>
      <c r="T177" s="50">
        <v>0</v>
      </c>
      <c r="U177" s="50" t="n">
        <f t="shared" si="29"/>
        <v>50574.24</v>
      </c>
      <c r="V177" s="51" t="n">
        <f t="shared" si="30"/>
        <v>50574.24</v>
      </c>
      <c r="W177" s="28"/>
      <c r="X177" s="15">
        <v>70</v>
      </c>
      <c r="Y177" s="43" t="n">
        <v>1.0</v>
      </c>
      <c r="Z177" s="15" t="n">
        <f t="shared" si="31"/>
        <v>32200.0</v>
      </c>
      <c r="AA177" s="15" t="n">
        <f t="shared" si="32"/>
        <v>0.0</v>
      </c>
      <c r="AB177" s="15" t="n">
        <f t="shared" si="33"/>
        <v>0.0</v>
      </c>
      <c r="AC177" s="15" t="n">
        <f t="shared" si="34"/>
        <v>0.0</v>
      </c>
      <c r="AD177" s="15" t="n">
        <f t="shared" si="35"/>
        <v>0.0</v>
      </c>
      <c r="AE177" s="16" t="n">
        <f t="shared" si="36"/>
        <v>0.0</v>
      </c>
    </row>
    <row r="178" spans="1:31" ht="172.8" x14ac:dyDescent="0.3">
      <c r="A178" s="74">
        <v>2</v>
      </c>
      <c r="B178" s="65" t="s">
        <v>294</v>
      </c>
      <c r="C178" s="66" t="s">
        <v>280</v>
      </c>
      <c r="D178" s="39"/>
      <c r="E178" s="39"/>
      <c r="F178" s="39"/>
      <c r="G178" s="39"/>
      <c r="H178" s="39"/>
      <c r="I178" s="39"/>
      <c r="J178" s="39"/>
      <c r="K178" s="39"/>
      <c r="L178" s="40"/>
      <c r="M178" s="289" t="s">
        <v>212</v>
      </c>
      <c r="N178" s="289">
        <v>0</v>
      </c>
      <c r="O178" s="41"/>
      <c r="P178" s="60">
        <v>0</v>
      </c>
      <c r="Q178" s="50" t="n">
        <f t="shared" si="27"/>
        <v>0.0</v>
      </c>
      <c r="R178" s="50" t="n">
        <f t="shared" si="28"/>
        <v>0.0</v>
      </c>
      <c r="S178" s="51">
        <v>0</v>
      </c>
      <c r="T178" s="50">
        <v>0</v>
      </c>
      <c r="U178" s="50" t="n">
        <f t="shared" si="29"/>
        <v>0.0</v>
      </c>
      <c r="V178" s="51" t="n">
        <f t="shared" si="30"/>
        <v>0.0</v>
      </c>
      <c r="W178" s="28"/>
      <c r="X178" s="15">
        <v>70</v>
      </c>
      <c r="Y178" s="43">
        <v>8</v>
      </c>
      <c r="Z178" s="15" t="n">
        <f t="shared" si="31"/>
        <v>0.0</v>
      </c>
      <c r="AA178" s="15" t="n">
        <f t="shared" si="32"/>
        <v>0.0</v>
      </c>
      <c r="AB178" s="15" t="n">
        <f t="shared" si="33"/>
        <v>0.0</v>
      </c>
      <c r="AC178" s="15" t="n">
        <f t="shared" si="34"/>
        <v>0.0</v>
      </c>
      <c r="AD178" s="15" t="n">
        <f t="shared" si="35"/>
        <v>0.0</v>
      </c>
      <c r="AE178" s="16" t="n">
        <f t="shared" si="36"/>
        <v>0.0</v>
      </c>
    </row>
    <row r="179" spans="1:31" ht="100.8" x14ac:dyDescent="0.3">
      <c r="A179" s="74"/>
      <c r="B179" s="65" t="s">
        <v>294</v>
      </c>
      <c r="C179" s="66" t="s">
        <v>180</v>
      </c>
      <c r="D179" s="39"/>
      <c r="E179" s="39"/>
      <c r="F179" s="39"/>
      <c r="G179" s="39"/>
      <c r="H179" s="39"/>
      <c r="I179" s="39"/>
      <c r="J179" s="39"/>
      <c r="K179" s="39"/>
      <c r="L179" s="40"/>
      <c r="M179" s="287" t="s">
        <v>211</v>
      </c>
      <c r="N179" s="287">
        <v>1</v>
      </c>
      <c r="O179" s="41"/>
      <c r="P179" s="59">
        <v>73600</v>
      </c>
      <c r="Q179" s="50" t="n">
        <f t="shared" si="27"/>
        <v>3680.0</v>
      </c>
      <c r="R179" s="50" t="n">
        <f t="shared" si="28"/>
        <v>3638.7839999999997</v>
      </c>
      <c r="S179" s="51">
        <v>0</v>
      </c>
      <c r="T179" s="50">
        <v>0</v>
      </c>
      <c r="U179" s="50" t="n">
        <f t="shared" si="29"/>
        <v>80918.784</v>
      </c>
      <c r="V179" s="51" t="n">
        <f t="shared" si="30"/>
        <v>80918.784</v>
      </c>
      <c r="W179" s="28"/>
      <c r="X179" s="15">
        <v>70</v>
      </c>
      <c r="Y179" s="43">
        <v>1</v>
      </c>
      <c r="Z179" s="15" t="n">
        <f t="shared" si="31"/>
        <v>51520.0</v>
      </c>
      <c r="AA179" s="15" t="n">
        <f t="shared" si="32"/>
        <v>2576.0</v>
      </c>
      <c r="AB179" s="15" t="n">
        <f t="shared" si="33"/>
        <v>2547.1488</v>
      </c>
      <c r="AC179" s="15" t="n">
        <f t="shared" si="34"/>
        <v>0.0</v>
      </c>
      <c r="AD179" s="15" t="n">
        <f t="shared" si="35"/>
        <v>0.0</v>
      </c>
      <c r="AE179" s="16" t="n">
        <f t="shared" si="36"/>
        <v>56643.1488</v>
      </c>
    </row>
    <row r="180" spans="1:31" x14ac:dyDescent="0.3">
      <c r="A180" s="74"/>
      <c r="B180" s="65" t="s">
        <v>294</v>
      </c>
      <c r="C180" s="66" t="s">
        <v>181</v>
      </c>
      <c r="D180" s="39"/>
      <c r="E180" s="39"/>
      <c r="F180" s="39"/>
      <c r="G180" s="39"/>
      <c r="H180" s="39"/>
      <c r="I180" s="39"/>
      <c r="J180" s="39"/>
      <c r="K180" s="39"/>
      <c r="L180" s="40"/>
      <c r="M180" s="289" t="s">
        <v>212</v>
      </c>
      <c r="N180" s="289">
        <v>0</v>
      </c>
      <c r="O180" s="41"/>
      <c r="P180" s="59">
        <v>0</v>
      </c>
      <c r="Q180" s="50" t="n">
        <f t="shared" si="27"/>
        <v>0.0</v>
      </c>
      <c r="R180" s="50" t="n">
        <f t="shared" si="28"/>
        <v>0.0</v>
      </c>
      <c r="S180" s="51">
        <v>0</v>
      </c>
      <c r="T180" s="50">
        <v>0</v>
      </c>
      <c r="U180" s="50" t="n">
        <f t="shared" si="29"/>
        <v>0.0</v>
      </c>
      <c r="V180" s="51" t="n">
        <f t="shared" si="30"/>
        <v>0.0</v>
      </c>
      <c r="W180" s="28"/>
      <c r="X180" s="15">
        <v>70</v>
      </c>
      <c r="Y180" s="43">
        <v>1</v>
      </c>
      <c r="Z180" s="15" t="n">
        <f t="shared" si="31"/>
        <v>0.0</v>
      </c>
      <c r="AA180" s="15" t="n">
        <f t="shared" si="32"/>
        <v>0.0</v>
      </c>
      <c r="AB180" s="15" t="n">
        <f t="shared" si="33"/>
        <v>0.0</v>
      </c>
      <c r="AC180" s="15" t="n">
        <f t="shared" si="34"/>
        <v>0.0</v>
      </c>
      <c r="AD180" s="15" t="n">
        <f t="shared" si="35"/>
        <v>0.0</v>
      </c>
      <c r="AE180" s="16" t="n">
        <f t="shared" si="36"/>
        <v>0.0</v>
      </c>
    </row>
    <row r="181" spans="1:31" ht="86.4" x14ac:dyDescent="0.3">
      <c r="A181" s="74">
        <v>3</v>
      </c>
      <c r="B181" s="65" t="s">
        <v>294</v>
      </c>
      <c r="C181" s="66" t="s">
        <v>281</v>
      </c>
      <c r="D181" s="39"/>
      <c r="E181" s="39"/>
      <c r="F181" s="39"/>
      <c r="G181" s="39"/>
      <c r="H181" s="39"/>
      <c r="I181" s="39"/>
      <c r="J181" s="39"/>
      <c r="K181" s="39"/>
      <c r="L181" s="40"/>
      <c r="M181" s="287" t="s">
        <v>211</v>
      </c>
      <c r="N181" s="287">
        <v>1</v>
      </c>
      <c r="O181" s="41"/>
      <c r="P181" s="59">
        <v>2875</v>
      </c>
      <c r="Q181" s="50" t="n">
        <f t="shared" si="27"/>
        <v>143.75</v>
      </c>
      <c r="R181" s="50" t="n">
        <f t="shared" si="28"/>
        <v>142.14</v>
      </c>
      <c r="S181" s="51">
        <v>0</v>
      </c>
      <c r="T181" s="50">
        <v>0</v>
      </c>
      <c r="U181" s="50" t="n">
        <f t="shared" si="29"/>
        <v>3160.89</v>
      </c>
      <c r="V181" s="51" t="n">
        <f t="shared" si="30"/>
        <v>3160.89</v>
      </c>
      <c r="W181" s="28"/>
      <c r="X181" s="15">
        <v>70</v>
      </c>
      <c r="Y181" s="42" t="n">
        <v>1.0</v>
      </c>
      <c r="Z181" s="15" t="n">
        <f t="shared" si="31"/>
        <v>2012.5</v>
      </c>
      <c r="AA181" s="15" t="n">
        <f t="shared" si="32"/>
        <v>0.0</v>
      </c>
      <c r="AB181" s="15" t="n">
        <f t="shared" si="33"/>
        <v>0.0</v>
      </c>
      <c r="AC181" s="15" t="n">
        <f t="shared" si="34"/>
        <v>0.0</v>
      </c>
      <c r="AD181" s="15" t="n">
        <f t="shared" si="35"/>
        <v>0.0</v>
      </c>
      <c r="AE181" s="16" t="n">
        <f t="shared" si="36"/>
        <v>0.0</v>
      </c>
    </row>
    <row r="182" spans="1:31" x14ac:dyDescent="0.3">
      <c r="A182" s="74"/>
      <c r="B182" s="65" t="s">
        <v>294</v>
      </c>
      <c r="C182" s="66" t="s">
        <v>182</v>
      </c>
      <c r="D182" s="39"/>
      <c r="E182" s="39"/>
      <c r="F182" s="39"/>
      <c r="G182" s="39"/>
      <c r="H182" s="39"/>
      <c r="I182" s="39"/>
      <c r="J182" s="39"/>
      <c r="K182" s="39"/>
      <c r="L182" s="40"/>
      <c r="M182" s="289" t="s">
        <v>212</v>
      </c>
      <c r="N182" s="289">
        <v>0</v>
      </c>
      <c r="O182" s="41"/>
      <c r="P182" s="59">
        <v>0</v>
      </c>
      <c r="Q182" s="50" t="n">
        <f t="shared" si="27"/>
        <v>0.0</v>
      </c>
      <c r="R182" s="50" t="n">
        <f t="shared" si="28"/>
        <v>0.0</v>
      </c>
      <c r="S182" s="51">
        <v>0</v>
      </c>
      <c r="T182" s="50">
        <v>0</v>
      </c>
      <c r="U182" s="50" t="n">
        <f t="shared" si="29"/>
        <v>0.0</v>
      </c>
      <c r="V182" s="51" t="n">
        <f t="shared" si="30"/>
        <v>0.0</v>
      </c>
      <c r="W182" s="28"/>
      <c r="X182" s="15">
        <v>70</v>
      </c>
      <c r="Y182" s="42">
        <v>0</v>
      </c>
      <c r="Z182" s="15" t="n">
        <f t="shared" si="31"/>
        <v>0.0</v>
      </c>
      <c r="AA182" s="15" t="n">
        <f t="shared" si="32"/>
        <v>0.0</v>
      </c>
      <c r="AB182" s="15" t="n">
        <f t="shared" si="33"/>
        <v>0.0</v>
      </c>
      <c r="AC182" s="15" t="n">
        <f t="shared" si="34"/>
        <v>0.0</v>
      </c>
      <c r="AD182" s="15" t="n">
        <f t="shared" si="35"/>
        <v>0.0</v>
      </c>
      <c r="AE182" s="16" t="n">
        <f t="shared" si="36"/>
        <v>0.0</v>
      </c>
    </row>
    <row r="183" spans="1:31" ht="187.2" x14ac:dyDescent="0.3">
      <c r="A183" s="74">
        <v>4</v>
      </c>
      <c r="B183" s="65" t="s">
        <v>294</v>
      </c>
      <c r="C183" s="66" t="s">
        <v>282</v>
      </c>
      <c r="D183" s="39"/>
      <c r="E183" s="39"/>
      <c r="F183" s="39"/>
      <c r="G183" s="39"/>
      <c r="H183" s="39"/>
      <c r="I183" s="39"/>
      <c r="J183" s="39"/>
      <c r="K183" s="39"/>
      <c r="L183" s="40"/>
      <c r="M183" s="287" t="s">
        <v>211</v>
      </c>
      <c r="N183" s="287">
        <v>1</v>
      </c>
      <c r="O183" s="41"/>
      <c r="P183" s="59">
        <v>15524.999999999998</v>
      </c>
      <c r="Q183" s="50" t="n">
        <f t="shared" si="27"/>
        <v>776.25</v>
      </c>
      <c r="R183" s="50" t="n">
        <f t="shared" si="28"/>
        <v>767.5559999999999</v>
      </c>
      <c r="S183" s="51">
        <v>0</v>
      </c>
      <c r="T183" s="50">
        <v>0</v>
      </c>
      <c r="U183" s="50" t="n">
        <f t="shared" si="29"/>
        <v>17068.805999999997</v>
      </c>
      <c r="V183" s="51" t="n">
        <f t="shared" si="30"/>
        <v>17068.805999999997</v>
      </c>
      <c r="W183" s="28"/>
      <c r="X183" s="15">
        <v>70</v>
      </c>
      <c r="Y183" s="42" t="n">
        <v>1.0</v>
      </c>
      <c r="Z183" s="15" t="n">
        <f t="shared" si="31"/>
        <v>10867.499999999998</v>
      </c>
      <c r="AA183" s="15" t="n">
        <f t="shared" si="32"/>
        <v>0.0</v>
      </c>
      <c r="AB183" s="15" t="n">
        <f t="shared" si="33"/>
        <v>0.0</v>
      </c>
      <c r="AC183" s="15" t="n">
        <f t="shared" si="34"/>
        <v>0.0</v>
      </c>
      <c r="AD183" s="15" t="n">
        <f t="shared" si="35"/>
        <v>0.0</v>
      </c>
      <c r="AE183" s="16" t="n">
        <f t="shared" si="36"/>
        <v>0.0</v>
      </c>
    </row>
    <row r="184" spans="1:31" ht="201.6" x14ac:dyDescent="0.3">
      <c r="A184" s="74">
        <v>5</v>
      </c>
      <c r="B184" s="65" t="s">
        <v>294</v>
      </c>
      <c r="C184" s="66" t="s">
        <v>283</v>
      </c>
      <c r="D184" s="39"/>
      <c r="E184" s="39"/>
      <c r="F184" s="39"/>
      <c r="G184" s="39"/>
      <c r="H184" s="39"/>
      <c r="I184" s="39"/>
      <c r="J184" s="39"/>
      <c r="K184" s="39"/>
      <c r="L184" s="40"/>
      <c r="M184" s="289" t="s">
        <v>212</v>
      </c>
      <c r="N184" s="289">
        <v>0</v>
      </c>
      <c r="O184" s="41"/>
      <c r="P184" s="59">
        <v>0</v>
      </c>
      <c r="Q184" s="50" t="n">
        <f t="shared" si="27"/>
        <v>0.0</v>
      </c>
      <c r="R184" s="50" t="n">
        <f t="shared" si="28"/>
        <v>0.0</v>
      </c>
      <c r="S184" s="51">
        <v>0</v>
      </c>
      <c r="T184" s="50">
        <v>0</v>
      </c>
      <c r="U184" s="50" t="n">
        <f t="shared" si="29"/>
        <v>0.0</v>
      </c>
      <c r="V184" s="51" t="n">
        <f t="shared" si="30"/>
        <v>0.0</v>
      </c>
      <c r="W184" s="28"/>
      <c r="X184" s="15">
        <v>70</v>
      </c>
      <c r="Y184" s="42">
        <v>0</v>
      </c>
      <c r="Z184" s="15" t="n">
        <f t="shared" si="31"/>
        <v>0.0</v>
      </c>
      <c r="AA184" s="15" t="n">
        <f t="shared" si="32"/>
        <v>0.0</v>
      </c>
      <c r="AB184" s="15" t="n">
        <f t="shared" si="33"/>
        <v>0.0</v>
      </c>
      <c r="AC184" s="15" t="n">
        <f t="shared" si="34"/>
        <v>0.0</v>
      </c>
      <c r="AD184" s="15" t="n">
        <f t="shared" si="35"/>
        <v>0.0</v>
      </c>
      <c r="AE184" s="16" t="n">
        <f t="shared" si="36"/>
        <v>0.0</v>
      </c>
    </row>
    <row r="185" spans="1:31" ht="86.4" x14ac:dyDescent="0.3">
      <c r="A185" s="74"/>
      <c r="B185" s="65" t="s">
        <v>294</v>
      </c>
      <c r="C185" s="66" t="s">
        <v>183</v>
      </c>
      <c r="D185" s="39"/>
      <c r="E185" s="39"/>
      <c r="F185" s="39"/>
      <c r="G185" s="39"/>
      <c r="H185" s="39"/>
      <c r="I185" s="39"/>
      <c r="J185" s="39"/>
      <c r="K185" s="39"/>
      <c r="L185" s="40"/>
      <c r="M185" s="287" t="s">
        <v>211</v>
      </c>
      <c r="N185" s="287">
        <v>2</v>
      </c>
      <c r="O185" s="41"/>
      <c r="P185" s="59">
        <v>17250</v>
      </c>
      <c r="Q185" s="50" t="n">
        <f t="shared" si="27"/>
        <v>862.5</v>
      </c>
      <c r="R185" s="50" t="n">
        <f t="shared" si="28"/>
        <v>852.8399999999999</v>
      </c>
      <c r="S185" s="51">
        <v>0</v>
      </c>
      <c r="T185" s="50">
        <v>0</v>
      </c>
      <c r="U185" s="50" t="n">
        <f t="shared" si="29"/>
        <v>18965.34</v>
      </c>
      <c r="V185" s="51" t="n">
        <f t="shared" si="30"/>
        <v>37930.68</v>
      </c>
      <c r="W185" s="28"/>
      <c r="X185" s="15">
        <v>70</v>
      </c>
      <c r="Y185" s="42" t="n">
        <v>2.0</v>
      </c>
      <c r="Z185" s="15" t="n">
        <f t="shared" si="31"/>
        <v>24150.0</v>
      </c>
      <c r="AA185" s="15" t="n">
        <f t="shared" si="32"/>
        <v>0.0</v>
      </c>
      <c r="AB185" s="15" t="n">
        <f t="shared" si="33"/>
        <v>0.0</v>
      </c>
      <c r="AC185" s="15" t="n">
        <f t="shared" si="34"/>
        <v>0.0</v>
      </c>
      <c r="AD185" s="15" t="n">
        <f t="shared" si="35"/>
        <v>0.0</v>
      </c>
      <c r="AE185" s="16" t="n">
        <f t="shared" si="36"/>
        <v>0.0</v>
      </c>
    </row>
    <row r="186" spans="1:31" ht="144" x14ac:dyDescent="0.3">
      <c r="A186" s="74">
        <v>6</v>
      </c>
      <c r="B186" s="65" t="s">
        <v>294</v>
      </c>
      <c r="C186" s="66" t="s">
        <v>284</v>
      </c>
      <c r="D186" s="39"/>
      <c r="E186" s="39"/>
      <c r="F186" s="39"/>
      <c r="G186" s="39"/>
      <c r="H186" s="39"/>
      <c r="I186" s="39"/>
      <c r="J186" s="39"/>
      <c r="K186" s="39"/>
      <c r="L186" s="40"/>
      <c r="M186" s="289" t="s">
        <v>212</v>
      </c>
      <c r="N186" s="289">
        <v>0</v>
      </c>
      <c r="O186" s="41"/>
      <c r="P186" s="59">
        <v>0</v>
      </c>
      <c r="Q186" s="50" t="n">
        <f t="shared" si="27"/>
        <v>0.0</v>
      </c>
      <c r="R186" s="50" t="n">
        <f t="shared" si="28"/>
        <v>0.0</v>
      </c>
      <c r="S186" s="51">
        <v>0</v>
      </c>
      <c r="T186" s="50">
        <v>0</v>
      </c>
      <c r="U186" s="50" t="n">
        <f t="shared" si="29"/>
        <v>0.0</v>
      </c>
      <c r="V186" s="51" t="n">
        <f t="shared" si="30"/>
        <v>0.0</v>
      </c>
      <c r="W186" s="28"/>
      <c r="X186" s="15">
        <v>70</v>
      </c>
      <c r="Y186" s="42">
        <v>0</v>
      </c>
      <c r="Z186" s="15" t="n">
        <f t="shared" si="31"/>
        <v>0.0</v>
      </c>
      <c r="AA186" s="15" t="n">
        <f t="shared" si="32"/>
        <v>0.0</v>
      </c>
      <c r="AB186" s="15" t="n">
        <f t="shared" si="33"/>
        <v>0.0</v>
      </c>
      <c r="AC186" s="15" t="n">
        <f t="shared" si="34"/>
        <v>0.0</v>
      </c>
      <c r="AD186" s="15" t="n">
        <f t="shared" si="35"/>
        <v>0.0</v>
      </c>
      <c r="AE186" s="16" t="n">
        <f t="shared" si="36"/>
        <v>0.0</v>
      </c>
    </row>
    <row r="187" spans="1:31" ht="100.8" x14ac:dyDescent="0.3">
      <c r="A187" s="74"/>
      <c r="B187" s="65" t="s">
        <v>294</v>
      </c>
      <c r="C187" s="66" t="s">
        <v>184</v>
      </c>
      <c r="D187" s="39"/>
      <c r="E187" s="39"/>
      <c r="F187" s="39"/>
      <c r="G187" s="39"/>
      <c r="H187" s="39"/>
      <c r="I187" s="39"/>
      <c r="J187" s="39"/>
      <c r="K187" s="39"/>
      <c r="L187" s="40"/>
      <c r="M187" s="287" t="s">
        <v>211</v>
      </c>
      <c r="N187" s="287">
        <v>1</v>
      </c>
      <c r="O187" s="41"/>
      <c r="P187" s="59">
        <v>17825</v>
      </c>
      <c r="Q187" s="50" t="n">
        <f t="shared" si="27"/>
        <v>891.25</v>
      </c>
      <c r="R187" s="50" t="n">
        <f t="shared" si="28"/>
        <v>881.2679999999999</v>
      </c>
      <c r="S187" s="51">
        <v>0</v>
      </c>
      <c r="T187" s="50">
        <v>0</v>
      </c>
      <c r="U187" s="50" t="n">
        <f t="shared" si="29"/>
        <v>19597.518</v>
      </c>
      <c r="V187" s="51" t="n">
        <f t="shared" si="30"/>
        <v>19597.518</v>
      </c>
      <c r="W187" s="28"/>
      <c r="X187" s="15">
        <v>70</v>
      </c>
      <c r="Y187" s="42" t="n">
        <v>1.0</v>
      </c>
      <c r="Z187" s="15" t="n">
        <f t="shared" si="31"/>
        <v>12477.5</v>
      </c>
      <c r="AA187" s="15" t="n">
        <f t="shared" si="32"/>
        <v>0.0</v>
      </c>
      <c r="AB187" s="15" t="n">
        <f t="shared" si="33"/>
        <v>0.0</v>
      </c>
      <c r="AC187" s="15" t="n">
        <f t="shared" si="34"/>
        <v>0.0</v>
      </c>
      <c r="AD187" s="15" t="n">
        <f t="shared" si="35"/>
        <v>0.0</v>
      </c>
      <c r="AE187" s="16" t="n">
        <f t="shared" si="36"/>
        <v>0.0</v>
      </c>
    </row>
    <row r="188" spans="1:31" ht="129.6" x14ac:dyDescent="0.3">
      <c r="A188" s="74">
        <v>8</v>
      </c>
      <c r="B188" s="65" t="s">
        <v>294</v>
      </c>
      <c r="C188" s="66" t="s">
        <v>285</v>
      </c>
      <c r="D188" s="39"/>
      <c r="E188" s="39"/>
      <c r="F188" s="39"/>
      <c r="G188" s="39"/>
      <c r="H188" s="39"/>
      <c r="I188" s="39"/>
      <c r="J188" s="39"/>
      <c r="K188" s="39"/>
      <c r="L188" s="40"/>
      <c r="M188" s="289" t="s">
        <v>212</v>
      </c>
      <c r="N188" s="289">
        <v>0</v>
      </c>
      <c r="O188" s="41"/>
      <c r="P188" s="59">
        <v>0</v>
      </c>
      <c r="Q188" s="50" t="n">
        <f t="shared" si="27"/>
        <v>0.0</v>
      </c>
      <c r="R188" s="50" t="n">
        <f t="shared" si="28"/>
        <v>0.0</v>
      </c>
      <c r="S188" s="51">
        <v>0</v>
      </c>
      <c r="T188" s="50">
        <v>0</v>
      </c>
      <c r="U188" s="50" t="n">
        <f t="shared" si="29"/>
        <v>0.0</v>
      </c>
      <c r="V188" s="51" t="n">
        <f t="shared" si="30"/>
        <v>0.0</v>
      </c>
      <c r="W188" s="28"/>
      <c r="X188" s="15">
        <v>70</v>
      </c>
      <c r="Y188" s="42">
        <v>0</v>
      </c>
      <c r="Z188" s="15" t="n">
        <f t="shared" si="31"/>
        <v>0.0</v>
      </c>
      <c r="AA188" s="15" t="n">
        <f t="shared" si="32"/>
        <v>0.0</v>
      </c>
      <c r="AB188" s="15" t="n">
        <f t="shared" si="33"/>
        <v>0.0</v>
      </c>
      <c r="AC188" s="15" t="n">
        <f t="shared" si="34"/>
        <v>0.0</v>
      </c>
      <c r="AD188" s="15" t="n">
        <f t="shared" si="35"/>
        <v>0.0</v>
      </c>
      <c r="AE188" s="16" t="n">
        <f t="shared" si="36"/>
        <v>0.0</v>
      </c>
    </row>
    <row r="189" spans="1:31" ht="172.8" x14ac:dyDescent="0.3">
      <c r="A189" s="74"/>
      <c r="B189" s="65" t="s">
        <v>294</v>
      </c>
      <c r="C189" s="66" t="s">
        <v>185</v>
      </c>
      <c r="D189" s="39"/>
      <c r="E189" s="39"/>
      <c r="F189" s="39"/>
      <c r="G189" s="39"/>
      <c r="H189" s="39"/>
      <c r="I189" s="39"/>
      <c r="J189" s="39"/>
      <c r="K189" s="39"/>
      <c r="L189" s="40"/>
      <c r="M189" s="287" t="s">
        <v>211</v>
      </c>
      <c r="N189" s="287">
        <v>1</v>
      </c>
      <c r="O189" s="41"/>
      <c r="P189" s="59">
        <v>22425</v>
      </c>
      <c r="Q189" s="50" t="n">
        <f t="shared" si="27"/>
        <v>1121.25</v>
      </c>
      <c r="R189" s="50" t="n">
        <f t="shared" si="28"/>
        <v>1108.692</v>
      </c>
      <c r="S189" s="51">
        <v>0</v>
      </c>
      <c r="T189" s="50">
        <v>0</v>
      </c>
      <c r="U189" s="50" t="n">
        <f t="shared" si="29"/>
        <v>24654.942</v>
      </c>
      <c r="V189" s="51" t="n">
        <f t="shared" si="30"/>
        <v>24654.942</v>
      </c>
      <c r="W189" s="28"/>
      <c r="X189" s="15">
        <v>70</v>
      </c>
      <c r="Y189" s="42" t="n">
        <v>1.0</v>
      </c>
      <c r="Z189" s="15" t="n">
        <f t="shared" si="31"/>
        <v>15697.5</v>
      </c>
      <c r="AA189" s="15" t="n">
        <f t="shared" si="32"/>
        <v>0.0</v>
      </c>
      <c r="AB189" s="15" t="n">
        <f t="shared" si="33"/>
        <v>0.0</v>
      </c>
      <c r="AC189" s="15" t="n">
        <f t="shared" si="34"/>
        <v>0.0</v>
      </c>
      <c r="AD189" s="15" t="n">
        <f t="shared" si="35"/>
        <v>0.0</v>
      </c>
      <c r="AE189" s="16" t="n">
        <f t="shared" si="36"/>
        <v>0.0</v>
      </c>
    </row>
    <row r="190" spans="1:31" ht="144" x14ac:dyDescent="0.3">
      <c r="A190" s="74">
        <v>9</v>
      </c>
      <c r="B190" s="65" t="s">
        <v>294</v>
      </c>
      <c r="C190" s="66" t="s">
        <v>286</v>
      </c>
      <c r="D190" s="39"/>
      <c r="E190" s="39"/>
      <c r="F190" s="39"/>
      <c r="G190" s="39"/>
      <c r="H190" s="39"/>
      <c r="I190" s="39"/>
      <c r="J190" s="39"/>
      <c r="K190" s="39"/>
      <c r="L190" s="40"/>
      <c r="M190" s="289" t="s">
        <v>212</v>
      </c>
      <c r="N190" s="289">
        <v>0</v>
      </c>
      <c r="O190" s="41"/>
      <c r="P190" s="59">
        <v>0</v>
      </c>
      <c r="Q190" s="50" t="n">
        <f t="shared" si="27"/>
        <v>0.0</v>
      </c>
      <c r="R190" s="50" t="n">
        <f t="shared" si="28"/>
        <v>0.0</v>
      </c>
      <c r="S190" s="51">
        <v>0</v>
      </c>
      <c r="T190" s="50">
        <v>0</v>
      </c>
      <c r="U190" s="50" t="n">
        <f t="shared" si="29"/>
        <v>0.0</v>
      </c>
      <c r="V190" s="51" t="n">
        <f t="shared" si="30"/>
        <v>0.0</v>
      </c>
      <c r="W190" s="28"/>
      <c r="X190" s="15">
        <v>70</v>
      </c>
      <c r="Y190" s="42">
        <v>0</v>
      </c>
      <c r="Z190" s="15" t="n">
        <f t="shared" si="31"/>
        <v>0.0</v>
      </c>
      <c r="AA190" s="15" t="n">
        <f t="shared" si="32"/>
        <v>0.0</v>
      </c>
      <c r="AB190" s="15" t="n">
        <f t="shared" si="33"/>
        <v>0.0</v>
      </c>
      <c r="AC190" s="15" t="n">
        <f t="shared" si="34"/>
        <v>0.0</v>
      </c>
      <c r="AD190" s="15" t="n">
        <f t="shared" si="35"/>
        <v>0.0</v>
      </c>
      <c r="AE190" s="16" t="n">
        <f t="shared" si="36"/>
        <v>0.0</v>
      </c>
    </row>
    <row r="191" spans="1:31" ht="201.6" x14ac:dyDescent="0.3">
      <c r="A191" s="74"/>
      <c r="B191" s="65" t="s">
        <v>294</v>
      </c>
      <c r="C191" s="66" t="s">
        <v>186</v>
      </c>
      <c r="D191" s="39"/>
      <c r="E191" s="39"/>
      <c r="F191" s="39"/>
      <c r="G191" s="39"/>
      <c r="H191" s="39"/>
      <c r="I191" s="39"/>
      <c r="J191" s="39"/>
      <c r="K191" s="39"/>
      <c r="L191" s="40"/>
      <c r="M191" s="289" t="s">
        <v>212</v>
      </c>
      <c r="N191" s="289">
        <v>0</v>
      </c>
      <c r="O191" s="41"/>
      <c r="P191" s="59">
        <v>0</v>
      </c>
      <c r="Q191" s="50" t="n">
        <f t="shared" si="27"/>
        <v>0.0</v>
      </c>
      <c r="R191" s="50" t="n">
        <f t="shared" si="28"/>
        <v>0.0</v>
      </c>
      <c r="S191" s="51">
        <v>0</v>
      </c>
      <c r="T191" s="50">
        <v>0</v>
      </c>
      <c r="U191" s="50" t="n">
        <f t="shared" si="29"/>
        <v>0.0</v>
      </c>
      <c r="V191" s="51" t="n">
        <f t="shared" si="30"/>
        <v>0.0</v>
      </c>
      <c r="W191" s="28"/>
      <c r="X191" s="15">
        <v>70</v>
      </c>
      <c r="Y191" s="42">
        <v>0</v>
      </c>
      <c r="Z191" s="15" t="n">
        <f t="shared" si="31"/>
        <v>0.0</v>
      </c>
      <c r="AA191" s="15" t="n">
        <f t="shared" si="32"/>
        <v>0.0</v>
      </c>
      <c r="AB191" s="15" t="n">
        <f t="shared" si="33"/>
        <v>0.0</v>
      </c>
      <c r="AC191" s="15" t="n">
        <f t="shared" si="34"/>
        <v>0.0</v>
      </c>
      <c r="AD191" s="15" t="n">
        <f t="shared" si="35"/>
        <v>0.0</v>
      </c>
      <c r="AE191" s="16" t="n">
        <f t="shared" si="36"/>
        <v>0.0</v>
      </c>
    </row>
    <row r="192" spans="1:31" ht="129.6" x14ac:dyDescent="0.3">
      <c r="A192" s="74"/>
      <c r="B192" s="65" t="s">
        <v>294</v>
      </c>
      <c r="C192" s="66" t="s">
        <v>187</v>
      </c>
      <c r="D192" s="39"/>
      <c r="E192" s="39"/>
      <c r="F192" s="39"/>
      <c r="G192" s="39"/>
      <c r="H192" s="39"/>
      <c r="I192" s="39"/>
      <c r="J192" s="39"/>
      <c r="K192" s="39"/>
      <c r="L192" s="40"/>
      <c r="M192" s="289" t="s">
        <v>212</v>
      </c>
      <c r="N192" s="289">
        <v>0</v>
      </c>
      <c r="O192" s="41"/>
      <c r="P192" s="59">
        <v>0</v>
      </c>
      <c r="Q192" s="50" t="n">
        <f t="shared" si="27"/>
        <v>0.0</v>
      </c>
      <c r="R192" s="50" t="n">
        <f t="shared" si="28"/>
        <v>0.0</v>
      </c>
      <c r="S192" s="51">
        <v>0</v>
      </c>
      <c r="T192" s="50">
        <v>0</v>
      </c>
      <c r="U192" s="50" t="n">
        <f t="shared" si="29"/>
        <v>0.0</v>
      </c>
      <c r="V192" s="51" t="n">
        <f t="shared" si="30"/>
        <v>0.0</v>
      </c>
      <c r="W192" s="28"/>
      <c r="X192" s="15">
        <v>70</v>
      </c>
      <c r="Y192" s="42">
        <v>0</v>
      </c>
      <c r="Z192" s="15" t="n">
        <f t="shared" si="31"/>
        <v>0.0</v>
      </c>
      <c r="AA192" s="15" t="n">
        <f t="shared" si="32"/>
        <v>0.0</v>
      </c>
      <c r="AB192" s="15" t="n">
        <f t="shared" si="33"/>
        <v>0.0</v>
      </c>
      <c r="AC192" s="15" t="n">
        <f t="shared" si="34"/>
        <v>0.0</v>
      </c>
      <c r="AD192" s="15" t="n">
        <f t="shared" si="35"/>
        <v>0.0</v>
      </c>
      <c r="AE192" s="16" t="n">
        <f t="shared" si="36"/>
        <v>0.0</v>
      </c>
    </row>
    <row r="193" spans="1:31" ht="129.6" x14ac:dyDescent="0.3">
      <c r="A193" s="74"/>
      <c r="B193" s="65" t="s">
        <v>294</v>
      </c>
      <c r="C193" s="66" t="s">
        <v>188</v>
      </c>
      <c r="D193" s="39"/>
      <c r="E193" s="39"/>
      <c r="F193" s="39"/>
      <c r="G193" s="39"/>
      <c r="H193" s="39"/>
      <c r="I193" s="39"/>
      <c r="J193" s="39"/>
      <c r="K193" s="39"/>
      <c r="L193" s="40"/>
      <c r="M193" s="287" t="s">
        <v>211</v>
      </c>
      <c r="N193" s="287">
        <v>1</v>
      </c>
      <c r="O193" s="41"/>
      <c r="P193" s="59">
        <v>17250</v>
      </c>
      <c r="Q193" s="50" t="n">
        <f t="shared" si="27"/>
        <v>862.5</v>
      </c>
      <c r="R193" s="50" t="n">
        <f t="shared" si="28"/>
        <v>852.8399999999999</v>
      </c>
      <c r="S193" s="51">
        <v>0</v>
      </c>
      <c r="T193" s="50">
        <v>0</v>
      </c>
      <c r="U193" s="50" t="n">
        <f t="shared" si="29"/>
        <v>18965.34</v>
      </c>
      <c r="V193" s="51" t="n">
        <f t="shared" si="30"/>
        <v>18965.34</v>
      </c>
      <c r="W193" s="28"/>
      <c r="X193" s="15">
        <v>70</v>
      </c>
      <c r="Y193" s="42" t="n">
        <v>1.0</v>
      </c>
      <c r="Z193" s="15" t="n">
        <f t="shared" si="31"/>
        <v>12075.0</v>
      </c>
      <c r="AA193" s="15" t="n">
        <f t="shared" si="32"/>
        <v>0.0</v>
      </c>
      <c r="AB193" s="15" t="n">
        <f t="shared" si="33"/>
        <v>0.0</v>
      </c>
      <c r="AC193" s="15" t="n">
        <f t="shared" si="34"/>
        <v>0.0</v>
      </c>
      <c r="AD193" s="15" t="n">
        <f t="shared" si="35"/>
        <v>0.0</v>
      </c>
      <c r="AE193" s="16" t="n">
        <f t="shared" si="36"/>
        <v>0.0</v>
      </c>
    </row>
    <row r="194" spans="1:31" ht="230.4" x14ac:dyDescent="0.3">
      <c r="A194" s="74">
        <v>10</v>
      </c>
      <c r="B194" s="65" t="s">
        <v>294</v>
      </c>
      <c r="C194" s="66" t="s">
        <v>287</v>
      </c>
      <c r="D194" s="39"/>
      <c r="E194" s="39"/>
      <c r="F194" s="39"/>
      <c r="G194" s="39"/>
      <c r="H194" s="39"/>
      <c r="I194" s="39"/>
      <c r="J194" s="39"/>
      <c r="K194" s="39"/>
      <c r="L194" s="40"/>
      <c r="M194" s="287" t="s">
        <v>211</v>
      </c>
      <c r="N194" s="288">
        <v>1</v>
      </c>
      <c r="O194" s="41"/>
      <c r="P194" s="59">
        <v>12649.999999999998</v>
      </c>
      <c r="Q194" s="50" t="n">
        <f t="shared" si="27"/>
        <v>632.5</v>
      </c>
      <c r="R194" s="50" t="n">
        <f t="shared" si="28"/>
        <v>625.4159999999998</v>
      </c>
      <c r="S194" s="51">
        <v>0</v>
      </c>
      <c r="T194" s="50">
        <v>0</v>
      </c>
      <c r="U194" s="50" t="n">
        <f t="shared" si="29"/>
        <v>13907.915999999997</v>
      </c>
      <c r="V194" s="51" t="n">
        <f t="shared" si="30"/>
        <v>13907.915999999997</v>
      </c>
      <c r="W194" s="28"/>
      <c r="X194" s="15">
        <v>70</v>
      </c>
      <c r="Y194" s="42" t="n">
        <v>1.0</v>
      </c>
      <c r="Z194" s="15" t="n">
        <f t="shared" si="31"/>
        <v>8854.999999999998</v>
      </c>
      <c r="AA194" s="15" t="n">
        <f t="shared" si="32"/>
        <v>0.0</v>
      </c>
      <c r="AB194" s="15" t="n">
        <f t="shared" si="33"/>
        <v>0.0</v>
      </c>
      <c r="AC194" s="15" t="n">
        <f t="shared" si="34"/>
        <v>0.0</v>
      </c>
      <c r="AD194" s="15" t="n">
        <f t="shared" si="35"/>
        <v>0.0</v>
      </c>
      <c r="AE194" s="16" t="n">
        <f t="shared" si="36"/>
        <v>0.0</v>
      </c>
    </row>
    <row r="195" spans="1:31" ht="201.6" x14ac:dyDescent="0.3">
      <c r="A195" s="74">
        <v>11</v>
      </c>
      <c r="B195" s="65" t="s">
        <v>294</v>
      </c>
      <c r="C195" s="66" t="s">
        <v>288</v>
      </c>
      <c r="D195" s="39"/>
      <c r="E195" s="39"/>
      <c r="F195" s="39"/>
      <c r="G195" s="39"/>
      <c r="H195" s="39"/>
      <c r="I195" s="39"/>
      <c r="J195" s="39"/>
      <c r="K195" s="39"/>
      <c r="L195" s="40"/>
      <c r="M195" s="289" t="s">
        <v>212</v>
      </c>
      <c r="N195" s="289">
        <v>0</v>
      </c>
      <c r="O195" s="41"/>
      <c r="P195" s="59">
        <v>0</v>
      </c>
      <c r="Q195" s="50" t="n">
        <f t="shared" si="27"/>
        <v>0.0</v>
      </c>
      <c r="R195" s="50" t="n">
        <f t="shared" si="28"/>
        <v>0.0</v>
      </c>
      <c r="S195" s="51">
        <v>0</v>
      </c>
      <c r="T195" s="50">
        <v>0</v>
      </c>
      <c r="U195" s="50" t="n">
        <f t="shared" si="29"/>
        <v>0.0</v>
      </c>
      <c r="V195" s="51" t="n">
        <f t="shared" si="30"/>
        <v>0.0</v>
      </c>
      <c r="W195" s="28"/>
      <c r="X195" s="15">
        <v>70</v>
      </c>
      <c r="Y195" s="46">
        <v>1</v>
      </c>
      <c r="Z195" s="15" t="n">
        <f t="shared" si="31"/>
        <v>0.0</v>
      </c>
      <c r="AA195" s="15" t="n">
        <f t="shared" si="32"/>
        <v>0.0</v>
      </c>
      <c r="AB195" s="15" t="n">
        <f t="shared" si="33"/>
        <v>0.0</v>
      </c>
      <c r="AC195" s="15" t="n">
        <f t="shared" si="34"/>
        <v>0.0</v>
      </c>
      <c r="AD195" s="15" t="n">
        <f t="shared" si="35"/>
        <v>0.0</v>
      </c>
      <c r="AE195" s="16" t="n">
        <f t="shared" si="36"/>
        <v>0.0</v>
      </c>
    </row>
    <row r="196" spans="1:31" ht="115.2" x14ac:dyDescent="0.3">
      <c r="A196" s="74"/>
      <c r="B196" s="65" t="s">
        <v>294</v>
      </c>
      <c r="C196" s="66" t="s">
        <v>189</v>
      </c>
      <c r="D196" s="39"/>
      <c r="E196" s="39"/>
      <c r="F196" s="39"/>
      <c r="G196" s="39"/>
      <c r="H196" s="39"/>
      <c r="I196" s="39"/>
      <c r="J196" s="39"/>
      <c r="K196" s="39"/>
      <c r="L196" s="40"/>
      <c r="M196" s="287" t="s">
        <v>211</v>
      </c>
      <c r="N196" s="287">
        <v>1</v>
      </c>
      <c r="O196" s="41"/>
      <c r="P196" s="59">
        <v>69000</v>
      </c>
      <c r="Q196" s="50" t="n">
        <f t="shared" si="27"/>
        <v>3450.0</v>
      </c>
      <c r="R196" s="50" t="n">
        <f t="shared" si="28"/>
        <v>3411.3599999999997</v>
      </c>
      <c r="S196" s="51">
        <v>0</v>
      </c>
      <c r="T196" s="50">
        <v>0</v>
      </c>
      <c r="U196" s="50" t="n">
        <f t="shared" si="29"/>
        <v>75861.36</v>
      </c>
      <c r="V196" s="51" t="n">
        <f t="shared" si="30"/>
        <v>75861.36</v>
      </c>
      <c r="W196" s="28"/>
      <c r="X196" s="15">
        <v>70</v>
      </c>
      <c r="Y196" s="42" t="n">
        <v>1.0</v>
      </c>
      <c r="Z196" s="15" t="n">
        <f t="shared" si="31"/>
        <v>48300.0</v>
      </c>
      <c r="AA196" s="15" t="n">
        <f t="shared" si="32"/>
        <v>0.0</v>
      </c>
      <c r="AB196" s="15" t="n">
        <f t="shared" si="33"/>
        <v>0.0</v>
      </c>
      <c r="AC196" s="15" t="n">
        <f t="shared" si="34"/>
        <v>0.0</v>
      </c>
      <c r="AD196" s="15" t="n">
        <f t="shared" si="35"/>
        <v>0.0</v>
      </c>
      <c r="AE196" s="16" t="n">
        <f t="shared" si="36"/>
        <v>0.0</v>
      </c>
    </row>
    <row r="197" spans="1:31" ht="72" x14ac:dyDescent="0.3">
      <c r="A197" s="75">
        <v>12</v>
      </c>
      <c r="B197" s="65" t="s">
        <v>294</v>
      </c>
      <c r="C197" s="66" t="s">
        <v>289</v>
      </c>
      <c r="D197" s="39"/>
      <c r="E197" s="39"/>
      <c r="F197" s="39"/>
      <c r="G197" s="39"/>
      <c r="H197" s="39"/>
      <c r="I197" s="39"/>
      <c r="J197" s="39"/>
      <c r="K197" s="39"/>
      <c r="L197" s="40"/>
      <c r="M197" s="287" t="s">
        <v>212</v>
      </c>
      <c r="N197" s="287">
        <v>0</v>
      </c>
      <c r="O197" s="41"/>
      <c r="P197" s="59">
        <v>0</v>
      </c>
      <c r="Q197" s="50" t="n">
        <f t="shared" si="27"/>
        <v>0.0</v>
      </c>
      <c r="R197" s="50" t="n">
        <f t="shared" si="28"/>
        <v>0.0</v>
      </c>
      <c r="S197" s="51">
        <v>0</v>
      </c>
      <c r="T197" s="50">
        <v>0</v>
      </c>
      <c r="U197" s="50" t="n">
        <f t="shared" si="29"/>
        <v>0.0</v>
      </c>
      <c r="V197" s="51" t="n">
        <f t="shared" si="30"/>
        <v>0.0</v>
      </c>
      <c r="W197" s="28"/>
      <c r="X197" s="15">
        <v>70</v>
      </c>
      <c r="Y197" s="46">
        <v>1</v>
      </c>
      <c r="Z197" s="15" t="n">
        <f t="shared" si="31"/>
        <v>0.0</v>
      </c>
      <c r="AA197" s="15" t="n">
        <f t="shared" si="32"/>
        <v>0.0</v>
      </c>
      <c r="AB197" s="15" t="n">
        <f t="shared" si="33"/>
        <v>0.0</v>
      </c>
      <c r="AC197" s="15" t="n">
        <f t="shared" si="34"/>
        <v>0.0</v>
      </c>
      <c r="AD197" s="15" t="n">
        <f t="shared" si="35"/>
        <v>0.0</v>
      </c>
      <c r="AE197" s="16" t="n">
        <f t="shared" si="36"/>
        <v>0.0</v>
      </c>
    </row>
    <row r="198" spans="1:31" x14ac:dyDescent="0.3">
      <c r="A198" s="75">
        <v>12.1</v>
      </c>
      <c r="B198" s="65" t="s">
        <v>294</v>
      </c>
      <c r="C198" s="66" t="s">
        <v>190</v>
      </c>
      <c r="D198" s="39"/>
      <c r="E198" s="39"/>
      <c r="F198" s="39"/>
      <c r="G198" s="39"/>
      <c r="H198" s="39"/>
      <c r="I198" s="39"/>
      <c r="J198" s="39"/>
      <c r="K198" s="39"/>
      <c r="L198" s="40"/>
      <c r="M198" s="287" t="s">
        <v>211</v>
      </c>
      <c r="N198" s="287">
        <v>2</v>
      </c>
      <c r="O198" s="41"/>
      <c r="P198" s="59">
        <v>1782.4999999999998</v>
      </c>
      <c r="Q198" s="50" t="n">
        <f t="shared" si="27"/>
        <v>89.125</v>
      </c>
      <c r="R198" s="50" t="n">
        <f t="shared" si="28"/>
        <v>88.12679999999999</v>
      </c>
      <c r="S198" s="51">
        <v>0</v>
      </c>
      <c r="T198" s="50">
        <v>0</v>
      </c>
      <c r="U198" s="50" t="n">
        <f t="shared" si="29"/>
        <v>1959.7517999999998</v>
      </c>
      <c r="V198" s="51" t="n">
        <f t="shared" si="30"/>
        <v>3919.5035999999996</v>
      </c>
      <c r="W198" s="28"/>
      <c r="X198" s="15">
        <v>70</v>
      </c>
      <c r="Y198" s="42" t="n">
        <v>2.0</v>
      </c>
      <c r="Z198" s="15" t="n">
        <f t="shared" si="31"/>
        <v>2495.4999999999995</v>
      </c>
      <c r="AA198" s="15" t="n">
        <f t="shared" si="32"/>
        <v>0.0</v>
      </c>
      <c r="AB198" s="15" t="n">
        <f t="shared" si="33"/>
        <v>0.0</v>
      </c>
      <c r="AC198" s="15" t="n">
        <f t="shared" si="34"/>
        <v>0.0</v>
      </c>
      <c r="AD198" s="15" t="n">
        <f t="shared" si="35"/>
        <v>0.0</v>
      </c>
      <c r="AE198" s="16" t="n">
        <f t="shared" si="36"/>
        <v>0.0</v>
      </c>
    </row>
    <row r="199" spans="1:31" x14ac:dyDescent="0.3">
      <c r="A199" s="75">
        <v>12.2</v>
      </c>
      <c r="B199" s="65" t="s">
        <v>294</v>
      </c>
      <c r="C199" s="66" t="s">
        <v>191</v>
      </c>
      <c r="D199" s="39"/>
      <c r="E199" s="39"/>
      <c r="F199" s="39"/>
      <c r="G199" s="39"/>
      <c r="H199" s="39"/>
      <c r="I199" s="39"/>
      <c r="J199" s="39"/>
      <c r="K199" s="39"/>
      <c r="L199" s="40"/>
      <c r="M199" s="287" t="s">
        <v>211</v>
      </c>
      <c r="N199" s="287">
        <v>4</v>
      </c>
      <c r="O199" s="41"/>
      <c r="P199" s="59">
        <v>2012.4999999999998</v>
      </c>
      <c r="Q199" s="50" t="n">
        <f t="shared" si="27"/>
        <v>100.625</v>
      </c>
      <c r="R199" s="50" t="n">
        <f t="shared" si="28"/>
        <v>99.49799999999999</v>
      </c>
      <c r="S199" s="51">
        <v>0</v>
      </c>
      <c r="T199" s="50">
        <v>0</v>
      </c>
      <c r="U199" s="50" t="n">
        <f t="shared" si="29"/>
        <v>2212.623</v>
      </c>
      <c r="V199" s="51" t="n">
        <f t="shared" si="30"/>
        <v>8850.492</v>
      </c>
      <c r="W199" s="28"/>
      <c r="X199" s="15">
        <v>70</v>
      </c>
      <c r="Y199" s="46" t="n">
        <v>4.0</v>
      </c>
      <c r="Z199" s="15" t="n">
        <f t="shared" si="31"/>
        <v>5634.999999999999</v>
      </c>
      <c r="AA199" s="15" t="n">
        <f t="shared" si="32"/>
        <v>70.4375</v>
      </c>
      <c r="AB199" s="15" t="n">
        <f t="shared" si="33"/>
        <v>69.6486</v>
      </c>
      <c r="AC199" s="15" t="n">
        <f t="shared" si="34"/>
        <v>0.0</v>
      </c>
      <c r="AD199" s="15" t="n">
        <f t="shared" si="35"/>
        <v>0.0</v>
      </c>
      <c r="AE199" s="16" t="n">
        <f t="shared" si="36"/>
        <v>1548.8360999999998</v>
      </c>
    </row>
    <row r="200" spans="1:31" ht="187.2" x14ac:dyDescent="0.3">
      <c r="A200" s="74">
        <v>13</v>
      </c>
      <c r="B200" s="65" t="s">
        <v>294</v>
      </c>
      <c r="C200" s="66" t="s">
        <v>290</v>
      </c>
      <c r="D200" s="39"/>
      <c r="E200" s="39"/>
      <c r="F200" s="39"/>
      <c r="G200" s="39"/>
      <c r="H200" s="39"/>
      <c r="I200" s="39"/>
      <c r="J200" s="39"/>
      <c r="K200" s="39"/>
      <c r="L200" s="40"/>
      <c r="M200" s="287" t="s">
        <v>211</v>
      </c>
      <c r="N200" s="287">
        <v>1</v>
      </c>
      <c r="O200" s="41"/>
      <c r="P200" s="59">
        <v>28749.999999999996</v>
      </c>
      <c r="Q200" s="50" t="n">
        <f t="shared" si="27"/>
        <v>1437.5</v>
      </c>
      <c r="R200" s="50" t="n">
        <f t="shared" si="28"/>
        <v>1421.3999999999999</v>
      </c>
      <c r="S200" s="51">
        <v>0</v>
      </c>
      <c r="T200" s="50">
        <v>0</v>
      </c>
      <c r="U200" s="50" t="n">
        <f t="shared" si="29"/>
        <v>31608.899999999998</v>
      </c>
      <c r="V200" s="51" t="n">
        <f t="shared" si="30"/>
        <v>31608.899999999998</v>
      </c>
      <c r="W200" s="28"/>
      <c r="X200" s="15">
        <v>70</v>
      </c>
      <c r="Y200" s="42" t="n">
        <v>1.0</v>
      </c>
      <c r="Z200" s="15" t="n">
        <f t="shared" si="31"/>
        <v>20124.999999999996</v>
      </c>
      <c r="AA200" s="15" t="n">
        <f t="shared" si="32"/>
        <v>0.0</v>
      </c>
      <c r="AB200" s="15" t="n">
        <f t="shared" si="33"/>
        <v>0.0</v>
      </c>
      <c r="AC200" s="15" t="n">
        <f t="shared" si="34"/>
        <v>0.0</v>
      </c>
      <c r="AD200" s="15" t="n">
        <f t="shared" si="35"/>
        <v>0.0</v>
      </c>
      <c r="AE200" s="16" t="n">
        <f t="shared" si="36"/>
        <v>0.0</v>
      </c>
    </row>
    <row r="201" spans="1:31" ht="244.8" x14ac:dyDescent="0.3">
      <c r="A201" s="74">
        <v>14</v>
      </c>
      <c r="B201" s="65" t="s">
        <v>294</v>
      </c>
      <c r="C201" s="66" t="s">
        <v>291</v>
      </c>
      <c r="D201" s="39"/>
      <c r="E201" s="39"/>
      <c r="F201" s="39"/>
      <c r="G201" s="39"/>
      <c r="H201" s="39"/>
      <c r="I201" s="39"/>
      <c r="J201" s="39"/>
      <c r="K201" s="39"/>
      <c r="L201" s="40"/>
      <c r="M201" s="287" t="s">
        <v>211</v>
      </c>
      <c r="N201" s="287">
        <v>1</v>
      </c>
      <c r="O201" s="41"/>
      <c r="P201" s="59">
        <v>7474.9999999999991</v>
      </c>
      <c r="Q201" s="50" t="n">
        <f t="shared" ref="Q201" si="37">P201*5%</f>
        <v>373.75</v>
      </c>
      <c r="R201" s="50" t="n">
        <f t="shared" ref="R201" si="38">P201*4.944%</f>
        <v>369.56399999999996</v>
      </c>
      <c r="S201" s="51">
        <v>0</v>
      </c>
      <c r="T201" s="50">
        <v>0</v>
      </c>
      <c r="U201" s="50" t="n">
        <f t="shared" ref="U201" si="39">SUM(P201:T201)</f>
        <v>8218.313999999998</v>
      </c>
      <c r="V201" s="51" t="n">
        <f t="shared" ref="V201" si="40">U201*N201</f>
        <v>8218.313999999998</v>
      </c>
      <c r="W201" s="28"/>
      <c r="X201" s="15">
        <v>70</v>
      </c>
      <c r="Y201" s="46">
        <v>1</v>
      </c>
      <c r="Z201" s="15" t="n">
        <f t="shared" si="31"/>
        <v>5232.499999999999</v>
      </c>
      <c r="AA201" s="15" t="n">
        <f t="shared" si="32"/>
        <v>261.625</v>
      </c>
      <c r="AB201" s="15" t="n">
        <f t="shared" si="33"/>
        <v>258.6948</v>
      </c>
      <c r="AC201" s="15" t="n">
        <f t="shared" si="34"/>
        <v>0.0</v>
      </c>
      <c r="AD201" s="15" t="n">
        <f t="shared" si="35"/>
        <v>0.0</v>
      </c>
      <c r="AE201" s="16" t="n">
        <f t="shared" si="36"/>
        <v>5752.819799999999</v>
      </c>
    </row>
  </sheetData>
  <protectedRanges>
    <protectedRange password="CA69" sqref="Y8:Y21 Y25 Y28:Y30 Y35 Y37:Y41 Y44:Y50 Y52:Y55 Y57:Y58 Y60:Y72 Y75 Y77:Y78 Y81:Y84 Y89:Y96 Y99 Y105 Y115:Y121 Y123:Y129 Y132 Y108:Y112 Y155:Y158 Y160:Y161 Y174:Y175 Y181:Y194 Y196 Y198 Y200 Y134:Y140 Y163:Y172 Y142:Y153" name="Range1_1_3_1"/>
    <protectedRange password="CA69" sqref="G8:G9" name="Range1_1_1_1_1"/>
    <protectedRange password="CA69" sqref="I8:I9" name="Range1_12_2_1_1_1"/>
    <protectedRange password="CA69" sqref="J8:K9" name="Range1_2_2_1_1_1_1"/>
    <protectedRange password="CA69" sqref="N8:O8 O9 N9:N21 N25 N28:N30 N35 N37:N41 N48:N51 N53:N54 N60 N62:N63 N66:N69 N74:N81 N84 N90 N100:N106 N116 N93:N97 N138:N141 N143:N144 N157:N158 N178 N180 N182 N184 N186 N188 N190:N192 N146:N155 N195 N118:N124 N126:N136 N164:N176 N44:N46 N56:N57 N108:N113" name="Range1_1_3_1_3"/>
    <protectedRange password="CA69" sqref="D8:D9" name="Range1_1_4_1_1"/>
    <protectedRange password="CA69" sqref="H8:H9" name="Range1_12_2_2_1_1"/>
    <protectedRange password="CA69" sqref="B8:B201" name="Range1_1_5_1_1"/>
  </protectedRanges>
  <mergeCells count="7">
    <mergeCell ref="C5:L5"/>
    <mergeCell ref="P5:AE5"/>
    <mergeCell ref="BF5:BI5"/>
    <mergeCell ref="AL6:AW6"/>
    <mergeCell ref="AY6:BB6"/>
    <mergeCell ref="P6:V6"/>
    <mergeCell ref="X6:AE6"/>
  </mergeCells>
  <conditionalFormatting sqref="C8:C201">
    <cfRule type="duplicateValues" dxfId="3" priority="4"/>
    <cfRule type="duplicateValues" dxfId="2" priority="5"/>
    <cfRule type="duplicateValues" priority="6"/>
  </conditionalFormatting>
  <conditionalFormatting sqref="C6:C201">
    <cfRule type="duplicateValues" dxfId="1" priority="1"/>
    <cfRule type="duplicateValues" dxfId="0" priority="2"/>
    <cfRule type="duplicateValues" priority="3"/>
  </conditionalFormatting>
  <pageMargins left="0.7" right="0.7" top="0.75" bottom="0.75" header="0.3" footer="0.3"/>
  <pageSetup orientation="portrait" horizontalDpi="180" verticalDpi="18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workbookViewId="0">
      <selection activeCell="F8" sqref="F8:I8"/>
    </sheetView>
  </sheetViews>
  <sheetFormatPr defaultRowHeight="13.2" x14ac:dyDescent="0.25"/>
  <cols>
    <col min="1" max="1" style="76" width="9.109375" collapsed="true"/>
    <col min="2" max="2" customWidth="true" style="76" width="12.0" collapsed="true"/>
    <col min="3" max="3" customWidth="true" style="76" width="14.5546875" collapsed="true"/>
    <col min="4" max="4" style="76" width="9.109375" collapsed="true"/>
    <col min="5" max="5" customWidth="true" style="76" width="16.0" collapsed="true"/>
    <col min="6" max="6" customWidth="true" style="132" width="30.33203125" collapsed="true"/>
    <col min="7" max="7" customWidth="true" style="133" width="28.0" collapsed="true"/>
    <col min="8" max="8" style="134" width="9.109375" collapsed="true"/>
    <col min="9" max="9" customWidth="true" style="134" width="20.33203125" collapsed="true"/>
    <col min="10" max="10" style="76" width="9.109375" collapsed="true"/>
    <col min="11" max="11" customWidth="true" style="76" width="14.6640625" collapsed="true"/>
    <col min="12" max="257" style="76" width="9.109375" collapsed="true"/>
    <col min="258" max="258" customWidth="true" style="76" width="11.109375" collapsed="true"/>
    <col min="259" max="259" customWidth="true" style="76" width="14.5546875" collapsed="true"/>
    <col min="260" max="260" style="76" width="9.109375" collapsed="true"/>
    <col min="261" max="261" customWidth="true" style="76" width="16.0" collapsed="true"/>
    <col min="262" max="262" customWidth="true" style="76" width="30.33203125" collapsed="true"/>
    <col min="263" max="263" customWidth="true" style="76" width="28.0" collapsed="true"/>
    <col min="264" max="264" style="76" width="9.109375" collapsed="true"/>
    <col min="265" max="265" customWidth="true" style="76" width="20.33203125" collapsed="true"/>
    <col min="266" max="266" style="76" width="9.109375" collapsed="true"/>
    <col min="267" max="267" customWidth="true" style="76" width="14.6640625" collapsed="true"/>
    <col min="268" max="513" style="76" width="9.109375" collapsed="true"/>
    <col min="514" max="514" customWidth="true" style="76" width="11.109375" collapsed="true"/>
    <col min="515" max="515" customWidth="true" style="76" width="14.5546875" collapsed="true"/>
    <col min="516" max="516" style="76" width="9.109375" collapsed="true"/>
    <col min="517" max="517" customWidth="true" style="76" width="16.0" collapsed="true"/>
    <col min="518" max="518" customWidth="true" style="76" width="30.33203125" collapsed="true"/>
    <col min="519" max="519" customWidth="true" style="76" width="28.0" collapsed="true"/>
    <col min="520" max="520" style="76" width="9.109375" collapsed="true"/>
    <col min="521" max="521" customWidth="true" style="76" width="20.33203125" collapsed="true"/>
    <col min="522" max="522" style="76" width="9.109375" collapsed="true"/>
    <col min="523" max="523" customWidth="true" style="76" width="14.6640625" collapsed="true"/>
    <col min="524" max="769" style="76" width="9.109375" collapsed="true"/>
    <col min="770" max="770" customWidth="true" style="76" width="11.109375" collapsed="true"/>
    <col min="771" max="771" customWidth="true" style="76" width="14.5546875" collapsed="true"/>
    <col min="772" max="772" style="76" width="9.109375" collapsed="true"/>
    <col min="773" max="773" customWidth="true" style="76" width="16.0" collapsed="true"/>
    <col min="774" max="774" customWidth="true" style="76" width="30.33203125" collapsed="true"/>
    <col min="775" max="775" customWidth="true" style="76" width="28.0" collapsed="true"/>
    <col min="776" max="776" style="76" width="9.109375" collapsed="true"/>
    <col min="777" max="777" customWidth="true" style="76" width="20.33203125" collapsed="true"/>
    <col min="778" max="778" style="76" width="9.109375" collapsed="true"/>
    <col min="779" max="779" customWidth="true" style="76" width="14.6640625" collapsed="true"/>
    <col min="780" max="1025" style="76" width="9.109375" collapsed="true"/>
    <col min="1026" max="1026" customWidth="true" style="76" width="11.109375" collapsed="true"/>
    <col min="1027" max="1027" customWidth="true" style="76" width="14.5546875" collapsed="true"/>
    <col min="1028" max="1028" style="76" width="9.109375" collapsed="true"/>
    <col min="1029" max="1029" customWidth="true" style="76" width="16.0" collapsed="true"/>
    <col min="1030" max="1030" customWidth="true" style="76" width="30.33203125" collapsed="true"/>
    <col min="1031" max="1031" customWidth="true" style="76" width="28.0" collapsed="true"/>
    <col min="1032" max="1032" style="76" width="9.109375" collapsed="true"/>
    <col min="1033" max="1033" customWidth="true" style="76" width="20.33203125" collapsed="true"/>
    <col min="1034" max="1034" style="76" width="9.109375" collapsed="true"/>
    <col min="1035" max="1035" customWidth="true" style="76" width="14.6640625" collapsed="true"/>
    <col min="1036" max="1281" style="76" width="9.109375" collapsed="true"/>
    <col min="1282" max="1282" customWidth="true" style="76" width="11.109375" collapsed="true"/>
    <col min="1283" max="1283" customWidth="true" style="76" width="14.5546875" collapsed="true"/>
    <col min="1284" max="1284" style="76" width="9.109375" collapsed="true"/>
    <col min="1285" max="1285" customWidth="true" style="76" width="16.0" collapsed="true"/>
    <col min="1286" max="1286" customWidth="true" style="76" width="30.33203125" collapsed="true"/>
    <col min="1287" max="1287" customWidth="true" style="76" width="28.0" collapsed="true"/>
    <col min="1288" max="1288" style="76" width="9.109375" collapsed="true"/>
    <col min="1289" max="1289" customWidth="true" style="76" width="20.33203125" collapsed="true"/>
    <col min="1290" max="1290" style="76" width="9.109375" collapsed="true"/>
    <col min="1291" max="1291" customWidth="true" style="76" width="14.6640625" collapsed="true"/>
    <col min="1292" max="1537" style="76" width="9.109375" collapsed="true"/>
    <col min="1538" max="1538" customWidth="true" style="76" width="11.109375" collapsed="true"/>
    <col min="1539" max="1539" customWidth="true" style="76" width="14.5546875" collapsed="true"/>
    <col min="1540" max="1540" style="76" width="9.109375" collapsed="true"/>
    <col min="1541" max="1541" customWidth="true" style="76" width="16.0" collapsed="true"/>
    <col min="1542" max="1542" customWidth="true" style="76" width="30.33203125" collapsed="true"/>
    <col min="1543" max="1543" customWidth="true" style="76" width="28.0" collapsed="true"/>
    <col min="1544" max="1544" style="76" width="9.109375" collapsed="true"/>
    <col min="1545" max="1545" customWidth="true" style="76" width="20.33203125" collapsed="true"/>
    <col min="1546" max="1546" style="76" width="9.109375" collapsed="true"/>
    <col min="1547" max="1547" customWidth="true" style="76" width="14.6640625" collapsed="true"/>
    <col min="1548" max="1793" style="76" width="9.109375" collapsed="true"/>
    <col min="1794" max="1794" customWidth="true" style="76" width="11.109375" collapsed="true"/>
    <col min="1795" max="1795" customWidth="true" style="76" width="14.5546875" collapsed="true"/>
    <col min="1796" max="1796" style="76" width="9.109375" collapsed="true"/>
    <col min="1797" max="1797" customWidth="true" style="76" width="16.0" collapsed="true"/>
    <col min="1798" max="1798" customWidth="true" style="76" width="30.33203125" collapsed="true"/>
    <col min="1799" max="1799" customWidth="true" style="76" width="28.0" collapsed="true"/>
    <col min="1800" max="1800" style="76" width="9.109375" collapsed="true"/>
    <col min="1801" max="1801" customWidth="true" style="76" width="20.33203125" collapsed="true"/>
    <col min="1802" max="1802" style="76" width="9.109375" collapsed="true"/>
    <col min="1803" max="1803" customWidth="true" style="76" width="14.6640625" collapsed="true"/>
    <col min="1804" max="2049" style="76" width="9.109375" collapsed="true"/>
    <col min="2050" max="2050" customWidth="true" style="76" width="11.109375" collapsed="true"/>
    <col min="2051" max="2051" customWidth="true" style="76" width="14.5546875" collapsed="true"/>
    <col min="2052" max="2052" style="76" width="9.109375" collapsed="true"/>
    <col min="2053" max="2053" customWidth="true" style="76" width="16.0" collapsed="true"/>
    <col min="2054" max="2054" customWidth="true" style="76" width="30.33203125" collapsed="true"/>
    <col min="2055" max="2055" customWidth="true" style="76" width="28.0" collapsed="true"/>
    <col min="2056" max="2056" style="76" width="9.109375" collapsed="true"/>
    <col min="2057" max="2057" customWidth="true" style="76" width="20.33203125" collapsed="true"/>
    <col min="2058" max="2058" style="76" width="9.109375" collapsed="true"/>
    <col min="2059" max="2059" customWidth="true" style="76" width="14.6640625" collapsed="true"/>
    <col min="2060" max="2305" style="76" width="9.109375" collapsed="true"/>
    <col min="2306" max="2306" customWidth="true" style="76" width="11.109375" collapsed="true"/>
    <col min="2307" max="2307" customWidth="true" style="76" width="14.5546875" collapsed="true"/>
    <col min="2308" max="2308" style="76" width="9.109375" collapsed="true"/>
    <col min="2309" max="2309" customWidth="true" style="76" width="16.0" collapsed="true"/>
    <col min="2310" max="2310" customWidth="true" style="76" width="30.33203125" collapsed="true"/>
    <col min="2311" max="2311" customWidth="true" style="76" width="28.0" collapsed="true"/>
    <col min="2312" max="2312" style="76" width="9.109375" collapsed="true"/>
    <col min="2313" max="2313" customWidth="true" style="76" width="20.33203125" collapsed="true"/>
    <col min="2314" max="2314" style="76" width="9.109375" collapsed="true"/>
    <col min="2315" max="2315" customWidth="true" style="76" width="14.6640625" collapsed="true"/>
    <col min="2316" max="2561" style="76" width="9.109375" collapsed="true"/>
    <col min="2562" max="2562" customWidth="true" style="76" width="11.109375" collapsed="true"/>
    <col min="2563" max="2563" customWidth="true" style="76" width="14.5546875" collapsed="true"/>
    <col min="2564" max="2564" style="76" width="9.109375" collapsed="true"/>
    <col min="2565" max="2565" customWidth="true" style="76" width="16.0" collapsed="true"/>
    <col min="2566" max="2566" customWidth="true" style="76" width="30.33203125" collapsed="true"/>
    <col min="2567" max="2567" customWidth="true" style="76" width="28.0" collapsed="true"/>
    <col min="2568" max="2568" style="76" width="9.109375" collapsed="true"/>
    <col min="2569" max="2569" customWidth="true" style="76" width="20.33203125" collapsed="true"/>
    <col min="2570" max="2570" style="76" width="9.109375" collapsed="true"/>
    <col min="2571" max="2571" customWidth="true" style="76" width="14.6640625" collapsed="true"/>
    <col min="2572" max="2817" style="76" width="9.109375" collapsed="true"/>
    <col min="2818" max="2818" customWidth="true" style="76" width="11.109375" collapsed="true"/>
    <col min="2819" max="2819" customWidth="true" style="76" width="14.5546875" collapsed="true"/>
    <col min="2820" max="2820" style="76" width="9.109375" collapsed="true"/>
    <col min="2821" max="2821" customWidth="true" style="76" width="16.0" collapsed="true"/>
    <col min="2822" max="2822" customWidth="true" style="76" width="30.33203125" collapsed="true"/>
    <col min="2823" max="2823" customWidth="true" style="76" width="28.0" collapsed="true"/>
    <col min="2824" max="2824" style="76" width="9.109375" collapsed="true"/>
    <col min="2825" max="2825" customWidth="true" style="76" width="20.33203125" collapsed="true"/>
    <col min="2826" max="2826" style="76" width="9.109375" collapsed="true"/>
    <col min="2827" max="2827" customWidth="true" style="76" width="14.6640625" collapsed="true"/>
    <col min="2828" max="3073" style="76" width="9.109375" collapsed="true"/>
    <col min="3074" max="3074" customWidth="true" style="76" width="11.109375" collapsed="true"/>
    <col min="3075" max="3075" customWidth="true" style="76" width="14.5546875" collapsed="true"/>
    <col min="3076" max="3076" style="76" width="9.109375" collapsed="true"/>
    <col min="3077" max="3077" customWidth="true" style="76" width="16.0" collapsed="true"/>
    <col min="3078" max="3078" customWidth="true" style="76" width="30.33203125" collapsed="true"/>
    <col min="3079" max="3079" customWidth="true" style="76" width="28.0" collapsed="true"/>
    <col min="3080" max="3080" style="76" width="9.109375" collapsed="true"/>
    <col min="3081" max="3081" customWidth="true" style="76" width="20.33203125" collapsed="true"/>
    <col min="3082" max="3082" style="76" width="9.109375" collapsed="true"/>
    <col min="3083" max="3083" customWidth="true" style="76" width="14.6640625" collapsed="true"/>
    <col min="3084" max="3329" style="76" width="9.109375" collapsed="true"/>
    <col min="3330" max="3330" customWidth="true" style="76" width="11.109375" collapsed="true"/>
    <col min="3331" max="3331" customWidth="true" style="76" width="14.5546875" collapsed="true"/>
    <col min="3332" max="3332" style="76" width="9.109375" collapsed="true"/>
    <col min="3333" max="3333" customWidth="true" style="76" width="16.0" collapsed="true"/>
    <col min="3334" max="3334" customWidth="true" style="76" width="30.33203125" collapsed="true"/>
    <col min="3335" max="3335" customWidth="true" style="76" width="28.0" collapsed="true"/>
    <col min="3336" max="3336" style="76" width="9.109375" collapsed="true"/>
    <col min="3337" max="3337" customWidth="true" style="76" width="20.33203125" collapsed="true"/>
    <col min="3338" max="3338" style="76" width="9.109375" collapsed="true"/>
    <col min="3339" max="3339" customWidth="true" style="76" width="14.6640625" collapsed="true"/>
    <col min="3340" max="3585" style="76" width="9.109375" collapsed="true"/>
    <col min="3586" max="3586" customWidth="true" style="76" width="11.109375" collapsed="true"/>
    <col min="3587" max="3587" customWidth="true" style="76" width="14.5546875" collapsed="true"/>
    <col min="3588" max="3588" style="76" width="9.109375" collapsed="true"/>
    <col min="3589" max="3589" customWidth="true" style="76" width="16.0" collapsed="true"/>
    <col min="3590" max="3590" customWidth="true" style="76" width="30.33203125" collapsed="true"/>
    <col min="3591" max="3591" customWidth="true" style="76" width="28.0" collapsed="true"/>
    <col min="3592" max="3592" style="76" width="9.109375" collapsed="true"/>
    <col min="3593" max="3593" customWidth="true" style="76" width="20.33203125" collapsed="true"/>
    <col min="3594" max="3594" style="76" width="9.109375" collapsed="true"/>
    <col min="3595" max="3595" customWidth="true" style="76" width="14.6640625" collapsed="true"/>
    <col min="3596" max="3841" style="76" width="9.109375" collapsed="true"/>
    <col min="3842" max="3842" customWidth="true" style="76" width="11.109375" collapsed="true"/>
    <col min="3843" max="3843" customWidth="true" style="76" width="14.5546875" collapsed="true"/>
    <col min="3844" max="3844" style="76" width="9.109375" collapsed="true"/>
    <col min="3845" max="3845" customWidth="true" style="76" width="16.0" collapsed="true"/>
    <col min="3846" max="3846" customWidth="true" style="76" width="30.33203125" collapsed="true"/>
    <col min="3847" max="3847" customWidth="true" style="76" width="28.0" collapsed="true"/>
    <col min="3848" max="3848" style="76" width="9.109375" collapsed="true"/>
    <col min="3849" max="3849" customWidth="true" style="76" width="20.33203125" collapsed="true"/>
    <col min="3850" max="3850" style="76" width="9.109375" collapsed="true"/>
    <col min="3851" max="3851" customWidth="true" style="76" width="14.6640625" collapsed="true"/>
    <col min="3852" max="4097" style="76" width="9.109375" collapsed="true"/>
    <col min="4098" max="4098" customWidth="true" style="76" width="11.109375" collapsed="true"/>
    <col min="4099" max="4099" customWidth="true" style="76" width="14.5546875" collapsed="true"/>
    <col min="4100" max="4100" style="76" width="9.109375" collapsed="true"/>
    <col min="4101" max="4101" customWidth="true" style="76" width="16.0" collapsed="true"/>
    <col min="4102" max="4102" customWidth="true" style="76" width="30.33203125" collapsed="true"/>
    <col min="4103" max="4103" customWidth="true" style="76" width="28.0" collapsed="true"/>
    <col min="4104" max="4104" style="76" width="9.109375" collapsed="true"/>
    <col min="4105" max="4105" customWidth="true" style="76" width="20.33203125" collapsed="true"/>
    <col min="4106" max="4106" style="76" width="9.109375" collapsed="true"/>
    <col min="4107" max="4107" customWidth="true" style="76" width="14.6640625" collapsed="true"/>
    <col min="4108" max="4353" style="76" width="9.109375" collapsed="true"/>
    <col min="4354" max="4354" customWidth="true" style="76" width="11.109375" collapsed="true"/>
    <col min="4355" max="4355" customWidth="true" style="76" width="14.5546875" collapsed="true"/>
    <col min="4356" max="4356" style="76" width="9.109375" collapsed="true"/>
    <col min="4357" max="4357" customWidth="true" style="76" width="16.0" collapsed="true"/>
    <col min="4358" max="4358" customWidth="true" style="76" width="30.33203125" collapsed="true"/>
    <col min="4359" max="4359" customWidth="true" style="76" width="28.0" collapsed="true"/>
    <col min="4360" max="4360" style="76" width="9.109375" collapsed="true"/>
    <col min="4361" max="4361" customWidth="true" style="76" width="20.33203125" collapsed="true"/>
    <col min="4362" max="4362" style="76" width="9.109375" collapsed="true"/>
    <col min="4363" max="4363" customWidth="true" style="76" width="14.6640625" collapsed="true"/>
    <col min="4364" max="4609" style="76" width="9.109375" collapsed="true"/>
    <col min="4610" max="4610" customWidth="true" style="76" width="11.109375" collapsed="true"/>
    <col min="4611" max="4611" customWidth="true" style="76" width="14.5546875" collapsed="true"/>
    <col min="4612" max="4612" style="76" width="9.109375" collapsed="true"/>
    <col min="4613" max="4613" customWidth="true" style="76" width="16.0" collapsed="true"/>
    <col min="4614" max="4614" customWidth="true" style="76" width="30.33203125" collapsed="true"/>
    <col min="4615" max="4615" customWidth="true" style="76" width="28.0" collapsed="true"/>
    <col min="4616" max="4616" style="76" width="9.109375" collapsed="true"/>
    <col min="4617" max="4617" customWidth="true" style="76" width="20.33203125" collapsed="true"/>
    <col min="4618" max="4618" style="76" width="9.109375" collapsed="true"/>
    <col min="4619" max="4619" customWidth="true" style="76" width="14.6640625" collapsed="true"/>
    <col min="4620" max="4865" style="76" width="9.109375" collapsed="true"/>
    <col min="4866" max="4866" customWidth="true" style="76" width="11.109375" collapsed="true"/>
    <col min="4867" max="4867" customWidth="true" style="76" width="14.5546875" collapsed="true"/>
    <col min="4868" max="4868" style="76" width="9.109375" collapsed="true"/>
    <col min="4869" max="4869" customWidth="true" style="76" width="16.0" collapsed="true"/>
    <col min="4870" max="4870" customWidth="true" style="76" width="30.33203125" collapsed="true"/>
    <col min="4871" max="4871" customWidth="true" style="76" width="28.0" collapsed="true"/>
    <col min="4872" max="4872" style="76" width="9.109375" collapsed="true"/>
    <col min="4873" max="4873" customWidth="true" style="76" width="20.33203125" collapsed="true"/>
    <col min="4874" max="4874" style="76" width="9.109375" collapsed="true"/>
    <col min="4875" max="4875" customWidth="true" style="76" width="14.6640625" collapsed="true"/>
    <col min="4876" max="5121" style="76" width="9.109375" collapsed="true"/>
    <col min="5122" max="5122" customWidth="true" style="76" width="11.109375" collapsed="true"/>
    <col min="5123" max="5123" customWidth="true" style="76" width="14.5546875" collapsed="true"/>
    <col min="5124" max="5124" style="76" width="9.109375" collapsed="true"/>
    <col min="5125" max="5125" customWidth="true" style="76" width="16.0" collapsed="true"/>
    <col min="5126" max="5126" customWidth="true" style="76" width="30.33203125" collapsed="true"/>
    <col min="5127" max="5127" customWidth="true" style="76" width="28.0" collapsed="true"/>
    <col min="5128" max="5128" style="76" width="9.109375" collapsed="true"/>
    <col min="5129" max="5129" customWidth="true" style="76" width="20.33203125" collapsed="true"/>
    <col min="5130" max="5130" style="76" width="9.109375" collapsed="true"/>
    <col min="5131" max="5131" customWidth="true" style="76" width="14.6640625" collapsed="true"/>
    <col min="5132" max="5377" style="76" width="9.109375" collapsed="true"/>
    <col min="5378" max="5378" customWidth="true" style="76" width="11.109375" collapsed="true"/>
    <col min="5379" max="5379" customWidth="true" style="76" width="14.5546875" collapsed="true"/>
    <col min="5380" max="5380" style="76" width="9.109375" collapsed="true"/>
    <col min="5381" max="5381" customWidth="true" style="76" width="16.0" collapsed="true"/>
    <col min="5382" max="5382" customWidth="true" style="76" width="30.33203125" collapsed="true"/>
    <col min="5383" max="5383" customWidth="true" style="76" width="28.0" collapsed="true"/>
    <col min="5384" max="5384" style="76" width="9.109375" collapsed="true"/>
    <col min="5385" max="5385" customWidth="true" style="76" width="20.33203125" collapsed="true"/>
    <col min="5386" max="5386" style="76" width="9.109375" collapsed="true"/>
    <col min="5387" max="5387" customWidth="true" style="76" width="14.6640625" collapsed="true"/>
    <col min="5388" max="5633" style="76" width="9.109375" collapsed="true"/>
    <col min="5634" max="5634" customWidth="true" style="76" width="11.109375" collapsed="true"/>
    <col min="5635" max="5635" customWidth="true" style="76" width="14.5546875" collapsed="true"/>
    <col min="5636" max="5636" style="76" width="9.109375" collapsed="true"/>
    <col min="5637" max="5637" customWidth="true" style="76" width="16.0" collapsed="true"/>
    <col min="5638" max="5638" customWidth="true" style="76" width="30.33203125" collapsed="true"/>
    <col min="5639" max="5639" customWidth="true" style="76" width="28.0" collapsed="true"/>
    <col min="5640" max="5640" style="76" width="9.109375" collapsed="true"/>
    <col min="5641" max="5641" customWidth="true" style="76" width="20.33203125" collapsed="true"/>
    <col min="5642" max="5642" style="76" width="9.109375" collapsed="true"/>
    <col min="5643" max="5643" customWidth="true" style="76" width="14.6640625" collapsed="true"/>
    <col min="5644" max="5889" style="76" width="9.109375" collapsed="true"/>
    <col min="5890" max="5890" customWidth="true" style="76" width="11.109375" collapsed="true"/>
    <col min="5891" max="5891" customWidth="true" style="76" width="14.5546875" collapsed="true"/>
    <col min="5892" max="5892" style="76" width="9.109375" collapsed="true"/>
    <col min="5893" max="5893" customWidth="true" style="76" width="16.0" collapsed="true"/>
    <col min="5894" max="5894" customWidth="true" style="76" width="30.33203125" collapsed="true"/>
    <col min="5895" max="5895" customWidth="true" style="76" width="28.0" collapsed="true"/>
    <col min="5896" max="5896" style="76" width="9.109375" collapsed="true"/>
    <col min="5897" max="5897" customWidth="true" style="76" width="20.33203125" collapsed="true"/>
    <col min="5898" max="5898" style="76" width="9.109375" collapsed="true"/>
    <col min="5899" max="5899" customWidth="true" style="76" width="14.6640625" collapsed="true"/>
    <col min="5900" max="6145" style="76" width="9.109375" collapsed="true"/>
    <col min="6146" max="6146" customWidth="true" style="76" width="11.109375" collapsed="true"/>
    <col min="6147" max="6147" customWidth="true" style="76" width="14.5546875" collapsed="true"/>
    <col min="6148" max="6148" style="76" width="9.109375" collapsed="true"/>
    <col min="6149" max="6149" customWidth="true" style="76" width="16.0" collapsed="true"/>
    <col min="6150" max="6150" customWidth="true" style="76" width="30.33203125" collapsed="true"/>
    <col min="6151" max="6151" customWidth="true" style="76" width="28.0" collapsed="true"/>
    <col min="6152" max="6152" style="76" width="9.109375" collapsed="true"/>
    <col min="6153" max="6153" customWidth="true" style="76" width="20.33203125" collapsed="true"/>
    <col min="6154" max="6154" style="76" width="9.109375" collapsed="true"/>
    <col min="6155" max="6155" customWidth="true" style="76" width="14.6640625" collapsed="true"/>
    <col min="6156" max="6401" style="76" width="9.109375" collapsed="true"/>
    <col min="6402" max="6402" customWidth="true" style="76" width="11.109375" collapsed="true"/>
    <col min="6403" max="6403" customWidth="true" style="76" width="14.5546875" collapsed="true"/>
    <col min="6404" max="6404" style="76" width="9.109375" collapsed="true"/>
    <col min="6405" max="6405" customWidth="true" style="76" width="16.0" collapsed="true"/>
    <col min="6406" max="6406" customWidth="true" style="76" width="30.33203125" collapsed="true"/>
    <col min="6407" max="6407" customWidth="true" style="76" width="28.0" collapsed="true"/>
    <col min="6408" max="6408" style="76" width="9.109375" collapsed="true"/>
    <col min="6409" max="6409" customWidth="true" style="76" width="20.33203125" collapsed="true"/>
    <col min="6410" max="6410" style="76" width="9.109375" collapsed="true"/>
    <col min="6411" max="6411" customWidth="true" style="76" width="14.6640625" collapsed="true"/>
    <col min="6412" max="6657" style="76" width="9.109375" collapsed="true"/>
    <col min="6658" max="6658" customWidth="true" style="76" width="11.109375" collapsed="true"/>
    <col min="6659" max="6659" customWidth="true" style="76" width="14.5546875" collapsed="true"/>
    <col min="6660" max="6660" style="76" width="9.109375" collapsed="true"/>
    <col min="6661" max="6661" customWidth="true" style="76" width="16.0" collapsed="true"/>
    <col min="6662" max="6662" customWidth="true" style="76" width="30.33203125" collapsed="true"/>
    <col min="6663" max="6663" customWidth="true" style="76" width="28.0" collapsed="true"/>
    <col min="6664" max="6664" style="76" width="9.109375" collapsed="true"/>
    <col min="6665" max="6665" customWidth="true" style="76" width="20.33203125" collapsed="true"/>
    <col min="6666" max="6666" style="76" width="9.109375" collapsed="true"/>
    <col min="6667" max="6667" customWidth="true" style="76" width="14.6640625" collapsed="true"/>
    <col min="6668" max="6913" style="76" width="9.109375" collapsed="true"/>
    <col min="6914" max="6914" customWidth="true" style="76" width="11.109375" collapsed="true"/>
    <col min="6915" max="6915" customWidth="true" style="76" width="14.5546875" collapsed="true"/>
    <col min="6916" max="6916" style="76" width="9.109375" collapsed="true"/>
    <col min="6917" max="6917" customWidth="true" style="76" width="16.0" collapsed="true"/>
    <col min="6918" max="6918" customWidth="true" style="76" width="30.33203125" collapsed="true"/>
    <col min="6919" max="6919" customWidth="true" style="76" width="28.0" collapsed="true"/>
    <col min="6920" max="6920" style="76" width="9.109375" collapsed="true"/>
    <col min="6921" max="6921" customWidth="true" style="76" width="20.33203125" collapsed="true"/>
    <col min="6922" max="6922" style="76" width="9.109375" collapsed="true"/>
    <col min="6923" max="6923" customWidth="true" style="76" width="14.6640625" collapsed="true"/>
    <col min="6924" max="7169" style="76" width="9.109375" collapsed="true"/>
    <col min="7170" max="7170" customWidth="true" style="76" width="11.109375" collapsed="true"/>
    <col min="7171" max="7171" customWidth="true" style="76" width="14.5546875" collapsed="true"/>
    <col min="7172" max="7172" style="76" width="9.109375" collapsed="true"/>
    <col min="7173" max="7173" customWidth="true" style="76" width="16.0" collapsed="true"/>
    <col min="7174" max="7174" customWidth="true" style="76" width="30.33203125" collapsed="true"/>
    <col min="7175" max="7175" customWidth="true" style="76" width="28.0" collapsed="true"/>
    <col min="7176" max="7176" style="76" width="9.109375" collapsed="true"/>
    <col min="7177" max="7177" customWidth="true" style="76" width="20.33203125" collapsed="true"/>
    <col min="7178" max="7178" style="76" width="9.109375" collapsed="true"/>
    <col min="7179" max="7179" customWidth="true" style="76" width="14.6640625" collapsed="true"/>
    <col min="7180" max="7425" style="76" width="9.109375" collapsed="true"/>
    <col min="7426" max="7426" customWidth="true" style="76" width="11.109375" collapsed="true"/>
    <col min="7427" max="7427" customWidth="true" style="76" width="14.5546875" collapsed="true"/>
    <col min="7428" max="7428" style="76" width="9.109375" collapsed="true"/>
    <col min="7429" max="7429" customWidth="true" style="76" width="16.0" collapsed="true"/>
    <col min="7430" max="7430" customWidth="true" style="76" width="30.33203125" collapsed="true"/>
    <col min="7431" max="7431" customWidth="true" style="76" width="28.0" collapsed="true"/>
    <col min="7432" max="7432" style="76" width="9.109375" collapsed="true"/>
    <col min="7433" max="7433" customWidth="true" style="76" width="20.33203125" collapsed="true"/>
    <col min="7434" max="7434" style="76" width="9.109375" collapsed="true"/>
    <col min="7435" max="7435" customWidth="true" style="76" width="14.6640625" collapsed="true"/>
    <col min="7436" max="7681" style="76" width="9.109375" collapsed="true"/>
    <col min="7682" max="7682" customWidth="true" style="76" width="11.109375" collapsed="true"/>
    <col min="7683" max="7683" customWidth="true" style="76" width="14.5546875" collapsed="true"/>
    <col min="7684" max="7684" style="76" width="9.109375" collapsed="true"/>
    <col min="7685" max="7685" customWidth="true" style="76" width="16.0" collapsed="true"/>
    <col min="7686" max="7686" customWidth="true" style="76" width="30.33203125" collapsed="true"/>
    <col min="7687" max="7687" customWidth="true" style="76" width="28.0" collapsed="true"/>
    <col min="7688" max="7688" style="76" width="9.109375" collapsed="true"/>
    <col min="7689" max="7689" customWidth="true" style="76" width="20.33203125" collapsed="true"/>
    <col min="7690" max="7690" style="76" width="9.109375" collapsed="true"/>
    <col min="7691" max="7691" customWidth="true" style="76" width="14.6640625" collapsed="true"/>
    <col min="7692" max="7937" style="76" width="9.109375" collapsed="true"/>
    <col min="7938" max="7938" customWidth="true" style="76" width="11.109375" collapsed="true"/>
    <col min="7939" max="7939" customWidth="true" style="76" width="14.5546875" collapsed="true"/>
    <col min="7940" max="7940" style="76" width="9.109375" collapsed="true"/>
    <col min="7941" max="7941" customWidth="true" style="76" width="16.0" collapsed="true"/>
    <col min="7942" max="7942" customWidth="true" style="76" width="30.33203125" collapsed="true"/>
    <col min="7943" max="7943" customWidth="true" style="76" width="28.0" collapsed="true"/>
    <col min="7944" max="7944" style="76" width="9.109375" collapsed="true"/>
    <col min="7945" max="7945" customWidth="true" style="76" width="20.33203125" collapsed="true"/>
    <col min="7946" max="7946" style="76" width="9.109375" collapsed="true"/>
    <col min="7947" max="7947" customWidth="true" style="76" width="14.6640625" collapsed="true"/>
    <col min="7948" max="8193" style="76" width="9.109375" collapsed="true"/>
    <col min="8194" max="8194" customWidth="true" style="76" width="11.109375" collapsed="true"/>
    <col min="8195" max="8195" customWidth="true" style="76" width="14.5546875" collapsed="true"/>
    <col min="8196" max="8196" style="76" width="9.109375" collapsed="true"/>
    <col min="8197" max="8197" customWidth="true" style="76" width="16.0" collapsed="true"/>
    <col min="8198" max="8198" customWidth="true" style="76" width="30.33203125" collapsed="true"/>
    <col min="8199" max="8199" customWidth="true" style="76" width="28.0" collapsed="true"/>
    <col min="8200" max="8200" style="76" width="9.109375" collapsed="true"/>
    <col min="8201" max="8201" customWidth="true" style="76" width="20.33203125" collapsed="true"/>
    <col min="8202" max="8202" style="76" width="9.109375" collapsed="true"/>
    <col min="8203" max="8203" customWidth="true" style="76" width="14.6640625" collapsed="true"/>
    <col min="8204" max="8449" style="76" width="9.109375" collapsed="true"/>
    <col min="8450" max="8450" customWidth="true" style="76" width="11.109375" collapsed="true"/>
    <col min="8451" max="8451" customWidth="true" style="76" width="14.5546875" collapsed="true"/>
    <col min="8452" max="8452" style="76" width="9.109375" collapsed="true"/>
    <col min="8453" max="8453" customWidth="true" style="76" width="16.0" collapsed="true"/>
    <col min="8454" max="8454" customWidth="true" style="76" width="30.33203125" collapsed="true"/>
    <col min="8455" max="8455" customWidth="true" style="76" width="28.0" collapsed="true"/>
    <col min="8456" max="8456" style="76" width="9.109375" collapsed="true"/>
    <col min="8457" max="8457" customWidth="true" style="76" width="20.33203125" collapsed="true"/>
    <col min="8458" max="8458" style="76" width="9.109375" collapsed="true"/>
    <col min="8459" max="8459" customWidth="true" style="76" width="14.6640625" collapsed="true"/>
    <col min="8460" max="8705" style="76" width="9.109375" collapsed="true"/>
    <col min="8706" max="8706" customWidth="true" style="76" width="11.109375" collapsed="true"/>
    <col min="8707" max="8707" customWidth="true" style="76" width="14.5546875" collapsed="true"/>
    <col min="8708" max="8708" style="76" width="9.109375" collapsed="true"/>
    <col min="8709" max="8709" customWidth="true" style="76" width="16.0" collapsed="true"/>
    <col min="8710" max="8710" customWidth="true" style="76" width="30.33203125" collapsed="true"/>
    <col min="8711" max="8711" customWidth="true" style="76" width="28.0" collapsed="true"/>
    <col min="8712" max="8712" style="76" width="9.109375" collapsed="true"/>
    <col min="8713" max="8713" customWidth="true" style="76" width="20.33203125" collapsed="true"/>
    <col min="8714" max="8714" style="76" width="9.109375" collapsed="true"/>
    <col min="8715" max="8715" customWidth="true" style="76" width="14.6640625" collapsed="true"/>
    <col min="8716" max="8961" style="76" width="9.109375" collapsed="true"/>
    <col min="8962" max="8962" customWidth="true" style="76" width="11.109375" collapsed="true"/>
    <col min="8963" max="8963" customWidth="true" style="76" width="14.5546875" collapsed="true"/>
    <col min="8964" max="8964" style="76" width="9.109375" collapsed="true"/>
    <col min="8965" max="8965" customWidth="true" style="76" width="16.0" collapsed="true"/>
    <col min="8966" max="8966" customWidth="true" style="76" width="30.33203125" collapsed="true"/>
    <col min="8967" max="8967" customWidth="true" style="76" width="28.0" collapsed="true"/>
    <col min="8968" max="8968" style="76" width="9.109375" collapsed="true"/>
    <col min="8969" max="8969" customWidth="true" style="76" width="20.33203125" collapsed="true"/>
    <col min="8970" max="8970" style="76" width="9.109375" collapsed="true"/>
    <col min="8971" max="8971" customWidth="true" style="76" width="14.6640625" collapsed="true"/>
    <col min="8972" max="9217" style="76" width="9.109375" collapsed="true"/>
    <col min="9218" max="9218" customWidth="true" style="76" width="11.109375" collapsed="true"/>
    <col min="9219" max="9219" customWidth="true" style="76" width="14.5546875" collapsed="true"/>
    <col min="9220" max="9220" style="76" width="9.109375" collapsed="true"/>
    <col min="9221" max="9221" customWidth="true" style="76" width="16.0" collapsed="true"/>
    <col min="9222" max="9222" customWidth="true" style="76" width="30.33203125" collapsed="true"/>
    <col min="9223" max="9223" customWidth="true" style="76" width="28.0" collapsed="true"/>
    <col min="9224" max="9224" style="76" width="9.109375" collapsed="true"/>
    <col min="9225" max="9225" customWidth="true" style="76" width="20.33203125" collapsed="true"/>
    <col min="9226" max="9226" style="76" width="9.109375" collapsed="true"/>
    <col min="9227" max="9227" customWidth="true" style="76" width="14.6640625" collapsed="true"/>
    <col min="9228" max="9473" style="76" width="9.109375" collapsed="true"/>
    <col min="9474" max="9474" customWidth="true" style="76" width="11.109375" collapsed="true"/>
    <col min="9475" max="9475" customWidth="true" style="76" width="14.5546875" collapsed="true"/>
    <col min="9476" max="9476" style="76" width="9.109375" collapsed="true"/>
    <col min="9477" max="9477" customWidth="true" style="76" width="16.0" collapsed="true"/>
    <col min="9478" max="9478" customWidth="true" style="76" width="30.33203125" collapsed="true"/>
    <col min="9479" max="9479" customWidth="true" style="76" width="28.0" collapsed="true"/>
    <col min="9480" max="9480" style="76" width="9.109375" collapsed="true"/>
    <col min="9481" max="9481" customWidth="true" style="76" width="20.33203125" collapsed="true"/>
    <col min="9482" max="9482" style="76" width="9.109375" collapsed="true"/>
    <col min="9483" max="9483" customWidth="true" style="76" width="14.6640625" collapsed="true"/>
    <col min="9484" max="9729" style="76" width="9.109375" collapsed="true"/>
    <col min="9730" max="9730" customWidth="true" style="76" width="11.109375" collapsed="true"/>
    <col min="9731" max="9731" customWidth="true" style="76" width="14.5546875" collapsed="true"/>
    <col min="9732" max="9732" style="76" width="9.109375" collapsed="true"/>
    <col min="9733" max="9733" customWidth="true" style="76" width="16.0" collapsed="true"/>
    <col min="9734" max="9734" customWidth="true" style="76" width="30.33203125" collapsed="true"/>
    <col min="9735" max="9735" customWidth="true" style="76" width="28.0" collapsed="true"/>
    <col min="9736" max="9736" style="76" width="9.109375" collapsed="true"/>
    <col min="9737" max="9737" customWidth="true" style="76" width="20.33203125" collapsed="true"/>
    <col min="9738" max="9738" style="76" width="9.109375" collapsed="true"/>
    <col min="9739" max="9739" customWidth="true" style="76" width="14.6640625" collapsed="true"/>
    <col min="9740" max="9985" style="76" width="9.109375" collapsed="true"/>
    <col min="9986" max="9986" customWidth="true" style="76" width="11.109375" collapsed="true"/>
    <col min="9987" max="9987" customWidth="true" style="76" width="14.5546875" collapsed="true"/>
    <col min="9988" max="9988" style="76" width="9.109375" collapsed="true"/>
    <col min="9989" max="9989" customWidth="true" style="76" width="16.0" collapsed="true"/>
    <col min="9990" max="9990" customWidth="true" style="76" width="30.33203125" collapsed="true"/>
    <col min="9991" max="9991" customWidth="true" style="76" width="28.0" collapsed="true"/>
    <col min="9992" max="9992" style="76" width="9.109375" collapsed="true"/>
    <col min="9993" max="9993" customWidth="true" style="76" width="20.33203125" collapsed="true"/>
    <col min="9994" max="9994" style="76" width="9.109375" collapsed="true"/>
    <col min="9995" max="9995" customWidth="true" style="76" width="14.6640625" collapsed="true"/>
    <col min="9996" max="10241" style="76" width="9.109375" collapsed="true"/>
    <col min="10242" max="10242" customWidth="true" style="76" width="11.109375" collapsed="true"/>
    <col min="10243" max="10243" customWidth="true" style="76" width="14.5546875" collapsed="true"/>
    <col min="10244" max="10244" style="76" width="9.109375" collapsed="true"/>
    <col min="10245" max="10245" customWidth="true" style="76" width="16.0" collapsed="true"/>
    <col min="10246" max="10246" customWidth="true" style="76" width="30.33203125" collapsed="true"/>
    <col min="10247" max="10247" customWidth="true" style="76" width="28.0" collapsed="true"/>
    <col min="10248" max="10248" style="76" width="9.109375" collapsed="true"/>
    <col min="10249" max="10249" customWidth="true" style="76" width="20.33203125" collapsed="true"/>
    <col min="10250" max="10250" style="76" width="9.109375" collapsed="true"/>
    <col min="10251" max="10251" customWidth="true" style="76" width="14.6640625" collapsed="true"/>
    <col min="10252" max="10497" style="76" width="9.109375" collapsed="true"/>
    <col min="10498" max="10498" customWidth="true" style="76" width="11.109375" collapsed="true"/>
    <col min="10499" max="10499" customWidth="true" style="76" width="14.5546875" collapsed="true"/>
    <col min="10500" max="10500" style="76" width="9.109375" collapsed="true"/>
    <col min="10501" max="10501" customWidth="true" style="76" width="16.0" collapsed="true"/>
    <col min="10502" max="10502" customWidth="true" style="76" width="30.33203125" collapsed="true"/>
    <col min="10503" max="10503" customWidth="true" style="76" width="28.0" collapsed="true"/>
    <col min="10504" max="10504" style="76" width="9.109375" collapsed="true"/>
    <col min="10505" max="10505" customWidth="true" style="76" width="20.33203125" collapsed="true"/>
    <col min="10506" max="10506" style="76" width="9.109375" collapsed="true"/>
    <col min="10507" max="10507" customWidth="true" style="76" width="14.6640625" collapsed="true"/>
    <col min="10508" max="10753" style="76" width="9.109375" collapsed="true"/>
    <col min="10754" max="10754" customWidth="true" style="76" width="11.109375" collapsed="true"/>
    <col min="10755" max="10755" customWidth="true" style="76" width="14.5546875" collapsed="true"/>
    <col min="10756" max="10756" style="76" width="9.109375" collapsed="true"/>
    <col min="10757" max="10757" customWidth="true" style="76" width="16.0" collapsed="true"/>
    <col min="10758" max="10758" customWidth="true" style="76" width="30.33203125" collapsed="true"/>
    <col min="10759" max="10759" customWidth="true" style="76" width="28.0" collapsed="true"/>
    <col min="10760" max="10760" style="76" width="9.109375" collapsed="true"/>
    <col min="10761" max="10761" customWidth="true" style="76" width="20.33203125" collapsed="true"/>
    <col min="10762" max="10762" style="76" width="9.109375" collapsed="true"/>
    <col min="10763" max="10763" customWidth="true" style="76" width="14.6640625" collapsed="true"/>
    <col min="10764" max="11009" style="76" width="9.109375" collapsed="true"/>
    <col min="11010" max="11010" customWidth="true" style="76" width="11.109375" collapsed="true"/>
    <col min="11011" max="11011" customWidth="true" style="76" width="14.5546875" collapsed="true"/>
    <col min="11012" max="11012" style="76" width="9.109375" collapsed="true"/>
    <col min="11013" max="11013" customWidth="true" style="76" width="16.0" collapsed="true"/>
    <col min="11014" max="11014" customWidth="true" style="76" width="30.33203125" collapsed="true"/>
    <col min="11015" max="11015" customWidth="true" style="76" width="28.0" collapsed="true"/>
    <col min="11016" max="11016" style="76" width="9.109375" collapsed="true"/>
    <col min="11017" max="11017" customWidth="true" style="76" width="20.33203125" collapsed="true"/>
    <col min="11018" max="11018" style="76" width="9.109375" collapsed="true"/>
    <col min="11019" max="11019" customWidth="true" style="76" width="14.6640625" collapsed="true"/>
    <col min="11020" max="11265" style="76" width="9.109375" collapsed="true"/>
    <col min="11266" max="11266" customWidth="true" style="76" width="11.109375" collapsed="true"/>
    <col min="11267" max="11267" customWidth="true" style="76" width="14.5546875" collapsed="true"/>
    <col min="11268" max="11268" style="76" width="9.109375" collapsed="true"/>
    <col min="11269" max="11269" customWidth="true" style="76" width="16.0" collapsed="true"/>
    <col min="11270" max="11270" customWidth="true" style="76" width="30.33203125" collapsed="true"/>
    <col min="11271" max="11271" customWidth="true" style="76" width="28.0" collapsed="true"/>
    <col min="11272" max="11272" style="76" width="9.109375" collapsed="true"/>
    <col min="11273" max="11273" customWidth="true" style="76" width="20.33203125" collapsed="true"/>
    <col min="11274" max="11274" style="76" width="9.109375" collapsed="true"/>
    <col min="11275" max="11275" customWidth="true" style="76" width="14.6640625" collapsed="true"/>
    <col min="11276" max="11521" style="76" width="9.109375" collapsed="true"/>
    <col min="11522" max="11522" customWidth="true" style="76" width="11.109375" collapsed="true"/>
    <col min="11523" max="11523" customWidth="true" style="76" width="14.5546875" collapsed="true"/>
    <col min="11524" max="11524" style="76" width="9.109375" collapsed="true"/>
    <col min="11525" max="11525" customWidth="true" style="76" width="16.0" collapsed="true"/>
    <col min="11526" max="11526" customWidth="true" style="76" width="30.33203125" collapsed="true"/>
    <col min="11527" max="11527" customWidth="true" style="76" width="28.0" collapsed="true"/>
    <col min="11528" max="11528" style="76" width="9.109375" collapsed="true"/>
    <col min="11529" max="11529" customWidth="true" style="76" width="20.33203125" collapsed="true"/>
    <col min="11530" max="11530" style="76" width="9.109375" collapsed="true"/>
    <col min="11531" max="11531" customWidth="true" style="76" width="14.6640625" collapsed="true"/>
    <col min="11532" max="11777" style="76" width="9.109375" collapsed="true"/>
    <col min="11778" max="11778" customWidth="true" style="76" width="11.109375" collapsed="true"/>
    <col min="11779" max="11779" customWidth="true" style="76" width="14.5546875" collapsed="true"/>
    <col min="11780" max="11780" style="76" width="9.109375" collapsed="true"/>
    <col min="11781" max="11781" customWidth="true" style="76" width="16.0" collapsed="true"/>
    <col min="11782" max="11782" customWidth="true" style="76" width="30.33203125" collapsed="true"/>
    <col min="11783" max="11783" customWidth="true" style="76" width="28.0" collapsed="true"/>
    <col min="11784" max="11784" style="76" width="9.109375" collapsed="true"/>
    <col min="11785" max="11785" customWidth="true" style="76" width="20.33203125" collapsed="true"/>
    <col min="11786" max="11786" style="76" width="9.109375" collapsed="true"/>
    <col min="11787" max="11787" customWidth="true" style="76" width="14.6640625" collapsed="true"/>
    <col min="11788" max="12033" style="76" width="9.109375" collapsed="true"/>
    <col min="12034" max="12034" customWidth="true" style="76" width="11.109375" collapsed="true"/>
    <col min="12035" max="12035" customWidth="true" style="76" width="14.5546875" collapsed="true"/>
    <col min="12036" max="12036" style="76" width="9.109375" collapsed="true"/>
    <col min="12037" max="12037" customWidth="true" style="76" width="16.0" collapsed="true"/>
    <col min="12038" max="12038" customWidth="true" style="76" width="30.33203125" collapsed="true"/>
    <col min="12039" max="12039" customWidth="true" style="76" width="28.0" collapsed="true"/>
    <col min="12040" max="12040" style="76" width="9.109375" collapsed="true"/>
    <col min="12041" max="12041" customWidth="true" style="76" width="20.33203125" collapsed="true"/>
    <col min="12042" max="12042" style="76" width="9.109375" collapsed="true"/>
    <col min="12043" max="12043" customWidth="true" style="76" width="14.6640625" collapsed="true"/>
    <col min="12044" max="12289" style="76" width="9.109375" collapsed="true"/>
    <col min="12290" max="12290" customWidth="true" style="76" width="11.109375" collapsed="true"/>
    <col min="12291" max="12291" customWidth="true" style="76" width="14.5546875" collapsed="true"/>
    <col min="12292" max="12292" style="76" width="9.109375" collapsed="true"/>
    <col min="12293" max="12293" customWidth="true" style="76" width="16.0" collapsed="true"/>
    <col min="12294" max="12294" customWidth="true" style="76" width="30.33203125" collapsed="true"/>
    <col min="12295" max="12295" customWidth="true" style="76" width="28.0" collapsed="true"/>
    <col min="12296" max="12296" style="76" width="9.109375" collapsed="true"/>
    <col min="12297" max="12297" customWidth="true" style="76" width="20.33203125" collapsed="true"/>
    <col min="12298" max="12298" style="76" width="9.109375" collapsed="true"/>
    <col min="12299" max="12299" customWidth="true" style="76" width="14.6640625" collapsed="true"/>
    <col min="12300" max="12545" style="76" width="9.109375" collapsed="true"/>
    <col min="12546" max="12546" customWidth="true" style="76" width="11.109375" collapsed="true"/>
    <col min="12547" max="12547" customWidth="true" style="76" width="14.5546875" collapsed="true"/>
    <col min="12548" max="12548" style="76" width="9.109375" collapsed="true"/>
    <col min="12549" max="12549" customWidth="true" style="76" width="16.0" collapsed="true"/>
    <col min="12550" max="12550" customWidth="true" style="76" width="30.33203125" collapsed="true"/>
    <col min="12551" max="12551" customWidth="true" style="76" width="28.0" collapsed="true"/>
    <col min="12552" max="12552" style="76" width="9.109375" collapsed="true"/>
    <col min="12553" max="12553" customWidth="true" style="76" width="20.33203125" collapsed="true"/>
    <col min="12554" max="12554" style="76" width="9.109375" collapsed="true"/>
    <col min="12555" max="12555" customWidth="true" style="76" width="14.6640625" collapsed="true"/>
    <col min="12556" max="12801" style="76" width="9.109375" collapsed="true"/>
    <col min="12802" max="12802" customWidth="true" style="76" width="11.109375" collapsed="true"/>
    <col min="12803" max="12803" customWidth="true" style="76" width="14.5546875" collapsed="true"/>
    <col min="12804" max="12804" style="76" width="9.109375" collapsed="true"/>
    <col min="12805" max="12805" customWidth="true" style="76" width="16.0" collapsed="true"/>
    <col min="12806" max="12806" customWidth="true" style="76" width="30.33203125" collapsed="true"/>
    <col min="12807" max="12807" customWidth="true" style="76" width="28.0" collapsed="true"/>
    <col min="12808" max="12808" style="76" width="9.109375" collapsed="true"/>
    <col min="12809" max="12809" customWidth="true" style="76" width="20.33203125" collapsed="true"/>
    <col min="12810" max="12810" style="76" width="9.109375" collapsed="true"/>
    <col min="12811" max="12811" customWidth="true" style="76" width="14.6640625" collapsed="true"/>
    <col min="12812" max="13057" style="76" width="9.109375" collapsed="true"/>
    <col min="13058" max="13058" customWidth="true" style="76" width="11.109375" collapsed="true"/>
    <col min="13059" max="13059" customWidth="true" style="76" width="14.5546875" collapsed="true"/>
    <col min="13060" max="13060" style="76" width="9.109375" collapsed="true"/>
    <col min="13061" max="13061" customWidth="true" style="76" width="16.0" collapsed="true"/>
    <col min="13062" max="13062" customWidth="true" style="76" width="30.33203125" collapsed="true"/>
    <col min="13063" max="13063" customWidth="true" style="76" width="28.0" collapsed="true"/>
    <col min="13064" max="13064" style="76" width="9.109375" collapsed="true"/>
    <col min="13065" max="13065" customWidth="true" style="76" width="20.33203125" collapsed="true"/>
    <col min="13066" max="13066" style="76" width="9.109375" collapsed="true"/>
    <col min="13067" max="13067" customWidth="true" style="76" width="14.6640625" collapsed="true"/>
    <col min="13068" max="13313" style="76" width="9.109375" collapsed="true"/>
    <col min="13314" max="13314" customWidth="true" style="76" width="11.109375" collapsed="true"/>
    <col min="13315" max="13315" customWidth="true" style="76" width="14.5546875" collapsed="true"/>
    <col min="13316" max="13316" style="76" width="9.109375" collapsed="true"/>
    <col min="13317" max="13317" customWidth="true" style="76" width="16.0" collapsed="true"/>
    <col min="13318" max="13318" customWidth="true" style="76" width="30.33203125" collapsed="true"/>
    <col min="13319" max="13319" customWidth="true" style="76" width="28.0" collapsed="true"/>
    <col min="13320" max="13320" style="76" width="9.109375" collapsed="true"/>
    <col min="13321" max="13321" customWidth="true" style="76" width="20.33203125" collapsed="true"/>
    <col min="13322" max="13322" style="76" width="9.109375" collapsed="true"/>
    <col min="13323" max="13323" customWidth="true" style="76" width="14.6640625" collapsed="true"/>
    <col min="13324" max="13569" style="76" width="9.109375" collapsed="true"/>
    <col min="13570" max="13570" customWidth="true" style="76" width="11.109375" collapsed="true"/>
    <col min="13571" max="13571" customWidth="true" style="76" width="14.5546875" collapsed="true"/>
    <col min="13572" max="13572" style="76" width="9.109375" collapsed="true"/>
    <col min="13573" max="13573" customWidth="true" style="76" width="16.0" collapsed="true"/>
    <col min="13574" max="13574" customWidth="true" style="76" width="30.33203125" collapsed="true"/>
    <col min="13575" max="13575" customWidth="true" style="76" width="28.0" collapsed="true"/>
    <col min="13576" max="13576" style="76" width="9.109375" collapsed="true"/>
    <col min="13577" max="13577" customWidth="true" style="76" width="20.33203125" collapsed="true"/>
    <col min="13578" max="13578" style="76" width="9.109375" collapsed="true"/>
    <col min="13579" max="13579" customWidth="true" style="76" width="14.6640625" collapsed="true"/>
    <col min="13580" max="13825" style="76" width="9.109375" collapsed="true"/>
    <col min="13826" max="13826" customWidth="true" style="76" width="11.109375" collapsed="true"/>
    <col min="13827" max="13827" customWidth="true" style="76" width="14.5546875" collapsed="true"/>
    <col min="13828" max="13828" style="76" width="9.109375" collapsed="true"/>
    <col min="13829" max="13829" customWidth="true" style="76" width="16.0" collapsed="true"/>
    <col min="13830" max="13830" customWidth="true" style="76" width="30.33203125" collapsed="true"/>
    <col min="13831" max="13831" customWidth="true" style="76" width="28.0" collapsed="true"/>
    <col min="13832" max="13832" style="76" width="9.109375" collapsed="true"/>
    <col min="13833" max="13833" customWidth="true" style="76" width="20.33203125" collapsed="true"/>
    <col min="13834" max="13834" style="76" width="9.109375" collapsed="true"/>
    <col min="13835" max="13835" customWidth="true" style="76" width="14.6640625" collapsed="true"/>
    <col min="13836" max="14081" style="76" width="9.109375" collapsed="true"/>
    <col min="14082" max="14082" customWidth="true" style="76" width="11.109375" collapsed="true"/>
    <col min="14083" max="14083" customWidth="true" style="76" width="14.5546875" collapsed="true"/>
    <col min="14084" max="14084" style="76" width="9.109375" collapsed="true"/>
    <col min="14085" max="14085" customWidth="true" style="76" width="16.0" collapsed="true"/>
    <col min="14086" max="14086" customWidth="true" style="76" width="30.33203125" collapsed="true"/>
    <col min="14087" max="14087" customWidth="true" style="76" width="28.0" collapsed="true"/>
    <col min="14088" max="14088" style="76" width="9.109375" collapsed="true"/>
    <col min="14089" max="14089" customWidth="true" style="76" width="20.33203125" collapsed="true"/>
    <col min="14090" max="14090" style="76" width="9.109375" collapsed="true"/>
    <col min="14091" max="14091" customWidth="true" style="76" width="14.6640625" collapsed="true"/>
    <col min="14092" max="14337" style="76" width="9.109375" collapsed="true"/>
    <col min="14338" max="14338" customWidth="true" style="76" width="11.109375" collapsed="true"/>
    <col min="14339" max="14339" customWidth="true" style="76" width="14.5546875" collapsed="true"/>
    <col min="14340" max="14340" style="76" width="9.109375" collapsed="true"/>
    <col min="14341" max="14341" customWidth="true" style="76" width="16.0" collapsed="true"/>
    <col min="14342" max="14342" customWidth="true" style="76" width="30.33203125" collapsed="true"/>
    <col min="14343" max="14343" customWidth="true" style="76" width="28.0" collapsed="true"/>
    <col min="14344" max="14344" style="76" width="9.109375" collapsed="true"/>
    <col min="14345" max="14345" customWidth="true" style="76" width="20.33203125" collapsed="true"/>
    <col min="14346" max="14346" style="76" width="9.109375" collapsed="true"/>
    <col min="14347" max="14347" customWidth="true" style="76" width="14.6640625" collapsed="true"/>
    <col min="14348" max="14593" style="76" width="9.109375" collapsed="true"/>
    <col min="14594" max="14594" customWidth="true" style="76" width="11.109375" collapsed="true"/>
    <col min="14595" max="14595" customWidth="true" style="76" width="14.5546875" collapsed="true"/>
    <col min="14596" max="14596" style="76" width="9.109375" collapsed="true"/>
    <col min="14597" max="14597" customWidth="true" style="76" width="16.0" collapsed="true"/>
    <col min="14598" max="14598" customWidth="true" style="76" width="30.33203125" collapsed="true"/>
    <col min="14599" max="14599" customWidth="true" style="76" width="28.0" collapsed="true"/>
    <col min="14600" max="14600" style="76" width="9.109375" collapsed="true"/>
    <col min="14601" max="14601" customWidth="true" style="76" width="20.33203125" collapsed="true"/>
    <col min="14602" max="14602" style="76" width="9.109375" collapsed="true"/>
    <col min="14603" max="14603" customWidth="true" style="76" width="14.6640625" collapsed="true"/>
    <col min="14604" max="14849" style="76" width="9.109375" collapsed="true"/>
    <col min="14850" max="14850" customWidth="true" style="76" width="11.109375" collapsed="true"/>
    <col min="14851" max="14851" customWidth="true" style="76" width="14.5546875" collapsed="true"/>
    <col min="14852" max="14852" style="76" width="9.109375" collapsed="true"/>
    <col min="14853" max="14853" customWidth="true" style="76" width="16.0" collapsed="true"/>
    <col min="14854" max="14854" customWidth="true" style="76" width="30.33203125" collapsed="true"/>
    <col min="14855" max="14855" customWidth="true" style="76" width="28.0" collapsed="true"/>
    <col min="14856" max="14856" style="76" width="9.109375" collapsed="true"/>
    <col min="14857" max="14857" customWidth="true" style="76" width="20.33203125" collapsed="true"/>
    <col min="14858" max="14858" style="76" width="9.109375" collapsed="true"/>
    <col min="14859" max="14859" customWidth="true" style="76" width="14.6640625" collapsed="true"/>
    <col min="14860" max="15105" style="76" width="9.109375" collapsed="true"/>
    <col min="15106" max="15106" customWidth="true" style="76" width="11.109375" collapsed="true"/>
    <col min="15107" max="15107" customWidth="true" style="76" width="14.5546875" collapsed="true"/>
    <col min="15108" max="15108" style="76" width="9.109375" collapsed="true"/>
    <col min="15109" max="15109" customWidth="true" style="76" width="16.0" collapsed="true"/>
    <col min="15110" max="15110" customWidth="true" style="76" width="30.33203125" collapsed="true"/>
    <col min="15111" max="15111" customWidth="true" style="76" width="28.0" collapsed="true"/>
    <col min="15112" max="15112" style="76" width="9.109375" collapsed="true"/>
    <col min="15113" max="15113" customWidth="true" style="76" width="20.33203125" collapsed="true"/>
    <col min="15114" max="15114" style="76" width="9.109375" collapsed="true"/>
    <col min="15115" max="15115" customWidth="true" style="76" width="14.6640625" collapsed="true"/>
    <col min="15116" max="15361" style="76" width="9.109375" collapsed="true"/>
    <col min="15362" max="15362" customWidth="true" style="76" width="11.109375" collapsed="true"/>
    <col min="15363" max="15363" customWidth="true" style="76" width="14.5546875" collapsed="true"/>
    <col min="15364" max="15364" style="76" width="9.109375" collapsed="true"/>
    <col min="15365" max="15365" customWidth="true" style="76" width="16.0" collapsed="true"/>
    <col min="15366" max="15366" customWidth="true" style="76" width="30.33203125" collapsed="true"/>
    <col min="15367" max="15367" customWidth="true" style="76" width="28.0" collapsed="true"/>
    <col min="15368" max="15368" style="76" width="9.109375" collapsed="true"/>
    <col min="15369" max="15369" customWidth="true" style="76" width="20.33203125" collapsed="true"/>
    <col min="15370" max="15370" style="76" width="9.109375" collapsed="true"/>
    <col min="15371" max="15371" customWidth="true" style="76" width="14.6640625" collapsed="true"/>
    <col min="15372" max="15617" style="76" width="9.109375" collapsed="true"/>
    <col min="15618" max="15618" customWidth="true" style="76" width="11.109375" collapsed="true"/>
    <col min="15619" max="15619" customWidth="true" style="76" width="14.5546875" collapsed="true"/>
    <col min="15620" max="15620" style="76" width="9.109375" collapsed="true"/>
    <col min="15621" max="15621" customWidth="true" style="76" width="16.0" collapsed="true"/>
    <col min="15622" max="15622" customWidth="true" style="76" width="30.33203125" collapsed="true"/>
    <col min="15623" max="15623" customWidth="true" style="76" width="28.0" collapsed="true"/>
    <col min="15624" max="15624" style="76" width="9.109375" collapsed="true"/>
    <col min="15625" max="15625" customWidth="true" style="76" width="20.33203125" collapsed="true"/>
    <col min="15626" max="15626" style="76" width="9.109375" collapsed="true"/>
    <col min="15627" max="15627" customWidth="true" style="76" width="14.6640625" collapsed="true"/>
    <col min="15628" max="15873" style="76" width="9.109375" collapsed="true"/>
    <col min="15874" max="15874" customWidth="true" style="76" width="11.109375" collapsed="true"/>
    <col min="15875" max="15875" customWidth="true" style="76" width="14.5546875" collapsed="true"/>
    <col min="15876" max="15876" style="76" width="9.109375" collapsed="true"/>
    <col min="15877" max="15877" customWidth="true" style="76" width="16.0" collapsed="true"/>
    <col min="15878" max="15878" customWidth="true" style="76" width="30.33203125" collapsed="true"/>
    <col min="15879" max="15879" customWidth="true" style="76" width="28.0" collapsed="true"/>
    <col min="15880" max="15880" style="76" width="9.109375" collapsed="true"/>
    <col min="15881" max="15881" customWidth="true" style="76" width="20.33203125" collapsed="true"/>
    <col min="15882" max="15882" style="76" width="9.109375" collapsed="true"/>
    <col min="15883" max="15883" customWidth="true" style="76" width="14.6640625" collapsed="true"/>
    <col min="15884" max="16129" style="76" width="9.109375" collapsed="true"/>
    <col min="16130" max="16130" customWidth="true" style="76" width="11.109375" collapsed="true"/>
    <col min="16131" max="16131" customWidth="true" style="76" width="14.5546875" collapsed="true"/>
    <col min="16132" max="16132" style="76" width="9.109375" collapsed="true"/>
    <col min="16133" max="16133" customWidth="true" style="76" width="16.0" collapsed="true"/>
    <col min="16134" max="16134" customWidth="true" style="76" width="30.33203125" collapsed="true"/>
    <col min="16135" max="16135" customWidth="true" style="76" width="28.0" collapsed="true"/>
    <col min="16136" max="16136" style="76" width="9.109375" collapsed="true"/>
    <col min="16137" max="16137" customWidth="true" style="76" width="20.33203125" collapsed="true"/>
    <col min="16138" max="16138" style="76" width="9.109375" collapsed="true"/>
    <col min="16139" max="16139" customWidth="true" style="76" width="14.6640625" collapsed="true"/>
    <col min="16140" max="16384" style="76" width="9.109375" collapsed="true"/>
  </cols>
  <sheetData>
    <row r="1" spans="1:10" ht="20.399999999999999" x14ac:dyDescent="0.25">
      <c r="A1" s="141" t="s">
        <v>25</v>
      </c>
      <c r="B1" s="142"/>
      <c r="C1" s="142"/>
      <c r="D1" s="142"/>
      <c r="E1" s="142"/>
      <c r="F1" s="142"/>
      <c r="G1" s="142"/>
      <c r="H1" s="142"/>
      <c r="I1" s="143"/>
    </row>
    <row r="2" spans="1:10" ht="20.399999999999999" x14ac:dyDescent="0.25">
      <c r="A2" s="144" t="s">
        <v>26</v>
      </c>
      <c r="B2" s="145"/>
      <c r="C2" s="145"/>
      <c r="D2" s="145"/>
      <c r="E2" s="145"/>
      <c r="F2" s="145"/>
      <c r="G2" s="145"/>
      <c r="H2" s="145"/>
      <c r="I2" s="146"/>
    </row>
    <row r="3" spans="1:10" ht="15.6" thickBot="1" x14ac:dyDescent="0.3">
      <c r="A3" s="147" t="s">
        <v>293</v>
      </c>
      <c r="B3" s="148"/>
      <c r="C3" s="148"/>
      <c r="D3" s="148"/>
      <c r="E3" s="148"/>
      <c r="F3" s="148"/>
      <c r="G3" s="149" t="s">
        <v>292</v>
      </c>
      <c r="H3" s="150"/>
      <c r="I3" s="151"/>
      <c r="J3" s="77"/>
    </row>
    <row r="4" spans="1:10" s="77" customFormat="1" ht="15" x14ac:dyDescent="0.3">
      <c r="A4" s="152" t="s">
        <v>27</v>
      </c>
      <c r="B4" s="153"/>
      <c r="C4" s="78" t="s">
        <v>222</v>
      </c>
      <c r="D4" s="79"/>
      <c r="E4" s="79"/>
      <c r="F4" s="80"/>
      <c r="G4" s="154" t="s">
        <v>28</v>
      </c>
      <c r="H4" s="155"/>
      <c r="I4" s="156"/>
    </row>
    <row r="5" spans="1:10" s="77" customFormat="1" ht="15.6" thickBot="1" x14ac:dyDescent="0.35">
      <c r="A5" s="160" t="s">
        <v>29</v>
      </c>
      <c r="B5" s="161"/>
      <c r="C5" s="161" t="s">
        <v>223</v>
      </c>
      <c r="D5" s="161"/>
      <c r="E5" s="161"/>
      <c r="F5" s="162"/>
      <c r="G5" s="157"/>
      <c r="H5" s="158"/>
      <c r="I5" s="159"/>
    </row>
    <row r="6" spans="1:10" x14ac:dyDescent="0.25">
      <c r="A6" s="173"/>
      <c r="B6" s="174"/>
      <c r="C6" s="174"/>
      <c r="D6" s="174"/>
      <c r="E6" s="81"/>
      <c r="F6" s="175"/>
      <c r="G6" s="166"/>
      <c r="H6" s="166"/>
      <c r="I6" s="167"/>
    </row>
    <row r="7" spans="1:10" x14ac:dyDescent="0.25">
      <c r="A7" s="82" t="s">
        <v>30</v>
      </c>
      <c r="B7" s="176" t="s">
        <v>224</v>
      </c>
      <c r="C7" s="176"/>
      <c r="D7" s="176"/>
      <c r="E7" s="177"/>
      <c r="F7" s="178" t="s">
        <v>217</v>
      </c>
      <c r="G7" s="179"/>
      <c r="H7" s="179"/>
      <c r="I7" s="180"/>
    </row>
    <row r="8" spans="1:10" x14ac:dyDescent="0.25">
      <c r="A8" s="181" t="s">
        <v>31</v>
      </c>
      <c r="B8" s="182"/>
      <c r="C8" s="83"/>
      <c r="D8" s="83"/>
      <c r="E8" s="81"/>
      <c r="F8" s="170" t="s">
        <v>218</v>
      </c>
      <c r="G8" s="182"/>
      <c r="H8" s="182"/>
      <c r="I8" s="183"/>
    </row>
    <row r="9" spans="1:10" x14ac:dyDescent="0.25">
      <c r="A9" s="163" t="s">
        <v>32</v>
      </c>
      <c r="B9" s="164"/>
      <c r="C9" s="164"/>
      <c r="D9" s="164" t="s">
        <v>225</v>
      </c>
      <c r="E9" s="165"/>
      <c r="F9" s="166" t="s">
        <v>219</v>
      </c>
      <c r="G9" s="166"/>
      <c r="H9" s="166"/>
      <c r="I9" s="167"/>
    </row>
    <row r="10" spans="1:10" x14ac:dyDescent="0.25">
      <c r="A10" s="163" t="s">
        <v>33</v>
      </c>
      <c r="B10" s="164"/>
      <c r="C10" s="164"/>
      <c r="D10" s="168" t="n">
        <f>Certification!V4</f>
        <v>1486922.2935606001</v>
      </c>
      <c r="E10" s="169"/>
      <c r="F10" s="170" t="s">
        <v>220</v>
      </c>
      <c r="G10" s="171"/>
      <c r="H10" s="171"/>
      <c r="I10" s="172"/>
    </row>
    <row r="11" spans="1:10" x14ac:dyDescent="0.25">
      <c r="A11" s="84" t="s">
        <v>34</v>
      </c>
      <c r="B11" s="83"/>
      <c r="C11" s="85"/>
      <c r="D11" s="197"/>
      <c r="E11" s="198"/>
      <c r="F11" s="199" t="s">
        <v>221</v>
      </c>
      <c r="G11" s="200"/>
      <c r="H11" s="200"/>
      <c r="I11" s="201"/>
    </row>
    <row r="12" spans="1:10" ht="13.8" thickBot="1" x14ac:dyDescent="0.3">
      <c r="A12" s="202" t="s">
        <v>35</v>
      </c>
      <c r="B12" s="203"/>
      <c r="C12" s="203"/>
      <c r="D12" s="204" t="n">
        <f>Certification!V4</f>
        <v>1486922.2935606001</v>
      </c>
      <c r="E12" s="205"/>
      <c r="F12" s="86"/>
      <c r="G12" s="206"/>
      <c r="H12" s="207"/>
      <c r="I12" s="208"/>
    </row>
    <row r="13" spans="1:10" ht="27" thickBot="1" x14ac:dyDescent="0.3">
      <c r="A13" s="87" t="s">
        <v>0</v>
      </c>
      <c r="B13" s="209" t="s">
        <v>36</v>
      </c>
      <c r="C13" s="209"/>
      <c r="D13" s="209"/>
      <c r="E13" s="209"/>
      <c r="F13" s="88" t="s">
        <v>37</v>
      </c>
      <c r="G13" s="89" t="s">
        <v>38</v>
      </c>
      <c r="H13" s="210" t="s">
        <v>39</v>
      </c>
      <c r="I13" s="211"/>
    </row>
    <row r="14" spans="1:10" x14ac:dyDescent="0.25">
      <c r="A14" s="90"/>
      <c r="B14" s="184" t="s">
        <v>40</v>
      </c>
      <c r="C14" s="185"/>
      <c r="D14" s="185"/>
      <c r="E14" s="186"/>
      <c r="F14" s="91"/>
      <c r="G14" s="91" t="s">
        <v>41</v>
      </c>
      <c r="H14" s="187"/>
      <c r="I14" s="188"/>
    </row>
    <row r="15" spans="1:10" ht="13.8" thickBot="1" x14ac:dyDescent="0.3">
      <c r="A15" s="92"/>
      <c r="B15" s="189" t="s">
        <v>42</v>
      </c>
      <c r="C15" s="190"/>
      <c r="D15" s="190"/>
      <c r="E15" s="191"/>
      <c r="F15" s="93"/>
      <c r="G15" s="93" t="str">
        <f>Certification!D4</f>
        <v>COP-R001</v>
      </c>
      <c r="H15" s="192"/>
      <c r="I15" s="193"/>
    </row>
    <row r="16" spans="1:10" ht="15" x14ac:dyDescent="0.25">
      <c r="A16" s="94" t="s">
        <v>43</v>
      </c>
      <c r="B16" s="194" t="s">
        <v>44</v>
      </c>
      <c r="C16" s="194"/>
      <c r="D16" s="194"/>
      <c r="E16" s="194"/>
      <c r="F16" s="95"/>
      <c r="G16" s="95"/>
      <c r="H16" s="195"/>
      <c r="I16" s="196"/>
    </row>
    <row r="17" spans="1:9" x14ac:dyDescent="0.25">
      <c r="A17" s="90" t="n">
        <f>+A15+1</f>
        <v>1.0</v>
      </c>
      <c r="B17" s="212" t="s">
        <v>90</v>
      </c>
      <c r="C17" s="212"/>
      <c r="D17" s="212"/>
      <c r="E17" s="212"/>
      <c r="F17" s="96" t="n">
        <v>0.0</v>
      </c>
      <c r="G17" s="96" t="n">
        <f t="shared" ref="G17:G33" si="0">H17-F17</f>
        <v>815973.23675</v>
      </c>
      <c r="H17" s="213" t="n">
        <f>Certification!Z4</f>
        <v>622491.48675</v>
      </c>
      <c r="I17" s="214"/>
    </row>
    <row r="18" spans="1:9" x14ac:dyDescent="0.25">
      <c r="A18" s="90" t="n">
        <f>+A17+1</f>
        <v>2.0</v>
      </c>
      <c r="B18" s="212" t="s">
        <v>17</v>
      </c>
      <c r="C18" s="212"/>
      <c r="D18" s="212"/>
      <c r="E18" s="212"/>
      <c r="F18" s="96" t="n">
        <v>0.0</v>
      </c>
      <c r="G18" s="96" t="n">
        <f t="shared" si="0"/>
        <v>40798.6618375</v>
      </c>
      <c r="H18" s="213" t="n">
        <f>Certification!AA4</f>
        <v>31124.5743375</v>
      </c>
      <c r="I18" s="214"/>
    </row>
    <row r="19" spans="1:9" ht="12.75" customHeight="1" x14ac:dyDescent="0.25">
      <c r="A19" s="90">
        <v>3</v>
      </c>
      <c r="B19" s="212" t="s">
        <v>45</v>
      </c>
      <c r="C19" s="212"/>
      <c r="D19" s="212"/>
      <c r="E19" s="212"/>
      <c r="F19" s="96" t="n">
        <v>0.0</v>
      </c>
      <c r="G19" s="97" t="n">
        <f t="shared" si="0"/>
        <v>40341.71682492</v>
      </c>
      <c r="H19" s="218" t="n">
        <f>Certification!AB4</f>
        <v>30775.97910492</v>
      </c>
      <c r="I19" s="219"/>
    </row>
    <row r="20" spans="1:9" x14ac:dyDescent="0.25">
      <c r="A20" s="90">
        <v>4</v>
      </c>
      <c r="B20" s="212" t="s">
        <v>19</v>
      </c>
      <c r="C20" s="212"/>
      <c r="D20" s="212"/>
      <c r="E20" s="212"/>
      <c r="F20" s="98">
        <v>0</v>
      </c>
      <c r="G20" s="96" t="n">
        <f t="shared" si="0"/>
        <v>0.0</v>
      </c>
      <c r="H20" s="213" t="n">
        <f>Certification!AC4</f>
        <v>0.0</v>
      </c>
      <c r="I20" s="214"/>
    </row>
    <row r="21" spans="1:9" x14ac:dyDescent="0.25">
      <c r="A21" s="90">
        <v>5</v>
      </c>
      <c r="B21" s="76" t="s">
        <v>91</v>
      </c>
      <c r="F21" s="98">
        <v>0</v>
      </c>
      <c r="G21" s="96" t="n">
        <f t="shared" si="0"/>
        <v>0.0</v>
      </c>
      <c r="H21" s="213" t="n">
        <f>Certification!AD4</f>
        <v>0.0</v>
      </c>
      <c r="I21" s="214"/>
    </row>
    <row r="22" spans="1:9" ht="15.6" thickBot="1" x14ac:dyDescent="0.3">
      <c r="A22" s="99" t="s">
        <v>43</v>
      </c>
      <c r="B22" s="215" t="s">
        <v>46</v>
      </c>
      <c r="C22" s="215"/>
      <c r="D22" s="215"/>
      <c r="E22" s="215"/>
      <c r="F22" s="100" t="n">
        <f>SUM(F17:F21)</f>
        <v>0.0</v>
      </c>
      <c r="G22" s="101" t="n">
        <f t="shared" si="0"/>
        <v>684392.0401924201</v>
      </c>
      <c r="H22" s="216" t="n">
        <f>SUM(H17:H21)</f>
        <v>684392.0401924201</v>
      </c>
      <c r="I22" s="217"/>
    </row>
    <row r="23" spans="1:9" ht="15" x14ac:dyDescent="0.25">
      <c r="A23" s="102" t="s">
        <v>47</v>
      </c>
      <c r="B23" s="223" t="s">
        <v>48</v>
      </c>
      <c r="C23" s="223"/>
      <c r="D23" s="223"/>
      <c r="E23" s="223"/>
      <c r="F23" s="103"/>
      <c r="G23" s="104"/>
      <c r="H23" s="224"/>
      <c r="I23" s="225"/>
    </row>
    <row r="24" spans="1:9" x14ac:dyDescent="0.25">
      <c r="A24" s="90">
        <v>1</v>
      </c>
      <c r="B24" s="220" t="s">
        <v>49</v>
      </c>
      <c r="C24" s="220"/>
      <c r="D24" s="220"/>
      <c r="E24" s="220"/>
      <c r="F24" s="96">
        <v>0</v>
      </c>
      <c r="G24" s="96" t="n">
        <f t="shared" si="0"/>
        <v>0.0</v>
      </c>
      <c r="H24" s="221"/>
      <c r="I24" s="222"/>
    </row>
    <row r="25" spans="1:9" x14ac:dyDescent="0.25">
      <c r="A25" s="90">
        <v>2</v>
      </c>
      <c r="B25" s="220" t="s">
        <v>50</v>
      </c>
      <c r="C25" s="220"/>
      <c r="D25" s="220"/>
      <c r="E25" s="220"/>
      <c r="F25" s="105">
        <v>0</v>
      </c>
      <c r="G25" s="96" t="n">
        <f t="shared" si="0"/>
        <v>0.0</v>
      </c>
      <c r="H25" s="221"/>
      <c r="I25" s="222"/>
    </row>
    <row r="26" spans="1:9" x14ac:dyDescent="0.25">
      <c r="A26" s="90">
        <v>3</v>
      </c>
      <c r="B26" s="220" t="s">
        <v>51</v>
      </c>
      <c r="C26" s="220"/>
      <c r="D26" s="220"/>
      <c r="E26" s="220"/>
      <c r="F26" s="105">
        <v>0</v>
      </c>
      <c r="G26" s="96" t="n">
        <f t="shared" si="0"/>
        <v>0.0</v>
      </c>
      <c r="H26" s="221"/>
      <c r="I26" s="222"/>
    </row>
    <row r="27" spans="1:9" x14ac:dyDescent="0.25">
      <c r="A27" s="90">
        <v>4</v>
      </c>
      <c r="B27" s="220" t="s">
        <v>52</v>
      </c>
      <c r="C27" s="220"/>
      <c r="D27" s="220"/>
      <c r="E27" s="220"/>
      <c r="F27" s="105">
        <v>0</v>
      </c>
      <c r="G27" s="96" t="n">
        <f t="shared" si="0"/>
        <v>0.0</v>
      </c>
      <c r="H27" s="221"/>
      <c r="I27" s="222"/>
    </row>
    <row r="28" spans="1:9" x14ac:dyDescent="0.25">
      <c r="A28" s="90">
        <v>5</v>
      </c>
      <c r="B28" s="220" t="s">
        <v>53</v>
      </c>
      <c r="C28" s="220"/>
      <c r="D28" s="220"/>
      <c r="E28" s="220"/>
      <c r="F28" s="105">
        <v>0</v>
      </c>
      <c r="G28" s="96" t="n">
        <f t="shared" si="0"/>
        <v>0.0</v>
      </c>
      <c r="H28" s="221"/>
      <c r="I28" s="222"/>
    </row>
    <row r="29" spans="1:9" x14ac:dyDescent="0.25">
      <c r="A29" s="90">
        <v>6</v>
      </c>
      <c r="B29" s="220" t="s">
        <v>54</v>
      </c>
      <c r="C29" s="220"/>
      <c r="D29" s="220"/>
      <c r="E29" s="220"/>
      <c r="F29" s="105">
        <v>0</v>
      </c>
      <c r="G29" s="96" t="n">
        <f t="shared" si="0"/>
        <v>0.0</v>
      </c>
      <c r="H29" s="221"/>
      <c r="I29" s="222"/>
    </row>
    <row r="30" spans="1:9" x14ac:dyDescent="0.25">
      <c r="A30" s="90">
        <v>7</v>
      </c>
      <c r="B30" s="220" t="s">
        <v>55</v>
      </c>
      <c r="C30" s="220"/>
      <c r="D30" s="220"/>
      <c r="E30" s="220"/>
      <c r="F30" s="106">
        <v>0</v>
      </c>
      <c r="G30" s="96" t="n">
        <f t="shared" si="0"/>
        <v>0.0</v>
      </c>
      <c r="H30" s="221"/>
      <c r="I30" s="222"/>
    </row>
    <row r="31" spans="1:9" x14ac:dyDescent="0.25">
      <c r="A31" s="90">
        <v>8</v>
      </c>
      <c r="B31" s="220" t="s">
        <v>56</v>
      </c>
      <c r="C31" s="220"/>
      <c r="D31" s="220"/>
      <c r="E31" s="220"/>
      <c r="F31" s="96">
        <v>0</v>
      </c>
      <c r="G31" s="96" t="n">
        <f t="shared" si="0"/>
        <v>0.0</v>
      </c>
      <c r="H31" s="221"/>
      <c r="I31" s="222"/>
    </row>
    <row r="32" spans="1:9" x14ac:dyDescent="0.25">
      <c r="A32" s="90">
        <v>9</v>
      </c>
      <c r="B32" s="220" t="s">
        <v>57</v>
      </c>
      <c r="C32" s="220"/>
      <c r="D32" s="220"/>
      <c r="E32" s="220"/>
      <c r="F32" s="96">
        <v>0</v>
      </c>
      <c r="G32" s="96" t="n">
        <f>H32-F32</f>
        <v>0.0</v>
      </c>
      <c r="H32" s="226"/>
      <c r="I32" s="227"/>
    </row>
    <row r="33" spans="1:11" x14ac:dyDescent="0.25">
      <c r="A33" s="90">
        <v>10</v>
      </c>
      <c r="B33" s="220" t="s">
        <v>58</v>
      </c>
      <c r="C33" s="220"/>
      <c r="D33" s="220"/>
      <c r="E33" s="220"/>
      <c r="F33" s="96">
        <v>0</v>
      </c>
      <c r="G33" s="96" t="n">
        <f t="shared" si="0"/>
        <v>0.0</v>
      </c>
      <c r="H33" s="226"/>
      <c r="I33" s="227"/>
    </row>
    <row r="34" spans="1:11" ht="15.6" thickBot="1" x14ac:dyDescent="0.3">
      <c r="A34" s="107" t="s">
        <v>59</v>
      </c>
      <c r="B34" s="228" t="s">
        <v>60</v>
      </c>
      <c r="C34" s="228"/>
      <c r="D34" s="228"/>
      <c r="E34" s="228"/>
      <c r="F34" s="108" t="n">
        <f>SUM(F24:F33)</f>
        <v>0.0</v>
      </c>
      <c r="G34" s="108" t="n">
        <f t="shared" ref="G34:G42" si="1">H34-F34</f>
        <v>0.0</v>
      </c>
      <c r="H34" s="229" t="n">
        <f>SUM(H24:H33)</f>
        <v>0.0</v>
      </c>
      <c r="I34" s="230"/>
    </row>
    <row r="35" spans="1:11" ht="15" x14ac:dyDescent="0.25">
      <c r="A35" s="94" t="s">
        <v>61</v>
      </c>
      <c r="B35" s="194" t="s">
        <v>62</v>
      </c>
      <c r="C35" s="194"/>
      <c r="D35" s="194"/>
      <c r="E35" s="194"/>
      <c r="F35" s="109"/>
      <c r="G35" s="110" t="n">
        <f t="shared" si="1"/>
        <v>0.0</v>
      </c>
      <c r="H35" s="236"/>
      <c r="I35" s="237"/>
    </row>
    <row r="36" spans="1:11" x14ac:dyDescent="0.25">
      <c r="A36" s="111">
        <v>1</v>
      </c>
      <c r="B36" s="220" t="s">
        <v>63</v>
      </c>
      <c r="C36" s="220"/>
      <c r="D36" s="220"/>
      <c r="E36" s="220"/>
      <c r="F36" s="112">
        <v>0</v>
      </c>
      <c r="G36" s="96" t="n">
        <f t="shared" si="1"/>
        <v>0.0</v>
      </c>
      <c r="H36" s="221">
        <v>0</v>
      </c>
      <c r="I36" s="222"/>
    </row>
    <row r="37" spans="1:11" x14ac:dyDescent="0.25">
      <c r="A37" s="111">
        <v>2</v>
      </c>
      <c r="B37" s="220" t="s">
        <v>64</v>
      </c>
      <c r="C37" s="220"/>
      <c r="D37" s="220"/>
      <c r="E37" s="220"/>
      <c r="F37" s="112">
        <v>0</v>
      </c>
      <c r="G37" s="96" t="n">
        <f t="shared" si="1"/>
        <v>0.0</v>
      </c>
      <c r="H37" s="221"/>
      <c r="I37" s="222"/>
    </row>
    <row r="38" spans="1:11" x14ac:dyDescent="0.25">
      <c r="A38" s="111">
        <v>3</v>
      </c>
      <c r="B38" s="220" t="s">
        <v>65</v>
      </c>
      <c r="C38" s="220"/>
      <c r="D38" s="220"/>
      <c r="E38" s="220"/>
      <c r="F38" s="112">
        <v>0</v>
      </c>
      <c r="G38" s="96" t="n">
        <f t="shared" si="1"/>
        <v>0.0</v>
      </c>
      <c r="H38" s="221"/>
      <c r="I38" s="222"/>
    </row>
    <row r="39" spans="1:11" x14ac:dyDescent="0.25">
      <c r="A39" s="111">
        <v>4</v>
      </c>
      <c r="B39" s="220" t="s">
        <v>66</v>
      </c>
      <c r="C39" s="220"/>
      <c r="D39" s="220"/>
      <c r="E39" s="220"/>
      <c r="F39" s="112">
        <v>0</v>
      </c>
      <c r="G39" s="96" t="n">
        <f t="shared" si="1"/>
        <v>0.0</v>
      </c>
      <c r="H39" s="231"/>
      <c r="I39" s="232"/>
    </row>
    <row r="40" spans="1:11" ht="13.8" x14ac:dyDescent="0.25">
      <c r="A40" s="111"/>
      <c r="B40" s="233" t="s">
        <v>67</v>
      </c>
      <c r="C40" s="233"/>
      <c r="D40" s="233"/>
      <c r="E40" s="233"/>
      <c r="F40" s="113">
        <v>0</v>
      </c>
      <c r="G40" s="114" t="n">
        <f t="shared" si="1"/>
        <v>0.0</v>
      </c>
      <c r="H40" s="234"/>
      <c r="I40" s="235"/>
      <c r="J40" s="115"/>
    </row>
    <row r="41" spans="1:11" ht="13.8" x14ac:dyDescent="0.25">
      <c r="A41" s="111"/>
      <c r="B41" s="233" t="s">
        <v>68</v>
      </c>
      <c r="C41" s="233"/>
      <c r="D41" s="233"/>
      <c r="E41" s="233"/>
      <c r="F41" s="113">
        <v>0</v>
      </c>
      <c r="G41" s="96" t="n">
        <f t="shared" si="1"/>
        <v>0.0</v>
      </c>
      <c r="H41" s="231">
        <v>0</v>
      </c>
      <c r="I41" s="232"/>
      <c r="J41" s="115"/>
    </row>
    <row r="42" spans="1:11" s="77" customFormat="1" ht="15.6" thickBot="1" x14ac:dyDescent="0.35">
      <c r="A42" s="107" t="s">
        <v>61</v>
      </c>
      <c r="B42" s="228" t="s">
        <v>69</v>
      </c>
      <c r="C42" s="228"/>
      <c r="D42" s="228"/>
      <c r="E42" s="228"/>
      <c r="F42" s="116" t="n">
        <f>SUM(F36:F41)</f>
        <v>0.0</v>
      </c>
      <c r="G42" s="116" t="n">
        <f t="shared" si="1"/>
        <v>0.0</v>
      </c>
      <c r="H42" s="255" t="n">
        <f>SUM(H36:H41)</f>
        <v>0.0</v>
      </c>
      <c r="I42" s="256"/>
      <c r="J42" s="117"/>
      <c r="K42" s="118"/>
    </row>
    <row r="43" spans="1:11" s="77" customFormat="1" ht="18" thickBot="1" x14ac:dyDescent="0.35">
      <c r="A43" s="119"/>
      <c r="B43" s="257" t="s">
        <v>70</v>
      </c>
      <c r="C43" s="257"/>
      <c r="D43" s="257"/>
      <c r="E43" s="257"/>
      <c r="F43" s="120"/>
      <c r="G43" s="120" t="n">
        <f>G42-G34+G22</f>
        <v>897113.6154124201</v>
      </c>
      <c r="H43" s="258" t="n">
        <f>H22-H34+H42</f>
        <v>897113.6154124201</v>
      </c>
      <c r="I43" s="259"/>
      <c r="J43" s="117"/>
      <c r="K43" s="118"/>
    </row>
    <row r="44" spans="1:11" s="77" customFormat="1" ht="17.399999999999999" x14ac:dyDescent="0.3">
      <c r="A44" s="121"/>
      <c r="B44" s="238" t="s">
        <v>71</v>
      </c>
      <c r="C44" s="239"/>
      <c r="D44" s="239"/>
      <c r="E44" s="239"/>
      <c r="F44" s="239"/>
      <c r="G44" s="239"/>
      <c r="H44" s="239"/>
      <c r="I44" s="240"/>
    </row>
    <row r="45" spans="1:11" x14ac:dyDescent="0.25">
      <c r="A45" s="90"/>
      <c r="B45" s="241" t="s">
        <v>72</v>
      </c>
      <c r="C45" s="242"/>
      <c r="D45" s="242"/>
      <c r="E45" s="243"/>
      <c r="F45" s="242"/>
      <c r="G45" s="242"/>
      <c r="H45" s="242"/>
      <c r="I45" s="244"/>
    </row>
    <row r="46" spans="1:11" x14ac:dyDescent="0.25">
      <c r="A46" s="92"/>
      <c r="B46" s="189" t="s">
        <v>73</v>
      </c>
      <c r="C46" s="190"/>
      <c r="D46" s="190"/>
      <c r="E46" s="190"/>
      <c r="F46" s="190"/>
      <c r="G46" s="190"/>
      <c r="H46" s="190"/>
      <c r="I46" s="247"/>
    </row>
    <row r="47" spans="1:11" x14ac:dyDescent="0.25">
      <c r="A47" s="122"/>
      <c r="B47" s="245"/>
      <c r="C47" s="246"/>
      <c r="D47" s="246"/>
      <c r="E47" s="246"/>
      <c r="F47" s="246"/>
      <c r="G47" s="246"/>
      <c r="H47" s="246"/>
      <c r="I47" s="248"/>
    </row>
    <row r="48" spans="1:11" ht="13.8" thickBot="1" x14ac:dyDescent="0.3">
      <c r="A48" s="123"/>
      <c r="B48" s="124"/>
      <c r="C48" s="124"/>
      <c r="D48" s="124"/>
      <c r="E48" s="124"/>
      <c r="F48" s="125"/>
      <c r="G48" s="126"/>
      <c r="H48" s="127"/>
      <c r="I48" s="128"/>
    </row>
    <row r="49" spans="1:9" x14ac:dyDescent="0.25">
      <c r="A49" s="249" t="s">
        <v>74</v>
      </c>
      <c r="B49" s="250"/>
      <c r="C49" s="249" t="s">
        <v>75</v>
      </c>
      <c r="D49" s="250"/>
      <c r="E49" s="251"/>
      <c r="F49" s="129" t="s">
        <v>76</v>
      </c>
      <c r="G49" s="252" t="s">
        <v>76</v>
      </c>
      <c r="H49" s="253"/>
      <c r="I49" s="254"/>
    </row>
    <row r="50" spans="1:9" x14ac:dyDescent="0.25">
      <c r="A50" s="263"/>
      <c r="B50" s="264"/>
      <c r="C50" s="263"/>
      <c r="D50" s="269"/>
      <c r="E50" s="264"/>
      <c r="F50" s="264"/>
      <c r="G50" s="272"/>
      <c r="H50" s="273"/>
      <c r="I50" s="274"/>
    </row>
    <row r="51" spans="1:9" x14ac:dyDescent="0.25">
      <c r="A51" s="265"/>
      <c r="B51" s="266"/>
      <c r="C51" s="265"/>
      <c r="D51" s="270"/>
      <c r="E51" s="266"/>
      <c r="F51" s="266"/>
      <c r="G51" s="275"/>
      <c r="H51" s="276"/>
      <c r="I51" s="277"/>
    </row>
    <row r="52" spans="1:9" x14ac:dyDescent="0.25">
      <c r="A52" s="265"/>
      <c r="B52" s="266"/>
      <c r="C52" s="265"/>
      <c r="D52" s="270"/>
      <c r="E52" s="266"/>
      <c r="F52" s="266"/>
      <c r="G52" s="275"/>
      <c r="H52" s="276"/>
      <c r="I52" s="277"/>
    </row>
    <row r="53" spans="1:9" x14ac:dyDescent="0.25">
      <c r="A53" s="265"/>
      <c r="B53" s="266"/>
      <c r="C53" s="265"/>
      <c r="D53" s="270"/>
      <c r="E53" s="266"/>
      <c r="F53" s="266"/>
      <c r="G53" s="275"/>
      <c r="H53" s="276"/>
      <c r="I53" s="277"/>
    </row>
    <row r="54" spans="1:9" x14ac:dyDescent="0.25">
      <c r="A54" s="265"/>
      <c r="B54" s="266"/>
      <c r="C54" s="265"/>
      <c r="D54" s="270"/>
      <c r="E54" s="266"/>
      <c r="F54" s="266"/>
      <c r="G54" s="275"/>
      <c r="H54" s="276"/>
      <c r="I54" s="277"/>
    </row>
    <row r="55" spans="1:9" x14ac:dyDescent="0.25">
      <c r="A55" s="265"/>
      <c r="B55" s="266"/>
      <c r="C55" s="265"/>
      <c r="D55" s="270"/>
      <c r="E55" s="266"/>
      <c r="F55" s="266"/>
      <c r="G55" s="275"/>
      <c r="H55" s="276"/>
      <c r="I55" s="277"/>
    </row>
    <row r="56" spans="1:9" x14ac:dyDescent="0.25">
      <c r="A56" s="265"/>
      <c r="B56" s="266"/>
      <c r="C56" s="265"/>
      <c r="D56" s="270"/>
      <c r="E56" s="266"/>
      <c r="F56" s="266"/>
      <c r="G56" s="275"/>
      <c r="H56" s="276"/>
      <c r="I56" s="277"/>
    </row>
    <row r="57" spans="1:9" x14ac:dyDescent="0.25">
      <c r="A57" s="267"/>
      <c r="B57" s="268"/>
      <c r="C57" s="267"/>
      <c r="D57" s="271"/>
      <c r="E57" s="268"/>
      <c r="F57" s="268"/>
      <c r="G57" s="278"/>
      <c r="H57" s="279"/>
      <c r="I57" s="280"/>
    </row>
    <row r="58" spans="1:9" x14ac:dyDescent="0.25">
      <c r="A58" s="281"/>
      <c r="B58" s="282"/>
      <c r="C58" s="283"/>
      <c r="D58" s="284"/>
      <c r="E58" s="285"/>
      <c r="F58" s="130"/>
      <c r="G58" s="281"/>
      <c r="H58" s="286"/>
      <c r="I58" s="282"/>
    </row>
    <row r="59" spans="1:9" ht="14.4" thickBot="1" x14ac:dyDescent="0.3">
      <c r="A59" s="260" t="s">
        <v>77</v>
      </c>
      <c r="B59" s="261"/>
      <c r="C59" s="260" t="s">
        <v>78</v>
      </c>
      <c r="D59" s="262"/>
      <c r="E59" s="261"/>
      <c r="F59" s="131" t="s">
        <v>79</v>
      </c>
      <c r="G59" s="260" t="s">
        <v>80</v>
      </c>
      <c r="H59" s="262"/>
      <c r="I59" s="261"/>
    </row>
  </sheetData>
  <mergeCells count="104">
    <mergeCell ref="A59:B59"/>
    <mergeCell ref="C59:E59"/>
    <mergeCell ref="G59:I59"/>
    <mergeCell ref="A50:B57"/>
    <mergeCell ref="C50:E57"/>
    <mergeCell ref="F50:F57"/>
    <mergeCell ref="G50:I57"/>
    <mergeCell ref="A58:B58"/>
    <mergeCell ref="C58:E58"/>
    <mergeCell ref="G58:I58"/>
    <mergeCell ref="B44:I44"/>
    <mergeCell ref="B45:E45"/>
    <mergeCell ref="F45:I45"/>
    <mergeCell ref="B46:C47"/>
    <mergeCell ref="D46:I47"/>
    <mergeCell ref="A49:B49"/>
    <mergeCell ref="C49:E49"/>
    <mergeCell ref="G49:I49"/>
    <mergeCell ref="B41:E41"/>
    <mergeCell ref="H41:I41"/>
    <mergeCell ref="B42:E42"/>
    <mergeCell ref="H42:I42"/>
    <mergeCell ref="B43:E43"/>
    <mergeCell ref="H43:I43"/>
    <mergeCell ref="B38:E38"/>
    <mergeCell ref="H38:I38"/>
    <mergeCell ref="B39:E39"/>
    <mergeCell ref="H39:I39"/>
    <mergeCell ref="B40:E40"/>
    <mergeCell ref="H40:I40"/>
    <mergeCell ref="B35:E35"/>
    <mergeCell ref="H35:I35"/>
    <mergeCell ref="B36:E36"/>
    <mergeCell ref="H36:I36"/>
    <mergeCell ref="B37:E37"/>
    <mergeCell ref="H37:I37"/>
    <mergeCell ref="B32:E32"/>
    <mergeCell ref="H32:I32"/>
    <mergeCell ref="B33:E33"/>
    <mergeCell ref="H33:I33"/>
    <mergeCell ref="B34:E34"/>
    <mergeCell ref="H34:I34"/>
    <mergeCell ref="B29:E29"/>
    <mergeCell ref="H29:I29"/>
    <mergeCell ref="B30:E30"/>
    <mergeCell ref="H30:I30"/>
    <mergeCell ref="B31:E31"/>
    <mergeCell ref="H31:I31"/>
    <mergeCell ref="B26:E26"/>
    <mergeCell ref="H26:I26"/>
    <mergeCell ref="B27:E27"/>
    <mergeCell ref="H27:I27"/>
    <mergeCell ref="B28:E28"/>
    <mergeCell ref="H28:I28"/>
    <mergeCell ref="B23:E23"/>
    <mergeCell ref="H23:I23"/>
    <mergeCell ref="B24:E24"/>
    <mergeCell ref="H24:I24"/>
    <mergeCell ref="B25:E25"/>
    <mergeCell ref="H25:I25"/>
    <mergeCell ref="B20:E20"/>
    <mergeCell ref="H20:I20"/>
    <mergeCell ref="B19:E19"/>
    <mergeCell ref="H21:I21"/>
    <mergeCell ref="B22:E22"/>
    <mergeCell ref="H22:I22"/>
    <mergeCell ref="B17:E17"/>
    <mergeCell ref="H17:I17"/>
    <mergeCell ref="B18:E18"/>
    <mergeCell ref="H18:I18"/>
    <mergeCell ref="H19:I19"/>
    <mergeCell ref="B14:E14"/>
    <mergeCell ref="H14:I14"/>
    <mergeCell ref="B15:E15"/>
    <mergeCell ref="H15:I15"/>
    <mergeCell ref="B16:E16"/>
    <mergeCell ref="H16:I16"/>
    <mergeCell ref="D11:E11"/>
    <mergeCell ref="F11:I11"/>
    <mergeCell ref="A12:C12"/>
    <mergeCell ref="D12:E12"/>
    <mergeCell ref="G12:I12"/>
    <mergeCell ref="B13:E13"/>
    <mergeCell ref="H13:I13"/>
    <mergeCell ref="A10:C10"/>
    <mergeCell ref="D10:E10"/>
    <mergeCell ref="F10:I10"/>
    <mergeCell ref="A6:D6"/>
    <mergeCell ref="F6:I6"/>
    <mergeCell ref="B7:E7"/>
    <mergeCell ref="F7:I7"/>
    <mergeCell ref="A8:B8"/>
    <mergeCell ref="F8:I8"/>
    <mergeCell ref="A1:I1"/>
    <mergeCell ref="A2:I2"/>
    <mergeCell ref="A3:F3"/>
    <mergeCell ref="G3:I3"/>
    <mergeCell ref="A4:B4"/>
    <mergeCell ref="G4:I5"/>
    <mergeCell ref="A5:B5"/>
    <mergeCell ref="C5:F5"/>
    <mergeCell ref="A9:C9"/>
    <mergeCell ref="D9:E9"/>
    <mergeCell ref="F9:I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Order</vt:lpstr>
      <vt:lpstr>Certification</vt:lpstr>
      <vt:lpstr>COP Facesheet</vt:lpstr>
    </vt:vector>
  </TitlesOfParts>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2014-01-09T05:59:32Z</dcterms:created>
  <dc:creator>Nauzer.Elavia</dc:creator>
  <lastModifiedBy>Gaurav Wahane</lastModifiedBy>
  <lastPrinted>2014-01-09T07:01:54Z</lastPrinted>
  <dcterms:modified xsi:type="dcterms:W3CDTF">2015-05-26T09:25:47Z</dcterms:modified>
</coreProperties>
</file>