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 activeTab="1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R10" i="9"/>
  <c r="Y10" s="1"/>
  <c r="Z10" s="1"/>
  <c r="R9"/>
  <c r="Y9" s="1"/>
  <c r="Z9" s="1"/>
  <c r="R8"/>
  <c r="Y8" s="1"/>
  <c r="Z8" s="1"/>
  <c r="AG10"/>
  <c r="AG9"/>
  <c r="AL10"/>
  <c r="AK10"/>
  <c r="AJ10"/>
  <c r="AI10"/>
  <c r="AH10"/>
  <c r="AE10"/>
  <c r="AD10"/>
  <c r="AL9"/>
  <c r="AK9"/>
  <c r="AJ9"/>
  <c r="AI9"/>
  <c r="AH9"/>
  <c r="AE9"/>
  <c r="AD9"/>
  <c r="R10" i="8"/>
  <c r="R9"/>
  <c r="Y9" s="1"/>
  <c r="Z9" s="1"/>
  <c r="R8"/>
  <c r="AJ8" i="9"/>
  <c r="AJ4" s="1"/>
  <c r="AF9" l="1"/>
  <c r="AM9" s="1"/>
  <c r="AF10"/>
  <c r="AM10" s="1"/>
  <c r="Y8" i="8"/>
  <c r="Z8" s="1"/>
  <c r="Y10"/>
  <c r="Z10" s="1"/>
  <c r="Z4" i="9" l="1"/>
  <c r="G39" i="10"/>
  <c r="G33"/>
  <c r="G32"/>
  <c r="G31"/>
  <c r="G30"/>
  <c r="G29"/>
  <c r="G28"/>
  <c r="G27"/>
  <c r="G26"/>
  <c r="G25"/>
  <c r="G24"/>
  <c r="G15"/>
  <c r="AG8" i="9" l="1"/>
  <c r="AG4" s="1"/>
  <c r="AL8"/>
  <c r="AL4" s="1"/>
  <c r="AK8"/>
  <c r="AK4" s="1"/>
  <c r="AI8"/>
  <c r="AI4" s="1"/>
  <c r="AH8"/>
  <c r="AH4" s="1"/>
  <c r="AE8"/>
  <c r="AE4" s="1"/>
  <c r="AD8"/>
  <c r="AD4" s="1"/>
  <c r="H42" i="10"/>
  <c r="F42"/>
  <c r="G42" s="1"/>
  <c r="G41"/>
  <c r="G40"/>
  <c r="G38"/>
  <c r="G37"/>
  <c r="G36"/>
  <c r="G35"/>
  <c r="H34"/>
  <c r="G34"/>
  <c r="F34"/>
  <c r="F22"/>
  <c r="A18"/>
  <c r="A17"/>
  <c r="AF8" i="9" l="1"/>
  <c r="AF4" s="1"/>
  <c r="H17" i="10"/>
  <c r="G17" s="1"/>
  <c r="H21"/>
  <c r="G21" s="1"/>
  <c r="H19"/>
  <c r="G19" s="1"/>
  <c r="H18"/>
  <c r="G18" s="1"/>
  <c r="AM8" i="9" l="1"/>
  <c r="AM4" s="1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<sst xmlns="http://schemas.openxmlformats.org/spreadsheetml/2006/main" count="188" uniqueCount="127">
  <si>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</si>
  <si>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</si>
  <si>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</si>
  <si>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</si>
  <si>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</si>
  <si>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</si>
  <si>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</si>
  <si>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</si>
  <si>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</si>
  <si>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</si>
  <si>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</si>
  <si>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</si>
  <si>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</si>
  <si>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</si>
  <si>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</si>
  <si>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</si>
  <si>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</si>
  <si>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</si>
  <si>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</si>
  <si>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</si>
  <si>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</si>
  <si>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</si>
  <si>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</si>
  <si>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</si>
  <si>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</si>
  <si>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</si>
  <si>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</si>
  <si>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</si>
  <si>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</si>
  <si>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</si>
  <si>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</si>
  <si>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</si>
  <si>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</si>
  <si>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</si>
  <si>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</si>
  <si>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</si>
  <si>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</si>
  <si>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</si>
  <si>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</si>
  <si>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</si>
  <si>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</si>
  <si>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</si>
  <si>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</si>
  <si>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</si>
  <si>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</si>
  <si>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</si>
  <si>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</si>
  <si>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</si>
  <si>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</si>
  <si>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</si>
  <si>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</si>
  <si>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</si>
  <si>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</si>
  <si>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</si>
  <si>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</si>
  <si>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</si>
  <si>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</si>
  <si>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</si>
  <si>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</si>
  <si>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</si>
  <si>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</si>
  <si>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</si>
  <si>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</si>
  <si>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</si>
  <si>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</si>
  <si>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</si>
  <si>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</si>
  <si>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</si>
  <si>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</si>
  <si>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</si>
  <si>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</si>
  <si>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</si>
  <si>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</si>
  <si>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</si>
  <si>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</si>
  <si>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</si>
  <si>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</si>
  <si>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</si>
  <si>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</si>
  <si>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</si>
  <si>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</si>
  <si>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</si>
  <si>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</si>
  <si>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</si>
  <si>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</si>
  <si>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</si>
  <si>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</si>
  <si>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</si>
  <si>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</si>
  <si>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</si>
  <si>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</si>
  <si>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</si>
  <si>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</si>
  <si>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</si>
  <si>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</si>
  <si>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</si>
  <si>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</si>
  <si>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</si>
  <si>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</si>
  <si>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 xml:space="preserve">PAN No.:- </t>
  </si>
  <si>
    <t>Procurement</t>
  </si>
  <si>
    <t>Asst. Manager - Procurement</t>
  </si>
  <si>
    <t>Manager - Procurement</t>
  </si>
  <si>
    <t>MT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</si>
  <si>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</si>
  <si>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006</t>
  </si>
  <si>
    <t>PROPOSE FIVE STAR HOTEL IN LUCKNOW</t>
  </si>
  <si>
    <t>Advance Payment Request</t>
  </si>
  <si>
    <t>COP-R001</t>
  </si>
  <si>
    <t>Pravin Kher</t>
  </si>
  <si>
    <t>Vijay Poojary</t>
  </si>
  <si>
    <t>Rahul Khopkar</t>
  </si>
  <si>
    <t>203050000</t>
  </si>
  <si>
    <t>100% Advance Payment.</t>
  </si>
  <si>
    <t>Date.:- 18/02/2015</t>
  </si>
  <si>
    <t>TMT Bars 08 MM</t>
  </si>
  <si>
    <t>TMT Bars 10 MM</t>
  </si>
  <si>
    <t>TMT Bars 12 MM</t>
  </si>
  <si>
    <t>Gallantt</t>
  </si>
  <si>
    <t>Lucknow</t>
  </si>
  <si>
    <t>COP No.:- 001/020 - Office Copy</t>
  </si>
  <si>
    <t>Supply of Gallantt TMT Fe-500 Steel Bars (Bend) for HRL</t>
  </si>
  <si>
    <t>M/s. A. K. Enterprises</t>
  </si>
  <si>
    <t>A-190, Ramsagar Mishra Nagar, Indiranagar, Lucknow.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</si>
  <si>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.:- 09155306364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  Service Tax No</t>
    </r>
    <r>
      <rPr>
        <sz val="10"/>
        <rFont val="Tahoma"/>
        <family val="2"/>
      </rPr>
      <t xml:space="preserve">:- </t>
    </r>
  </si>
  <si>
    <t>PI dated 11/09/2014</t>
  </si>
  <si>
    <t>CHPL/HRL/PO/14-15/020
Dated : 11.09.2014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</si>
</sst>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69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166" fontId="9" fillId="0" borderId="51" xfId="2" applyNumberFormat="1" applyFont="1" applyFill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0" fontId="7" fillId="0" borderId="21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167" fontId="13" fillId="0" borderId="0" xfId="2" applyNumberFormat="1" applyFont="1" applyFill="1" applyBorder="1" applyAlignment="1">
      <alignment horizontal="center" vertical="center"/>
    </xf>
    <xf numFmtId="167" fontId="13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0" fontId="8" fillId="0" borderId="6" xfId="23" applyFont="1" applyFill="1" applyBorder="1" applyAlignment="1">
      <alignment horizontal="left" vertical="center" wrapText="1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9" fillId="0" borderId="1" xfId="23" applyFont="1" applyFill="1" applyBorder="1" applyAlignment="1">
      <alignment horizontal="left"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9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3" xfId="2" applyNumberFormat="1" applyFont="1" applyFill="1" applyBorder="1" applyAlignment="1">
      <alignment horizontal="center" wrapText="1"/>
    </xf>
    <xf numFmtId="166" fontId="9" fillId="0" borderId="54" xfId="2" applyNumberFormat="1" applyFont="1" applyFill="1" applyBorder="1" applyAlignment="1">
      <alignment horizontal="center" wrapText="1"/>
    </xf>
    <xf numFmtId="166" fontId="9" fillId="0" borderId="33" xfId="2" applyNumberFormat="1" applyFont="1" applyFill="1" applyBorder="1" applyAlignment="1">
      <alignment horizontal="center" wrapText="1"/>
    </xf>
    <xf numFmtId="166" fontId="9" fillId="0" borderId="50" xfId="2" applyNumberFormat="1" applyFont="1" applyFill="1" applyBorder="1" applyAlignment="1">
      <alignment horizontal="center" wrapText="1"/>
    </xf>
    <xf numFmtId="166" fontId="9" fillId="0" borderId="52" xfId="2" applyNumberFormat="1" applyFont="1" applyFill="1" applyBorder="1" applyAlignment="1">
      <alignment horizontal="center" wrapText="1"/>
    </xf>
    <xf numFmtId="166" fontId="9" fillId="0" borderId="51" xfId="2" applyNumberFormat="1" applyFont="1" applyFill="1" applyBorder="1" applyAlignment="1">
      <alignment horizontal="center" wrapText="1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topLeftCell="G1" workbookViewId="0">
      <selection activeCell="AA13" sqref="AA13"/>
    </sheetView>
  </sheetViews>
  <sheetFormatPr defaultRowHeight="12.75"/>
  <cols>
    <col min="1" max="1" bestFit="true" customWidth="true" style="23" width="13.140625" collapsed="false"/>
    <col min="2" max="2" bestFit="true" customWidth="true" style="2" width="10.7109375" collapsed="false"/>
    <col min="3" max="3" bestFit="true" customWidth="true" style="2" width="15.7109375" collapsed="false"/>
    <col min="4" max="4" bestFit="true" customWidth="true" style="2" width="5.5703125" collapsed="false"/>
    <col min="5" max="5" bestFit="true" customWidth="true" style="2" width="8.570312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bestFit="true" customWidth="true" style="2" width="8.28515625" collapsed="false"/>
    <col min="10" max="10" bestFit="true" customWidth="true" style="2" width="9.0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9.0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5703125" collapsed="false"/>
    <col min="23" max="23" bestFit="true" customWidth="true" style="5" width="11.4257812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9" customWidth="true" style="2" width="13.85546875" collapsed="false"/>
    <col min="30" max="30" bestFit="true" customWidth="true" style="2" width="8.140625" collapsed="false"/>
    <col min="31" max="31" bestFit="true" customWidth="true" style="2" width="11.7109375" collapsed="false"/>
    <col min="32" max="32" customWidth="true" style="2" width="2.7109375" collapsed="false"/>
    <col min="33" max="33" bestFit="true" customWidth="true" style="2" width="14.0" collapsed="false"/>
    <col min="34" max="34" bestFit="true" customWidth="true" style="2" width="9.140625" collapsed="false"/>
    <col min="35" max="35" bestFit="true" customWidth="true" style="2" width="17.140625" collapsed="false"/>
    <col min="36" max="36" customWidth="true" style="2" width="8.85546875" collapsed="false"/>
    <col min="37" max="37" customWidth="true" style="2" width="7.85546875" collapsed="false"/>
    <col min="38" max="38" customWidth="true" style="2" width="9.140625" collapsed="false"/>
    <col min="39" max="39" customWidth="true" style="2" width="10.7109375" collapsed="false"/>
    <col min="40" max="41" customWidth="true" style="2" width="12.85546875" collapsed="false"/>
    <col min="42" max="42" customWidth="true" style="2" width="10.5703125" collapsed="false"/>
    <col min="43" max="43" bestFit="true" customWidth="true" style="2" width="8.140625" collapsed="false"/>
    <col min="44" max="44" customWidth="true" style="2" width="25.14062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15.0" collapsed="false"/>
    <col min="48" max="48" bestFit="true" customWidth="true" style="2" width="8.140625" collapsed="false"/>
    <col min="49" max="49" bestFit="true" customWidth="true" style="2" width="27.140625" collapsed="false"/>
    <col min="50" max="50" customWidth="true" style="2" width="2.7109375" collapsed="false"/>
    <col min="51" max="51" bestFit="true" customWidth="true" style="2" width="61.7109375" collapsed="false"/>
    <col min="52" max="52" customWidth="true" style="2" width="2.7109375" collapsed="false"/>
    <col min="53" max="53" bestFit="true" customWidth="true" style="2" width="13.85546875" collapsed="false"/>
    <col min="54" max="54" bestFit="true" customWidth="true" style="2" width="20.140625" collapsed="false"/>
    <col min="55" max="55" bestFit="true" customWidth="true" style="2" width="18.85546875" collapsed="false"/>
    <col min="56" max="56" bestFit="true" customWidth="true" style="2" width="36.85546875" collapsed="false"/>
    <col min="57" max="57" customWidth="true" style="2" width="2.7109375" collapsed="false"/>
    <col min="58" max="58" customWidth="true" style="2" width="23.5703125" collapsed="false"/>
    <col min="59" max="16384" style="2" width="9.140625" collapsed="false"/>
  </cols>
  <sheetData>
    <row r="1" spans="1:71" s="27" customFormat="1">
      <c r="A1" s="26"/>
      <c r="L1" s="28"/>
      <c r="O1" s="29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71" s="27" customFormat="1">
      <c r="A2" s="26"/>
      <c r="L2" s="28"/>
      <c r="O2" s="29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71" s="31" customFormat="1">
      <c r="A3" s="26" t="s">
        <v>24</v>
      </c>
      <c r="L3" s="32"/>
      <c r="O3" s="33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71" s="31" customFormat="1">
      <c r="A4" s="26" t="s">
        <v>23</v>
      </c>
      <c r="G4" s="53"/>
      <c r="L4" s="32"/>
      <c r="O4" s="33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71" s="26" customFormat="1">
      <c r="A5" s="24"/>
      <c r="B5" s="24"/>
      <c r="C5" s="114" t="s">
        <v>5</v>
      </c>
      <c r="D5" s="114"/>
      <c r="E5" s="114"/>
      <c r="F5" s="114"/>
      <c r="G5" s="114"/>
      <c r="H5" s="114"/>
      <c r="I5" s="114"/>
      <c r="J5" s="114"/>
      <c r="K5" s="114"/>
      <c r="L5" s="114"/>
      <c r="M5" s="35" t="s">
        <v>2</v>
      </c>
      <c r="N5" s="35" t="s">
        <v>11</v>
      </c>
      <c r="O5" s="36"/>
      <c r="P5" s="116" t="s">
        <v>10</v>
      </c>
      <c r="Q5" s="117"/>
      <c r="R5" s="117"/>
      <c r="S5" s="117"/>
      <c r="T5" s="117"/>
      <c r="U5" s="117"/>
      <c r="V5" s="117"/>
      <c r="W5" s="117"/>
      <c r="X5" s="117"/>
      <c r="Y5" s="117"/>
      <c r="Z5" s="118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37"/>
      <c r="BA5" s="115"/>
      <c r="BB5" s="115"/>
      <c r="BC5" s="115"/>
      <c r="BD5" s="115"/>
      <c r="BE5" s="37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6" customFormat="1" ht="51">
      <c r="A6" s="24" t="s">
        <v>0</v>
      </c>
      <c r="B6" s="24" t="s">
        <v>4</v>
      </c>
      <c r="C6" s="24" t="s">
        <v>1</v>
      </c>
      <c r="D6" s="24" t="s">
        <v>18</v>
      </c>
      <c r="E6" s="24" t="s">
        <v>3</v>
      </c>
      <c r="F6" s="24" t="s">
        <v>12</v>
      </c>
      <c r="G6" s="24" t="s">
        <v>13</v>
      </c>
      <c r="H6" s="24" t="s">
        <v>98</v>
      </c>
      <c r="I6" s="24" t="s">
        <v>14</v>
      </c>
      <c r="J6" s="24" t="s">
        <v>15</v>
      </c>
      <c r="K6" s="24" t="s">
        <v>16</v>
      </c>
      <c r="L6" s="25"/>
      <c r="M6" s="35"/>
      <c r="N6" s="35"/>
      <c r="O6" s="36"/>
      <c r="P6" s="116" t="s">
        <v>25</v>
      </c>
      <c r="Q6" s="117"/>
      <c r="R6" s="117"/>
      <c r="S6" s="117"/>
      <c r="T6" s="117"/>
      <c r="U6" s="117"/>
      <c r="V6" s="117"/>
      <c r="W6" s="117"/>
      <c r="X6" s="117"/>
      <c r="Y6" s="117"/>
      <c r="Z6" s="118"/>
      <c r="AA6" s="9"/>
      <c r="AB6" s="9"/>
      <c r="AC6" s="9"/>
      <c r="AD6" s="9"/>
      <c r="AE6" s="9"/>
      <c r="AF6" s="37"/>
      <c r="AG6" s="115"/>
      <c r="AH6" s="115"/>
      <c r="AI6" s="115"/>
      <c r="AJ6" s="115"/>
      <c r="AK6" s="115"/>
      <c r="AL6" s="115"/>
      <c r="AM6" s="115"/>
      <c r="AN6" s="115"/>
      <c r="AO6" s="115"/>
      <c r="AP6" s="115"/>
      <c r="AQ6" s="115"/>
      <c r="AR6" s="115"/>
      <c r="AS6" s="37"/>
      <c r="AT6" s="115"/>
      <c r="AU6" s="115"/>
      <c r="AV6" s="115"/>
      <c r="AW6" s="115"/>
      <c r="AX6" s="37"/>
      <c r="AY6" s="9"/>
      <c r="AZ6" s="37"/>
      <c r="BA6" s="9"/>
      <c r="BB6" s="9"/>
      <c r="BC6" s="9"/>
      <c r="BD6" s="9"/>
      <c r="BE6" s="37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6" customFormat="1" ht="51">
      <c r="A7" s="24"/>
      <c r="B7" s="38"/>
      <c r="D7" s="24"/>
      <c r="E7" s="38"/>
      <c r="G7" s="24"/>
      <c r="H7" s="24"/>
      <c r="I7" s="24"/>
      <c r="J7" s="24"/>
      <c r="K7" s="24"/>
      <c r="L7" s="25"/>
      <c r="M7" s="38"/>
      <c r="N7" s="39"/>
      <c r="O7" s="40"/>
      <c r="P7" s="24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9"/>
      <c r="AB7" s="9"/>
      <c r="AC7" s="9"/>
      <c r="AD7" s="9"/>
      <c r="AE7" s="9"/>
      <c r="AF7" s="37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37"/>
      <c r="AT7" s="9"/>
      <c r="AU7" s="9"/>
      <c r="AV7" s="9"/>
      <c r="AW7" s="9"/>
      <c r="AX7" s="37"/>
      <c r="AY7" s="9"/>
      <c r="AZ7" s="37"/>
      <c r="BA7" s="9"/>
      <c r="BB7" s="9"/>
      <c r="BC7" s="9"/>
      <c r="BD7" s="9"/>
      <c r="BE7" s="37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13.5">
      <c r="A8" s="6">
        <v>1</v>
      </c>
      <c r="B8" s="15" t="s">
        <v>112</v>
      </c>
      <c r="C8" s="49" t="s">
        <v>115</v>
      </c>
      <c r="D8" s="49"/>
      <c r="E8" s="18" t="s">
        <v>118</v>
      </c>
      <c r="F8" s="49"/>
      <c r="G8" s="16"/>
      <c r="H8" s="17"/>
      <c r="I8" s="18" t="s">
        <v>97</v>
      </c>
      <c r="J8" s="18" t="s">
        <v>119</v>
      </c>
      <c r="K8" s="10"/>
      <c r="L8" s="20"/>
      <c r="M8" s="18" t="s">
        <v>103</v>
      </c>
      <c r="N8" s="111">
        <v>14.88</v>
      </c>
      <c r="O8" s="19"/>
      <c r="P8" s="50">
        <v>44500</v>
      </c>
      <c r="Q8" s="50">
        <v>0</v>
      </c>
      <c r="R8" s="50" t="n">
        <f t="shared" ref="R8:R10" si="0">P8+Q8</f>
        <v>44500.0</v>
      </c>
      <c r="S8" s="50">
        <v>0</v>
      </c>
      <c r="T8" s="50">
        <v>0</v>
      </c>
      <c r="U8" s="50">
        <v>0</v>
      </c>
      <c r="V8" s="50">
        <v>0</v>
      </c>
      <c r="W8" s="51">
        <v>0</v>
      </c>
      <c r="X8" s="50">
        <v>0</v>
      </c>
      <c r="Y8" s="50" t="n">
        <f t="shared" ref="Y8:Y10" si="1">SUM(R8:X8)</f>
        <v>44500.0</v>
      </c>
      <c r="Z8" s="51" t="n">
        <f t="shared" ref="Z8:Z10" si="2">Y8*N8</f>
        <v>662160.0</v>
      </c>
      <c r="AA8" s="21"/>
      <c r="AB8" s="21"/>
      <c r="AC8" s="21"/>
      <c r="AD8" s="21"/>
      <c r="AE8" s="21"/>
      <c r="AF8" s="22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2"/>
      <c r="AT8" s="21"/>
      <c r="AU8" s="21"/>
      <c r="AV8" s="21"/>
      <c r="AW8" s="21"/>
      <c r="AX8" s="22"/>
      <c r="AY8" s="21"/>
      <c r="AZ8" s="22"/>
      <c r="BA8" s="21"/>
      <c r="BB8" s="21"/>
      <c r="BC8" s="21"/>
      <c r="BD8" s="21"/>
      <c r="BE8" s="22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</row>
    <row r="9" spans="1:71" ht="13.5">
      <c r="A9" s="6">
        <v>2</v>
      </c>
      <c r="B9" s="15" t="s">
        <v>112</v>
      </c>
      <c r="C9" s="49" t="s">
        <v>116</v>
      </c>
      <c r="D9" s="49"/>
      <c r="E9" s="18" t="s">
        <v>118</v>
      </c>
      <c r="F9" s="49"/>
      <c r="G9" s="16"/>
      <c r="H9" s="17"/>
      <c r="I9" s="18" t="s">
        <v>97</v>
      </c>
      <c r="J9" s="18" t="s">
        <v>119</v>
      </c>
      <c r="K9" s="10"/>
      <c r="L9" s="20"/>
      <c r="M9" s="18" t="s">
        <v>103</v>
      </c>
      <c r="N9" s="111">
        <v>22.87</v>
      </c>
      <c r="O9" s="19"/>
      <c r="P9" s="50">
        <v>43500</v>
      </c>
      <c r="Q9" s="50">
        <v>0</v>
      </c>
      <c r="R9" s="50" t="n">
        <f t="shared" si="0"/>
        <v>43500.0</v>
      </c>
      <c r="S9" s="50">
        <v>0</v>
      </c>
      <c r="T9" s="50">
        <v>0</v>
      </c>
      <c r="U9" s="50">
        <v>0</v>
      </c>
      <c r="V9" s="50">
        <v>0</v>
      </c>
      <c r="W9" s="51">
        <v>0</v>
      </c>
      <c r="X9" s="50">
        <v>0</v>
      </c>
      <c r="Y9" s="50" t="n">
        <f t="shared" si="1"/>
        <v>43500.0</v>
      </c>
      <c r="Z9" s="51" t="n">
        <f t="shared" si="2"/>
        <v>994845.0</v>
      </c>
      <c r="AA9" s="21"/>
      <c r="AB9" s="21"/>
      <c r="AC9" s="21"/>
      <c r="AD9" s="21"/>
      <c r="AE9" s="21"/>
      <c r="AF9" s="22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2"/>
      <c r="AT9" s="21"/>
      <c r="AU9" s="21"/>
      <c r="AV9" s="21"/>
      <c r="AW9" s="21"/>
      <c r="AX9" s="22"/>
      <c r="AY9" s="21"/>
      <c r="AZ9" s="22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</row>
    <row r="10" spans="1:71" ht="13.5">
      <c r="A10" s="6">
        <v>3</v>
      </c>
      <c r="B10" s="15" t="s">
        <v>112</v>
      </c>
      <c r="C10" s="49" t="s">
        <v>117</v>
      </c>
      <c r="D10" s="49"/>
      <c r="E10" s="18" t="s">
        <v>118</v>
      </c>
      <c r="F10" s="49"/>
      <c r="G10" s="16"/>
      <c r="H10" s="17"/>
      <c r="I10" s="18" t="s">
        <v>97</v>
      </c>
      <c r="J10" s="18" t="s">
        <v>119</v>
      </c>
      <c r="K10" s="10"/>
      <c r="L10" s="20"/>
      <c r="M10" s="18" t="s">
        <v>103</v>
      </c>
      <c r="N10" s="111">
        <v>30.12</v>
      </c>
      <c r="O10" s="19"/>
      <c r="P10" s="50">
        <v>42700</v>
      </c>
      <c r="Q10" s="50">
        <v>0</v>
      </c>
      <c r="R10" s="50" t="n">
        <f t="shared" si="0"/>
        <v>42700.0</v>
      </c>
      <c r="S10" s="50">
        <v>0</v>
      </c>
      <c r="T10" s="50">
        <v>0</v>
      </c>
      <c r="U10" s="50">
        <v>0</v>
      </c>
      <c r="V10" s="50">
        <v>0</v>
      </c>
      <c r="W10" s="51">
        <v>0</v>
      </c>
      <c r="X10" s="50">
        <v>0</v>
      </c>
      <c r="Y10" s="50" t="n">
        <f t="shared" si="1"/>
        <v>42700.0</v>
      </c>
      <c r="Z10" s="51" t="n">
        <f t="shared" si="2"/>
        <v>1286124.0</v>
      </c>
      <c r="AA10" s="21"/>
      <c r="AB10" s="21"/>
      <c r="AC10" s="21"/>
      <c r="AD10" s="21"/>
      <c r="AE10" s="21"/>
      <c r="AF10" s="22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2"/>
      <c r="AT10" s="21"/>
      <c r="AU10" s="21"/>
      <c r="AV10" s="21"/>
      <c r="AW10" s="21"/>
      <c r="AX10" s="22"/>
      <c r="AY10" s="21"/>
      <c r="AZ10" s="22"/>
      <c r="BA10" s="21"/>
      <c r="BB10" s="21"/>
      <c r="BC10" s="21"/>
      <c r="BD10" s="21"/>
      <c r="BE10" s="22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</row>
  </sheetData>
  <protectedRanges>
    <protectedRange password="CA69" sqref="G8:G10" name="Range1_1_1_1"/>
    <protectedRange password="CA69" sqref="O8:O10" name="Range1_1_3_1"/>
    <protectedRange password="CA69" sqref="D8:D10" name="Range1_1_4_1"/>
    <protectedRange password="CA69" sqref="H8:H10" name="Range1_12_2_2_1"/>
    <protectedRange password="CA69" sqref="I8:I10" name="Range1_12_2_1_1_1"/>
    <protectedRange password="CA69" sqref="J8:J10" name="Range1_2_2_1_1_1_1"/>
    <protectedRange password="CA69" sqref="B8:B10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tabSelected="1" workbookViewId="0">
      <selection activeCell="AC8" sqref="AC8:AC10"/>
    </sheetView>
  </sheetViews>
  <sheetFormatPr defaultRowHeight="12.75"/>
  <cols>
    <col min="1" max="1" bestFit="true" customWidth="true" style="2" width="13.140625" collapsed="false"/>
    <col min="2" max="2" customWidth="true" style="2" width="14.0" collapsed="false"/>
    <col min="3" max="3" bestFit="true" customWidth="true" style="2" width="15.7109375" collapsed="false"/>
    <col min="4" max="4" customWidth="true" style="2" width="11.140625" collapsed="false"/>
    <col min="5" max="5" customWidth="true" style="2" width="12.85546875" collapsed="false"/>
    <col min="6" max="6" bestFit="true" customWidth="true" style="2" width="11.42578125" collapsed="false"/>
    <col min="7" max="7" bestFit="true" customWidth="true" style="2" width="8.7109375" collapsed="false"/>
    <col min="8" max="8" bestFit="true" customWidth="true" style="2" width="6.0" collapsed="false"/>
    <col min="9" max="9" customWidth="true" style="2" width="9.85546875" collapsed="false"/>
    <col min="10" max="10" customWidth="true" style="2" width="13.5703125" collapsed="false"/>
    <col min="11" max="11" bestFit="true" customWidth="true" style="2" width="7.85546875" collapsed="false"/>
    <col min="12" max="12" customWidth="true" style="3" width="2.7109375" collapsed="false"/>
    <col min="13" max="13" bestFit="true" customWidth="true" style="2" width="5.42578125" collapsed="false"/>
    <col min="14" max="14" bestFit="true" customWidth="true" style="2" width="5.5703125" collapsed="false"/>
    <col min="15" max="15" customWidth="true" style="4" width="3.7109375" collapsed="false"/>
    <col min="16" max="16" bestFit="true" customWidth="true" style="2" width="8.5703125" collapsed="false"/>
    <col min="17" max="17" bestFit="true" customWidth="true" style="5" width="6.7109375" collapsed="false"/>
    <col min="18" max="18" bestFit="true" customWidth="true" style="5" width="8.5703125" collapsed="false"/>
    <col min="19" max="19" customWidth="true" style="5" width="8.5703125" collapsed="false"/>
    <col min="20" max="20" bestFit="true" customWidth="true" style="5" width="8.140625" collapsed="false"/>
    <col min="21" max="21" bestFit="true" customWidth="true" style="5" width="10.140625" collapsed="false"/>
    <col min="22" max="22" bestFit="true" customWidth="true" style="5" width="7.28515625" collapsed="false"/>
    <col min="23" max="23" customWidth="true" style="5" width="11.85546875" collapsed="false"/>
    <col min="24" max="24" bestFit="true" customWidth="true" style="5" width="6.140625" collapsed="false"/>
    <col min="25" max="25" bestFit="true" customWidth="true" style="5" width="10.140625" collapsed="false"/>
    <col min="26" max="26" bestFit="true" customWidth="true" style="5" width="10.5703125" collapsed="false"/>
    <col min="27" max="27" customWidth="true" style="41" width="3.85546875" collapsed="false"/>
    <col min="28" max="28" customWidth="true" style="5" width="11.5703125" collapsed="false"/>
    <col min="29" max="29" bestFit="true" customWidth="true" style="5" width="9.0" collapsed="false"/>
    <col min="30" max="30" bestFit="true" customWidth="true" style="5" width="10.5703125" collapsed="false"/>
    <col min="31" max="31" bestFit="true" customWidth="true" style="5" width="6.7109375" collapsed="false"/>
    <col min="32" max="32" bestFit="true" customWidth="true" style="5" width="11.140625" collapsed="false"/>
    <col min="33" max="33" bestFit="true" customWidth="true" style="5" width="9.5703125" collapsed="false"/>
    <col min="34" max="34" bestFit="true" customWidth="true" style="5" width="8.140625" collapsed="false"/>
    <col min="35" max="35" bestFit="true" customWidth="true" style="5" width="10.140625" collapsed="false"/>
    <col min="36" max="36" bestFit="true" customWidth="true" style="5" width="8.5703125" collapsed="false"/>
    <col min="37" max="37" bestFit="true" customWidth="true" style="5" width="11.42578125" collapsed="false"/>
    <col min="38" max="38" bestFit="true" customWidth="true" style="5" width="6.140625" collapsed="false"/>
    <col min="39" max="39" bestFit="true" customWidth="true" style="5" width="10.5703125" collapsed="false"/>
    <col min="40" max="42" customWidth="true" style="2" width="13.85546875" collapsed="false"/>
    <col min="43" max="43" bestFit="true" customWidth="true" style="2" width="8.140625" collapsed="false"/>
    <col min="44" max="44" bestFit="true" customWidth="true" style="2" width="11.7109375" collapsed="false"/>
    <col min="45" max="45" customWidth="true" style="2" width="2.7109375" collapsed="false"/>
    <col min="46" max="46" bestFit="true" customWidth="true" style="2" width="14.0" collapsed="false"/>
    <col min="47" max="47" bestFit="true" customWidth="true" style="2" width="9.140625" collapsed="false"/>
    <col min="48" max="48" bestFit="true" customWidth="true" style="2" width="17.140625" collapsed="false"/>
    <col min="49" max="49" customWidth="true" style="2" width="8.85546875" collapsed="false"/>
    <col min="50" max="50" customWidth="true" style="2" width="7.85546875" collapsed="false"/>
    <col min="51" max="51" customWidth="true" style="2" width="9.140625" collapsed="false"/>
    <col min="52" max="52" customWidth="true" style="2" width="10.7109375" collapsed="false"/>
    <col min="53" max="54" customWidth="true" style="2" width="12.85546875" collapsed="false"/>
    <col min="55" max="55" customWidth="true" style="2" width="10.5703125" collapsed="false"/>
    <col min="56" max="56" bestFit="true" customWidth="true" style="2" width="8.140625" collapsed="false"/>
    <col min="57" max="57" customWidth="true" style="2" width="25.140625" collapsed="false"/>
    <col min="58" max="58" customWidth="true" style="2" width="2.7109375" collapsed="false"/>
    <col min="59" max="59" bestFit="true" customWidth="true" style="2" width="14.0" collapsed="false"/>
    <col min="60" max="60" bestFit="true" customWidth="true" style="2" width="15.0" collapsed="false"/>
    <col min="61" max="61" bestFit="true" customWidth="true" style="2" width="8.140625" collapsed="false"/>
    <col min="62" max="62" bestFit="true" customWidth="true" style="2" width="27.140625" collapsed="false"/>
    <col min="63" max="63" customWidth="true" style="2" width="2.7109375" collapsed="false"/>
    <col min="64" max="64" bestFit="true" customWidth="true" style="2" width="61.7109375" collapsed="false"/>
    <col min="65" max="65" customWidth="true" style="2" width="2.7109375" collapsed="false"/>
    <col min="66" max="66" bestFit="true" customWidth="true" style="2" width="13.85546875" collapsed="false"/>
    <col min="67" max="67" bestFit="true" customWidth="true" style="2" width="20.140625" collapsed="false"/>
    <col min="68" max="68" bestFit="true" customWidth="true" style="2" width="18.85546875" collapsed="false"/>
    <col min="69" max="69" bestFit="true" customWidth="true" style="2" width="36.85546875" collapsed="false"/>
    <col min="70" max="70" customWidth="true" style="2" width="2.7109375" collapsed="false"/>
    <col min="71" max="71" customWidth="true" style="2" width="23.5703125" collapsed="false"/>
    <col min="72" max="16384" style="2" width="9.140625" collapsed="false"/>
  </cols>
  <sheetData>
    <row r="1" spans="1:84" s="26" customFormat="1">
      <c r="L1" s="44"/>
      <c r="O1" s="45"/>
      <c r="Q1" s="46"/>
      <c r="R1" s="46"/>
      <c r="S1" s="46"/>
      <c r="T1" s="46"/>
      <c r="U1" s="46"/>
      <c r="V1" s="46"/>
      <c r="W1" s="46"/>
      <c r="X1" s="46"/>
      <c r="Y1" s="46"/>
      <c r="Z1" s="46"/>
      <c r="AA1" s="47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</row>
    <row r="2" spans="1:84" s="26" customFormat="1">
      <c r="L2" s="44"/>
      <c r="O2" s="45"/>
      <c r="Q2" s="46"/>
      <c r="R2" s="46"/>
      <c r="S2" s="46"/>
      <c r="T2" s="46"/>
      <c r="U2" s="46"/>
      <c r="V2" s="46"/>
      <c r="W2" s="46"/>
      <c r="X2" s="46"/>
      <c r="Y2" s="46"/>
      <c r="Z2" s="46"/>
      <c r="AA2" s="47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</row>
    <row r="3" spans="1:84" s="26" customFormat="1">
      <c r="A3" s="26" t="s">
        <v>24</v>
      </c>
      <c r="L3" s="44"/>
      <c r="O3" s="45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84" s="26" customFormat="1">
      <c r="A4" s="26" t="s">
        <v>23</v>
      </c>
      <c r="D4" s="26" t="s">
        <v>108</v>
      </c>
      <c r="G4" s="52"/>
      <c r="L4" s="44"/>
      <c r="O4" s="45"/>
      <c r="Q4" s="46"/>
      <c r="R4" s="46"/>
      <c r="S4" s="46"/>
      <c r="T4" s="46"/>
      <c r="U4" s="46"/>
      <c r="V4" s="46"/>
      <c r="W4" s="46"/>
      <c r="X4" s="46"/>
      <c r="Y4" s="46"/>
      <c r="Z4" s="46">
        <f>SUM(Z8:Z10)</f>
        <v>2943129</v>
      </c>
      <c r="AA4" s="47"/>
      <c r="AB4" s="46"/>
      <c r="AC4" s="46"/>
      <c r="AD4" s="46">
        <f t="shared" ref="AD4:AM4" si="0">SUM(AD8:AD10)</f>
        <v>2943129</v>
      </c>
      <c r="AE4" s="46">
        <f t="shared" si="0"/>
        <v>0</v>
      </c>
      <c r="AF4" s="46">
        <f t="shared" si="0"/>
        <v>2943129</v>
      </c>
      <c r="AG4" s="46">
        <f t="shared" si="0"/>
        <v>0</v>
      </c>
      <c r="AH4" s="46">
        <f t="shared" si="0"/>
        <v>0</v>
      </c>
      <c r="AI4" s="46">
        <f t="shared" si="0"/>
        <v>0</v>
      </c>
      <c r="AJ4" s="46">
        <f t="shared" si="0"/>
        <v>0</v>
      </c>
      <c r="AK4" s="46">
        <f t="shared" si="0"/>
        <v>0</v>
      </c>
      <c r="AL4" s="46">
        <f t="shared" si="0"/>
        <v>0</v>
      </c>
      <c r="AM4" s="46">
        <f t="shared" si="0"/>
        <v>2943129</v>
      </c>
    </row>
    <row r="5" spans="1:84" s="26" customFormat="1">
      <c r="A5" s="24"/>
      <c r="B5" s="24"/>
      <c r="C5" s="114" t="s">
        <v>5</v>
      </c>
      <c r="D5" s="114"/>
      <c r="E5" s="114"/>
      <c r="F5" s="114"/>
      <c r="G5" s="114"/>
      <c r="H5" s="114"/>
      <c r="I5" s="114"/>
      <c r="J5" s="114"/>
      <c r="K5" s="114"/>
      <c r="L5" s="114"/>
      <c r="M5" s="35" t="s">
        <v>2</v>
      </c>
      <c r="N5" s="35" t="s">
        <v>11</v>
      </c>
      <c r="O5" s="36"/>
      <c r="P5" s="114" t="s">
        <v>10</v>
      </c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37"/>
      <c r="BN5" s="115"/>
      <c r="BO5" s="115"/>
      <c r="BP5" s="115"/>
      <c r="BQ5" s="115"/>
      <c r="BR5" s="37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6" customFormat="1" ht="51">
      <c r="A6" s="24" t="s">
        <v>0</v>
      </c>
      <c r="B6" s="24" t="s">
        <v>4</v>
      </c>
      <c r="C6" s="24" t="s">
        <v>1</v>
      </c>
      <c r="D6" s="24" t="s">
        <v>18</v>
      </c>
      <c r="E6" s="24" t="s">
        <v>3</v>
      </c>
      <c r="F6" s="24" t="s">
        <v>12</v>
      </c>
      <c r="G6" s="24" t="s">
        <v>13</v>
      </c>
      <c r="H6" s="24" t="s">
        <v>98</v>
      </c>
      <c r="I6" s="24" t="s">
        <v>14</v>
      </c>
      <c r="J6" s="24" t="s">
        <v>15</v>
      </c>
      <c r="K6" s="24" t="s">
        <v>16</v>
      </c>
      <c r="L6" s="25"/>
      <c r="M6" s="35"/>
      <c r="N6" s="35"/>
      <c r="O6" s="36"/>
      <c r="P6" s="116" t="s">
        <v>25</v>
      </c>
      <c r="Q6" s="117"/>
      <c r="R6" s="117"/>
      <c r="S6" s="117"/>
      <c r="T6" s="117"/>
      <c r="U6" s="117"/>
      <c r="V6" s="117"/>
      <c r="W6" s="117"/>
      <c r="X6" s="117"/>
      <c r="Y6" s="117"/>
      <c r="Z6" s="118"/>
      <c r="AA6" s="48"/>
      <c r="AB6" s="114" t="s">
        <v>84</v>
      </c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9"/>
      <c r="AO6" s="9"/>
      <c r="AP6" s="9"/>
      <c r="AQ6" s="9"/>
      <c r="AR6" s="9"/>
      <c r="AS6" s="37"/>
      <c r="AT6" s="115"/>
      <c r="AU6" s="115"/>
      <c r="AV6" s="115"/>
      <c r="AW6" s="115"/>
      <c r="AX6" s="115"/>
      <c r="AY6" s="115"/>
      <c r="AZ6" s="115"/>
      <c r="BA6" s="115"/>
      <c r="BB6" s="115"/>
      <c r="BC6" s="115"/>
      <c r="BD6" s="115"/>
      <c r="BE6" s="115"/>
      <c r="BF6" s="37"/>
      <c r="BG6" s="115"/>
      <c r="BH6" s="115"/>
      <c r="BI6" s="115"/>
      <c r="BJ6" s="115"/>
      <c r="BK6" s="37"/>
      <c r="BL6" s="9"/>
      <c r="BM6" s="37"/>
      <c r="BN6" s="9"/>
      <c r="BO6" s="9"/>
      <c r="BP6" s="9"/>
      <c r="BQ6" s="9"/>
      <c r="BR6" s="37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6" customFormat="1" ht="51">
      <c r="A7" s="24"/>
      <c r="B7" s="24"/>
      <c r="D7" s="24"/>
      <c r="E7" s="24"/>
      <c r="G7" s="24"/>
      <c r="H7" s="24"/>
      <c r="I7" s="24"/>
      <c r="J7" s="24"/>
      <c r="K7" s="24"/>
      <c r="L7" s="25"/>
      <c r="M7" s="24"/>
      <c r="N7" s="39"/>
      <c r="O7" s="40"/>
      <c r="P7" s="24" t="s">
        <v>6</v>
      </c>
      <c r="Q7" s="12" t="s">
        <v>19</v>
      </c>
      <c r="R7" s="12" t="s">
        <v>20</v>
      </c>
      <c r="S7" s="12" t="s">
        <v>21</v>
      </c>
      <c r="T7" s="12" t="s">
        <v>22</v>
      </c>
      <c r="U7" s="12" t="s">
        <v>7</v>
      </c>
      <c r="V7" s="12" t="s">
        <v>8</v>
      </c>
      <c r="W7" s="12" t="s">
        <v>17</v>
      </c>
      <c r="X7" s="12" t="s">
        <v>9</v>
      </c>
      <c r="Y7" s="12" t="s">
        <v>26</v>
      </c>
      <c r="Z7" s="12" t="s">
        <v>27</v>
      </c>
      <c r="AA7" s="43"/>
      <c r="AB7" s="12" t="s">
        <v>85</v>
      </c>
      <c r="AC7" s="12" t="s">
        <v>86</v>
      </c>
      <c r="AD7" s="12" t="s">
        <v>87</v>
      </c>
      <c r="AE7" s="12" t="s">
        <v>88</v>
      </c>
      <c r="AF7" s="12" t="s">
        <v>89</v>
      </c>
      <c r="AG7" s="12" t="s">
        <v>91</v>
      </c>
      <c r="AH7" s="12" t="s">
        <v>92</v>
      </c>
      <c r="AI7" s="12" t="s">
        <v>93</v>
      </c>
      <c r="AJ7" s="12" t="s">
        <v>94</v>
      </c>
      <c r="AK7" s="12" t="s">
        <v>95</v>
      </c>
      <c r="AL7" s="12" t="s">
        <v>96</v>
      </c>
      <c r="AM7" s="12" t="s">
        <v>90</v>
      </c>
      <c r="AN7" s="9"/>
      <c r="AO7" s="9"/>
      <c r="AP7" s="9"/>
      <c r="AQ7" s="9"/>
      <c r="AR7" s="9"/>
      <c r="AS7" s="37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37"/>
      <c r="BG7" s="9"/>
      <c r="BH7" s="9"/>
      <c r="BI7" s="9"/>
      <c r="BJ7" s="9"/>
      <c r="BK7" s="37"/>
      <c r="BL7" s="9"/>
      <c r="BM7" s="37"/>
      <c r="BN7" s="9"/>
      <c r="BO7" s="9"/>
      <c r="BP7" s="9"/>
      <c r="BQ7" s="9"/>
      <c r="BR7" s="37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3.5">
      <c r="A8" s="6">
        <v>1</v>
      </c>
      <c r="B8" s="15" t="s">
        <v>112</v>
      </c>
      <c r="C8" s="49" t="s">
        <v>115</v>
      </c>
      <c r="D8" s="49"/>
      <c r="E8" s="18" t="s">
        <v>118</v>
      </c>
      <c r="F8" s="49"/>
      <c r="G8" s="16"/>
      <c r="H8" s="17"/>
      <c r="I8" s="18" t="s">
        <v>97</v>
      </c>
      <c r="J8" s="18" t="s">
        <v>119</v>
      </c>
      <c r="K8" s="10"/>
      <c r="L8" s="20"/>
      <c r="M8" s="18" t="s">
        <v>103</v>
      </c>
      <c r="N8" s="111">
        <v>14.88</v>
      </c>
      <c r="O8" s="19"/>
      <c r="P8" s="50">
        <v>44500</v>
      </c>
      <c r="Q8" s="50">
        <v>0</v>
      </c>
      <c r="R8" s="50">
        <f t="shared" ref="R8:R10" si="1">P8+Q8</f>
        <v>44500</v>
      </c>
      <c r="S8" s="50">
        <v>0</v>
      </c>
      <c r="T8" s="50">
        <v>0</v>
      </c>
      <c r="U8" s="50">
        <v>0</v>
      </c>
      <c r="V8" s="50">
        <v>0</v>
      </c>
      <c r="W8" s="51">
        <v>0</v>
      </c>
      <c r="X8" s="50">
        <v>0</v>
      </c>
      <c r="Y8" s="50">
        <f t="shared" ref="Y8:Y10" si="2">SUM(R8:X8)</f>
        <v>44500</v>
      </c>
      <c r="Z8" s="51">
        <f t="shared" ref="Z8:Z10" si="3">Y8*N8</f>
        <v>662160</v>
      </c>
      <c r="AA8" s="42"/>
      <c r="AB8" s="11">
        <v>100</v>
      </c>
      <c r="AC8" s="111">
        <v>14.88</v>
      </c>
      <c r="AD8" s="11">
        <f>P8*AB8*AC8/100</f>
        <v>662160</v>
      </c>
      <c r="AE8" s="11">
        <f>Q8*AB8*AC8/100</f>
        <v>0</v>
      </c>
      <c r="AF8" s="11">
        <f>AD8+AE8</f>
        <v>662160</v>
      </c>
      <c r="AG8" s="11">
        <f>S8*AB8*AC8/100</f>
        <v>0</v>
      </c>
      <c r="AH8" s="11">
        <f>T8*AB8*AC8/100</f>
        <v>0</v>
      </c>
      <c r="AI8" s="11">
        <f>U8*AB8*AC8/100</f>
        <v>0</v>
      </c>
      <c r="AJ8" s="11">
        <f>V8*AB8*AC8/100</f>
        <v>0</v>
      </c>
      <c r="AK8" s="11">
        <f>W8*AB8*AC8/100</f>
        <v>0</v>
      </c>
      <c r="AL8" s="11">
        <f>X8*AB8*AC8/100</f>
        <v>0</v>
      </c>
      <c r="AM8" s="11">
        <f>SUM(AF8:AL8)</f>
        <v>662160</v>
      </c>
      <c r="AN8" s="13"/>
      <c r="AO8" s="13"/>
      <c r="AP8" s="13"/>
      <c r="AQ8" s="7"/>
      <c r="AR8" s="13"/>
      <c r="AS8" s="14"/>
      <c r="AT8" s="7"/>
      <c r="AU8" s="7"/>
      <c r="AV8" s="13"/>
      <c r="AW8" s="13"/>
      <c r="AX8" s="13"/>
      <c r="AY8" s="13"/>
      <c r="AZ8" s="13"/>
      <c r="BA8" s="13"/>
      <c r="BB8" s="13"/>
      <c r="BC8" s="13"/>
      <c r="BD8" s="7"/>
      <c r="BE8" s="13"/>
      <c r="BF8" s="14"/>
      <c r="BG8" s="7"/>
      <c r="BH8" s="7"/>
      <c r="BI8" s="7"/>
      <c r="BJ8" s="13"/>
      <c r="BK8" s="14"/>
      <c r="BL8" s="7"/>
      <c r="BM8" s="14"/>
      <c r="BN8" s="7"/>
      <c r="BO8" s="7"/>
      <c r="BP8" s="7"/>
      <c r="BQ8" s="7"/>
      <c r="BR8" s="14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3.5">
      <c r="A9" s="6">
        <v>2</v>
      </c>
      <c r="B9" s="15" t="s">
        <v>112</v>
      </c>
      <c r="C9" s="49" t="s">
        <v>116</v>
      </c>
      <c r="D9" s="49"/>
      <c r="E9" s="18" t="s">
        <v>118</v>
      </c>
      <c r="F9" s="49"/>
      <c r="G9" s="16"/>
      <c r="H9" s="17"/>
      <c r="I9" s="18" t="s">
        <v>97</v>
      </c>
      <c r="J9" s="18" t="s">
        <v>119</v>
      </c>
      <c r="K9" s="10"/>
      <c r="L9" s="20"/>
      <c r="M9" s="18" t="s">
        <v>103</v>
      </c>
      <c r="N9" s="111">
        <v>22.87</v>
      </c>
      <c r="O9" s="19"/>
      <c r="P9" s="50">
        <v>43500</v>
      </c>
      <c r="Q9" s="50">
        <v>0</v>
      </c>
      <c r="R9" s="50">
        <f t="shared" si="1"/>
        <v>43500</v>
      </c>
      <c r="S9" s="50">
        <v>0</v>
      </c>
      <c r="T9" s="50">
        <v>0</v>
      </c>
      <c r="U9" s="50">
        <v>0</v>
      </c>
      <c r="V9" s="50">
        <v>0</v>
      </c>
      <c r="W9" s="51">
        <v>0</v>
      </c>
      <c r="X9" s="50">
        <v>0</v>
      </c>
      <c r="Y9" s="50">
        <f t="shared" si="2"/>
        <v>43500</v>
      </c>
      <c r="Z9" s="51">
        <f t="shared" si="3"/>
        <v>994845</v>
      </c>
      <c r="AA9" s="42"/>
      <c r="AB9" s="11">
        <v>100</v>
      </c>
      <c r="AC9" s="111">
        <v>22.87</v>
      </c>
      <c r="AD9" s="11">
        <f t="shared" ref="AD9:AD10" si="4">P9*AB9*AC9/100</f>
        <v>994845</v>
      </c>
      <c r="AE9" s="11">
        <f t="shared" ref="AE9:AE10" si="5">Q9*AB9*AC9/100</f>
        <v>0</v>
      </c>
      <c r="AF9" s="11">
        <f t="shared" ref="AF9:AF10" si="6">AD9+AE9</f>
        <v>994845</v>
      </c>
      <c r="AG9" s="11">
        <f t="shared" ref="AG9:AG10" si="7">S9*AB9*AC9/100</f>
        <v>0</v>
      </c>
      <c r="AH9" s="11">
        <f t="shared" ref="AH9:AH10" si="8">T9*AB9*AC9/100</f>
        <v>0</v>
      </c>
      <c r="AI9" s="11">
        <f t="shared" ref="AI9:AI10" si="9">U9*AB9*AC9/100</f>
        <v>0</v>
      </c>
      <c r="AJ9" s="11">
        <f t="shared" ref="AJ9:AJ10" si="10">V9*AB9*AC9/100</f>
        <v>0</v>
      </c>
      <c r="AK9" s="11">
        <f t="shared" ref="AK9:AK10" si="11">W9*AB9*AC9/100</f>
        <v>0</v>
      </c>
      <c r="AL9" s="11">
        <f t="shared" ref="AL9:AL10" si="12">X9*AB9*AC9/100</f>
        <v>0</v>
      </c>
      <c r="AM9" s="11">
        <f t="shared" ref="AM9:AM10" si="13">SUM(AF9:AL9)</f>
        <v>994845</v>
      </c>
      <c r="AN9" s="21"/>
      <c r="AO9" s="21"/>
      <c r="AP9" s="21"/>
      <c r="AQ9" s="21"/>
      <c r="AR9" s="21"/>
      <c r="AS9" s="22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2"/>
      <c r="BL9" s="21"/>
      <c r="BM9" s="22"/>
      <c r="BN9" s="21"/>
      <c r="BO9" s="21"/>
      <c r="BP9" s="21"/>
      <c r="BQ9" s="21"/>
      <c r="BR9" s="22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</row>
    <row r="10" spans="1:84" ht="13.5">
      <c r="A10" s="6">
        <v>3</v>
      </c>
      <c r="B10" s="15" t="s">
        <v>112</v>
      </c>
      <c r="C10" s="49" t="s">
        <v>117</v>
      </c>
      <c r="D10" s="49"/>
      <c r="E10" s="18" t="s">
        <v>118</v>
      </c>
      <c r="F10" s="49"/>
      <c r="G10" s="16"/>
      <c r="H10" s="17"/>
      <c r="I10" s="18" t="s">
        <v>97</v>
      </c>
      <c r="J10" s="18" t="s">
        <v>119</v>
      </c>
      <c r="K10" s="10"/>
      <c r="L10" s="20"/>
      <c r="M10" s="18" t="s">
        <v>103</v>
      </c>
      <c r="N10" s="111">
        <v>30.12</v>
      </c>
      <c r="O10" s="19"/>
      <c r="P10" s="50">
        <v>42700</v>
      </c>
      <c r="Q10" s="50">
        <v>0</v>
      </c>
      <c r="R10" s="50">
        <f t="shared" si="1"/>
        <v>42700</v>
      </c>
      <c r="S10" s="50">
        <v>0</v>
      </c>
      <c r="T10" s="50">
        <v>0</v>
      </c>
      <c r="U10" s="50">
        <v>0</v>
      </c>
      <c r="V10" s="50">
        <v>0</v>
      </c>
      <c r="W10" s="51">
        <v>0</v>
      </c>
      <c r="X10" s="50">
        <v>0</v>
      </c>
      <c r="Y10" s="50">
        <f t="shared" si="2"/>
        <v>42700</v>
      </c>
      <c r="Z10" s="51">
        <f t="shared" si="3"/>
        <v>1286124</v>
      </c>
      <c r="AA10" s="42"/>
      <c r="AB10" s="11">
        <v>100</v>
      </c>
      <c r="AC10" s="111">
        <v>30.12</v>
      </c>
      <c r="AD10" s="11">
        <f t="shared" si="4"/>
        <v>1286124</v>
      </c>
      <c r="AE10" s="11">
        <f t="shared" si="5"/>
        <v>0</v>
      </c>
      <c r="AF10" s="11">
        <f t="shared" si="6"/>
        <v>1286124</v>
      </c>
      <c r="AG10" s="11">
        <f t="shared" si="7"/>
        <v>0</v>
      </c>
      <c r="AH10" s="11">
        <f t="shared" si="8"/>
        <v>0</v>
      </c>
      <c r="AI10" s="11">
        <f t="shared" si="9"/>
        <v>0</v>
      </c>
      <c r="AJ10" s="11">
        <f t="shared" si="10"/>
        <v>0</v>
      </c>
      <c r="AK10" s="11">
        <f t="shared" si="11"/>
        <v>0</v>
      </c>
      <c r="AL10" s="11">
        <f t="shared" si="12"/>
        <v>0</v>
      </c>
      <c r="AM10" s="11">
        <f t="shared" si="13"/>
        <v>1286124</v>
      </c>
      <c r="AN10" s="21"/>
      <c r="AO10" s="21"/>
      <c r="AP10" s="21"/>
      <c r="AQ10" s="21"/>
      <c r="AR10" s="21"/>
      <c r="AS10" s="22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2"/>
      <c r="BG10" s="21"/>
      <c r="BH10" s="21"/>
      <c r="BI10" s="21"/>
      <c r="BJ10" s="21"/>
      <c r="BK10" s="22"/>
      <c r="BL10" s="21"/>
      <c r="BM10" s="22"/>
      <c r="BN10" s="21"/>
      <c r="BO10" s="21"/>
      <c r="BP10" s="21"/>
      <c r="BQ10" s="21"/>
      <c r="BR10" s="22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</row>
  </sheetData>
  <protectedRanges>
    <protectedRange password="CA69" sqref="G8:G10" name="Range1_1_1_1"/>
    <protectedRange password="CA69" sqref="O8:O10" name="Range1_1_3_1"/>
    <protectedRange password="CA69" sqref="D8:D10" name="Range1_1_4_1"/>
    <protectedRange password="CA69" sqref="H8:H10" name="Range1_12_2_2_1"/>
    <protectedRange password="CA69" sqref="I8:I10" name="Range1_12_2_1_1_1"/>
    <protectedRange password="CA69" sqref="J8:J10" name="Range1_2_2_1_1_1_1"/>
    <protectedRange password="CA69" sqref="B8:B10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D11" sqref="D11:E11"/>
    </sheetView>
  </sheetViews>
  <sheetFormatPr defaultRowHeight="12.75"/>
  <cols>
    <col min="1" max="1" customWidth="true" style="54" width="6.7109375" collapsed="false"/>
    <col min="2" max="2" customWidth="true" style="54" width="12.0" collapsed="false"/>
    <col min="3" max="3" bestFit="true" customWidth="true" style="54" width="5.5703125" collapsed="false"/>
    <col min="4" max="4" customWidth="true" style="54" width="10.42578125" collapsed="false"/>
    <col min="5" max="5" customWidth="true" style="54" width="13.28515625" collapsed="false"/>
    <col min="6" max="6" bestFit="true" customWidth="true" style="108" width="25.85546875" collapsed="false"/>
    <col min="7" max="7" bestFit="true" customWidth="true" style="109" width="25.5703125" collapsed="false"/>
    <col min="8" max="8" style="110" width="9.140625" collapsed="false"/>
    <col min="9" max="9" customWidth="true" style="110" width="20.28515625" collapsed="false"/>
    <col min="10" max="10" style="54" width="9.140625" collapsed="false"/>
    <col min="11" max="11" customWidth="true" style="54" width="14.7109375" collapsed="false"/>
    <col min="12" max="257" style="54" width="9.140625" collapsed="false"/>
    <col min="258" max="258" customWidth="true" style="54" width="11.140625" collapsed="false"/>
    <col min="259" max="259" customWidth="true" style="54" width="14.5703125" collapsed="false"/>
    <col min="260" max="260" style="54" width="9.140625" collapsed="false"/>
    <col min="261" max="261" customWidth="true" style="54" width="16.0" collapsed="false"/>
    <col min="262" max="262" customWidth="true" style="54" width="30.28515625" collapsed="false"/>
    <col min="263" max="263" customWidth="true" style="54" width="28.0" collapsed="false"/>
    <col min="264" max="264" style="54" width="9.140625" collapsed="false"/>
    <col min="265" max="265" customWidth="true" style="54" width="20.28515625" collapsed="false"/>
    <col min="266" max="266" style="54" width="9.140625" collapsed="false"/>
    <col min="267" max="267" customWidth="true" style="54" width="14.7109375" collapsed="false"/>
    <col min="268" max="513" style="54" width="9.140625" collapsed="false"/>
    <col min="514" max="514" customWidth="true" style="54" width="11.140625" collapsed="false"/>
    <col min="515" max="515" customWidth="true" style="54" width="14.5703125" collapsed="false"/>
    <col min="516" max="516" style="54" width="9.140625" collapsed="false"/>
    <col min="517" max="517" customWidth="true" style="54" width="16.0" collapsed="false"/>
    <col min="518" max="518" customWidth="true" style="54" width="30.28515625" collapsed="false"/>
    <col min="519" max="519" customWidth="true" style="54" width="28.0" collapsed="false"/>
    <col min="520" max="520" style="54" width="9.140625" collapsed="false"/>
    <col min="521" max="521" customWidth="true" style="54" width="20.28515625" collapsed="false"/>
    <col min="522" max="522" style="54" width="9.140625" collapsed="false"/>
    <col min="523" max="523" customWidth="true" style="54" width="14.7109375" collapsed="false"/>
    <col min="524" max="769" style="54" width="9.140625" collapsed="false"/>
    <col min="770" max="770" customWidth="true" style="54" width="11.140625" collapsed="false"/>
    <col min="771" max="771" customWidth="true" style="54" width="14.5703125" collapsed="false"/>
    <col min="772" max="772" style="54" width="9.140625" collapsed="false"/>
    <col min="773" max="773" customWidth="true" style="54" width="16.0" collapsed="false"/>
    <col min="774" max="774" customWidth="true" style="54" width="30.28515625" collapsed="false"/>
    <col min="775" max="775" customWidth="true" style="54" width="28.0" collapsed="false"/>
    <col min="776" max="776" style="54" width="9.140625" collapsed="false"/>
    <col min="777" max="777" customWidth="true" style="54" width="20.28515625" collapsed="false"/>
    <col min="778" max="778" style="54" width="9.140625" collapsed="false"/>
    <col min="779" max="779" customWidth="true" style="54" width="14.7109375" collapsed="false"/>
    <col min="780" max="1025" style="54" width="9.140625" collapsed="false"/>
    <col min="1026" max="1026" customWidth="true" style="54" width="11.140625" collapsed="false"/>
    <col min="1027" max="1027" customWidth="true" style="54" width="14.5703125" collapsed="false"/>
    <col min="1028" max="1028" style="54" width="9.140625" collapsed="false"/>
    <col min="1029" max="1029" customWidth="true" style="54" width="16.0" collapsed="false"/>
    <col min="1030" max="1030" customWidth="true" style="54" width="30.28515625" collapsed="false"/>
    <col min="1031" max="1031" customWidth="true" style="54" width="28.0" collapsed="false"/>
    <col min="1032" max="1032" style="54" width="9.140625" collapsed="false"/>
    <col min="1033" max="1033" customWidth="true" style="54" width="20.28515625" collapsed="false"/>
    <col min="1034" max="1034" style="54" width="9.140625" collapsed="false"/>
    <col min="1035" max="1035" customWidth="true" style="54" width="14.7109375" collapsed="false"/>
    <col min="1036" max="1281" style="54" width="9.140625" collapsed="false"/>
    <col min="1282" max="1282" customWidth="true" style="54" width="11.140625" collapsed="false"/>
    <col min="1283" max="1283" customWidth="true" style="54" width="14.5703125" collapsed="false"/>
    <col min="1284" max="1284" style="54" width="9.140625" collapsed="false"/>
    <col min="1285" max="1285" customWidth="true" style="54" width="16.0" collapsed="false"/>
    <col min="1286" max="1286" customWidth="true" style="54" width="30.28515625" collapsed="false"/>
    <col min="1287" max="1287" customWidth="true" style="54" width="28.0" collapsed="false"/>
    <col min="1288" max="1288" style="54" width="9.140625" collapsed="false"/>
    <col min="1289" max="1289" customWidth="true" style="54" width="20.28515625" collapsed="false"/>
    <col min="1290" max="1290" style="54" width="9.140625" collapsed="false"/>
    <col min="1291" max="1291" customWidth="true" style="54" width="14.7109375" collapsed="false"/>
    <col min="1292" max="1537" style="54" width="9.140625" collapsed="false"/>
    <col min="1538" max="1538" customWidth="true" style="54" width="11.140625" collapsed="false"/>
    <col min="1539" max="1539" customWidth="true" style="54" width="14.5703125" collapsed="false"/>
    <col min="1540" max="1540" style="54" width="9.140625" collapsed="false"/>
    <col min="1541" max="1541" customWidth="true" style="54" width="16.0" collapsed="false"/>
    <col min="1542" max="1542" customWidth="true" style="54" width="30.28515625" collapsed="false"/>
    <col min="1543" max="1543" customWidth="true" style="54" width="28.0" collapsed="false"/>
    <col min="1544" max="1544" style="54" width="9.140625" collapsed="false"/>
    <col min="1545" max="1545" customWidth="true" style="54" width="20.28515625" collapsed="false"/>
    <col min="1546" max="1546" style="54" width="9.140625" collapsed="false"/>
    <col min="1547" max="1547" customWidth="true" style="54" width="14.7109375" collapsed="false"/>
    <col min="1548" max="1793" style="54" width="9.140625" collapsed="false"/>
    <col min="1794" max="1794" customWidth="true" style="54" width="11.140625" collapsed="false"/>
    <col min="1795" max="1795" customWidth="true" style="54" width="14.5703125" collapsed="false"/>
    <col min="1796" max="1796" style="54" width="9.140625" collapsed="false"/>
    <col min="1797" max="1797" customWidth="true" style="54" width="16.0" collapsed="false"/>
    <col min="1798" max="1798" customWidth="true" style="54" width="30.28515625" collapsed="false"/>
    <col min="1799" max="1799" customWidth="true" style="54" width="28.0" collapsed="false"/>
    <col min="1800" max="1800" style="54" width="9.140625" collapsed="false"/>
    <col min="1801" max="1801" customWidth="true" style="54" width="20.28515625" collapsed="false"/>
    <col min="1802" max="1802" style="54" width="9.140625" collapsed="false"/>
    <col min="1803" max="1803" customWidth="true" style="54" width="14.7109375" collapsed="false"/>
    <col min="1804" max="2049" style="54" width="9.140625" collapsed="false"/>
    <col min="2050" max="2050" customWidth="true" style="54" width="11.140625" collapsed="false"/>
    <col min="2051" max="2051" customWidth="true" style="54" width="14.5703125" collapsed="false"/>
    <col min="2052" max="2052" style="54" width="9.140625" collapsed="false"/>
    <col min="2053" max="2053" customWidth="true" style="54" width="16.0" collapsed="false"/>
    <col min="2054" max="2054" customWidth="true" style="54" width="30.28515625" collapsed="false"/>
    <col min="2055" max="2055" customWidth="true" style="54" width="28.0" collapsed="false"/>
    <col min="2056" max="2056" style="54" width="9.140625" collapsed="false"/>
    <col min="2057" max="2057" customWidth="true" style="54" width="20.28515625" collapsed="false"/>
    <col min="2058" max="2058" style="54" width="9.140625" collapsed="false"/>
    <col min="2059" max="2059" customWidth="true" style="54" width="14.7109375" collapsed="false"/>
    <col min="2060" max="2305" style="54" width="9.140625" collapsed="false"/>
    <col min="2306" max="2306" customWidth="true" style="54" width="11.140625" collapsed="false"/>
    <col min="2307" max="2307" customWidth="true" style="54" width="14.5703125" collapsed="false"/>
    <col min="2308" max="2308" style="54" width="9.140625" collapsed="false"/>
    <col min="2309" max="2309" customWidth="true" style="54" width="16.0" collapsed="false"/>
    <col min="2310" max="2310" customWidth="true" style="54" width="30.28515625" collapsed="false"/>
    <col min="2311" max="2311" customWidth="true" style="54" width="28.0" collapsed="false"/>
    <col min="2312" max="2312" style="54" width="9.140625" collapsed="false"/>
    <col min="2313" max="2313" customWidth="true" style="54" width="20.28515625" collapsed="false"/>
    <col min="2314" max="2314" style="54" width="9.140625" collapsed="false"/>
    <col min="2315" max="2315" customWidth="true" style="54" width="14.7109375" collapsed="false"/>
    <col min="2316" max="2561" style="54" width="9.140625" collapsed="false"/>
    <col min="2562" max="2562" customWidth="true" style="54" width="11.140625" collapsed="false"/>
    <col min="2563" max="2563" customWidth="true" style="54" width="14.5703125" collapsed="false"/>
    <col min="2564" max="2564" style="54" width="9.140625" collapsed="false"/>
    <col min="2565" max="2565" customWidth="true" style="54" width="16.0" collapsed="false"/>
    <col min="2566" max="2566" customWidth="true" style="54" width="30.28515625" collapsed="false"/>
    <col min="2567" max="2567" customWidth="true" style="54" width="28.0" collapsed="false"/>
    <col min="2568" max="2568" style="54" width="9.140625" collapsed="false"/>
    <col min="2569" max="2569" customWidth="true" style="54" width="20.28515625" collapsed="false"/>
    <col min="2570" max="2570" style="54" width="9.140625" collapsed="false"/>
    <col min="2571" max="2571" customWidth="true" style="54" width="14.7109375" collapsed="false"/>
    <col min="2572" max="2817" style="54" width="9.140625" collapsed="false"/>
    <col min="2818" max="2818" customWidth="true" style="54" width="11.140625" collapsed="false"/>
    <col min="2819" max="2819" customWidth="true" style="54" width="14.5703125" collapsed="false"/>
    <col min="2820" max="2820" style="54" width="9.140625" collapsed="false"/>
    <col min="2821" max="2821" customWidth="true" style="54" width="16.0" collapsed="false"/>
    <col min="2822" max="2822" customWidth="true" style="54" width="30.28515625" collapsed="false"/>
    <col min="2823" max="2823" customWidth="true" style="54" width="28.0" collapsed="false"/>
    <col min="2824" max="2824" style="54" width="9.140625" collapsed="false"/>
    <col min="2825" max="2825" customWidth="true" style="54" width="20.28515625" collapsed="false"/>
    <col min="2826" max="2826" style="54" width="9.140625" collapsed="false"/>
    <col min="2827" max="2827" customWidth="true" style="54" width="14.7109375" collapsed="false"/>
    <col min="2828" max="3073" style="54" width="9.140625" collapsed="false"/>
    <col min="3074" max="3074" customWidth="true" style="54" width="11.140625" collapsed="false"/>
    <col min="3075" max="3075" customWidth="true" style="54" width="14.5703125" collapsed="false"/>
    <col min="3076" max="3076" style="54" width="9.140625" collapsed="false"/>
    <col min="3077" max="3077" customWidth="true" style="54" width="16.0" collapsed="false"/>
    <col min="3078" max="3078" customWidth="true" style="54" width="30.28515625" collapsed="false"/>
    <col min="3079" max="3079" customWidth="true" style="54" width="28.0" collapsed="false"/>
    <col min="3080" max="3080" style="54" width="9.140625" collapsed="false"/>
    <col min="3081" max="3081" customWidth="true" style="54" width="20.28515625" collapsed="false"/>
    <col min="3082" max="3082" style="54" width="9.140625" collapsed="false"/>
    <col min="3083" max="3083" customWidth="true" style="54" width="14.7109375" collapsed="false"/>
    <col min="3084" max="3329" style="54" width="9.140625" collapsed="false"/>
    <col min="3330" max="3330" customWidth="true" style="54" width="11.140625" collapsed="false"/>
    <col min="3331" max="3331" customWidth="true" style="54" width="14.5703125" collapsed="false"/>
    <col min="3332" max="3332" style="54" width="9.140625" collapsed="false"/>
    <col min="3333" max="3333" customWidth="true" style="54" width="16.0" collapsed="false"/>
    <col min="3334" max="3334" customWidth="true" style="54" width="30.28515625" collapsed="false"/>
    <col min="3335" max="3335" customWidth="true" style="54" width="28.0" collapsed="false"/>
    <col min="3336" max="3336" style="54" width="9.140625" collapsed="false"/>
    <col min="3337" max="3337" customWidth="true" style="54" width="20.28515625" collapsed="false"/>
    <col min="3338" max="3338" style="54" width="9.140625" collapsed="false"/>
    <col min="3339" max="3339" customWidth="true" style="54" width="14.7109375" collapsed="false"/>
    <col min="3340" max="3585" style="54" width="9.140625" collapsed="false"/>
    <col min="3586" max="3586" customWidth="true" style="54" width="11.140625" collapsed="false"/>
    <col min="3587" max="3587" customWidth="true" style="54" width="14.5703125" collapsed="false"/>
    <col min="3588" max="3588" style="54" width="9.140625" collapsed="false"/>
    <col min="3589" max="3589" customWidth="true" style="54" width="16.0" collapsed="false"/>
    <col min="3590" max="3590" customWidth="true" style="54" width="30.28515625" collapsed="false"/>
    <col min="3591" max="3591" customWidth="true" style="54" width="28.0" collapsed="false"/>
    <col min="3592" max="3592" style="54" width="9.140625" collapsed="false"/>
    <col min="3593" max="3593" customWidth="true" style="54" width="20.28515625" collapsed="false"/>
    <col min="3594" max="3594" style="54" width="9.140625" collapsed="false"/>
    <col min="3595" max="3595" customWidth="true" style="54" width="14.7109375" collapsed="false"/>
    <col min="3596" max="3841" style="54" width="9.140625" collapsed="false"/>
    <col min="3842" max="3842" customWidth="true" style="54" width="11.140625" collapsed="false"/>
    <col min="3843" max="3843" customWidth="true" style="54" width="14.5703125" collapsed="false"/>
    <col min="3844" max="3844" style="54" width="9.140625" collapsed="false"/>
    <col min="3845" max="3845" customWidth="true" style="54" width="16.0" collapsed="false"/>
    <col min="3846" max="3846" customWidth="true" style="54" width="30.28515625" collapsed="false"/>
    <col min="3847" max="3847" customWidth="true" style="54" width="28.0" collapsed="false"/>
    <col min="3848" max="3848" style="54" width="9.140625" collapsed="false"/>
    <col min="3849" max="3849" customWidth="true" style="54" width="20.28515625" collapsed="false"/>
    <col min="3850" max="3850" style="54" width="9.140625" collapsed="false"/>
    <col min="3851" max="3851" customWidth="true" style="54" width="14.7109375" collapsed="false"/>
    <col min="3852" max="4097" style="54" width="9.140625" collapsed="false"/>
    <col min="4098" max="4098" customWidth="true" style="54" width="11.140625" collapsed="false"/>
    <col min="4099" max="4099" customWidth="true" style="54" width="14.5703125" collapsed="false"/>
    <col min="4100" max="4100" style="54" width="9.140625" collapsed="false"/>
    <col min="4101" max="4101" customWidth="true" style="54" width="16.0" collapsed="false"/>
    <col min="4102" max="4102" customWidth="true" style="54" width="30.28515625" collapsed="false"/>
    <col min="4103" max="4103" customWidth="true" style="54" width="28.0" collapsed="false"/>
    <col min="4104" max="4104" style="54" width="9.140625" collapsed="false"/>
    <col min="4105" max="4105" customWidth="true" style="54" width="20.28515625" collapsed="false"/>
    <col min="4106" max="4106" style="54" width="9.140625" collapsed="false"/>
    <col min="4107" max="4107" customWidth="true" style="54" width="14.7109375" collapsed="false"/>
    <col min="4108" max="4353" style="54" width="9.140625" collapsed="false"/>
    <col min="4354" max="4354" customWidth="true" style="54" width="11.140625" collapsed="false"/>
    <col min="4355" max="4355" customWidth="true" style="54" width="14.5703125" collapsed="false"/>
    <col min="4356" max="4356" style="54" width="9.140625" collapsed="false"/>
    <col min="4357" max="4357" customWidth="true" style="54" width="16.0" collapsed="false"/>
    <col min="4358" max="4358" customWidth="true" style="54" width="30.28515625" collapsed="false"/>
    <col min="4359" max="4359" customWidth="true" style="54" width="28.0" collapsed="false"/>
    <col min="4360" max="4360" style="54" width="9.140625" collapsed="false"/>
    <col min="4361" max="4361" customWidth="true" style="54" width="20.28515625" collapsed="false"/>
    <col min="4362" max="4362" style="54" width="9.140625" collapsed="false"/>
    <col min="4363" max="4363" customWidth="true" style="54" width="14.7109375" collapsed="false"/>
    <col min="4364" max="4609" style="54" width="9.140625" collapsed="false"/>
    <col min="4610" max="4610" customWidth="true" style="54" width="11.140625" collapsed="false"/>
    <col min="4611" max="4611" customWidth="true" style="54" width="14.5703125" collapsed="false"/>
    <col min="4612" max="4612" style="54" width="9.140625" collapsed="false"/>
    <col min="4613" max="4613" customWidth="true" style="54" width="16.0" collapsed="false"/>
    <col min="4614" max="4614" customWidth="true" style="54" width="30.28515625" collapsed="false"/>
    <col min="4615" max="4615" customWidth="true" style="54" width="28.0" collapsed="false"/>
    <col min="4616" max="4616" style="54" width="9.140625" collapsed="false"/>
    <col min="4617" max="4617" customWidth="true" style="54" width="20.28515625" collapsed="false"/>
    <col min="4618" max="4618" style="54" width="9.140625" collapsed="false"/>
    <col min="4619" max="4619" customWidth="true" style="54" width="14.7109375" collapsed="false"/>
    <col min="4620" max="4865" style="54" width="9.140625" collapsed="false"/>
    <col min="4866" max="4866" customWidth="true" style="54" width="11.140625" collapsed="false"/>
    <col min="4867" max="4867" customWidth="true" style="54" width="14.5703125" collapsed="false"/>
    <col min="4868" max="4868" style="54" width="9.140625" collapsed="false"/>
    <col min="4869" max="4869" customWidth="true" style="54" width="16.0" collapsed="false"/>
    <col min="4870" max="4870" customWidth="true" style="54" width="30.28515625" collapsed="false"/>
    <col min="4871" max="4871" customWidth="true" style="54" width="28.0" collapsed="false"/>
    <col min="4872" max="4872" style="54" width="9.140625" collapsed="false"/>
    <col min="4873" max="4873" customWidth="true" style="54" width="20.28515625" collapsed="false"/>
    <col min="4874" max="4874" style="54" width="9.140625" collapsed="false"/>
    <col min="4875" max="4875" customWidth="true" style="54" width="14.7109375" collapsed="false"/>
    <col min="4876" max="5121" style="54" width="9.140625" collapsed="false"/>
    <col min="5122" max="5122" customWidth="true" style="54" width="11.140625" collapsed="false"/>
    <col min="5123" max="5123" customWidth="true" style="54" width="14.5703125" collapsed="false"/>
    <col min="5124" max="5124" style="54" width="9.140625" collapsed="false"/>
    <col min="5125" max="5125" customWidth="true" style="54" width="16.0" collapsed="false"/>
    <col min="5126" max="5126" customWidth="true" style="54" width="30.28515625" collapsed="false"/>
    <col min="5127" max="5127" customWidth="true" style="54" width="28.0" collapsed="false"/>
    <col min="5128" max="5128" style="54" width="9.140625" collapsed="false"/>
    <col min="5129" max="5129" customWidth="true" style="54" width="20.28515625" collapsed="false"/>
    <col min="5130" max="5130" style="54" width="9.140625" collapsed="false"/>
    <col min="5131" max="5131" customWidth="true" style="54" width="14.7109375" collapsed="false"/>
    <col min="5132" max="5377" style="54" width="9.140625" collapsed="false"/>
    <col min="5378" max="5378" customWidth="true" style="54" width="11.140625" collapsed="false"/>
    <col min="5379" max="5379" customWidth="true" style="54" width="14.5703125" collapsed="false"/>
    <col min="5380" max="5380" style="54" width="9.140625" collapsed="false"/>
    <col min="5381" max="5381" customWidth="true" style="54" width="16.0" collapsed="false"/>
    <col min="5382" max="5382" customWidth="true" style="54" width="30.28515625" collapsed="false"/>
    <col min="5383" max="5383" customWidth="true" style="54" width="28.0" collapsed="false"/>
    <col min="5384" max="5384" style="54" width="9.140625" collapsed="false"/>
    <col min="5385" max="5385" customWidth="true" style="54" width="20.28515625" collapsed="false"/>
    <col min="5386" max="5386" style="54" width="9.140625" collapsed="false"/>
    <col min="5387" max="5387" customWidth="true" style="54" width="14.7109375" collapsed="false"/>
    <col min="5388" max="5633" style="54" width="9.140625" collapsed="false"/>
    <col min="5634" max="5634" customWidth="true" style="54" width="11.140625" collapsed="false"/>
    <col min="5635" max="5635" customWidth="true" style="54" width="14.5703125" collapsed="false"/>
    <col min="5636" max="5636" style="54" width="9.140625" collapsed="false"/>
    <col min="5637" max="5637" customWidth="true" style="54" width="16.0" collapsed="false"/>
    <col min="5638" max="5638" customWidth="true" style="54" width="30.28515625" collapsed="false"/>
    <col min="5639" max="5639" customWidth="true" style="54" width="28.0" collapsed="false"/>
    <col min="5640" max="5640" style="54" width="9.140625" collapsed="false"/>
    <col min="5641" max="5641" customWidth="true" style="54" width="20.28515625" collapsed="false"/>
    <col min="5642" max="5642" style="54" width="9.140625" collapsed="false"/>
    <col min="5643" max="5643" customWidth="true" style="54" width="14.7109375" collapsed="false"/>
    <col min="5644" max="5889" style="54" width="9.140625" collapsed="false"/>
    <col min="5890" max="5890" customWidth="true" style="54" width="11.140625" collapsed="false"/>
    <col min="5891" max="5891" customWidth="true" style="54" width="14.5703125" collapsed="false"/>
    <col min="5892" max="5892" style="54" width="9.140625" collapsed="false"/>
    <col min="5893" max="5893" customWidth="true" style="54" width="16.0" collapsed="false"/>
    <col min="5894" max="5894" customWidth="true" style="54" width="30.28515625" collapsed="false"/>
    <col min="5895" max="5895" customWidth="true" style="54" width="28.0" collapsed="false"/>
    <col min="5896" max="5896" style="54" width="9.140625" collapsed="false"/>
    <col min="5897" max="5897" customWidth="true" style="54" width="20.28515625" collapsed="false"/>
    <col min="5898" max="5898" style="54" width="9.140625" collapsed="false"/>
    <col min="5899" max="5899" customWidth="true" style="54" width="14.7109375" collapsed="false"/>
    <col min="5900" max="6145" style="54" width="9.140625" collapsed="false"/>
    <col min="6146" max="6146" customWidth="true" style="54" width="11.140625" collapsed="false"/>
    <col min="6147" max="6147" customWidth="true" style="54" width="14.5703125" collapsed="false"/>
    <col min="6148" max="6148" style="54" width="9.140625" collapsed="false"/>
    <col min="6149" max="6149" customWidth="true" style="54" width="16.0" collapsed="false"/>
    <col min="6150" max="6150" customWidth="true" style="54" width="30.28515625" collapsed="false"/>
    <col min="6151" max="6151" customWidth="true" style="54" width="28.0" collapsed="false"/>
    <col min="6152" max="6152" style="54" width="9.140625" collapsed="false"/>
    <col min="6153" max="6153" customWidth="true" style="54" width="20.28515625" collapsed="false"/>
    <col min="6154" max="6154" style="54" width="9.140625" collapsed="false"/>
    <col min="6155" max="6155" customWidth="true" style="54" width="14.7109375" collapsed="false"/>
    <col min="6156" max="6401" style="54" width="9.140625" collapsed="false"/>
    <col min="6402" max="6402" customWidth="true" style="54" width="11.140625" collapsed="false"/>
    <col min="6403" max="6403" customWidth="true" style="54" width="14.5703125" collapsed="false"/>
    <col min="6404" max="6404" style="54" width="9.140625" collapsed="false"/>
    <col min="6405" max="6405" customWidth="true" style="54" width="16.0" collapsed="false"/>
    <col min="6406" max="6406" customWidth="true" style="54" width="30.28515625" collapsed="false"/>
    <col min="6407" max="6407" customWidth="true" style="54" width="28.0" collapsed="false"/>
    <col min="6408" max="6408" style="54" width="9.140625" collapsed="false"/>
    <col min="6409" max="6409" customWidth="true" style="54" width="20.28515625" collapsed="false"/>
    <col min="6410" max="6410" style="54" width="9.140625" collapsed="false"/>
    <col min="6411" max="6411" customWidth="true" style="54" width="14.7109375" collapsed="false"/>
    <col min="6412" max="6657" style="54" width="9.140625" collapsed="false"/>
    <col min="6658" max="6658" customWidth="true" style="54" width="11.140625" collapsed="false"/>
    <col min="6659" max="6659" customWidth="true" style="54" width="14.5703125" collapsed="false"/>
    <col min="6660" max="6660" style="54" width="9.140625" collapsed="false"/>
    <col min="6661" max="6661" customWidth="true" style="54" width="16.0" collapsed="false"/>
    <col min="6662" max="6662" customWidth="true" style="54" width="30.28515625" collapsed="false"/>
    <col min="6663" max="6663" customWidth="true" style="54" width="28.0" collapsed="false"/>
    <col min="6664" max="6664" style="54" width="9.140625" collapsed="false"/>
    <col min="6665" max="6665" customWidth="true" style="54" width="20.28515625" collapsed="false"/>
    <col min="6666" max="6666" style="54" width="9.140625" collapsed="false"/>
    <col min="6667" max="6667" customWidth="true" style="54" width="14.7109375" collapsed="false"/>
    <col min="6668" max="6913" style="54" width="9.140625" collapsed="false"/>
    <col min="6914" max="6914" customWidth="true" style="54" width="11.140625" collapsed="false"/>
    <col min="6915" max="6915" customWidth="true" style="54" width="14.5703125" collapsed="false"/>
    <col min="6916" max="6916" style="54" width="9.140625" collapsed="false"/>
    <col min="6917" max="6917" customWidth="true" style="54" width="16.0" collapsed="false"/>
    <col min="6918" max="6918" customWidth="true" style="54" width="30.28515625" collapsed="false"/>
    <col min="6919" max="6919" customWidth="true" style="54" width="28.0" collapsed="false"/>
    <col min="6920" max="6920" style="54" width="9.140625" collapsed="false"/>
    <col min="6921" max="6921" customWidth="true" style="54" width="20.28515625" collapsed="false"/>
    <col min="6922" max="6922" style="54" width="9.140625" collapsed="false"/>
    <col min="6923" max="6923" customWidth="true" style="54" width="14.7109375" collapsed="false"/>
    <col min="6924" max="7169" style="54" width="9.140625" collapsed="false"/>
    <col min="7170" max="7170" customWidth="true" style="54" width="11.140625" collapsed="false"/>
    <col min="7171" max="7171" customWidth="true" style="54" width="14.5703125" collapsed="false"/>
    <col min="7172" max="7172" style="54" width="9.140625" collapsed="false"/>
    <col min="7173" max="7173" customWidth="true" style="54" width="16.0" collapsed="false"/>
    <col min="7174" max="7174" customWidth="true" style="54" width="30.28515625" collapsed="false"/>
    <col min="7175" max="7175" customWidth="true" style="54" width="28.0" collapsed="false"/>
    <col min="7176" max="7176" style="54" width="9.140625" collapsed="false"/>
    <col min="7177" max="7177" customWidth="true" style="54" width="20.28515625" collapsed="false"/>
    <col min="7178" max="7178" style="54" width="9.140625" collapsed="false"/>
    <col min="7179" max="7179" customWidth="true" style="54" width="14.7109375" collapsed="false"/>
    <col min="7180" max="7425" style="54" width="9.140625" collapsed="false"/>
    <col min="7426" max="7426" customWidth="true" style="54" width="11.140625" collapsed="false"/>
    <col min="7427" max="7427" customWidth="true" style="54" width="14.5703125" collapsed="false"/>
    <col min="7428" max="7428" style="54" width="9.140625" collapsed="false"/>
    <col min="7429" max="7429" customWidth="true" style="54" width="16.0" collapsed="false"/>
    <col min="7430" max="7430" customWidth="true" style="54" width="30.28515625" collapsed="false"/>
    <col min="7431" max="7431" customWidth="true" style="54" width="28.0" collapsed="false"/>
    <col min="7432" max="7432" style="54" width="9.140625" collapsed="false"/>
    <col min="7433" max="7433" customWidth="true" style="54" width="20.28515625" collapsed="false"/>
    <col min="7434" max="7434" style="54" width="9.140625" collapsed="false"/>
    <col min="7435" max="7435" customWidth="true" style="54" width="14.7109375" collapsed="false"/>
    <col min="7436" max="7681" style="54" width="9.140625" collapsed="false"/>
    <col min="7682" max="7682" customWidth="true" style="54" width="11.140625" collapsed="false"/>
    <col min="7683" max="7683" customWidth="true" style="54" width="14.5703125" collapsed="false"/>
    <col min="7684" max="7684" style="54" width="9.140625" collapsed="false"/>
    <col min="7685" max="7685" customWidth="true" style="54" width="16.0" collapsed="false"/>
    <col min="7686" max="7686" customWidth="true" style="54" width="30.28515625" collapsed="false"/>
    <col min="7687" max="7687" customWidth="true" style="54" width="28.0" collapsed="false"/>
    <col min="7688" max="7688" style="54" width="9.140625" collapsed="false"/>
    <col min="7689" max="7689" customWidth="true" style="54" width="20.28515625" collapsed="false"/>
    <col min="7690" max="7690" style="54" width="9.140625" collapsed="false"/>
    <col min="7691" max="7691" customWidth="true" style="54" width="14.7109375" collapsed="false"/>
    <col min="7692" max="7937" style="54" width="9.140625" collapsed="false"/>
    <col min="7938" max="7938" customWidth="true" style="54" width="11.140625" collapsed="false"/>
    <col min="7939" max="7939" customWidth="true" style="54" width="14.5703125" collapsed="false"/>
    <col min="7940" max="7940" style="54" width="9.140625" collapsed="false"/>
    <col min="7941" max="7941" customWidth="true" style="54" width="16.0" collapsed="false"/>
    <col min="7942" max="7942" customWidth="true" style="54" width="30.28515625" collapsed="false"/>
    <col min="7943" max="7943" customWidth="true" style="54" width="28.0" collapsed="false"/>
    <col min="7944" max="7944" style="54" width="9.140625" collapsed="false"/>
    <col min="7945" max="7945" customWidth="true" style="54" width="20.28515625" collapsed="false"/>
    <col min="7946" max="7946" style="54" width="9.140625" collapsed="false"/>
    <col min="7947" max="7947" customWidth="true" style="54" width="14.7109375" collapsed="false"/>
    <col min="7948" max="8193" style="54" width="9.140625" collapsed="false"/>
    <col min="8194" max="8194" customWidth="true" style="54" width="11.140625" collapsed="false"/>
    <col min="8195" max="8195" customWidth="true" style="54" width="14.5703125" collapsed="false"/>
    <col min="8196" max="8196" style="54" width="9.140625" collapsed="false"/>
    <col min="8197" max="8197" customWidth="true" style="54" width="16.0" collapsed="false"/>
    <col min="8198" max="8198" customWidth="true" style="54" width="30.28515625" collapsed="false"/>
    <col min="8199" max="8199" customWidth="true" style="54" width="28.0" collapsed="false"/>
    <col min="8200" max="8200" style="54" width="9.140625" collapsed="false"/>
    <col min="8201" max="8201" customWidth="true" style="54" width="20.28515625" collapsed="false"/>
    <col min="8202" max="8202" style="54" width="9.140625" collapsed="false"/>
    <col min="8203" max="8203" customWidth="true" style="54" width="14.7109375" collapsed="false"/>
    <col min="8204" max="8449" style="54" width="9.140625" collapsed="false"/>
    <col min="8450" max="8450" customWidth="true" style="54" width="11.140625" collapsed="false"/>
    <col min="8451" max="8451" customWidth="true" style="54" width="14.5703125" collapsed="false"/>
    <col min="8452" max="8452" style="54" width="9.140625" collapsed="false"/>
    <col min="8453" max="8453" customWidth="true" style="54" width="16.0" collapsed="false"/>
    <col min="8454" max="8454" customWidth="true" style="54" width="30.28515625" collapsed="false"/>
    <col min="8455" max="8455" customWidth="true" style="54" width="28.0" collapsed="false"/>
    <col min="8456" max="8456" style="54" width="9.140625" collapsed="false"/>
    <col min="8457" max="8457" customWidth="true" style="54" width="20.28515625" collapsed="false"/>
    <col min="8458" max="8458" style="54" width="9.140625" collapsed="false"/>
    <col min="8459" max="8459" customWidth="true" style="54" width="14.7109375" collapsed="false"/>
    <col min="8460" max="8705" style="54" width="9.140625" collapsed="false"/>
    <col min="8706" max="8706" customWidth="true" style="54" width="11.140625" collapsed="false"/>
    <col min="8707" max="8707" customWidth="true" style="54" width="14.5703125" collapsed="false"/>
    <col min="8708" max="8708" style="54" width="9.140625" collapsed="false"/>
    <col min="8709" max="8709" customWidth="true" style="54" width="16.0" collapsed="false"/>
    <col min="8710" max="8710" customWidth="true" style="54" width="30.28515625" collapsed="false"/>
    <col min="8711" max="8711" customWidth="true" style="54" width="28.0" collapsed="false"/>
    <col min="8712" max="8712" style="54" width="9.140625" collapsed="false"/>
    <col min="8713" max="8713" customWidth="true" style="54" width="20.28515625" collapsed="false"/>
    <col min="8714" max="8714" style="54" width="9.140625" collapsed="false"/>
    <col min="8715" max="8715" customWidth="true" style="54" width="14.7109375" collapsed="false"/>
    <col min="8716" max="8961" style="54" width="9.140625" collapsed="false"/>
    <col min="8962" max="8962" customWidth="true" style="54" width="11.140625" collapsed="false"/>
    <col min="8963" max="8963" customWidth="true" style="54" width="14.5703125" collapsed="false"/>
    <col min="8964" max="8964" style="54" width="9.140625" collapsed="false"/>
    <col min="8965" max="8965" customWidth="true" style="54" width="16.0" collapsed="false"/>
    <col min="8966" max="8966" customWidth="true" style="54" width="30.28515625" collapsed="false"/>
    <col min="8967" max="8967" customWidth="true" style="54" width="28.0" collapsed="false"/>
    <col min="8968" max="8968" style="54" width="9.140625" collapsed="false"/>
    <col min="8969" max="8969" customWidth="true" style="54" width="20.28515625" collapsed="false"/>
    <col min="8970" max="8970" style="54" width="9.140625" collapsed="false"/>
    <col min="8971" max="8971" customWidth="true" style="54" width="14.7109375" collapsed="false"/>
    <col min="8972" max="9217" style="54" width="9.140625" collapsed="false"/>
    <col min="9218" max="9218" customWidth="true" style="54" width="11.140625" collapsed="false"/>
    <col min="9219" max="9219" customWidth="true" style="54" width="14.5703125" collapsed="false"/>
    <col min="9220" max="9220" style="54" width="9.140625" collapsed="false"/>
    <col min="9221" max="9221" customWidth="true" style="54" width="16.0" collapsed="false"/>
    <col min="9222" max="9222" customWidth="true" style="54" width="30.28515625" collapsed="false"/>
    <col min="9223" max="9223" customWidth="true" style="54" width="28.0" collapsed="false"/>
    <col min="9224" max="9224" style="54" width="9.140625" collapsed="false"/>
    <col min="9225" max="9225" customWidth="true" style="54" width="20.28515625" collapsed="false"/>
    <col min="9226" max="9226" style="54" width="9.140625" collapsed="false"/>
    <col min="9227" max="9227" customWidth="true" style="54" width="14.7109375" collapsed="false"/>
    <col min="9228" max="9473" style="54" width="9.140625" collapsed="false"/>
    <col min="9474" max="9474" customWidth="true" style="54" width="11.140625" collapsed="false"/>
    <col min="9475" max="9475" customWidth="true" style="54" width="14.5703125" collapsed="false"/>
    <col min="9476" max="9476" style="54" width="9.140625" collapsed="false"/>
    <col min="9477" max="9477" customWidth="true" style="54" width="16.0" collapsed="false"/>
    <col min="9478" max="9478" customWidth="true" style="54" width="30.28515625" collapsed="false"/>
    <col min="9479" max="9479" customWidth="true" style="54" width="28.0" collapsed="false"/>
    <col min="9480" max="9480" style="54" width="9.140625" collapsed="false"/>
    <col min="9481" max="9481" customWidth="true" style="54" width="20.28515625" collapsed="false"/>
    <col min="9482" max="9482" style="54" width="9.140625" collapsed="false"/>
    <col min="9483" max="9483" customWidth="true" style="54" width="14.7109375" collapsed="false"/>
    <col min="9484" max="9729" style="54" width="9.140625" collapsed="false"/>
    <col min="9730" max="9730" customWidth="true" style="54" width="11.140625" collapsed="false"/>
    <col min="9731" max="9731" customWidth="true" style="54" width="14.5703125" collapsed="false"/>
    <col min="9732" max="9732" style="54" width="9.140625" collapsed="false"/>
    <col min="9733" max="9733" customWidth="true" style="54" width="16.0" collapsed="false"/>
    <col min="9734" max="9734" customWidth="true" style="54" width="30.28515625" collapsed="false"/>
    <col min="9735" max="9735" customWidth="true" style="54" width="28.0" collapsed="false"/>
    <col min="9736" max="9736" style="54" width="9.140625" collapsed="false"/>
    <col min="9737" max="9737" customWidth="true" style="54" width="20.28515625" collapsed="false"/>
    <col min="9738" max="9738" style="54" width="9.140625" collapsed="false"/>
    <col min="9739" max="9739" customWidth="true" style="54" width="14.7109375" collapsed="false"/>
    <col min="9740" max="9985" style="54" width="9.140625" collapsed="false"/>
    <col min="9986" max="9986" customWidth="true" style="54" width="11.140625" collapsed="false"/>
    <col min="9987" max="9987" customWidth="true" style="54" width="14.5703125" collapsed="false"/>
    <col min="9988" max="9988" style="54" width="9.140625" collapsed="false"/>
    <col min="9989" max="9989" customWidth="true" style="54" width="16.0" collapsed="false"/>
    <col min="9990" max="9990" customWidth="true" style="54" width="30.28515625" collapsed="false"/>
    <col min="9991" max="9991" customWidth="true" style="54" width="28.0" collapsed="false"/>
    <col min="9992" max="9992" style="54" width="9.140625" collapsed="false"/>
    <col min="9993" max="9993" customWidth="true" style="54" width="20.28515625" collapsed="false"/>
    <col min="9994" max="9994" style="54" width="9.140625" collapsed="false"/>
    <col min="9995" max="9995" customWidth="true" style="54" width="14.7109375" collapsed="false"/>
    <col min="9996" max="10241" style="54" width="9.140625" collapsed="false"/>
    <col min="10242" max="10242" customWidth="true" style="54" width="11.140625" collapsed="false"/>
    <col min="10243" max="10243" customWidth="true" style="54" width="14.5703125" collapsed="false"/>
    <col min="10244" max="10244" style="54" width="9.140625" collapsed="false"/>
    <col min="10245" max="10245" customWidth="true" style="54" width="16.0" collapsed="false"/>
    <col min="10246" max="10246" customWidth="true" style="54" width="30.28515625" collapsed="false"/>
    <col min="10247" max="10247" customWidth="true" style="54" width="28.0" collapsed="false"/>
    <col min="10248" max="10248" style="54" width="9.140625" collapsed="false"/>
    <col min="10249" max="10249" customWidth="true" style="54" width="20.28515625" collapsed="false"/>
    <col min="10250" max="10250" style="54" width="9.140625" collapsed="false"/>
    <col min="10251" max="10251" customWidth="true" style="54" width="14.7109375" collapsed="false"/>
    <col min="10252" max="10497" style="54" width="9.140625" collapsed="false"/>
    <col min="10498" max="10498" customWidth="true" style="54" width="11.140625" collapsed="false"/>
    <col min="10499" max="10499" customWidth="true" style="54" width="14.5703125" collapsed="false"/>
    <col min="10500" max="10500" style="54" width="9.140625" collapsed="false"/>
    <col min="10501" max="10501" customWidth="true" style="54" width="16.0" collapsed="false"/>
    <col min="10502" max="10502" customWidth="true" style="54" width="30.28515625" collapsed="false"/>
    <col min="10503" max="10503" customWidth="true" style="54" width="28.0" collapsed="false"/>
    <col min="10504" max="10504" style="54" width="9.140625" collapsed="false"/>
    <col min="10505" max="10505" customWidth="true" style="54" width="20.28515625" collapsed="false"/>
    <col min="10506" max="10506" style="54" width="9.140625" collapsed="false"/>
    <col min="10507" max="10507" customWidth="true" style="54" width="14.7109375" collapsed="false"/>
    <col min="10508" max="10753" style="54" width="9.140625" collapsed="false"/>
    <col min="10754" max="10754" customWidth="true" style="54" width="11.140625" collapsed="false"/>
    <col min="10755" max="10755" customWidth="true" style="54" width="14.5703125" collapsed="false"/>
    <col min="10756" max="10756" style="54" width="9.140625" collapsed="false"/>
    <col min="10757" max="10757" customWidth="true" style="54" width="16.0" collapsed="false"/>
    <col min="10758" max="10758" customWidth="true" style="54" width="30.28515625" collapsed="false"/>
    <col min="10759" max="10759" customWidth="true" style="54" width="28.0" collapsed="false"/>
    <col min="10760" max="10760" style="54" width="9.140625" collapsed="false"/>
    <col min="10761" max="10761" customWidth="true" style="54" width="20.28515625" collapsed="false"/>
    <col min="10762" max="10762" style="54" width="9.140625" collapsed="false"/>
    <col min="10763" max="10763" customWidth="true" style="54" width="14.7109375" collapsed="false"/>
    <col min="10764" max="11009" style="54" width="9.140625" collapsed="false"/>
    <col min="11010" max="11010" customWidth="true" style="54" width="11.140625" collapsed="false"/>
    <col min="11011" max="11011" customWidth="true" style="54" width="14.5703125" collapsed="false"/>
    <col min="11012" max="11012" style="54" width="9.140625" collapsed="false"/>
    <col min="11013" max="11013" customWidth="true" style="54" width="16.0" collapsed="false"/>
    <col min="11014" max="11014" customWidth="true" style="54" width="30.28515625" collapsed="false"/>
    <col min="11015" max="11015" customWidth="true" style="54" width="28.0" collapsed="false"/>
    <col min="11016" max="11016" style="54" width="9.140625" collapsed="false"/>
    <col min="11017" max="11017" customWidth="true" style="54" width="20.28515625" collapsed="false"/>
    <col min="11018" max="11018" style="54" width="9.140625" collapsed="false"/>
    <col min="11019" max="11019" customWidth="true" style="54" width="14.7109375" collapsed="false"/>
    <col min="11020" max="11265" style="54" width="9.140625" collapsed="false"/>
    <col min="11266" max="11266" customWidth="true" style="54" width="11.140625" collapsed="false"/>
    <col min="11267" max="11267" customWidth="true" style="54" width="14.5703125" collapsed="false"/>
    <col min="11268" max="11268" style="54" width="9.140625" collapsed="false"/>
    <col min="11269" max="11269" customWidth="true" style="54" width="16.0" collapsed="false"/>
    <col min="11270" max="11270" customWidth="true" style="54" width="30.28515625" collapsed="false"/>
    <col min="11271" max="11271" customWidth="true" style="54" width="28.0" collapsed="false"/>
    <col min="11272" max="11272" style="54" width="9.140625" collapsed="false"/>
    <col min="11273" max="11273" customWidth="true" style="54" width="20.28515625" collapsed="false"/>
    <col min="11274" max="11274" style="54" width="9.140625" collapsed="false"/>
    <col min="11275" max="11275" customWidth="true" style="54" width="14.7109375" collapsed="false"/>
    <col min="11276" max="11521" style="54" width="9.140625" collapsed="false"/>
    <col min="11522" max="11522" customWidth="true" style="54" width="11.140625" collapsed="false"/>
    <col min="11523" max="11523" customWidth="true" style="54" width="14.5703125" collapsed="false"/>
    <col min="11524" max="11524" style="54" width="9.140625" collapsed="false"/>
    <col min="11525" max="11525" customWidth="true" style="54" width="16.0" collapsed="false"/>
    <col min="11526" max="11526" customWidth="true" style="54" width="30.28515625" collapsed="false"/>
    <col min="11527" max="11527" customWidth="true" style="54" width="28.0" collapsed="false"/>
    <col min="11528" max="11528" style="54" width="9.140625" collapsed="false"/>
    <col min="11529" max="11529" customWidth="true" style="54" width="20.28515625" collapsed="false"/>
    <col min="11530" max="11530" style="54" width="9.140625" collapsed="false"/>
    <col min="11531" max="11531" customWidth="true" style="54" width="14.7109375" collapsed="false"/>
    <col min="11532" max="11777" style="54" width="9.140625" collapsed="false"/>
    <col min="11778" max="11778" customWidth="true" style="54" width="11.140625" collapsed="false"/>
    <col min="11779" max="11779" customWidth="true" style="54" width="14.5703125" collapsed="false"/>
    <col min="11780" max="11780" style="54" width="9.140625" collapsed="false"/>
    <col min="11781" max="11781" customWidth="true" style="54" width="16.0" collapsed="false"/>
    <col min="11782" max="11782" customWidth="true" style="54" width="30.28515625" collapsed="false"/>
    <col min="11783" max="11783" customWidth="true" style="54" width="28.0" collapsed="false"/>
    <col min="11784" max="11784" style="54" width="9.140625" collapsed="false"/>
    <col min="11785" max="11785" customWidth="true" style="54" width="20.28515625" collapsed="false"/>
    <col min="11786" max="11786" style="54" width="9.140625" collapsed="false"/>
    <col min="11787" max="11787" customWidth="true" style="54" width="14.7109375" collapsed="false"/>
    <col min="11788" max="12033" style="54" width="9.140625" collapsed="false"/>
    <col min="12034" max="12034" customWidth="true" style="54" width="11.140625" collapsed="false"/>
    <col min="12035" max="12035" customWidth="true" style="54" width="14.5703125" collapsed="false"/>
    <col min="12036" max="12036" style="54" width="9.140625" collapsed="false"/>
    <col min="12037" max="12037" customWidth="true" style="54" width="16.0" collapsed="false"/>
    <col min="12038" max="12038" customWidth="true" style="54" width="30.28515625" collapsed="false"/>
    <col min="12039" max="12039" customWidth="true" style="54" width="28.0" collapsed="false"/>
    <col min="12040" max="12040" style="54" width="9.140625" collapsed="false"/>
    <col min="12041" max="12041" customWidth="true" style="54" width="20.28515625" collapsed="false"/>
    <col min="12042" max="12042" style="54" width="9.140625" collapsed="false"/>
    <col min="12043" max="12043" customWidth="true" style="54" width="14.7109375" collapsed="false"/>
    <col min="12044" max="12289" style="54" width="9.140625" collapsed="false"/>
    <col min="12290" max="12290" customWidth="true" style="54" width="11.140625" collapsed="false"/>
    <col min="12291" max="12291" customWidth="true" style="54" width="14.5703125" collapsed="false"/>
    <col min="12292" max="12292" style="54" width="9.140625" collapsed="false"/>
    <col min="12293" max="12293" customWidth="true" style="54" width="16.0" collapsed="false"/>
    <col min="12294" max="12294" customWidth="true" style="54" width="30.28515625" collapsed="false"/>
    <col min="12295" max="12295" customWidth="true" style="54" width="28.0" collapsed="false"/>
    <col min="12296" max="12296" style="54" width="9.140625" collapsed="false"/>
    <col min="12297" max="12297" customWidth="true" style="54" width="20.28515625" collapsed="false"/>
    <col min="12298" max="12298" style="54" width="9.140625" collapsed="false"/>
    <col min="12299" max="12299" customWidth="true" style="54" width="14.7109375" collapsed="false"/>
    <col min="12300" max="12545" style="54" width="9.140625" collapsed="false"/>
    <col min="12546" max="12546" customWidth="true" style="54" width="11.140625" collapsed="false"/>
    <col min="12547" max="12547" customWidth="true" style="54" width="14.5703125" collapsed="false"/>
    <col min="12548" max="12548" style="54" width="9.140625" collapsed="false"/>
    <col min="12549" max="12549" customWidth="true" style="54" width="16.0" collapsed="false"/>
    <col min="12550" max="12550" customWidth="true" style="54" width="30.28515625" collapsed="false"/>
    <col min="12551" max="12551" customWidth="true" style="54" width="28.0" collapsed="false"/>
    <col min="12552" max="12552" style="54" width="9.140625" collapsed="false"/>
    <col min="12553" max="12553" customWidth="true" style="54" width="20.28515625" collapsed="false"/>
    <col min="12554" max="12554" style="54" width="9.140625" collapsed="false"/>
    <col min="12555" max="12555" customWidth="true" style="54" width="14.7109375" collapsed="false"/>
    <col min="12556" max="12801" style="54" width="9.140625" collapsed="false"/>
    <col min="12802" max="12802" customWidth="true" style="54" width="11.140625" collapsed="false"/>
    <col min="12803" max="12803" customWidth="true" style="54" width="14.5703125" collapsed="false"/>
    <col min="12804" max="12804" style="54" width="9.140625" collapsed="false"/>
    <col min="12805" max="12805" customWidth="true" style="54" width="16.0" collapsed="false"/>
    <col min="12806" max="12806" customWidth="true" style="54" width="30.28515625" collapsed="false"/>
    <col min="12807" max="12807" customWidth="true" style="54" width="28.0" collapsed="false"/>
    <col min="12808" max="12808" style="54" width="9.140625" collapsed="false"/>
    <col min="12809" max="12809" customWidth="true" style="54" width="20.28515625" collapsed="false"/>
    <col min="12810" max="12810" style="54" width="9.140625" collapsed="false"/>
    <col min="12811" max="12811" customWidth="true" style="54" width="14.7109375" collapsed="false"/>
    <col min="12812" max="13057" style="54" width="9.140625" collapsed="false"/>
    <col min="13058" max="13058" customWidth="true" style="54" width="11.140625" collapsed="false"/>
    <col min="13059" max="13059" customWidth="true" style="54" width="14.5703125" collapsed="false"/>
    <col min="13060" max="13060" style="54" width="9.140625" collapsed="false"/>
    <col min="13061" max="13061" customWidth="true" style="54" width="16.0" collapsed="false"/>
    <col min="13062" max="13062" customWidth="true" style="54" width="30.28515625" collapsed="false"/>
    <col min="13063" max="13063" customWidth="true" style="54" width="28.0" collapsed="false"/>
    <col min="13064" max="13064" style="54" width="9.140625" collapsed="false"/>
    <col min="13065" max="13065" customWidth="true" style="54" width="20.28515625" collapsed="false"/>
    <col min="13066" max="13066" style="54" width="9.140625" collapsed="false"/>
    <col min="13067" max="13067" customWidth="true" style="54" width="14.7109375" collapsed="false"/>
    <col min="13068" max="13313" style="54" width="9.140625" collapsed="false"/>
    <col min="13314" max="13314" customWidth="true" style="54" width="11.140625" collapsed="false"/>
    <col min="13315" max="13315" customWidth="true" style="54" width="14.5703125" collapsed="false"/>
    <col min="13316" max="13316" style="54" width="9.140625" collapsed="false"/>
    <col min="13317" max="13317" customWidth="true" style="54" width="16.0" collapsed="false"/>
    <col min="13318" max="13318" customWidth="true" style="54" width="30.28515625" collapsed="false"/>
    <col min="13319" max="13319" customWidth="true" style="54" width="28.0" collapsed="false"/>
    <col min="13320" max="13320" style="54" width="9.140625" collapsed="false"/>
    <col min="13321" max="13321" customWidth="true" style="54" width="20.28515625" collapsed="false"/>
    <col min="13322" max="13322" style="54" width="9.140625" collapsed="false"/>
    <col min="13323" max="13323" customWidth="true" style="54" width="14.7109375" collapsed="false"/>
    <col min="13324" max="13569" style="54" width="9.140625" collapsed="false"/>
    <col min="13570" max="13570" customWidth="true" style="54" width="11.140625" collapsed="false"/>
    <col min="13571" max="13571" customWidth="true" style="54" width="14.5703125" collapsed="false"/>
    <col min="13572" max="13572" style="54" width="9.140625" collapsed="false"/>
    <col min="13573" max="13573" customWidth="true" style="54" width="16.0" collapsed="false"/>
    <col min="13574" max="13574" customWidth="true" style="54" width="30.28515625" collapsed="false"/>
    <col min="13575" max="13575" customWidth="true" style="54" width="28.0" collapsed="false"/>
    <col min="13576" max="13576" style="54" width="9.140625" collapsed="false"/>
    <col min="13577" max="13577" customWidth="true" style="54" width="20.28515625" collapsed="false"/>
    <col min="13578" max="13578" style="54" width="9.140625" collapsed="false"/>
    <col min="13579" max="13579" customWidth="true" style="54" width="14.7109375" collapsed="false"/>
    <col min="13580" max="13825" style="54" width="9.140625" collapsed="false"/>
    <col min="13826" max="13826" customWidth="true" style="54" width="11.140625" collapsed="false"/>
    <col min="13827" max="13827" customWidth="true" style="54" width="14.5703125" collapsed="false"/>
    <col min="13828" max="13828" style="54" width="9.140625" collapsed="false"/>
    <col min="13829" max="13829" customWidth="true" style="54" width="16.0" collapsed="false"/>
    <col min="13830" max="13830" customWidth="true" style="54" width="30.28515625" collapsed="false"/>
    <col min="13831" max="13831" customWidth="true" style="54" width="28.0" collapsed="false"/>
    <col min="13832" max="13832" style="54" width="9.140625" collapsed="false"/>
    <col min="13833" max="13833" customWidth="true" style="54" width="20.28515625" collapsed="false"/>
    <col min="13834" max="13834" style="54" width="9.140625" collapsed="false"/>
    <col min="13835" max="13835" customWidth="true" style="54" width="14.7109375" collapsed="false"/>
    <col min="13836" max="14081" style="54" width="9.140625" collapsed="false"/>
    <col min="14082" max="14082" customWidth="true" style="54" width="11.140625" collapsed="false"/>
    <col min="14083" max="14083" customWidth="true" style="54" width="14.5703125" collapsed="false"/>
    <col min="14084" max="14084" style="54" width="9.140625" collapsed="false"/>
    <col min="14085" max="14085" customWidth="true" style="54" width="16.0" collapsed="false"/>
    <col min="14086" max="14086" customWidth="true" style="54" width="30.28515625" collapsed="false"/>
    <col min="14087" max="14087" customWidth="true" style="54" width="28.0" collapsed="false"/>
    <col min="14088" max="14088" style="54" width="9.140625" collapsed="false"/>
    <col min="14089" max="14089" customWidth="true" style="54" width="20.28515625" collapsed="false"/>
    <col min="14090" max="14090" style="54" width="9.140625" collapsed="false"/>
    <col min="14091" max="14091" customWidth="true" style="54" width="14.7109375" collapsed="false"/>
    <col min="14092" max="14337" style="54" width="9.140625" collapsed="false"/>
    <col min="14338" max="14338" customWidth="true" style="54" width="11.140625" collapsed="false"/>
    <col min="14339" max="14339" customWidth="true" style="54" width="14.5703125" collapsed="false"/>
    <col min="14340" max="14340" style="54" width="9.140625" collapsed="false"/>
    <col min="14341" max="14341" customWidth="true" style="54" width="16.0" collapsed="false"/>
    <col min="14342" max="14342" customWidth="true" style="54" width="30.28515625" collapsed="false"/>
    <col min="14343" max="14343" customWidth="true" style="54" width="28.0" collapsed="false"/>
    <col min="14344" max="14344" style="54" width="9.140625" collapsed="false"/>
    <col min="14345" max="14345" customWidth="true" style="54" width="20.28515625" collapsed="false"/>
    <col min="14346" max="14346" style="54" width="9.140625" collapsed="false"/>
    <col min="14347" max="14347" customWidth="true" style="54" width="14.7109375" collapsed="false"/>
    <col min="14348" max="14593" style="54" width="9.140625" collapsed="false"/>
    <col min="14594" max="14594" customWidth="true" style="54" width="11.140625" collapsed="false"/>
    <col min="14595" max="14595" customWidth="true" style="54" width="14.5703125" collapsed="false"/>
    <col min="14596" max="14596" style="54" width="9.140625" collapsed="false"/>
    <col min="14597" max="14597" customWidth="true" style="54" width="16.0" collapsed="false"/>
    <col min="14598" max="14598" customWidth="true" style="54" width="30.28515625" collapsed="false"/>
    <col min="14599" max="14599" customWidth="true" style="54" width="28.0" collapsed="false"/>
    <col min="14600" max="14600" style="54" width="9.140625" collapsed="false"/>
    <col min="14601" max="14601" customWidth="true" style="54" width="20.28515625" collapsed="false"/>
    <col min="14602" max="14602" style="54" width="9.140625" collapsed="false"/>
    <col min="14603" max="14603" customWidth="true" style="54" width="14.7109375" collapsed="false"/>
    <col min="14604" max="14849" style="54" width="9.140625" collapsed="false"/>
    <col min="14850" max="14850" customWidth="true" style="54" width="11.140625" collapsed="false"/>
    <col min="14851" max="14851" customWidth="true" style="54" width="14.5703125" collapsed="false"/>
    <col min="14852" max="14852" style="54" width="9.140625" collapsed="false"/>
    <col min="14853" max="14853" customWidth="true" style="54" width="16.0" collapsed="false"/>
    <col min="14854" max="14854" customWidth="true" style="54" width="30.28515625" collapsed="false"/>
    <col min="14855" max="14855" customWidth="true" style="54" width="28.0" collapsed="false"/>
    <col min="14856" max="14856" style="54" width="9.140625" collapsed="false"/>
    <col min="14857" max="14857" customWidth="true" style="54" width="20.28515625" collapsed="false"/>
    <col min="14858" max="14858" style="54" width="9.140625" collapsed="false"/>
    <col min="14859" max="14859" customWidth="true" style="54" width="14.7109375" collapsed="false"/>
    <col min="14860" max="15105" style="54" width="9.140625" collapsed="false"/>
    <col min="15106" max="15106" customWidth="true" style="54" width="11.140625" collapsed="false"/>
    <col min="15107" max="15107" customWidth="true" style="54" width="14.5703125" collapsed="false"/>
    <col min="15108" max="15108" style="54" width="9.140625" collapsed="false"/>
    <col min="15109" max="15109" customWidth="true" style="54" width="16.0" collapsed="false"/>
    <col min="15110" max="15110" customWidth="true" style="54" width="30.28515625" collapsed="false"/>
    <col min="15111" max="15111" customWidth="true" style="54" width="28.0" collapsed="false"/>
    <col min="15112" max="15112" style="54" width="9.140625" collapsed="false"/>
    <col min="15113" max="15113" customWidth="true" style="54" width="20.28515625" collapsed="false"/>
    <col min="15114" max="15114" style="54" width="9.140625" collapsed="false"/>
    <col min="15115" max="15115" customWidth="true" style="54" width="14.7109375" collapsed="false"/>
    <col min="15116" max="15361" style="54" width="9.140625" collapsed="false"/>
    <col min="15362" max="15362" customWidth="true" style="54" width="11.140625" collapsed="false"/>
    <col min="15363" max="15363" customWidth="true" style="54" width="14.5703125" collapsed="false"/>
    <col min="15364" max="15364" style="54" width="9.140625" collapsed="false"/>
    <col min="15365" max="15365" customWidth="true" style="54" width="16.0" collapsed="false"/>
    <col min="15366" max="15366" customWidth="true" style="54" width="30.28515625" collapsed="false"/>
    <col min="15367" max="15367" customWidth="true" style="54" width="28.0" collapsed="false"/>
    <col min="15368" max="15368" style="54" width="9.140625" collapsed="false"/>
    <col min="15369" max="15369" customWidth="true" style="54" width="20.28515625" collapsed="false"/>
    <col min="15370" max="15370" style="54" width="9.140625" collapsed="false"/>
    <col min="15371" max="15371" customWidth="true" style="54" width="14.7109375" collapsed="false"/>
    <col min="15372" max="15617" style="54" width="9.140625" collapsed="false"/>
    <col min="15618" max="15618" customWidth="true" style="54" width="11.140625" collapsed="false"/>
    <col min="15619" max="15619" customWidth="true" style="54" width="14.5703125" collapsed="false"/>
    <col min="15620" max="15620" style="54" width="9.140625" collapsed="false"/>
    <col min="15621" max="15621" customWidth="true" style="54" width="16.0" collapsed="false"/>
    <col min="15622" max="15622" customWidth="true" style="54" width="30.28515625" collapsed="false"/>
    <col min="15623" max="15623" customWidth="true" style="54" width="28.0" collapsed="false"/>
    <col min="15624" max="15624" style="54" width="9.140625" collapsed="false"/>
    <col min="15625" max="15625" customWidth="true" style="54" width="20.28515625" collapsed="false"/>
    <col min="15626" max="15626" style="54" width="9.140625" collapsed="false"/>
    <col min="15627" max="15627" customWidth="true" style="54" width="14.7109375" collapsed="false"/>
    <col min="15628" max="15873" style="54" width="9.140625" collapsed="false"/>
    <col min="15874" max="15874" customWidth="true" style="54" width="11.140625" collapsed="false"/>
    <col min="15875" max="15875" customWidth="true" style="54" width="14.5703125" collapsed="false"/>
    <col min="15876" max="15876" style="54" width="9.140625" collapsed="false"/>
    <col min="15877" max="15877" customWidth="true" style="54" width="16.0" collapsed="false"/>
    <col min="15878" max="15878" customWidth="true" style="54" width="30.28515625" collapsed="false"/>
    <col min="15879" max="15879" customWidth="true" style="54" width="28.0" collapsed="false"/>
    <col min="15880" max="15880" style="54" width="9.140625" collapsed="false"/>
    <col min="15881" max="15881" customWidth="true" style="54" width="20.28515625" collapsed="false"/>
    <col min="15882" max="15882" style="54" width="9.140625" collapsed="false"/>
    <col min="15883" max="15883" customWidth="true" style="54" width="14.7109375" collapsed="false"/>
    <col min="15884" max="16129" style="54" width="9.140625" collapsed="false"/>
    <col min="16130" max="16130" customWidth="true" style="54" width="11.140625" collapsed="false"/>
    <col min="16131" max="16131" customWidth="true" style="54" width="14.5703125" collapsed="false"/>
    <col min="16132" max="16132" style="54" width="9.140625" collapsed="false"/>
    <col min="16133" max="16133" customWidth="true" style="54" width="16.0" collapsed="false"/>
    <col min="16134" max="16134" customWidth="true" style="54" width="30.28515625" collapsed="false"/>
    <col min="16135" max="16135" customWidth="true" style="54" width="28.0" collapsed="false"/>
    <col min="16136" max="16136" style="54" width="9.140625" collapsed="false"/>
    <col min="16137" max="16137" customWidth="true" style="54" width="20.28515625" collapsed="false"/>
    <col min="16138" max="16138" style="54" width="9.140625" collapsed="false"/>
    <col min="16139" max="16139" customWidth="true" style="54" width="14.7109375" collapsed="false"/>
    <col min="16140" max="16384" style="54" width="9.140625" collapsed="false"/>
  </cols>
  <sheetData>
    <row r="1" spans="1:10" ht="20.25">
      <c r="A1" s="119" t="s">
        <v>28</v>
      </c>
      <c r="B1" s="120"/>
      <c r="C1" s="120"/>
      <c r="D1" s="120"/>
      <c r="E1" s="120"/>
      <c r="F1" s="120"/>
      <c r="G1" s="120"/>
      <c r="H1" s="120"/>
      <c r="I1" s="121"/>
    </row>
    <row r="2" spans="1:10" ht="20.25">
      <c r="A2" s="122" t="s">
        <v>29</v>
      </c>
      <c r="B2" s="123"/>
      <c r="C2" s="123"/>
      <c r="D2" s="123"/>
      <c r="E2" s="123"/>
      <c r="F2" s="123"/>
      <c r="G2" s="123"/>
      <c r="H2" s="123"/>
      <c r="I2" s="124"/>
    </row>
    <row r="3" spans="1:10" ht="15.75" thickBot="1">
      <c r="A3" s="125" t="s">
        <v>120</v>
      </c>
      <c r="B3" s="126"/>
      <c r="C3" s="126"/>
      <c r="D3" s="126"/>
      <c r="E3" s="126"/>
      <c r="F3" s="126"/>
      <c r="G3" s="127" t="s">
        <v>114</v>
      </c>
      <c r="H3" s="128"/>
      <c r="I3" s="129"/>
      <c r="J3" s="55"/>
    </row>
    <row r="4" spans="1:10" s="55" customFormat="1" ht="15">
      <c r="A4" s="130" t="s">
        <v>30</v>
      </c>
      <c r="B4" s="131"/>
      <c r="C4" s="56" t="s">
        <v>105</v>
      </c>
      <c r="D4" s="57"/>
      <c r="E4" s="57"/>
      <c r="F4" s="58"/>
      <c r="G4" s="132" t="s">
        <v>107</v>
      </c>
      <c r="H4" s="133"/>
      <c r="I4" s="134"/>
    </row>
    <row r="5" spans="1:10" s="55" customFormat="1" ht="15.75" thickBot="1">
      <c r="A5" s="138" t="s">
        <v>31</v>
      </c>
      <c r="B5" s="139"/>
      <c r="C5" s="139" t="s">
        <v>106</v>
      </c>
      <c r="D5" s="139"/>
      <c r="E5" s="139"/>
      <c r="F5" s="140"/>
      <c r="G5" s="135"/>
      <c r="H5" s="136"/>
      <c r="I5" s="137"/>
    </row>
    <row r="6" spans="1:10">
      <c r="A6" s="151"/>
      <c r="B6" s="152"/>
      <c r="C6" s="152"/>
      <c r="D6" s="152"/>
      <c r="E6" s="59"/>
      <c r="F6" s="153"/>
      <c r="G6" s="144"/>
      <c r="H6" s="144"/>
      <c r="I6" s="145"/>
    </row>
    <row r="7" spans="1:10" ht="25.5" customHeight="1">
      <c r="A7" s="60" t="s">
        <v>32</v>
      </c>
      <c r="B7" s="142" t="s">
        <v>121</v>
      </c>
      <c r="C7" s="142"/>
      <c r="D7" s="142"/>
      <c r="E7" s="143"/>
      <c r="F7" s="154" t="s">
        <v>122</v>
      </c>
      <c r="G7" s="155"/>
      <c r="H7" s="155"/>
      <c r="I7" s="156"/>
    </row>
    <row r="8" spans="1:10">
      <c r="A8" s="157" t="s">
        <v>33</v>
      </c>
      <c r="B8" s="158"/>
      <c r="C8" s="61"/>
      <c r="D8" s="61"/>
      <c r="E8" s="59"/>
      <c r="F8" s="148" t="s">
        <v>123</v>
      </c>
      <c r="G8" s="158"/>
      <c r="H8" s="158"/>
      <c r="I8" s="159"/>
    </row>
    <row r="9" spans="1:10" ht="26.25" customHeight="1">
      <c r="A9" s="141" t="s">
        <v>34</v>
      </c>
      <c r="B9" s="142"/>
      <c r="C9" s="142"/>
      <c r="D9" s="142" t="s">
        <v>126</v>
      </c>
      <c r="E9" s="143"/>
      <c r="F9" s="144" t="s">
        <v>99</v>
      </c>
      <c r="G9" s="144"/>
      <c r="H9" s="144"/>
      <c r="I9" s="145"/>
    </row>
    <row r="10" spans="1:10">
      <c r="A10" s="141" t="s">
        <v>35</v>
      </c>
      <c r="B10" s="142"/>
      <c r="C10" s="142"/>
      <c r="D10" s="146">
        <v>2943129</v>
      </c>
      <c r="E10" s="147"/>
      <c r="F10" s="148" t="s">
        <v>124</v>
      </c>
      <c r="G10" s="149"/>
      <c r="H10" s="149"/>
      <c r="I10" s="150"/>
    </row>
    <row r="11" spans="1:10">
      <c r="A11" s="62" t="s">
        <v>36</v>
      </c>
      <c r="B11" s="61"/>
      <c r="C11" s="63"/>
      <c r="D11" s="173"/>
      <c r="E11" s="174"/>
      <c r="F11" s="175" t="s">
        <v>125</v>
      </c>
      <c r="G11" s="176"/>
      <c r="H11" s="176"/>
      <c r="I11" s="177"/>
    </row>
    <row r="12" spans="1:10" ht="13.5" thickBot="1">
      <c r="A12" s="178" t="s">
        <v>37</v>
      </c>
      <c r="B12" s="179"/>
      <c r="C12" s="179"/>
      <c r="D12" s="180"/>
      <c r="E12" s="181"/>
      <c r="F12" s="64"/>
      <c r="G12" s="182"/>
      <c r="H12" s="183"/>
      <c r="I12" s="184"/>
    </row>
    <row r="13" spans="1:10" ht="26.25" thickBot="1">
      <c r="A13" s="65" t="s">
        <v>0</v>
      </c>
      <c r="B13" s="185" t="s">
        <v>38</v>
      </c>
      <c r="C13" s="185"/>
      <c r="D13" s="185"/>
      <c r="E13" s="185"/>
      <c r="F13" s="66" t="s">
        <v>39</v>
      </c>
      <c r="G13" s="67" t="s">
        <v>40</v>
      </c>
      <c r="H13" s="186" t="s">
        <v>41</v>
      </c>
      <c r="I13" s="187"/>
    </row>
    <row r="14" spans="1:10">
      <c r="A14" s="68"/>
      <c r="B14" s="160" t="s">
        <v>42</v>
      </c>
      <c r="C14" s="161"/>
      <c r="D14" s="161"/>
      <c r="E14" s="162"/>
      <c r="F14" s="69"/>
      <c r="G14" s="69" t="s">
        <v>43</v>
      </c>
      <c r="H14" s="163"/>
      <c r="I14" s="164"/>
    </row>
    <row r="15" spans="1:10" ht="13.5" thickBot="1">
      <c r="A15" s="70"/>
      <c r="B15" s="165" t="s">
        <v>44</v>
      </c>
      <c r="C15" s="166"/>
      <c r="D15" s="166"/>
      <c r="E15" s="167"/>
      <c r="F15" s="71"/>
      <c r="G15" s="71" t="str">
        <f>Certification!D4</f>
        <v>COP-R001</v>
      </c>
      <c r="H15" s="168"/>
      <c r="I15" s="169"/>
    </row>
    <row r="16" spans="1:10" ht="15">
      <c r="A16" s="72" t="s">
        <v>45</v>
      </c>
      <c r="B16" s="170" t="s">
        <v>46</v>
      </c>
      <c r="C16" s="170"/>
      <c r="D16" s="170"/>
      <c r="E16" s="170"/>
      <c r="F16" s="73"/>
      <c r="G16" s="73"/>
      <c r="H16" s="171"/>
      <c r="I16" s="172"/>
    </row>
    <row r="17" spans="1:9">
      <c r="A17" s="68">
        <f>+A15+1</f>
        <v>1</v>
      </c>
      <c r="B17" s="188" t="s">
        <v>47</v>
      </c>
      <c r="C17" s="188"/>
      <c r="D17" s="188"/>
      <c r="E17" s="188"/>
      <c r="F17" s="74"/>
      <c r="G17" s="74">
        <f t="shared" ref="G17:G33" si="0">H17-F17</f>
        <v>2943129</v>
      </c>
      <c r="H17" s="189">
        <f>Certification!AD4</f>
        <v>2943129</v>
      </c>
      <c r="I17" s="190"/>
    </row>
    <row r="18" spans="1:9">
      <c r="A18" s="68">
        <f>+A17+1</f>
        <v>2</v>
      </c>
      <c r="B18" s="188" t="s">
        <v>48</v>
      </c>
      <c r="C18" s="188"/>
      <c r="D18" s="188"/>
      <c r="E18" s="188"/>
      <c r="F18" s="74"/>
      <c r="G18" s="74">
        <f t="shared" si="0"/>
        <v>0</v>
      </c>
      <c r="H18" s="189">
        <f>Certification!AE4</f>
        <v>0</v>
      </c>
      <c r="I18" s="190"/>
    </row>
    <row r="19" spans="1:9">
      <c r="A19" s="68">
        <v>3</v>
      </c>
      <c r="B19" s="188" t="s">
        <v>49</v>
      </c>
      <c r="C19" s="188"/>
      <c r="D19" s="188"/>
      <c r="E19" s="188"/>
      <c r="F19" s="74"/>
      <c r="G19" s="75">
        <f t="shared" si="0"/>
        <v>0</v>
      </c>
      <c r="H19" s="194">
        <f>Certification!AG4</f>
        <v>0</v>
      </c>
      <c r="I19" s="195"/>
    </row>
    <row r="20" spans="1:9">
      <c r="A20" s="68">
        <v>4</v>
      </c>
      <c r="B20" s="188" t="s">
        <v>50</v>
      </c>
      <c r="C20" s="188"/>
      <c r="D20" s="188"/>
      <c r="E20" s="188"/>
      <c r="F20" s="76"/>
      <c r="G20" s="74">
        <f t="shared" si="0"/>
        <v>0</v>
      </c>
      <c r="H20" s="189">
        <f>Certification!AH4+Certification!AI4+Certification!AJ4+Certification!AK4</f>
        <v>0</v>
      </c>
      <c r="I20" s="190"/>
    </row>
    <row r="21" spans="1:9">
      <c r="A21" s="68">
        <v>5</v>
      </c>
      <c r="B21" s="188" t="s">
        <v>51</v>
      </c>
      <c r="C21" s="188"/>
      <c r="D21" s="188"/>
      <c r="E21" s="188"/>
      <c r="F21" s="76"/>
      <c r="G21" s="74">
        <f t="shared" si="0"/>
        <v>0</v>
      </c>
      <c r="H21" s="189">
        <f>Certification!AL4</f>
        <v>0</v>
      </c>
      <c r="I21" s="190"/>
    </row>
    <row r="22" spans="1:9" ht="15.75" thickBot="1">
      <c r="A22" s="77" t="s">
        <v>45</v>
      </c>
      <c r="B22" s="191" t="s">
        <v>52</v>
      </c>
      <c r="C22" s="191"/>
      <c r="D22" s="191"/>
      <c r="E22" s="191"/>
      <c r="F22" s="78">
        <f>SUM(F17:F21)</f>
        <v>0</v>
      </c>
      <c r="G22" s="1">
        <f t="shared" si="0"/>
        <v>2943129</v>
      </c>
      <c r="H22" s="192">
        <f>SUM(H17:H21)</f>
        <v>2943129</v>
      </c>
      <c r="I22" s="193"/>
    </row>
    <row r="23" spans="1:9" ht="15">
      <c r="A23" s="79" t="s">
        <v>53</v>
      </c>
      <c r="B23" s="199" t="s">
        <v>54</v>
      </c>
      <c r="C23" s="199"/>
      <c r="D23" s="199"/>
      <c r="E23" s="199"/>
      <c r="F23" s="80"/>
      <c r="G23" s="81"/>
      <c r="H23" s="200"/>
      <c r="I23" s="201"/>
    </row>
    <row r="24" spans="1:9">
      <c r="A24" s="68">
        <v>1</v>
      </c>
      <c r="B24" s="196" t="s">
        <v>55</v>
      </c>
      <c r="C24" s="196"/>
      <c r="D24" s="196"/>
      <c r="E24" s="196"/>
      <c r="F24" s="74"/>
      <c r="G24" s="74">
        <f t="shared" si="0"/>
        <v>0</v>
      </c>
      <c r="H24" s="197"/>
      <c r="I24" s="198"/>
    </row>
    <row r="25" spans="1:9">
      <c r="A25" s="68">
        <v>2</v>
      </c>
      <c r="B25" s="196" t="s">
        <v>56</v>
      </c>
      <c r="C25" s="196"/>
      <c r="D25" s="196"/>
      <c r="E25" s="196"/>
      <c r="F25" s="82"/>
      <c r="G25" s="74">
        <f t="shared" si="0"/>
        <v>0</v>
      </c>
      <c r="H25" s="197"/>
      <c r="I25" s="198"/>
    </row>
    <row r="26" spans="1:9">
      <c r="A26" s="68">
        <v>3</v>
      </c>
      <c r="B26" s="196" t="s">
        <v>57</v>
      </c>
      <c r="C26" s="196"/>
      <c r="D26" s="196"/>
      <c r="E26" s="196"/>
      <c r="F26" s="82"/>
      <c r="G26" s="74">
        <f t="shared" si="0"/>
        <v>0</v>
      </c>
      <c r="H26" s="197"/>
      <c r="I26" s="198"/>
    </row>
    <row r="27" spans="1:9">
      <c r="A27" s="68">
        <v>4</v>
      </c>
      <c r="B27" s="196" t="s">
        <v>58</v>
      </c>
      <c r="C27" s="196"/>
      <c r="D27" s="196"/>
      <c r="E27" s="196"/>
      <c r="F27" s="82"/>
      <c r="G27" s="74">
        <f t="shared" si="0"/>
        <v>0</v>
      </c>
      <c r="H27" s="197"/>
      <c r="I27" s="198"/>
    </row>
    <row r="28" spans="1:9">
      <c r="A28" s="68">
        <v>5</v>
      </c>
      <c r="B28" s="196" t="s">
        <v>59</v>
      </c>
      <c r="C28" s="196"/>
      <c r="D28" s="196"/>
      <c r="E28" s="196"/>
      <c r="F28" s="82"/>
      <c r="G28" s="74">
        <f t="shared" si="0"/>
        <v>0</v>
      </c>
      <c r="H28" s="197"/>
      <c r="I28" s="198"/>
    </row>
    <row r="29" spans="1:9">
      <c r="A29" s="68">
        <v>6</v>
      </c>
      <c r="B29" s="196" t="s">
        <v>60</v>
      </c>
      <c r="C29" s="196"/>
      <c r="D29" s="196"/>
      <c r="E29" s="196"/>
      <c r="F29" s="82"/>
      <c r="G29" s="74">
        <f t="shared" si="0"/>
        <v>0</v>
      </c>
      <c r="H29" s="197"/>
      <c r="I29" s="198"/>
    </row>
    <row r="30" spans="1:9">
      <c r="A30" s="68">
        <v>7</v>
      </c>
      <c r="B30" s="196" t="s">
        <v>61</v>
      </c>
      <c r="C30" s="196"/>
      <c r="D30" s="196"/>
      <c r="E30" s="196"/>
      <c r="F30" s="83"/>
      <c r="G30" s="74">
        <f t="shared" si="0"/>
        <v>0</v>
      </c>
      <c r="H30" s="197"/>
      <c r="I30" s="198"/>
    </row>
    <row r="31" spans="1:9">
      <c r="A31" s="68">
        <v>8</v>
      </c>
      <c r="B31" s="196" t="s">
        <v>62</v>
      </c>
      <c r="C31" s="196"/>
      <c r="D31" s="196"/>
      <c r="E31" s="196"/>
      <c r="F31" s="74"/>
      <c r="G31" s="74">
        <f t="shared" si="0"/>
        <v>0</v>
      </c>
      <c r="H31" s="197"/>
      <c r="I31" s="198"/>
    </row>
    <row r="32" spans="1:9">
      <c r="A32" s="68">
        <v>9</v>
      </c>
      <c r="B32" s="196" t="s">
        <v>63</v>
      </c>
      <c r="C32" s="196"/>
      <c r="D32" s="196"/>
      <c r="E32" s="196"/>
      <c r="F32" s="74"/>
      <c r="G32" s="74">
        <f t="shared" si="0"/>
        <v>0</v>
      </c>
      <c r="H32" s="202"/>
      <c r="I32" s="203"/>
    </row>
    <row r="33" spans="1:11">
      <c r="A33" s="68">
        <v>10</v>
      </c>
      <c r="B33" s="196" t="s">
        <v>64</v>
      </c>
      <c r="C33" s="196"/>
      <c r="D33" s="196"/>
      <c r="E33" s="196"/>
      <c r="F33" s="74"/>
      <c r="G33" s="74">
        <f t="shared" si="0"/>
        <v>0</v>
      </c>
      <c r="H33" s="202"/>
      <c r="I33" s="203"/>
    </row>
    <row r="34" spans="1:11" ht="15.75" thickBot="1">
      <c r="A34" s="84" t="s">
        <v>65</v>
      </c>
      <c r="B34" s="204" t="s">
        <v>66</v>
      </c>
      <c r="C34" s="204"/>
      <c r="D34" s="204"/>
      <c r="E34" s="204"/>
      <c r="F34" s="85">
        <f>SUM(F24:F33)</f>
        <v>0</v>
      </c>
      <c r="G34" s="85">
        <f t="shared" ref="G34:G42" si="1">H34-F34</f>
        <v>0</v>
      </c>
      <c r="H34" s="205">
        <f>SUM(H24:H33)</f>
        <v>0</v>
      </c>
      <c r="I34" s="206"/>
    </row>
    <row r="35" spans="1:11" ht="15">
      <c r="A35" s="72" t="s">
        <v>67</v>
      </c>
      <c r="B35" s="170" t="s">
        <v>68</v>
      </c>
      <c r="C35" s="170"/>
      <c r="D35" s="170"/>
      <c r="E35" s="170"/>
      <c r="F35" s="86"/>
      <c r="G35" s="87">
        <f t="shared" si="1"/>
        <v>0</v>
      </c>
      <c r="H35" s="212"/>
      <c r="I35" s="213"/>
    </row>
    <row r="36" spans="1:11">
      <c r="A36" s="88">
        <v>1</v>
      </c>
      <c r="B36" s="196" t="s">
        <v>69</v>
      </c>
      <c r="C36" s="196"/>
      <c r="D36" s="196"/>
      <c r="E36" s="196"/>
      <c r="F36" s="89"/>
      <c r="G36" s="74">
        <f t="shared" si="1"/>
        <v>0</v>
      </c>
      <c r="H36" s="197"/>
      <c r="I36" s="198"/>
    </row>
    <row r="37" spans="1:11">
      <c r="A37" s="88">
        <v>2</v>
      </c>
      <c r="B37" s="196" t="s">
        <v>70</v>
      </c>
      <c r="C37" s="196"/>
      <c r="D37" s="196"/>
      <c r="E37" s="196"/>
      <c r="F37" s="89"/>
      <c r="G37" s="74">
        <f t="shared" si="1"/>
        <v>0</v>
      </c>
      <c r="H37" s="197"/>
      <c r="I37" s="198"/>
    </row>
    <row r="38" spans="1:11">
      <c r="A38" s="88">
        <v>3</v>
      </c>
      <c r="B38" s="196" t="s">
        <v>71</v>
      </c>
      <c r="C38" s="196"/>
      <c r="D38" s="196"/>
      <c r="E38" s="196"/>
      <c r="F38" s="89"/>
      <c r="G38" s="74">
        <f t="shared" si="1"/>
        <v>0</v>
      </c>
      <c r="H38" s="197"/>
      <c r="I38" s="198"/>
    </row>
    <row r="39" spans="1:11">
      <c r="A39" s="88">
        <v>4</v>
      </c>
      <c r="B39" s="196" t="s">
        <v>72</v>
      </c>
      <c r="C39" s="196"/>
      <c r="D39" s="196"/>
      <c r="E39" s="196"/>
      <c r="F39" s="89"/>
      <c r="G39" s="74">
        <f t="shared" si="1"/>
        <v>0</v>
      </c>
      <c r="H39" s="207"/>
      <c r="I39" s="208"/>
    </row>
    <row r="40" spans="1:11" ht="14.25">
      <c r="A40" s="88"/>
      <c r="B40" s="209" t="s">
        <v>73</v>
      </c>
      <c r="C40" s="209"/>
      <c r="D40" s="209"/>
      <c r="E40" s="209"/>
      <c r="F40" s="90"/>
      <c r="G40" s="91">
        <f t="shared" si="1"/>
        <v>0</v>
      </c>
      <c r="H40" s="210"/>
      <c r="I40" s="211"/>
      <c r="J40" s="92"/>
    </row>
    <row r="41" spans="1:11" ht="14.25">
      <c r="A41" s="88"/>
      <c r="B41" s="209" t="s">
        <v>74</v>
      </c>
      <c r="C41" s="209"/>
      <c r="D41" s="209"/>
      <c r="E41" s="209"/>
      <c r="F41" s="90"/>
      <c r="G41" s="91">
        <f t="shared" si="1"/>
        <v>0</v>
      </c>
      <c r="H41" s="207"/>
      <c r="I41" s="208"/>
      <c r="J41" s="92"/>
    </row>
    <row r="42" spans="1:11" s="55" customFormat="1" ht="15.75" thickBot="1">
      <c r="A42" s="84" t="s">
        <v>67</v>
      </c>
      <c r="B42" s="204" t="s">
        <v>75</v>
      </c>
      <c r="C42" s="204"/>
      <c r="D42" s="204"/>
      <c r="E42" s="204"/>
      <c r="F42" s="93">
        <f>SUM(F36:F41)</f>
        <v>0</v>
      </c>
      <c r="G42" s="93">
        <f t="shared" si="1"/>
        <v>0</v>
      </c>
      <c r="H42" s="235">
        <f>SUM(H36:H41)</f>
        <v>0</v>
      </c>
      <c r="I42" s="236"/>
      <c r="J42" s="94"/>
      <c r="K42" s="95"/>
    </row>
    <row r="43" spans="1:11" s="55" customFormat="1" ht="18.75" thickBot="1">
      <c r="A43" s="96"/>
      <c r="B43" s="237" t="s">
        <v>76</v>
      </c>
      <c r="C43" s="237"/>
      <c r="D43" s="237"/>
      <c r="E43" s="237"/>
      <c r="F43" s="97"/>
      <c r="G43" s="112">
        <f>G42-G34+G22</f>
        <v>2943129</v>
      </c>
      <c r="H43" s="238">
        <f>H22-H34+H42</f>
        <v>2943129</v>
      </c>
      <c r="I43" s="239"/>
      <c r="J43" s="94"/>
      <c r="K43" s="95"/>
    </row>
    <row r="44" spans="1:11" s="55" customFormat="1" ht="18">
      <c r="A44" s="98"/>
      <c r="B44" s="214" t="s">
        <v>77</v>
      </c>
      <c r="C44" s="215"/>
      <c r="D44" s="215"/>
      <c r="E44" s="215"/>
      <c r="F44" s="215"/>
      <c r="G44" s="215"/>
      <c r="H44" s="215"/>
      <c r="I44" s="216"/>
    </row>
    <row r="45" spans="1:11">
      <c r="A45" s="68"/>
      <c r="B45" s="217" t="s">
        <v>78</v>
      </c>
      <c r="C45" s="218"/>
      <c r="D45" s="218"/>
      <c r="E45" s="219"/>
      <c r="F45" s="160" t="s">
        <v>113</v>
      </c>
      <c r="G45" s="161"/>
      <c r="H45" s="161"/>
      <c r="I45" s="220"/>
    </row>
    <row r="46" spans="1:11" ht="21.75" customHeight="1">
      <c r="A46" s="70"/>
      <c r="B46" s="165" t="s">
        <v>79</v>
      </c>
      <c r="C46" s="166"/>
      <c r="D46" s="223" t="s">
        <v>104</v>
      </c>
      <c r="E46" s="224"/>
      <c r="F46" s="224"/>
      <c r="G46" s="224"/>
      <c r="H46" s="224"/>
      <c r="I46" s="225"/>
    </row>
    <row r="47" spans="1:11" ht="21.75" customHeight="1">
      <c r="A47" s="99"/>
      <c r="B47" s="221"/>
      <c r="C47" s="222"/>
      <c r="D47" s="226"/>
      <c r="E47" s="227"/>
      <c r="F47" s="227"/>
      <c r="G47" s="227"/>
      <c r="H47" s="227"/>
      <c r="I47" s="228"/>
    </row>
    <row r="48" spans="1:11" ht="13.5" thickBot="1">
      <c r="A48" s="100"/>
      <c r="B48" s="101"/>
      <c r="C48" s="101"/>
      <c r="D48" s="101"/>
      <c r="E48" s="101"/>
      <c r="F48" s="102"/>
      <c r="G48" s="103"/>
      <c r="H48" s="104"/>
      <c r="I48" s="105"/>
    </row>
    <row r="49" spans="1:9">
      <c r="A49" s="229" t="s">
        <v>80</v>
      </c>
      <c r="B49" s="230"/>
      <c r="C49" s="229" t="s">
        <v>81</v>
      </c>
      <c r="D49" s="230"/>
      <c r="E49" s="231"/>
      <c r="F49" s="106" t="s">
        <v>82</v>
      </c>
      <c r="G49" s="232" t="s">
        <v>82</v>
      </c>
      <c r="H49" s="233"/>
      <c r="I49" s="234"/>
    </row>
    <row r="50" spans="1:9">
      <c r="A50" s="248"/>
      <c r="B50" s="249"/>
      <c r="C50" s="248"/>
      <c r="D50" s="254"/>
      <c r="E50" s="249"/>
      <c r="F50" s="249"/>
      <c r="G50" s="257"/>
      <c r="H50" s="258"/>
      <c r="I50" s="259"/>
    </row>
    <row r="51" spans="1:9">
      <c r="A51" s="250"/>
      <c r="B51" s="251"/>
      <c r="C51" s="250"/>
      <c r="D51" s="255"/>
      <c r="E51" s="251"/>
      <c r="F51" s="251"/>
      <c r="G51" s="260"/>
      <c r="H51" s="261"/>
      <c r="I51" s="262"/>
    </row>
    <row r="52" spans="1:9">
      <c r="A52" s="250"/>
      <c r="B52" s="251"/>
      <c r="C52" s="250"/>
      <c r="D52" s="255"/>
      <c r="E52" s="251"/>
      <c r="F52" s="251"/>
      <c r="G52" s="260"/>
      <c r="H52" s="261"/>
      <c r="I52" s="262"/>
    </row>
    <row r="53" spans="1:9">
      <c r="A53" s="250"/>
      <c r="B53" s="251"/>
      <c r="C53" s="250"/>
      <c r="D53" s="255"/>
      <c r="E53" s="251"/>
      <c r="F53" s="251"/>
      <c r="G53" s="260"/>
      <c r="H53" s="261"/>
      <c r="I53" s="262"/>
    </row>
    <row r="54" spans="1:9">
      <c r="A54" s="250"/>
      <c r="B54" s="251"/>
      <c r="C54" s="250"/>
      <c r="D54" s="255"/>
      <c r="E54" s="251"/>
      <c r="F54" s="251"/>
      <c r="G54" s="260"/>
      <c r="H54" s="261"/>
      <c r="I54" s="262"/>
    </row>
    <row r="55" spans="1:9">
      <c r="A55" s="250"/>
      <c r="B55" s="251"/>
      <c r="C55" s="250"/>
      <c r="D55" s="255"/>
      <c r="E55" s="251"/>
      <c r="F55" s="251"/>
      <c r="G55" s="260"/>
      <c r="H55" s="261"/>
      <c r="I55" s="262"/>
    </row>
    <row r="56" spans="1:9">
      <c r="A56" s="250"/>
      <c r="B56" s="251"/>
      <c r="C56" s="250"/>
      <c r="D56" s="255"/>
      <c r="E56" s="251"/>
      <c r="F56" s="251"/>
      <c r="G56" s="260"/>
      <c r="H56" s="261"/>
      <c r="I56" s="262"/>
    </row>
    <row r="57" spans="1:9">
      <c r="A57" s="252"/>
      <c r="B57" s="253"/>
      <c r="C57" s="252"/>
      <c r="D57" s="256"/>
      <c r="E57" s="253"/>
      <c r="F57" s="253"/>
      <c r="G57" s="263"/>
      <c r="H57" s="264"/>
      <c r="I57" s="265"/>
    </row>
    <row r="58" spans="1:9" ht="15" thickBot="1">
      <c r="A58" s="266"/>
      <c r="B58" s="267"/>
      <c r="C58" s="240" t="s">
        <v>109</v>
      </c>
      <c r="D58" s="268"/>
      <c r="E58" s="241"/>
      <c r="F58" s="107" t="s">
        <v>110</v>
      </c>
      <c r="G58" s="240" t="s">
        <v>111</v>
      </c>
      <c r="H58" s="268"/>
      <c r="I58" s="241"/>
    </row>
    <row r="59" spans="1:9" ht="29.25" thickBot="1">
      <c r="A59" s="240" t="s">
        <v>100</v>
      </c>
      <c r="B59" s="241"/>
      <c r="C59" s="242" t="s">
        <v>101</v>
      </c>
      <c r="D59" s="243"/>
      <c r="E59" s="244"/>
      <c r="F59" s="113" t="s">
        <v>102</v>
      </c>
      <c r="G59" s="245" t="s">
        <v>83</v>
      </c>
      <c r="H59" s="246"/>
      <c r="I59" s="247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vijay.poojary</lastModifiedBy>
  <lastPrinted>2014-01-09T07:01:54Z</lastPrinted>
  <dcterms:modified xsi:type="dcterms:W3CDTF">2015-02-18T13:22:42Z</dcterms:modified>
</coreProperties>
</file>