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Order!$A$1:$Z$8</definedName>
    <definedName name="_xlnm.Print_Area" localSheetId="3">'PO Template'!$A$1:$I$39</definedName>
  </definedNames>
  <calcPr calcId="124519"/>
</workbook>
</file>

<file path=xl/calcChain.xml><?xml version="1.0" encoding="utf-8"?>
<calcChain xmlns="http://schemas.openxmlformats.org/spreadsheetml/2006/main">
  <c r="G36" i="10"/>
  <c r="I18" i="12" l="1"/>
  <c r="Q8" i="9"/>
  <c r="R8" s="1"/>
  <c r="Q8" i="8"/>
  <c r="R8" s="1"/>
  <c r="F4" i="10"/>
  <c r="B1" i="8"/>
  <c r="E3" i="10"/>
  <c r="H3"/>
  <c r="D8"/>
  <c r="B6"/>
  <c r="F7"/>
  <c r="F6"/>
  <c r="Y8" i="9" l="1"/>
  <c r="Z8" s="1"/>
  <c r="S8"/>
  <c r="S8" i="8"/>
  <c r="Y8" s="1"/>
  <c r="Z8" s="1"/>
  <c r="A35" i="12"/>
  <c r="AL8" i="9" l="1"/>
  <c r="AL4" s="1"/>
  <c r="H21" i="10" s="1"/>
  <c r="G21" s="1"/>
  <c r="AK8" i="9"/>
  <c r="AK4" s="1"/>
  <c r="AJ8"/>
  <c r="AJ4" s="1"/>
  <c r="H19" i="10" s="1"/>
  <c r="G19" s="1"/>
  <c r="AI8" i="9"/>
  <c r="AI4" s="1"/>
  <c r="AH8"/>
  <c r="AH4" s="1"/>
  <c r="H20" i="10" s="1"/>
  <c r="G20" s="1"/>
  <c r="AE8" i="9"/>
  <c r="AE4" s="1"/>
  <c r="AD8"/>
  <c r="AF8" l="1"/>
  <c r="AF4" s="1"/>
  <c r="AD4"/>
  <c r="H17" i="10" s="1"/>
  <c r="G17" s="1"/>
  <c r="AG8" i="9"/>
  <c r="AM8" l="1"/>
  <c r="AM4" s="1"/>
  <c r="AG4"/>
  <c r="H18" i="10" s="1"/>
  <c r="G18" s="1"/>
  <c r="Z4" i="9"/>
  <c r="Z4" i="8" l="1"/>
  <c r="I19" i="12" s="1"/>
  <c r="I22" s="1"/>
  <c r="G39" i="10" l="1"/>
  <c r="G25"/>
  <c r="G26"/>
  <c r="G27"/>
  <c r="G28"/>
  <c r="G29"/>
  <c r="G30"/>
  <c r="G31"/>
  <c r="G32"/>
  <c r="G33"/>
  <c r="G24"/>
  <c r="G15"/>
  <c r="H42" l="1"/>
  <c r="F42"/>
  <c r="G41"/>
  <c r="G40"/>
  <c r="G38"/>
  <c r="G37"/>
  <c r="G35"/>
  <c r="H34"/>
  <c r="F34"/>
  <c r="F22"/>
  <c r="A17"/>
  <c r="A18" s="1"/>
  <c r="G34" l="1"/>
  <c r="G42"/>
  <c r="D11" l="1"/>
  <c r="D9"/>
  <c r="H22"/>
  <c r="D12" l="1"/>
  <c r="H43"/>
  <c r="G22"/>
  <c r="G43" s="1"/>
</calcChain>
</file>

<file path=xl/sharedStrings.xml><?xml version="1.0" encoding="utf-8"?>
<sst xmlns="http://schemas.openxmlformats.org/spreadsheetml/2006/main" count="232" uniqueCount="184">
  <si>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</si>
  <si>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</si>
  <si>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</si>
  <si>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</si>
  <si>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</si>
  <si>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</si>
  <si>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</si>
  <si>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</si>
  <si>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</si>
  <si>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</si>
  <si>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</si>
  <si>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</si>
  <si>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</si>
  <si>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</si>
  <si>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</si>
  <si>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</si>
  <si>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</si>
  <si>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</si>
  <si>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</si>
  <si>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</si>
  <si>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</si>
  <si>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</si>
  <si>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</si>
  <si>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</si>
  <si>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</si>
  <si>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</si>
  <si>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</si>
  <si>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</si>
  <si>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</si>
  <si>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</si>
  <si>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</si>
  <si>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</si>
  <si>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</si>
  <si>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</si>
  <si>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</si>
  <si>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</si>
  <si>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</si>
  <si>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</si>
  <si>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</si>
  <si>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</si>
  <si>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</si>
  <si>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</si>
  <si>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</si>
  <si>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</si>
  <si>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</si>
  <si>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</si>
  <si>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</si>
  <si>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</si>
  <si>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</si>
  <si>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</si>
  <si>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</si>
  <si>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</si>
  <si>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</si>
  <si>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</si>
  <si>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</si>
  <si>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</si>
  <si>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</si>
  <si>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</si>
  <si>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</si>
  <si>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</si>
  <si>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</si>
  <si>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</si>
  <si>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</si>
  <si>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</si>
  <si>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</si>
  <si>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</si>
  <si>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</si>
  <si>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</si>
  <si>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</si>
  <si>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</si>
  <si>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</si>
  <si>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</si>
  <si>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</si>
  <si>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</si>
  <si>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</si>
  <si>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</si>
  <si>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</si>
  <si>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</si>
  <si>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</si>
  <si>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</si>
  <si>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</si>
  <si>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</si>
  <si>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</si>
  <si>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</si>
  <si>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</si>
  <si>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</si>
  <si>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</si>
  <si>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</si>
  <si>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</si>
  <si>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</si>
  <si>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</si>
  <si>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</si>
  <si>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</si>
  <si>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</si>
  <si>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</si>
  <si>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</si>
  <si>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</si>
  <si>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</si>
  <si>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</si>
  <si>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</si>
  <si>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</si>
  <si>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</si>
  <si>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</si>
  <si>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</si>
  <si>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</si>
  <si>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</si>
  <si>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</si>
  <si>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</si>
  <si>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</si>
  <si>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</si>
  <si>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</si>
  <si>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</si>
  <si>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</si>
  <si>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</si>
  <si>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</si>
  <si>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</si>
  <si>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</si>
  <si>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</si>
  <si>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</si>
  <si>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</si>
  <si>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</si>
  <si>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</si>
  <si>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</si>
  <si>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</si>
  <si>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</si>
  <si>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</si>
  <si>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</si>
  <si>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</si>
  <si>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</si>
  <si>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</si>
  <si>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</si>
  <si>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</si>
  <si>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</si>
  <si>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</si>
  <si>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</si>
  <si>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</si>
  <si>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</si>
  <si>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</si>
  <si>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</si>
  <si>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</si>
  <si>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</si>
  <si>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</si>
  <si>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</si>
  <si>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</si>
  <si>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</si>
  <si>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</si>
  <si>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</si>
  <si>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</si>
  <si>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Nos</t>
  </si>
  <si>
    <t>Annexure   A</t>
  </si>
  <si>
    <t>Warranty</t>
  </si>
  <si>
    <t>Date.:-</t>
  </si>
  <si>
    <t xml:space="preserve">Purchase Order - </t>
  </si>
  <si>
    <r>
      <t xml:space="preserve">Mode of Payment:- </t>
    </r>
    <r>
      <rPr>
        <b/>
        <sz val="10"/>
        <rFont val="Tahoma"/>
        <family val="2"/>
      </rPr>
      <t xml:space="preserve"> THROUGH CHEQUE</t>
    </r>
  </si>
  <si>
    <t xml:space="preserve">Purchase Order No - </t>
  </si>
  <si>
    <t>ERP PO No</t>
  </si>
  <si>
    <t>ERP PO NO:-</t>
  </si>
  <si>
    <t>Management</t>
  </si>
  <si>
    <t>Every DELIVERY should be accompanied with a separate DELIVERY CHALLAN &amp; TAX INVOICE or TAX INVOICE CUM CHALLAN duly stamp &amp; signed. Above mentioned Purchase Order Ref. No. (CHPL/HRL/PO/15-16/002) to be mentioned on every delivery challan &amp; TAX INVOICE or TAX INVOICE CUM CHALLAN.</t>
  </si>
  <si>
    <t>Water Cooled Screw Chillers of 250 TR</t>
  </si>
  <si>
    <t xml:space="preserve">McQuay </t>
  </si>
  <si>
    <t>PFS2652DBRY</t>
  </si>
  <si>
    <t>Rajasthan</t>
  </si>
  <si>
    <t>504020000</t>
  </si>
  <si>
    <t>M/s. Daikin Airconditioning India. Pvt. Ltd.</t>
  </si>
  <si>
    <t xml:space="preserve">SP2-12 to SP2-15 &amp; SP2-24 to SP2-27,RIICO New Industrial Complex (Majrakath),Neemrana – 301705 Distt. Alwar (Rajasthan) INDIA.
</t>
  </si>
  <si>
    <t>MKTG/UK/Hyatt Lucknow/2014-2015/1934R6 dated 11th November, 2014</t>
  </si>
  <si>
    <t>Supply of McQuay Water Cooled Screw Chillers of 250 TR x 2 Nos for Hyatt Regency, Lucknow for Chartered Hotels Private Limited (CHPL).”
.</t>
  </si>
  <si>
    <t>CHPL/HRL/PO/14-15/040</t>
  </si>
  <si>
    <t xml:space="preserve">Mr. Jayesh Deshpande </t>
  </si>
  <si>
    <t>91-22-30926666. Fax: 91-22-30926699</t>
  </si>
  <si>
    <t xml:space="preserve">jayesh.deshpande@diakinindia.com </t>
  </si>
  <si>
    <t>30% advance and balance 70% prior to dispatch.</t>
  </si>
  <si>
    <t>Amount in words : Rupees Seventy-One Lac Three Thousand Three Hundred and Twenty Only.</t>
  </si>
  <si>
    <t>Amount in Words =Twenty One Lacs Thirty Thousand Nine Hundred Ninety Six</t>
  </si>
  <si>
    <t>within 12 weeks from the date of receipt of this purchase order. Delivery of the chillers will be made on or before 20th March 2015 as agreed and assured by Daikin.</t>
  </si>
  <si>
    <t>DLP of 12 Months from the date of commissioning or 18 months from the date of supply whichever is earlier.  Any defects in the materials delivered shall be made good by the Daikin at no extra cost and any appliances, material, equipment and/or labour required in this regard. Daikin shall replace any defective part with no cost to CHPL. The turnaround time for fixing any defect shall be 24 hours. In case the part is not available or cannot be repaired within the said time limit Daikin shall provide temporary arrangements to keep the system working till such a time that the problem may be fixed.</t>
  </si>
  <si>
    <t xml:space="preserve">M/s. Chartered Hotels Private Ltd (CHPL), Hyatt Regency, Lucknow; Plot No. TC 13 - V-I &amp; II, Vibuthi Khand, Gomti Nagar, Lucknow – 226010. (India).
                                                                                               </t>
  </si>
  <si>
    <t>HRL/1000177</t>
  </si>
  <si>
    <t>30% Advance  Against Delivery</t>
  </si>
  <si>
    <t>COP-R001</t>
  </si>
  <si>
    <t>COP-R002</t>
  </si>
  <si>
    <t>100% Advance  Against Delivery</t>
  </si>
  <si>
    <t>Amount in Words =Forty Nine Lakhs Seventy Two Thousand Three Hundred Twenty Four</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</si>
</sst>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0">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rgb="000000"/>
      <name val="Calibri"/>
      <family val="2"/>
      <scheme val="minor"/>
    </font>
    <font>
      <b/>
      <sz val="9"/>
      <color theme="1" rgb="000000"/>
      <name val="Calibri"/>
      <family val="2"/>
      <scheme val="minor"/>
    </font>
    <font>
      <u/>
      <sz val="11"/>
      <color indexed="12"/>
      <name val="Arial"/>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15" fillId="0" borderId="1" xfId="0" applyFont="1" applyFill="1" applyBorder="1" applyAlignment="1">
      <alignment vertical="center" wrapText="1"/>
    </xf>
    <xf numFmtId="0" fontId="15" fillId="0" borderId="1" xfId="40" applyFont="1" applyFill="1" applyBorder="1" applyAlignment="1" applyProtection="1">
      <alignment horizontal="center" vertical="center"/>
    </xf>
    <xf numFmtId="0" fontId="15" fillId="0" borderId="1" xfId="0" applyFont="1" applyFill="1" applyBorder="1" applyAlignment="1">
      <alignment horizontal="center" vertical="center" wrapText="1"/>
    </xf>
    <xf numFmtId="0" fontId="14" fillId="0" borderId="1" xfId="0" applyFont="1" applyBorder="1" applyAlignment="1">
      <alignment vertical="center"/>
    </xf>
    <xf numFmtId="2" fontId="15" fillId="0" borderId="1" xfId="23" applyNumberFormat="1" applyFont="1" applyFill="1" applyBorder="1" applyAlignment="1">
      <alignment horizontal="right" vertical="center" wrapText="1"/>
    </xf>
    <xf numFmtId="165" fontId="14" fillId="0" borderId="1" xfId="0" applyNumberFormat="1" applyFont="1" applyBorder="1" applyAlignment="1">
      <alignment vertical="center"/>
    </xf>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3" fillId="0" borderId="39" xfId="23" applyFont="1" applyFill="1" applyBorder="1" applyAlignment="1">
      <alignment horizontal="left" vertical="center"/>
    </xf>
    <xf numFmtId="0" fontId="13" fillId="0" borderId="46" xfId="23" applyFont="1" applyFill="1" applyBorder="1" applyAlignment="1">
      <alignment horizontal="left" vertical="center"/>
    </xf>
    <xf numFmtId="0" fontId="13"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Border="1" applyAlignment="1">
      <alignment horizontal="left" vertical="center" wrapText="1"/>
    </xf>
    <xf numFmtId="0" fontId="25" fillId="0" borderId="3" xfId="43" applyFont="1" applyBorder="1" applyAlignment="1">
      <alignment horizontal="left" vertical="center" wrapText="1"/>
    </xf>
    <xf numFmtId="0" fontId="25" fillId="0" borderId="4" xfId="43" applyFont="1" applyBorder="1" applyAlignment="1">
      <alignment horizontal="left" vertical="center" wrapText="1"/>
    </xf>
    <xf numFmtId="0" fontId="17" fillId="0" borderId="2" xfId="43" applyFont="1" applyBorder="1" applyAlignment="1">
      <alignment horizontal="left" vertical="center" wrapText="1"/>
    </xf>
    <xf numFmtId="0" fontId="17" fillId="0" borderId="3" xfId="43" applyFont="1" applyBorder="1" applyAlignment="1">
      <alignment horizontal="left" vertical="center" wrapText="1"/>
    </xf>
    <xf numFmtId="0" fontId="17" fillId="0" borderId="29" xfId="43" applyFont="1" applyBorder="1" applyAlignment="1">
      <alignment horizontal="left" vertical="center" wrapText="1"/>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wrapText="1"/>
    </xf>
    <xf numFmtId="0" fontId="20" fillId="9" borderId="3" xfId="41" applyFont="1" applyFill="1" applyBorder="1" applyAlignment="1">
      <alignment horizontal="center" vertical="center" wrapText="1"/>
    </xf>
    <xf numFmtId="0" fontId="20" fillId="9" borderId="4" xfId="41" applyFont="1" applyFill="1" applyBorder="1" applyAlignment="1">
      <alignment horizontal="center" vertical="center" wrapText="1"/>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5" fillId="0" borderId="2" xfId="0" applyNumberFormat="1" applyFont="1" applyBorder="1" applyAlignment="1">
      <alignment horizontal="left" vertical="center"/>
    </xf>
    <xf numFmtId="1" fontId="25" fillId="0" borderId="3" xfId="0" applyNumberFormat="1" applyFont="1" applyBorder="1" applyAlignment="1">
      <alignment horizontal="left" vertical="center"/>
    </xf>
    <xf numFmtId="1" fontId="25" fillId="0" borderId="4" xfId="0" applyNumberFormat="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9" fillId="0" borderId="3" xfId="42" applyFont="1" applyFill="1" applyBorder="1" applyAlignment="1" applyProtection="1">
      <alignment horizontal="left" vertical="center"/>
    </xf>
    <xf numFmtId="0" fontId="29" fillId="0" borderId="4"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0" fontId="25" fillId="0" borderId="28" xfId="0" applyFont="1" applyBorder="1" applyAlignment="1">
      <alignment horizontal="left" vertical="center" wrapText="1"/>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17" fillId="0" borderId="28"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7" fillId="0" borderId="4" xfId="0" applyFont="1" applyFill="1" applyBorder="1" applyAlignment="1">
      <alignment horizontal="left" vertical="center" wrapText="1"/>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28"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yesh.deshpande@diakinindia.com"/>
  <Relationship Id="rId2" Type="http://schemas.openxmlformats.org/officeDocument/2006/relationships/printerSettings" Target="../printerSettings/printerSettings4.bin"/>
  <Relationship Id="rId3" Type="http://schemas.openxmlformats.org/officeDocument/2006/relationships/hyperlink" TargetMode="External" Target="mailto:jayesh.deshpande@diakinindia.com"/>
  <Relationship Id="rId4" Type="http://schemas.openxmlformats.org/officeDocument/2006/relationships/hyperlink" TargetMode="External" Target="mailto:jayesh.deshpande@diakinindia.com"/>
  <Relationship Id="rId5" Type="http://schemas.openxmlformats.org/officeDocument/2006/relationships/hyperlink" TargetMode="External" Target="mailto:jayesh.deshpande@diakinindia.com"/>
  <Relationship Id="rId6" Type="http://schemas.openxmlformats.org/officeDocument/2006/relationships/hyperlink" TargetMode="External" Target="mailto:jayesh.deshpande@diakinindia.com"/>
  <Relationship Id="rId7" Type="http://schemas.openxmlformats.org/officeDocument/2006/relationships/hyperlink" TargetMode="External" Target="mailto:jayesh.deshpande@diakinindia.com"/>
</Relationships>

</file>

<file path=xl/worksheets/sheet1.xml><?xml version="1.0" encoding="utf-8"?>
<worksheet xmlns="http://schemas.openxmlformats.org/spreadsheetml/2006/main" xmlns:r="http://schemas.openxmlformats.org/officeDocument/2006/relationships">
  <sheetPr>
    <pageSetUpPr fitToPage="1"/>
  </sheetPr>
  <dimension ref="A1:BS8"/>
  <sheetViews>
    <sheetView workbookViewId="0">
      <selection activeCell="B8" sqref="B8:Z8"/>
    </sheetView>
  </sheetViews>
  <sheetFormatPr defaultColWidth="9.140625" defaultRowHeight="15"/>
  <cols>
    <col min="1" max="1" customWidth="true" style="1" width="9.0" collapsed="true"/>
    <col min="2" max="2" bestFit="true" customWidth="true" style="1" width="11.0" collapsed="true"/>
    <col min="3" max="3" customWidth="true" style="1" width="32.42578125" collapsed="true"/>
    <col min="4" max="4" bestFit="true" customWidth="true" style="1" width="5.140625" collapsed="true"/>
    <col min="5" max="5" bestFit="true" customWidth="true" style="1" width="6.0" collapsed="true"/>
    <col min="6" max="6" bestFit="true" customWidth="true" style="1" width="12.85546875" collapsed="true"/>
    <col min="7" max="7" customWidth="true" style="1" width="19.7109375" collapsed="true"/>
    <col min="8" max="8" customWidth="true" style="1" width="17.7109375" collapsed="true"/>
    <col min="9" max="9" customWidth="true" style="1" width="10.0" collapsed="true"/>
    <col min="10" max="10" customWidth="true" style="1" width="13.42578125" collapsed="true"/>
    <col min="11" max="11" customWidth="true" style="1" width="10.7109375" collapsed="true"/>
    <col min="12" max="12" customWidth="true" style="15" width="2.7109375" collapsed="true"/>
    <col min="13" max="13" bestFit="true" customWidth="true" style="1" width="5.7109375" collapsed="true"/>
    <col min="14" max="14" bestFit="true" customWidth="true" style="1" width="6.85546875" collapsed="true"/>
    <col min="15" max="15" customWidth="true" style="18" width="3.7109375" collapsed="true"/>
    <col min="16" max="16" bestFit="true" customWidth="true" style="1" width="10.5703125" collapsed="true"/>
    <col min="17" max="17" bestFit="true" customWidth="true" style="21" width="9.5703125" collapsed="true"/>
    <col min="18" max="18" bestFit="true" customWidth="true" style="21" width="23.5703125" collapsed="true"/>
    <col min="19" max="19" bestFit="true" customWidth="true" style="21" width="9.5703125" collapsed="true"/>
    <col min="20" max="20" customWidth="true" style="21" width="11.28515625" collapsed="true"/>
    <col min="21" max="21" customWidth="true" style="21" width="9.7109375" collapsed="true"/>
    <col min="22" max="22" customWidth="true" style="21" width="7.42578125" collapsed="true"/>
    <col min="23" max="23" customWidth="true" style="21" width="11.0" collapsed="true"/>
    <col min="24" max="24" customWidth="true" style="21" width="6.140625" collapsed="true"/>
    <col min="25" max="25" customWidth="true" style="21" width="11.5703125" collapsed="true"/>
    <col min="26" max="26" bestFit="true" customWidth="true" style="21" width="13.42578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1" spans="1:71" ht="36">
      <c r="A1" s="112" t="s">
        <v>154</v>
      </c>
      <c r="B1" s="131" t="str">
        <f>'PO Template'!G6</f>
        <v>CHPL/HRL/PO/14-15/040</v>
      </c>
      <c r="C1" s="131"/>
      <c r="F1" s="130" t="s">
        <v>149</v>
      </c>
      <c r="G1" s="130"/>
      <c r="H1" s="130"/>
      <c r="I1" s="130"/>
      <c r="J1" s="130"/>
      <c r="K1" s="130"/>
      <c r="L1" s="130"/>
      <c r="M1" s="130"/>
      <c r="N1" s="130"/>
      <c r="O1" s="130"/>
      <c r="P1" s="130"/>
      <c r="Q1" s="130"/>
    </row>
    <row r="3" spans="1:71">
      <c r="A3" s="1" t="s">
        <v>25</v>
      </c>
    </row>
    <row r="4" spans="1:71">
      <c r="A4" s="1" t="s">
        <v>24</v>
      </c>
      <c r="Z4" s="21" t="n">
        <f>SUM(Z8:Z8)</f>
        <v>7103320.0</v>
      </c>
    </row>
    <row r="5" spans="1:71" s="4" customFormat="1" ht="30.75" customHeight="1">
      <c r="A5" s="2"/>
      <c r="B5" s="2"/>
      <c r="C5" s="132" t="s">
        <v>5</v>
      </c>
      <c r="D5" s="132"/>
      <c r="E5" s="132"/>
      <c r="F5" s="132"/>
      <c r="G5" s="132"/>
      <c r="H5" s="132"/>
      <c r="I5" s="132"/>
      <c r="J5" s="132"/>
      <c r="K5" s="132"/>
      <c r="L5" s="132"/>
      <c r="M5" s="3" t="s">
        <v>2</v>
      </c>
      <c r="N5" s="3" t="s">
        <v>11</v>
      </c>
      <c r="O5" s="19"/>
      <c r="P5" s="134" t="s">
        <v>10</v>
      </c>
      <c r="Q5" s="135"/>
      <c r="R5" s="135"/>
      <c r="S5" s="135"/>
      <c r="T5" s="135"/>
      <c r="U5" s="135"/>
      <c r="V5" s="135"/>
      <c r="W5" s="135"/>
      <c r="X5" s="135"/>
      <c r="Y5" s="135"/>
      <c r="Z5" s="136"/>
      <c r="AA5" s="8"/>
      <c r="AB5" s="8"/>
      <c r="AC5" s="8"/>
      <c r="AD5" s="8"/>
      <c r="AE5" s="8"/>
      <c r="AF5" s="8"/>
      <c r="AG5" s="8"/>
      <c r="AH5" s="10"/>
      <c r="AI5" s="133"/>
      <c r="AJ5" s="133"/>
      <c r="AK5" s="133"/>
      <c r="AL5" s="133"/>
      <c r="AM5" s="10"/>
      <c r="AN5" s="23"/>
      <c r="AO5" s="8"/>
      <c r="AP5" s="8"/>
      <c r="AQ5" s="8"/>
      <c r="AR5" s="8"/>
      <c r="AS5" s="8"/>
      <c r="AT5" s="8"/>
      <c r="AU5" s="8"/>
      <c r="AV5" s="8"/>
      <c r="AW5" s="8"/>
      <c r="AX5" s="8"/>
      <c r="AY5" s="8"/>
      <c r="AZ5" s="8"/>
      <c r="BA5" s="8"/>
    </row>
    <row r="6" spans="1:71" s="4" customFormat="1" ht="45">
      <c r="A6" s="2" t="s">
        <v>0</v>
      </c>
      <c r="B6" s="6" t="s">
        <v>4</v>
      </c>
      <c r="C6" s="2" t="s">
        <v>1</v>
      </c>
      <c r="D6" s="22" t="s">
        <v>19</v>
      </c>
      <c r="E6" s="2" t="s">
        <v>3</v>
      </c>
      <c r="F6" s="6" t="s">
        <v>12</v>
      </c>
      <c r="G6" s="6" t="s">
        <v>13</v>
      </c>
      <c r="H6" s="6" t="s">
        <v>14</v>
      </c>
      <c r="I6" s="6" t="s">
        <v>15</v>
      </c>
      <c r="J6" s="6" t="s">
        <v>16</v>
      </c>
      <c r="K6" s="6" t="s">
        <v>17</v>
      </c>
      <c r="L6" s="16"/>
      <c r="M6" s="3"/>
      <c r="N6" s="3"/>
      <c r="O6" s="19"/>
      <c r="P6" s="134" t="s">
        <v>26</v>
      </c>
      <c r="Q6" s="135"/>
      <c r="R6" s="135"/>
      <c r="S6" s="135"/>
      <c r="T6" s="135"/>
      <c r="U6" s="135"/>
      <c r="V6" s="135"/>
      <c r="W6" s="135"/>
      <c r="X6" s="135"/>
      <c r="Y6" s="135"/>
      <c r="Z6" s="136"/>
      <c r="AA6" s="10"/>
      <c r="AB6" s="133"/>
      <c r="AC6" s="133"/>
      <c r="AD6" s="133"/>
      <c r="AE6" s="133"/>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99" customFormat="1" ht="82.5" customHeight="1">
      <c r="A8" s="85">
        <v>1</v>
      </c>
      <c r="B8" s="86" t="s">
        <v>163</v>
      </c>
      <c r="C8" s="124" t="s">
        <v>159</v>
      </c>
      <c r="D8" s="125"/>
      <c r="E8" s="126" t="s">
        <v>160</v>
      </c>
      <c r="F8" s="127" t="s">
        <v>161</v>
      </c>
      <c r="G8" s="88"/>
      <c r="H8" s="89"/>
      <c r="I8" s="87" t="s">
        <v>142</v>
      </c>
      <c r="J8" s="87" t="s">
        <v>162</v>
      </c>
      <c r="K8" s="90"/>
      <c r="L8" s="91"/>
      <c r="M8" s="87" t="s">
        <v>148</v>
      </c>
      <c r="N8" s="87">
        <v>2</v>
      </c>
      <c r="O8" s="93"/>
      <c r="P8" s="128">
        <v>2800000</v>
      </c>
      <c r="Q8" s="129" t="n">
        <f>P8*10.3%</f>
        <v>288400.0</v>
      </c>
      <c r="R8" s="129" t="n">
        <f>P8+Q8</f>
        <v>3088400.0</v>
      </c>
      <c r="S8" s="129" t="n">
        <f>R8*15%</f>
        <v>463260.0</v>
      </c>
      <c r="T8" s="129">
        <v>0</v>
      </c>
      <c r="U8" s="129">
        <v>0</v>
      </c>
      <c r="V8" s="129">
        <v>0</v>
      </c>
      <c r="W8" s="95">
        <v>0</v>
      </c>
      <c r="X8" s="129">
        <v>0</v>
      </c>
      <c r="Y8" s="129" t="n">
        <f>SUM(R8:X8)</f>
        <v>3551660.0</v>
      </c>
      <c r="Z8" s="95" t="n">
        <f>Y8*N8</f>
        <v>7103320.0</v>
      </c>
      <c r="AA8" s="96"/>
      <c r="AB8" s="96"/>
      <c r="AC8" s="96"/>
      <c r="AD8" s="97"/>
      <c r="AE8" s="96"/>
      <c r="AF8" s="98"/>
      <c r="AG8" s="97"/>
      <c r="AH8" s="97"/>
      <c r="AI8" s="96"/>
      <c r="AJ8" s="96"/>
      <c r="AK8" s="96"/>
      <c r="AL8" s="96"/>
      <c r="AM8" s="96"/>
      <c r="AN8" s="96"/>
      <c r="AO8" s="96"/>
      <c r="AP8" s="96"/>
      <c r="AQ8" s="97"/>
      <c r="AR8" s="96"/>
      <c r="AS8" s="98"/>
      <c r="AT8" s="97"/>
      <c r="AU8" s="97"/>
      <c r="AV8" s="97"/>
      <c r="AW8" s="96"/>
      <c r="AX8" s="98"/>
      <c r="AY8" s="97"/>
      <c r="AZ8" s="98"/>
      <c r="BA8" s="97"/>
      <c r="BB8" s="97"/>
      <c r="BC8" s="97"/>
      <c r="BD8" s="97"/>
      <c r="BE8" s="98"/>
      <c r="BF8" s="97"/>
      <c r="BG8" s="97"/>
      <c r="BH8" s="97"/>
      <c r="BI8" s="97"/>
      <c r="BJ8" s="97"/>
      <c r="BK8" s="97"/>
      <c r="BL8" s="97"/>
      <c r="BM8" s="97"/>
      <c r="BN8" s="97"/>
      <c r="BO8" s="97"/>
      <c r="BP8" s="97"/>
      <c r="BQ8" s="97"/>
      <c r="BR8" s="97"/>
      <c r="BS8" s="97"/>
    </row>
  </sheetData>
  <protectedRanges>
    <protectedRange password="CA69" sqref="G8" name="Range1_1_1_1"/>
    <protectedRange password="CA69" sqref="O8" name="Range1_1_3_1"/>
    <protectedRange password="CA69" sqref="D8" name="Range1_1_4_1"/>
    <protectedRange password="CA69" sqref="H8" name="Range1_12_2_2_1"/>
    <protectedRange password="CA69" sqref="B8" name="Range1_1_5_1"/>
    <protectedRange password="CA69" sqref="I8" name="Range1_12_2_1_1_1_1"/>
    <protectedRange password="CA69" sqref="J8:K8" name="Range1_2_2_1_1_1_1_1"/>
    <protectedRange password="CA69" sqref="N8" name="Range1_1_3_1_1_2"/>
  </protectedRanges>
  <mergeCells count="7">
    <mergeCell ref="F1:Q1"/>
    <mergeCell ref="B1:C1"/>
    <mergeCell ref="C5:L5"/>
    <mergeCell ref="AI5:AL5"/>
    <mergeCell ref="AB6:AE6"/>
    <mergeCell ref="P6:Z6"/>
    <mergeCell ref="P5:Z5"/>
  </mergeCells>
  <pageMargins left="0.22" right="0.27" top="0.75" bottom="0.75" header="0.3" footer="0.3"/>
  <pageSetup scale="78" orientation="landscape" r:id="rId1"/>
  <ignoredErrors>
    <ignoredError sqref="B8" numberStoredAsText="1"/>
  </ignoredErrors>
</worksheet>
</file>

<file path=xl/worksheets/sheet2.xml><?xml version="1.0" encoding="utf-8"?>
<worksheet xmlns="http://schemas.openxmlformats.org/spreadsheetml/2006/main" xmlns:r="http://schemas.openxmlformats.org/officeDocument/2006/relationships">
  <dimension ref="A1:CF8"/>
  <sheetViews>
    <sheetView workbookViewId="0">
      <selection activeCell="D6" sqref="D6"/>
    </sheetView>
  </sheetViews>
  <sheetFormatPr defaultColWidth="9.140625" defaultRowHeight="15"/>
  <cols>
    <col min="1" max="1" bestFit="true" customWidth="true" style="1" width="11.85546875" collapsed="true"/>
    <col min="2" max="2" bestFit="true" customWidth="true" style="1" width="16.140625" collapsed="true"/>
    <col min="3" max="3" customWidth="true" style="1" width="45.14062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bestFit="true" customWidth="true" style="21" width="10.5703125" collapsed="true"/>
    <col min="19" max="19" bestFit="true" customWidth="true" style="21" width="9.57031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181</v>
      </c>
      <c r="E4" s="21"/>
      <c r="F4" s="21"/>
      <c r="G4" s="21"/>
      <c r="H4" s="21"/>
      <c r="I4" s="21"/>
      <c r="J4" s="21"/>
      <c r="K4" s="21"/>
      <c r="Z4" s="35" t="n">
        <f>SUM(Z8:Z8)</f>
        <v>7103320.0</v>
      </c>
      <c r="AD4" s="21" t="n">
        <f>SUM(AD8:AD8)</f>
        <v>0.0</v>
      </c>
      <c r="AE4" s="21" t="n">
        <f>SUM(AE8)</f>
        <v>0.0</v>
      </c>
      <c r="AF4" s="21" t="n">
        <f>SUM(AF8:AF8)</f>
        <v>0.0</v>
      </c>
      <c r="AG4" s="21" t="n">
        <f>SUM(AG8:AG8)</f>
        <v>0.0</v>
      </c>
      <c r="AH4" s="21" t="n">
        <f>SUM(AH8)</f>
        <v>0.0</v>
      </c>
      <c r="AI4" s="21" t="n">
        <f>SUM(AI8)</f>
        <v>0.0</v>
      </c>
      <c r="AJ4" s="21" t="n">
        <f>SUM(AJ8:AJ8)</f>
        <v>0.0</v>
      </c>
      <c r="AK4" s="21" t="n">
        <f>SUM(AK8)</f>
        <v>0.0</v>
      </c>
      <c r="AL4" s="21" t="n">
        <f>SUM(AL8)</f>
        <v>0.0</v>
      </c>
      <c r="AM4" s="21" t="n">
        <f>SUM(AM8:AM8)</f>
        <v>0.0</v>
      </c>
    </row>
    <row r="5" spans="1:84" s="4" customFormat="1" ht="30.75" customHeight="1">
      <c r="A5" s="2"/>
      <c r="B5" s="2"/>
      <c r="C5" s="132" t="s">
        <v>5</v>
      </c>
      <c r="D5" s="132"/>
      <c r="E5" s="132"/>
      <c r="F5" s="132"/>
      <c r="G5" s="132"/>
      <c r="H5" s="132"/>
      <c r="I5" s="132"/>
      <c r="J5" s="132"/>
      <c r="K5" s="132"/>
      <c r="L5" s="132"/>
      <c r="M5" s="3" t="s">
        <v>2</v>
      </c>
      <c r="N5" s="3" t="s">
        <v>11</v>
      </c>
      <c r="O5" s="19"/>
      <c r="P5" s="132" t="s">
        <v>10</v>
      </c>
      <c r="Q5" s="132"/>
      <c r="R5" s="132"/>
      <c r="S5" s="132"/>
      <c r="T5" s="132"/>
      <c r="U5" s="132"/>
      <c r="V5" s="132"/>
      <c r="W5" s="132"/>
      <c r="X5" s="132"/>
      <c r="Y5" s="132"/>
      <c r="Z5" s="132"/>
      <c r="AA5" s="132"/>
      <c r="AB5" s="132"/>
      <c r="AC5" s="132"/>
      <c r="AD5" s="132"/>
      <c r="AE5" s="132"/>
      <c r="AF5" s="132"/>
      <c r="AG5" s="132"/>
      <c r="AH5" s="132"/>
      <c r="AI5" s="132"/>
      <c r="AJ5" s="132"/>
      <c r="AK5" s="132"/>
      <c r="AL5" s="132"/>
      <c r="AM5" s="132"/>
      <c r="AN5" s="8"/>
      <c r="AO5" s="8"/>
      <c r="AP5" s="8"/>
      <c r="AQ5" s="8"/>
      <c r="AR5" s="8"/>
      <c r="AS5" s="8"/>
      <c r="AT5" s="8"/>
      <c r="AU5" s="8"/>
      <c r="AV5" s="8"/>
      <c r="AW5" s="8"/>
      <c r="AX5" s="8"/>
      <c r="AY5" s="8"/>
      <c r="AZ5" s="8"/>
      <c r="BA5" s="8"/>
      <c r="BB5" s="8"/>
      <c r="BC5" s="8"/>
      <c r="BD5" s="8"/>
      <c r="BE5" s="8"/>
      <c r="BF5" s="8"/>
      <c r="BG5" s="8"/>
      <c r="BH5" s="8"/>
      <c r="BI5" s="8"/>
      <c r="BJ5" s="8"/>
      <c r="BK5" s="8"/>
      <c r="BL5" s="8"/>
      <c r="BM5" s="10"/>
      <c r="BN5" s="133"/>
      <c r="BO5" s="133"/>
      <c r="BP5" s="133"/>
      <c r="BQ5" s="133"/>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34" t="s">
        <v>26</v>
      </c>
      <c r="Q6" s="135"/>
      <c r="R6" s="135"/>
      <c r="S6" s="135"/>
      <c r="T6" s="135"/>
      <c r="U6" s="135"/>
      <c r="V6" s="135"/>
      <c r="W6" s="135"/>
      <c r="X6" s="135"/>
      <c r="Y6" s="135"/>
      <c r="Z6" s="136"/>
      <c r="AA6" s="33"/>
      <c r="AB6" s="132" t="s">
        <v>74</v>
      </c>
      <c r="AC6" s="132"/>
      <c r="AD6" s="132"/>
      <c r="AE6" s="132"/>
      <c r="AF6" s="132"/>
      <c r="AG6" s="132"/>
      <c r="AH6" s="132"/>
      <c r="AI6" s="132"/>
      <c r="AJ6" s="132"/>
      <c r="AK6" s="132"/>
      <c r="AL6" s="132"/>
      <c r="AM6" s="132"/>
      <c r="AN6" s="8"/>
      <c r="AO6" s="8"/>
      <c r="AP6" s="8"/>
      <c r="AQ6" s="8"/>
      <c r="AR6" s="8"/>
      <c r="AS6" s="10"/>
      <c r="AT6" s="133"/>
      <c r="AU6" s="133"/>
      <c r="AV6" s="133"/>
      <c r="AW6" s="133"/>
      <c r="AX6" s="133"/>
      <c r="AY6" s="133"/>
      <c r="AZ6" s="133"/>
      <c r="BA6" s="133"/>
      <c r="BB6" s="133"/>
      <c r="BC6" s="133"/>
      <c r="BD6" s="133"/>
      <c r="BE6" s="133"/>
      <c r="BF6" s="10"/>
      <c r="BG6" s="133"/>
      <c r="BH6" s="133"/>
      <c r="BI6" s="133"/>
      <c r="BJ6" s="133"/>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75</v>
      </c>
      <c r="AC7" s="14" t="s">
        <v>76</v>
      </c>
      <c r="AD7" s="14" t="s">
        <v>77</v>
      </c>
      <c r="AE7" s="14" t="s">
        <v>78</v>
      </c>
      <c r="AF7" s="14" t="s">
        <v>79</v>
      </c>
      <c r="AG7" s="14" t="s">
        <v>81</v>
      </c>
      <c r="AH7" s="14" t="s">
        <v>82</v>
      </c>
      <c r="AI7" s="14" t="s">
        <v>83</v>
      </c>
      <c r="AJ7" s="14" t="s">
        <v>84</v>
      </c>
      <c r="AK7" s="14" t="s">
        <v>85</v>
      </c>
      <c r="AL7" s="13" t="s">
        <v>86</v>
      </c>
      <c r="AM7" s="14" t="s">
        <v>80</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99" customFormat="1" ht="18" customHeight="1">
      <c r="A8" s="85">
        <v>1</v>
      </c>
      <c r="B8" s="86" t="s">
        <v>163</v>
      </c>
      <c r="C8" s="124" t="s">
        <v>159</v>
      </c>
      <c r="D8" s="125"/>
      <c r="E8" s="126" t="s">
        <v>160</v>
      </c>
      <c r="F8" s="127" t="s">
        <v>161</v>
      </c>
      <c r="G8" s="88"/>
      <c r="H8" s="89"/>
      <c r="I8" s="87" t="s">
        <v>142</v>
      </c>
      <c r="J8" s="87" t="s">
        <v>162</v>
      </c>
      <c r="K8" s="90"/>
      <c r="L8" s="91"/>
      <c r="M8" s="87" t="s">
        <v>148</v>
      </c>
      <c r="N8" s="87">
        <v>2</v>
      </c>
      <c r="O8" s="93"/>
      <c r="P8" s="128">
        <v>2800000</v>
      </c>
      <c r="Q8" s="129" t="n">
        <f>P8*10.3%</f>
        <v>288400.0</v>
      </c>
      <c r="R8" s="129" t="n">
        <f>P8+Q8</f>
        <v>3088400.0</v>
      </c>
      <c r="S8" s="129" t="n">
        <f>R8*15%</f>
        <v>463260.0</v>
      </c>
      <c r="T8" s="129">
        <v>0</v>
      </c>
      <c r="U8" s="129">
        <v>0</v>
      </c>
      <c r="V8" s="129">
        <v>0</v>
      </c>
      <c r="W8" s="95">
        <v>0</v>
      </c>
      <c r="X8" s="129">
        <v>0</v>
      </c>
      <c r="Y8" s="129" t="n">
        <f>SUM(R8:X8)</f>
        <v>3551660.0</v>
      </c>
      <c r="Z8" s="95" t="n">
        <f>Y8*N8</f>
        <v>7103320.0</v>
      </c>
      <c r="AA8" s="94"/>
      <c r="AB8" s="95">
        <v>0</v>
      </c>
      <c r="AC8" s="92">
        <v>0</v>
      </c>
      <c r="AD8" s="95" t="n">
        <f>P8*AB8*AC8/100</f>
        <v>0.0</v>
      </c>
      <c r="AE8" s="95" t="n">
        <f>Q8*AB8*AC8/100</f>
        <v>0.0</v>
      </c>
      <c r="AF8" s="95" t="n">
        <f>AD8+AE8</f>
        <v>0.0</v>
      </c>
      <c r="AG8" s="95" t="n">
        <f>S8*AB8*AC8/100</f>
        <v>0.0</v>
      </c>
      <c r="AH8" s="95" t="n">
        <f>T8*AB8*AC8/100</f>
        <v>0.0</v>
      </c>
      <c r="AI8" s="95" t="n">
        <f>U8*AB8*AC8/100</f>
        <v>0.0</v>
      </c>
      <c r="AJ8" s="95" t="n">
        <f>V8*AB8*AC8/100</f>
        <v>0.0</v>
      </c>
      <c r="AK8" s="95" t="n">
        <f>W8*AB8*AC8/100</f>
        <v>0.0</v>
      </c>
      <c r="AL8" s="95" t="n">
        <f>X8*AB8*AC8/100</f>
        <v>0.0</v>
      </c>
      <c r="AM8" s="95" t="n">
        <f>SUM(AF8:AL8)</f>
        <v>0.0</v>
      </c>
      <c r="AN8" s="96"/>
      <c r="AO8" s="96"/>
      <c r="AP8" s="96"/>
      <c r="AQ8" s="97"/>
      <c r="AR8" s="96"/>
      <c r="AS8" s="98"/>
      <c r="AT8" s="97"/>
      <c r="AU8" s="97"/>
      <c r="AV8" s="96"/>
      <c r="AW8" s="96"/>
      <c r="AX8" s="96"/>
      <c r="AY8" s="96"/>
      <c r="AZ8" s="96"/>
      <c r="BA8" s="96"/>
      <c r="BB8" s="96"/>
      <c r="BC8" s="96"/>
      <c r="BD8" s="97"/>
      <c r="BE8" s="96"/>
      <c r="BF8" s="98"/>
      <c r="BG8" s="97"/>
      <c r="BH8" s="97"/>
      <c r="BI8" s="97"/>
      <c r="BJ8" s="96"/>
      <c r="BK8" s="98"/>
      <c r="BL8" s="97"/>
      <c r="BM8" s="98"/>
      <c r="BN8" s="97"/>
      <c r="BO8" s="97"/>
      <c r="BP8" s="97"/>
      <c r="BQ8" s="97"/>
      <c r="BR8" s="98"/>
      <c r="BS8" s="97"/>
      <c r="BT8" s="97"/>
      <c r="BU8" s="97"/>
      <c r="BV8" s="97"/>
      <c r="BW8" s="97"/>
      <c r="BX8" s="97"/>
      <c r="BY8" s="97"/>
      <c r="BZ8" s="97"/>
      <c r="CA8" s="97"/>
      <c r="CB8" s="97"/>
      <c r="CC8" s="97"/>
      <c r="CD8" s="97"/>
      <c r="CE8" s="97"/>
      <c r="CF8" s="97"/>
    </row>
  </sheetData>
  <protectedRanges>
    <protectedRange password="CA69" sqref="AC8" name="Range1_1_3_1_1_1_1"/>
    <protectedRange password="CA69" sqref="G8" name="Range1_1_1_1_1"/>
    <protectedRange password="CA69" sqref="O8" name="Range1_1_3_1_1"/>
    <protectedRange password="CA69" sqref="D8" name="Range1_1_4_1_2"/>
    <protectedRange password="CA69" sqref="H8" name="Range1_12_2_2_1_1"/>
    <protectedRange password="CA69" sqref="B8" name="Range1_1_5_1_1"/>
    <protectedRange password="CA69" sqref="I8" name="Range1_12_2_1_1_1_1_2"/>
    <protectedRange password="CA69" sqref="J8:K8" name="Range1_2_2_1_1_1_1_1_2"/>
    <protectedRange password="CA69" sqref="N8" name="Range1_1_3_1_1_2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workbookViewId="0">
      <selection activeCell="D8" sqref="D8:E8"/>
    </sheetView>
  </sheetViews>
  <sheetFormatPr defaultRowHeight="12.75"/>
  <cols>
    <col min="1" max="1" style="24" width="9.140625" collapsed="true"/>
    <col min="2" max="3" customWidth="true" style="24" width="12.0" collapsed="true"/>
    <col min="4" max="4" customWidth="true" style="24" width="9.85546875" collapsed="true"/>
    <col min="5" max="5" customWidth="true" style="24" width="10.5703125" collapsed="true"/>
    <col min="6" max="6" customWidth="true" style="29" width="30.28515625" collapsed="true"/>
    <col min="7" max="7" bestFit="true" customWidth="true" style="30" width="30.5703125" collapsed="true"/>
    <col min="8" max="8" bestFit="true" customWidth="true" style="31" width="11.0"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152" t="s">
        <v>29</v>
      </c>
      <c r="B1" s="153"/>
      <c r="C1" s="153"/>
      <c r="D1" s="153"/>
      <c r="E1" s="153"/>
      <c r="F1" s="153"/>
      <c r="G1" s="153"/>
      <c r="H1" s="153"/>
      <c r="I1" s="154"/>
    </row>
    <row r="2" spans="1:10" ht="27" customHeight="1" thickBot="1">
      <c r="A2" s="155" t="s">
        <v>30</v>
      </c>
      <c r="B2" s="156"/>
      <c r="C2" s="156"/>
      <c r="D2" s="156"/>
      <c r="E2" s="156"/>
      <c r="F2" s="156"/>
      <c r="G2" s="156"/>
      <c r="H2" s="156"/>
      <c r="I2" s="157"/>
    </row>
    <row r="3" spans="1:10" ht="15.75" thickBot="1">
      <c r="A3" s="172" t="s">
        <v>132</v>
      </c>
      <c r="B3" s="173"/>
      <c r="C3" s="176" t="s">
        <v>152</v>
      </c>
      <c r="D3" s="177"/>
      <c r="E3" s="177" t="str">
        <f>'PO Template'!G6</f>
        <v>CHPL/HRL/PO/14-15/040</v>
      </c>
      <c r="F3" s="178"/>
      <c r="G3" s="111" t="s">
        <v>151</v>
      </c>
      <c r="H3" s="174" t="n">
        <f>'PO Template'!G7</f>
        <v>41995.0</v>
      </c>
      <c r="I3" s="175"/>
      <c r="J3" s="25"/>
    </row>
    <row r="4" spans="1:10" s="25" customFormat="1" ht="15">
      <c r="A4" s="158" t="s">
        <v>31</v>
      </c>
      <c r="B4" s="159"/>
      <c r="C4" s="106" t="s">
        <v>93</v>
      </c>
      <c r="D4" s="158" t="s">
        <v>156</v>
      </c>
      <c r="E4" s="159"/>
      <c r="F4" s="113" t="str">
        <f>'PO Template'!G9</f>
        <v>HRL/1000177</v>
      </c>
      <c r="G4" s="160" t="s">
        <v>143</v>
      </c>
      <c r="H4" s="161"/>
      <c r="I4" s="162"/>
    </row>
    <row r="5" spans="1:10" s="25" customFormat="1" ht="15.75" thickBot="1">
      <c r="A5" s="166" t="s">
        <v>32</v>
      </c>
      <c r="B5" s="167"/>
      <c r="C5" s="179" t="s">
        <v>94</v>
      </c>
      <c r="D5" s="179"/>
      <c r="E5" s="179"/>
      <c r="F5" s="107"/>
      <c r="G5" s="163"/>
      <c r="H5" s="164"/>
      <c r="I5" s="165"/>
    </row>
    <row r="6" spans="1:10" ht="38.25" customHeight="1">
      <c r="A6" s="36" t="s">
        <v>33</v>
      </c>
      <c r="B6" s="144" t="str">
        <f>'PO Template'!B17</f>
        <v>Supply of McQuay Water Cooled Screw Chillers of 250 TR x 2 Nos for Hyatt Regency, Lucknow for Chartered Hotels Private Limited (CHPL).”
.</v>
      </c>
      <c r="C6" s="144"/>
      <c r="D6" s="144"/>
      <c r="E6" s="145"/>
      <c r="F6" s="146" t="str">
        <f>'PO Template'!A6</f>
        <v>M/s. Daikin Airconditioning India. Pvt. Ltd.</v>
      </c>
      <c r="G6" s="147"/>
      <c r="H6" s="147"/>
      <c r="I6" s="148"/>
    </row>
    <row r="7" spans="1:10" ht="27" customHeight="1">
      <c r="A7" s="149" t="s">
        <v>34</v>
      </c>
      <c r="B7" s="150"/>
      <c r="C7" s="37"/>
      <c r="D7" s="37"/>
      <c r="E7" s="38"/>
      <c r="F7" s="141" t="str">
        <f>'PO Template'!A7</f>
        <v xml:space="preserve">SP2-12 to SP2-15 &amp; SP2-24 to SP2-27,RIICO New Industrial Complex (Majrakath),Neemrana – 301705 Distt. Alwar (Rajasthan) INDIA.
</v>
      </c>
      <c r="G7" s="150"/>
      <c r="H7" s="150"/>
      <c r="I7" s="151"/>
    </row>
    <row r="8" spans="1:10">
      <c r="A8" s="137" t="s">
        <v>133</v>
      </c>
      <c r="B8" s="138"/>
      <c r="C8" s="138"/>
      <c r="D8" s="168" t="n">
        <f>'PO Template'!G7</f>
        <v>41995.0</v>
      </c>
      <c r="E8" s="169"/>
      <c r="F8" s="170" t="s">
        <v>134</v>
      </c>
      <c r="G8" s="170"/>
      <c r="H8" s="170"/>
      <c r="I8" s="171"/>
    </row>
    <row r="9" spans="1:10">
      <c r="A9" s="137" t="s">
        <v>35</v>
      </c>
      <c r="B9" s="138"/>
      <c r="C9" s="138"/>
      <c r="D9" s="139" t="n">
        <f>Order!Z4</f>
        <v>7103320.0</v>
      </c>
      <c r="E9" s="140"/>
      <c r="F9" s="141" t="s">
        <v>135</v>
      </c>
      <c r="G9" s="142"/>
      <c r="H9" s="142"/>
      <c r="I9" s="143"/>
    </row>
    <row r="10" spans="1:10">
      <c r="A10" s="39" t="s">
        <v>36</v>
      </c>
      <c r="B10" s="37"/>
      <c r="C10" s="40"/>
      <c r="D10" s="193"/>
      <c r="E10" s="194"/>
      <c r="F10" s="195" t="s">
        <v>144</v>
      </c>
      <c r="G10" s="196"/>
      <c r="H10" s="196"/>
      <c r="I10" s="197"/>
    </row>
    <row r="11" spans="1:10">
      <c r="A11" s="198" t="s">
        <v>90</v>
      </c>
      <c r="B11" s="199"/>
      <c r="C11" s="199"/>
      <c r="D11" s="200" t="n">
        <f>Order!Z4</f>
        <v>7103320.0</v>
      </c>
      <c r="E11" s="201"/>
      <c r="F11" s="41"/>
      <c r="G11" s="202"/>
      <c r="H11" s="203"/>
      <c r="I11" s="204"/>
    </row>
    <row r="12" spans="1:10" ht="13.5" thickBot="1">
      <c r="A12" s="208" t="s">
        <v>91</v>
      </c>
      <c r="B12" s="209"/>
      <c r="C12" s="209"/>
      <c r="D12" s="210" t="n">
        <f>D11-H22</f>
        <v>7103320.0</v>
      </c>
      <c r="E12" s="211"/>
      <c r="F12" s="42"/>
      <c r="G12" s="43"/>
      <c r="H12" s="44"/>
      <c r="I12" s="45"/>
    </row>
    <row r="13" spans="1:10" ht="26.25" thickBot="1">
      <c r="A13" s="46" t="s">
        <v>0</v>
      </c>
      <c r="B13" s="205" t="s">
        <v>37</v>
      </c>
      <c r="C13" s="205"/>
      <c r="D13" s="205"/>
      <c r="E13" s="205"/>
      <c r="F13" s="47" t="s">
        <v>38</v>
      </c>
      <c r="G13" s="48" t="s">
        <v>39</v>
      </c>
      <c r="H13" s="206" t="s">
        <v>40</v>
      </c>
      <c r="I13" s="207"/>
    </row>
    <row r="14" spans="1:10">
      <c r="A14" s="49"/>
      <c r="B14" s="180" t="s">
        <v>41</v>
      </c>
      <c r="C14" s="181"/>
      <c r="D14" s="181"/>
      <c r="E14" s="182"/>
      <c r="F14" s="50"/>
      <c r="G14" s="50" t="s">
        <v>42</v>
      </c>
      <c r="H14" s="183"/>
      <c r="I14" s="184"/>
    </row>
    <row r="15" spans="1:10" ht="13.5" thickBot="1">
      <c r="A15" s="51"/>
      <c r="B15" s="185" t="s">
        <v>43</v>
      </c>
      <c r="C15" s="186"/>
      <c r="D15" s="186"/>
      <c r="E15" s="187"/>
      <c r="F15" s="52"/>
      <c r="G15" s="52" t="str">
        <f>Certification!D4</f>
        <v>COP-R002</v>
      </c>
      <c r="H15" s="188"/>
      <c r="I15" s="189"/>
    </row>
    <row r="16" spans="1:10" ht="15">
      <c r="A16" s="53" t="s">
        <v>44</v>
      </c>
      <c r="B16" s="190" t="s">
        <v>45</v>
      </c>
      <c r="C16" s="190"/>
      <c r="D16" s="190"/>
      <c r="E16" s="190"/>
      <c r="F16" s="54"/>
      <c r="G16" s="54"/>
      <c r="H16" s="191"/>
      <c r="I16" s="192"/>
    </row>
    <row r="17" spans="1:9">
      <c r="A17" s="49" t="n">
        <f>+A15+1</f>
        <v>1.0</v>
      </c>
      <c r="B17" s="212" t="s">
        <v>87</v>
      </c>
      <c r="C17" s="212"/>
      <c r="D17" s="212"/>
      <c r="E17" s="212"/>
      <c r="F17" s="55" t="n">
        <v>0.0</v>
      </c>
      <c r="G17" s="55" t="n">
        <f t="shared" ref="G17:G21" si="0">H17-F17</f>
        <v>0.0</v>
      </c>
      <c r="H17" s="213" t="n">
        <f>Certification!AD4+Certification!AE4</f>
        <v>0.0</v>
      </c>
      <c r="I17" s="214"/>
    </row>
    <row r="18" spans="1:9">
      <c r="A18" s="49" t="n">
        <f>+A17+1</f>
        <v>2.0</v>
      </c>
      <c r="B18" s="212" t="s">
        <v>88</v>
      </c>
      <c r="C18" s="212"/>
      <c r="D18" s="212"/>
      <c r="E18" s="212"/>
      <c r="F18" s="55" t="n">
        <v>0.0</v>
      </c>
      <c r="G18" s="55" t="n">
        <f t="shared" si="0"/>
        <v>0.0</v>
      </c>
      <c r="H18" s="213" t="n">
        <f>Certification!AG4</f>
        <v>0.0</v>
      </c>
      <c r="I18" s="214"/>
    </row>
    <row r="19" spans="1:9">
      <c r="A19" s="49">
        <v>3</v>
      </c>
      <c r="B19" s="212" t="s">
        <v>8</v>
      </c>
      <c r="C19" s="212"/>
      <c r="D19" s="212"/>
      <c r="E19" s="212"/>
      <c r="F19" s="55" t="n">
        <v>0.0</v>
      </c>
      <c r="G19" s="55" t="n">
        <f t="shared" si="0"/>
        <v>0.0</v>
      </c>
      <c r="H19" s="213" t="n">
        <f>Certification!AJ4</f>
        <v>0.0</v>
      </c>
      <c r="I19" s="214"/>
    </row>
    <row r="20" spans="1:9">
      <c r="A20" s="49">
        <v>4</v>
      </c>
      <c r="B20" s="212" t="s">
        <v>89</v>
      </c>
      <c r="C20" s="212"/>
      <c r="D20" s="212"/>
      <c r="E20" s="212"/>
      <c r="F20" s="56" t="n">
        <v>0.0</v>
      </c>
      <c r="G20" s="55" t="n">
        <f t="shared" si="0"/>
        <v>0.0</v>
      </c>
      <c r="H20" s="213" t="n">
        <f>Certification!AH4+Certification!AI4+Certification!AK4</f>
        <v>0.0</v>
      </c>
      <c r="I20" s="214"/>
    </row>
    <row r="21" spans="1:9">
      <c r="A21" s="49">
        <v>5</v>
      </c>
      <c r="B21" s="212" t="s">
        <v>62</v>
      </c>
      <c r="C21" s="212"/>
      <c r="D21" s="212"/>
      <c r="E21" s="212"/>
      <c r="F21" s="56" t="n">
        <v>0.0</v>
      </c>
      <c r="G21" s="55" t="n">
        <f t="shared" si="0"/>
        <v>0.0</v>
      </c>
      <c r="H21" s="213" t="n">
        <f>Certification!AL4</f>
        <v>0.0</v>
      </c>
      <c r="I21" s="214"/>
    </row>
    <row r="22" spans="1:9" ht="15.75" thickBot="1">
      <c r="A22" s="57" t="s">
        <v>44</v>
      </c>
      <c r="B22" s="215" t="s">
        <v>46</v>
      </c>
      <c r="C22" s="215"/>
      <c r="D22" s="215"/>
      <c r="E22" s="215"/>
      <c r="F22" s="58" t="n">
        <f>SUM(F17:F21)</f>
        <v>0.0</v>
      </c>
      <c r="G22" s="109" t="n">
        <f t="shared" ref="G22:G33" si="1">H22-F22</f>
        <v>0.0</v>
      </c>
      <c r="H22" s="216" t="n">
        <f>SUM(H17:H21)</f>
        <v>0.0</v>
      </c>
      <c r="I22" s="217"/>
    </row>
    <row r="23" spans="1:9" ht="15">
      <c r="A23" s="60" t="s">
        <v>47</v>
      </c>
      <c r="B23" s="221" t="s">
        <v>48</v>
      </c>
      <c r="C23" s="221"/>
      <c r="D23" s="221"/>
      <c r="E23" s="221"/>
      <c r="F23" s="61"/>
      <c r="G23" s="55"/>
      <c r="H23" s="222"/>
      <c r="I23" s="223"/>
    </row>
    <row r="24" spans="1:9">
      <c r="A24" s="49">
        <v>1</v>
      </c>
      <c r="B24" s="218" t="s">
        <v>49</v>
      </c>
      <c r="C24" s="218"/>
      <c r="D24" s="218"/>
      <c r="E24" s="218"/>
      <c r="F24" s="55" t="n">
        <v>0.0</v>
      </c>
      <c r="G24" s="55" t="n">
        <f t="shared" si="1"/>
        <v>0.0</v>
      </c>
      <c r="H24" s="219"/>
      <c r="I24" s="220"/>
    </row>
    <row r="25" spans="1:9">
      <c r="A25" s="49">
        <v>2</v>
      </c>
      <c r="B25" s="218" t="s">
        <v>50</v>
      </c>
      <c r="C25" s="218"/>
      <c r="D25" s="218"/>
      <c r="E25" s="218"/>
      <c r="F25" s="62" t="n">
        <v>0.0</v>
      </c>
      <c r="G25" s="55" t="n">
        <f t="shared" si="1"/>
        <v>0.0</v>
      </c>
      <c r="H25" s="219"/>
      <c r="I25" s="220"/>
    </row>
    <row r="26" spans="1:9">
      <c r="A26" s="49">
        <v>3</v>
      </c>
      <c r="B26" s="218" t="s">
        <v>51</v>
      </c>
      <c r="C26" s="218"/>
      <c r="D26" s="218"/>
      <c r="E26" s="218"/>
      <c r="F26" s="62" t="n">
        <v>0.0</v>
      </c>
      <c r="G26" s="55" t="n">
        <f t="shared" si="1"/>
        <v>0.0</v>
      </c>
      <c r="H26" s="219"/>
      <c r="I26" s="220"/>
    </row>
    <row r="27" spans="1:9">
      <c r="A27" s="49">
        <v>4</v>
      </c>
      <c r="B27" s="218" t="s">
        <v>52</v>
      </c>
      <c r="C27" s="218"/>
      <c r="D27" s="218"/>
      <c r="E27" s="218"/>
      <c r="F27" s="62" t="n">
        <v>0.0</v>
      </c>
      <c r="G27" s="55" t="n">
        <f t="shared" si="1"/>
        <v>0.0</v>
      </c>
      <c r="H27" s="219"/>
      <c r="I27" s="220"/>
    </row>
    <row r="28" spans="1:9">
      <c r="A28" s="49">
        <v>5</v>
      </c>
      <c r="B28" s="218" t="s">
        <v>53</v>
      </c>
      <c r="C28" s="218"/>
      <c r="D28" s="218"/>
      <c r="E28" s="218"/>
      <c r="F28" s="62" t="n">
        <v>0.0</v>
      </c>
      <c r="G28" s="55" t="n">
        <f t="shared" si="1"/>
        <v>0.0</v>
      </c>
      <c r="H28" s="219"/>
      <c r="I28" s="220"/>
    </row>
    <row r="29" spans="1:9">
      <c r="A29" s="49">
        <v>6</v>
      </c>
      <c r="B29" s="218" t="s">
        <v>54</v>
      </c>
      <c r="C29" s="218"/>
      <c r="D29" s="218"/>
      <c r="E29" s="218"/>
      <c r="F29" s="62" t="n">
        <v>0.0</v>
      </c>
      <c r="G29" s="55" t="n">
        <f t="shared" si="1"/>
        <v>0.0</v>
      </c>
      <c r="H29" s="219"/>
      <c r="I29" s="220"/>
    </row>
    <row r="30" spans="1:9">
      <c r="A30" s="49">
        <v>7</v>
      </c>
      <c r="B30" s="218" t="s">
        <v>55</v>
      </c>
      <c r="C30" s="218"/>
      <c r="D30" s="218"/>
      <c r="E30" s="218"/>
      <c r="F30" s="63" t="n">
        <v>0.0</v>
      </c>
      <c r="G30" s="55" t="n">
        <f t="shared" si="1"/>
        <v>0.0</v>
      </c>
      <c r="H30" s="219"/>
      <c r="I30" s="220"/>
    </row>
    <row r="31" spans="1:9">
      <c r="A31" s="49">
        <v>8</v>
      </c>
      <c r="B31" s="218" t="s">
        <v>56</v>
      </c>
      <c r="C31" s="218"/>
      <c r="D31" s="218"/>
      <c r="E31" s="218"/>
      <c r="F31" s="55" t="n">
        <v>0.0</v>
      </c>
      <c r="G31" s="55" t="n">
        <f t="shared" si="1"/>
        <v>0.0</v>
      </c>
      <c r="H31" s="219"/>
      <c r="I31" s="220"/>
    </row>
    <row r="32" spans="1:9">
      <c r="A32" s="49">
        <v>9</v>
      </c>
      <c r="B32" s="218" t="s">
        <v>57</v>
      </c>
      <c r="C32" s="218"/>
      <c r="D32" s="218"/>
      <c r="E32" s="218"/>
      <c r="F32" s="55" t="n">
        <v>0.0</v>
      </c>
      <c r="G32" s="55" t="n">
        <f t="shared" si="1"/>
        <v>0.0</v>
      </c>
      <c r="H32" s="224"/>
      <c r="I32" s="225"/>
    </row>
    <row r="33" spans="1:11">
      <c r="A33" s="49">
        <v>10</v>
      </c>
      <c r="B33" s="218" t="s">
        <v>58</v>
      </c>
      <c r="C33" s="218"/>
      <c r="D33" s="218"/>
      <c r="E33" s="218"/>
      <c r="F33" s="55" t="n">
        <v>0.0</v>
      </c>
      <c r="G33" s="55" t="n">
        <f t="shared" si="1"/>
        <v>0.0</v>
      </c>
      <c r="H33" s="224"/>
      <c r="I33" s="225"/>
    </row>
    <row r="34" spans="1:11" ht="15.75" thickBot="1">
      <c r="A34" s="64" t="s">
        <v>59</v>
      </c>
      <c r="B34" s="226" t="s">
        <v>60</v>
      </c>
      <c r="C34" s="226"/>
      <c r="D34" s="226"/>
      <c r="E34" s="226"/>
      <c r="F34" s="65" t="n">
        <f>SUM(F24:F33)</f>
        <v>0.0</v>
      </c>
      <c r="G34" s="59" t="n">
        <f t="shared" ref="G34:G42" si="2">H34-F34</f>
        <v>0.0</v>
      </c>
      <c r="H34" s="227" t="n">
        <f>SUM(H24:H33)</f>
        <v>0.0</v>
      </c>
      <c r="I34" s="228"/>
    </row>
    <row r="35" spans="1:11" ht="15">
      <c r="A35" s="53" t="s">
        <v>61</v>
      </c>
      <c r="B35" s="190" t="s">
        <v>62</v>
      </c>
      <c r="C35" s="190"/>
      <c r="D35" s="190"/>
      <c r="E35" s="190"/>
      <c r="F35" s="66"/>
      <c r="G35" s="67" t="n">
        <f t="shared" si="2"/>
        <v>0.0</v>
      </c>
      <c r="H35" s="232"/>
      <c r="I35" s="233"/>
    </row>
    <row r="36" spans="1:11">
      <c r="A36" s="68">
        <v>1</v>
      </c>
      <c r="B36" s="218" t="s">
        <v>182</v>
      </c>
      <c r="C36" s="218"/>
      <c r="D36" s="218"/>
      <c r="E36" s="218"/>
      <c r="F36" s="69" t="n">
        <v>2130996.0</v>
      </c>
      <c r="G36" s="55" t="n">
        <f>H36-F36</f>
        <v>4972324.0</v>
      </c>
      <c r="H36" s="219" t="n">
        <v>7103320.0</v>
      </c>
      <c r="I36" s="220"/>
    </row>
    <row r="37" spans="1:11">
      <c r="A37" s="68">
        <v>2</v>
      </c>
      <c r="B37" s="218" t="s">
        <v>63</v>
      </c>
      <c r="C37" s="218"/>
      <c r="D37" s="218"/>
      <c r="E37" s="218"/>
      <c r="F37" s="69" t="n">
        <v>0.0</v>
      </c>
      <c r="G37" s="55" t="n">
        <f t="shared" si="2"/>
        <v>0.0</v>
      </c>
      <c r="H37" s="219"/>
      <c r="I37" s="220"/>
    </row>
    <row r="38" spans="1:11">
      <c r="A38" s="68">
        <v>3</v>
      </c>
      <c r="B38" s="218" t="s">
        <v>64</v>
      </c>
      <c r="C38" s="218"/>
      <c r="D38" s="218"/>
      <c r="E38" s="218"/>
      <c r="F38" s="69" t="n">
        <v>0.0</v>
      </c>
      <c r="G38" s="55" t="n">
        <f t="shared" si="2"/>
        <v>0.0</v>
      </c>
      <c r="H38" s="219"/>
      <c r="I38" s="220"/>
    </row>
    <row r="39" spans="1:11">
      <c r="A39" s="68">
        <v>4</v>
      </c>
      <c r="B39" s="218" t="s">
        <v>65</v>
      </c>
      <c r="C39" s="218"/>
      <c r="D39" s="218"/>
      <c r="E39" s="218"/>
      <c r="F39" s="69" t="n">
        <v>0.0</v>
      </c>
      <c r="G39" s="55" t="n">
        <f t="shared" si="2"/>
        <v>0.0</v>
      </c>
      <c r="H39" s="229"/>
      <c r="I39" s="230"/>
    </row>
    <row r="40" spans="1:11" ht="14.25">
      <c r="A40" s="68"/>
      <c r="B40" s="231" t="s">
        <v>66</v>
      </c>
      <c r="C40" s="231"/>
      <c r="D40" s="231"/>
      <c r="E40" s="231"/>
      <c r="F40" s="70" t="n">
        <v>0.0</v>
      </c>
      <c r="G40" s="71" t="n">
        <f t="shared" si="2"/>
        <v>0.0</v>
      </c>
      <c r="H40" s="229"/>
      <c r="I40" s="230"/>
      <c r="J40" s="26"/>
    </row>
    <row r="41" spans="1:11" ht="14.25">
      <c r="A41" s="68"/>
      <c r="B41" s="231" t="s">
        <v>67</v>
      </c>
      <c r="C41" s="231"/>
      <c r="D41" s="231"/>
      <c r="E41" s="231"/>
      <c r="F41" s="70" t="n">
        <v>0.0</v>
      </c>
      <c r="G41" s="71" t="n">
        <f t="shared" si="2"/>
        <v>0.0</v>
      </c>
      <c r="H41" s="229"/>
      <c r="I41" s="230"/>
      <c r="J41" s="26"/>
    </row>
    <row r="42" spans="1:11" s="25" customFormat="1" ht="15.75" thickBot="1">
      <c r="A42" s="64" t="s">
        <v>61</v>
      </c>
      <c r="B42" s="226" t="s">
        <v>68</v>
      </c>
      <c r="C42" s="226"/>
      <c r="D42" s="226"/>
      <c r="E42" s="226"/>
      <c r="F42" s="72" t="n">
        <f>SUM(F36:F41)</f>
        <v>2130996.0</v>
      </c>
      <c r="G42" s="59" t="n">
        <f t="shared" si="2"/>
        <v>4972324.0</v>
      </c>
      <c r="H42" s="251" t="n">
        <f>SUM(H36:H41)</f>
        <v>7103320.0</v>
      </c>
      <c r="I42" s="252"/>
      <c r="J42" s="27"/>
      <c r="K42" s="28"/>
    </row>
    <row r="43" spans="1:11" s="25" customFormat="1" ht="18.75" thickBot="1">
      <c r="A43" s="73"/>
      <c r="B43" s="253" t="s">
        <v>69</v>
      </c>
      <c r="C43" s="253"/>
      <c r="D43" s="253"/>
      <c r="E43" s="253"/>
      <c r="F43" s="74"/>
      <c r="G43" s="110" t="n">
        <f>G42-G34+G22</f>
        <v>4972324.0</v>
      </c>
      <c r="H43" s="254" t="n">
        <f>H22-H34+H42</f>
        <v>7103320.0</v>
      </c>
      <c r="I43" s="255"/>
      <c r="J43" s="27"/>
      <c r="K43" s="28"/>
    </row>
    <row r="44" spans="1:11" s="25" customFormat="1" ht="18">
      <c r="A44" s="75"/>
      <c r="B44" s="234" t="s">
        <v>183</v>
      </c>
      <c r="C44" s="235"/>
      <c r="D44" s="235"/>
      <c r="E44" s="235"/>
      <c r="F44" s="235"/>
      <c r="G44" s="235"/>
      <c r="H44" s="235"/>
      <c r="I44" s="236"/>
    </row>
    <row r="45" spans="1:11">
      <c r="A45" s="49"/>
      <c r="B45" s="237" t="s">
        <v>153</v>
      </c>
      <c r="C45" s="238"/>
      <c r="D45" s="238"/>
      <c r="E45" s="239"/>
      <c r="F45" s="238"/>
      <c r="G45" s="238"/>
      <c r="H45" s="238"/>
      <c r="I45" s="240"/>
    </row>
    <row r="46" spans="1:11">
      <c r="A46" s="51"/>
      <c r="B46" s="185" t="s">
        <v>70</v>
      </c>
      <c r="C46" s="186"/>
      <c r="D46" s="186"/>
      <c r="E46" s="186"/>
      <c r="F46" s="186"/>
      <c r="G46" s="186"/>
      <c r="H46" s="186"/>
      <c r="I46" s="243"/>
    </row>
    <row r="47" spans="1:11">
      <c r="A47" s="76"/>
      <c r="B47" s="241"/>
      <c r="C47" s="242"/>
      <c r="D47" s="242"/>
      <c r="E47" s="242"/>
      <c r="F47" s="242"/>
      <c r="G47" s="242"/>
      <c r="H47" s="242"/>
      <c r="I47" s="244"/>
    </row>
    <row r="48" spans="1:11" ht="13.5" thickBot="1">
      <c r="A48" s="77"/>
      <c r="B48" s="78"/>
      <c r="C48" s="78"/>
      <c r="D48" s="78"/>
      <c r="E48" s="78"/>
      <c r="F48" s="79"/>
      <c r="G48" s="80"/>
      <c r="H48" s="81"/>
      <c r="I48" s="82"/>
    </row>
    <row r="49" spans="1:9">
      <c r="A49" s="245" t="s">
        <v>71</v>
      </c>
      <c r="B49" s="246"/>
      <c r="C49" s="245" t="s">
        <v>72</v>
      </c>
      <c r="D49" s="246"/>
      <c r="E49" s="247"/>
      <c r="F49" s="83" t="s">
        <v>73</v>
      </c>
      <c r="G49" s="248" t="s">
        <v>73</v>
      </c>
      <c r="H49" s="249"/>
      <c r="I49" s="250"/>
    </row>
    <row r="50" spans="1:9">
      <c r="A50" s="259"/>
      <c r="B50" s="260"/>
      <c r="C50" s="259"/>
      <c r="D50" s="265"/>
      <c r="E50" s="260"/>
      <c r="F50" s="260"/>
      <c r="G50" s="268"/>
      <c r="H50" s="269"/>
      <c r="I50" s="270"/>
    </row>
    <row r="51" spans="1:9">
      <c r="A51" s="261"/>
      <c r="B51" s="262"/>
      <c r="C51" s="261"/>
      <c r="D51" s="266"/>
      <c r="E51" s="262"/>
      <c r="F51" s="262"/>
      <c r="G51" s="271"/>
      <c r="H51" s="272"/>
      <c r="I51" s="273"/>
    </row>
    <row r="52" spans="1:9">
      <c r="A52" s="261"/>
      <c r="B52" s="262"/>
      <c r="C52" s="261"/>
      <c r="D52" s="266"/>
      <c r="E52" s="262"/>
      <c r="F52" s="262"/>
      <c r="G52" s="271"/>
      <c r="H52" s="272"/>
      <c r="I52" s="273"/>
    </row>
    <row r="53" spans="1:9">
      <c r="A53" s="261"/>
      <c r="B53" s="262"/>
      <c r="C53" s="261"/>
      <c r="D53" s="266"/>
      <c r="E53" s="262"/>
      <c r="F53" s="262"/>
      <c r="G53" s="271"/>
      <c r="H53" s="272"/>
      <c r="I53" s="273"/>
    </row>
    <row r="54" spans="1:9">
      <c r="A54" s="261"/>
      <c r="B54" s="262"/>
      <c r="C54" s="261"/>
      <c r="D54" s="266"/>
      <c r="E54" s="262"/>
      <c r="F54" s="262"/>
      <c r="G54" s="271"/>
      <c r="H54" s="272"/>
      <c r="I54" s="273"/>
    </row>
    <row r="55" spans="1:9">
      <c r="A55" s="261"/>
      <c r="B55" s="262"/>
      <c r="C55" s="261"/>
      <c r="D55" s="266"/>
      <c r="E55" s="262"/>
      <c r="F55" s="262"/>
      <c r="G55" s="271"/>
      <c r="H55" s="272"/>
      <c r="I55" s="273"/>
    </row>
    <row r="56" spans="1:9">
      <c r="A56" s="261"/>
      <c r="B56" s="262"/>
      <c r="C56" s="261"/>
      <c r="D56" s="266"/>
      <c r="E56" s="262"/>
      <c r="F56" s="262"/>
      <c r="G56" s="271"/>
      <c r="H56" s="272"/>
      <c r="I56" s="273"/>
    </row>
    <row r="57" spans="1:9">
      <c r="A57" s="263"/>
      <c r="B57" s="264"/>
      <c r="C57" s="263"/>
      <c r="D57" s="267"/>
      <c r="E57" s="264"/>
      <c r="F57" s="264"/>
      <c r="G57" s="274"/>
      <c r="H57" s="275"/>
      <c r="I57" s="276"/>
    </row>
    <row r="58" spans="1:9" ht="15">
      <c r="A58" s="277"/>
      <c r="B58" s="278"/>
      <c r="C58" s="279" t="s">
        <v>109</v>
      </c>
      <c r="D58" s="280"/>
      <c r="E58" s="281"/>
      <c r="F58" s="108" t="s">
        <v>140</v>
      </c>
      <c r="G58" s="282" t="s">
        <v>139</v>
      </c>
      <c r="H58" s="283"/>
      <c r="I58" s="284"/>
    </row>
    <row r="59" spans="1:9" ht="15" thickBot="1">
      <c r="A59" s="256" t="s">
        <v>141</v>
      </c>
      <c r="B59" s="257"/>
      <c r="C59" s="256" t="s">
        <v>136</v>
      </c>
      <c r="D59" s="258"/>
      <c r="E59" s="257"/>
      <c r="F59" s="84" t="s">
        <v>137</v>
      </c>
      <c r="G59" s="256" t="s">
        <v>138</v>
      </c>
      <c r="H59" s="258"/>
      <c r="I59" s="257"/>
    </row>
  </sheetData>
  <mergeCells count="108">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 ref="C5:E5"/>
  </mergeCells>
  <printOptions horizontalCentered="1"/>
  <pageMargins left="0.17" right="0.21" top="0.57999999999999996" bottom="0.75" header="0.3" footer="0.3"/>
  <pageSetup scale="70" orientation="portrait" horizontalDpi="300" verticalDpi="300" r:id="rId1"/>
  <ignoredErrors>
    <ignoredError sqref="G22" formula="1"/>
  </ignoredErrors>
  <drawing r:id="rId2"/>
</worksheet>
</file>

<file path=xl/worksheets/sheet4.xml><?xml version="1.0" encoding="utf-8"?>
<worksheet xmlns="http://schemas.openxmlformats.org/spreadsheetml/2006/main" xmlns:r="http://schemas.openxmlformats.org/officeDocument/2006/relationships">
  <dimension ref="A1:I39"/>
  <sheetViews>
    <sheetView zoomScaleSheetLayoutView="80" workbookViewId="0">
      <selection activeCell="F13" sqref="F13"/>
    </sheetView>
  </sheetViews>
  <sheetFormatPr defaultRowHeight="13.5"/>
  <cols>
    <col min="1" max="1" customWidth="true" style="105" width="13.85546875" collapsed="true"/>
    <col min="2" max="2" customWidth="true" style="100" width="9.85546875" collapsed="true"/>
    <col min="3" max="3" customWidth="true" style="100" width="6.140625" collapsed="true"/>
    <col min="4" max="4" customWidth="true" style="100" width="19.42578125" collapsed="true"/>
    <col min="5" max="5" customWidth="true" style="100" width="23.7109375" collapsed="true"/>
    <col min="6" max="6" customWidth="true" style="100" width="19.85546875" collapsed="true"/>
    <col min="7" max="7" customWidth="true" style="100" width="8.0" collapsed="true"/>
    <col min="8" max="8" customWidth="true" style="100" width="10.28515625" collapsed="true"/>
    <col min="9" max="9" customWidth="true" style="100" width="22.140625" collapsed="true"/>
    <col min="10" max="256" style="100" width="9.140625" collapsed="true"/>
    <col min="257" max="257" customWidth="true" style="100" width="13.85546875" collapsed="true"/>
    <col min="258" max="258" customWidth="true" style="100" width="19.28515625" collapsed="true"/>
    <col min="259" max="259" customWidth="true" style="100" width="22.0" collapsed="true"/>
    <col min="260" max="260" customWidth="true" style="100" width="28.28515625" collapsed="true"/>
    <col min="261" max="261" customWidth="true" style="100" width="14.7109375" collapsed="true"/>
    <col min="262" max="262" customWidth="true" style="100" width="20.0" collapsed="true"/>
    <col min="263" max="263" customWidth="true" style="100" width="8.0" collapsed="true"/>
    <col min="264" max="264" bestFit="true" customWidth="true" style="100" width="13.5703125" collapsed="true"/>
    <col min="265" max="265" customWidth="true" style="100" width="22.140625" collapsed="true"/>
    <col min="266" max="512" style="100" width="9.140625" collapsed="true"/>
    <col min="513" max="513" customWidth="true" style="100" width="13.85546875" collapsed="true"/>
    <col min="514" max="514" customWidth="true" style="100" width="19.28515625" collapsed="true"/>
    <col min="515" max="515" customWidth="true" style="100" width="22.0" collapsed="true"/>
    <col min="516" max="516" customWidth="true" style="100" width="28.28515625" collapsed="true"/>
    <col min="517" max="517" customWidth="true" style="100" width="14.7109375" collapsed="true"/>
    <col min="518" max="518" customWidth="true" style="100" width="20.0" collapsed="true"/>
    <col min="519" max="519" customWidth="true" style="100" width="8.0" collapsed="true"/>
    <col min="520" max="520" bestFit="true" customWidth="true" style="100" width="13.5703125" collapsed="true"/>
    <col min="521" max="521" customWidth="true" style="100" width="22.140625" collapsed="true"/>
    <col min="522" max="768" style="100" width="9.140625" collapsed="true"/>
    <col min="769" max="769" customWidth="true" style="100" width="13.85546875" collapsed="true"/>
    <col min="770" max="770" customWidth="true" style="100" width="19.28515625" collapsed="true"/>
    <col min="771" max="771" customWidth="true" style="100" width="22.0" collapsed="true"/>
    <col min="772" max="772" customWidth="true" style="100" width="28.28515625" collapsed="true"/>
    <col min="773" max="773" customWidth="true" style="100" width="14.7109375" collapsed="true"/>
    <col min="774" max="774" customWidth="true" style="100" width="20.0" collapsed="true"/>
    <col min="775" max="775" customWidth="true" style="100" width="8.0" collapsed="true"/>
    <col min="776" max="776" bestFit="true" customWidth="true" style="100" width="13.5703125" collapsed="true"/>
    <col min="777" max="777" customWidth="true" style="100" width="22.140625" collapsed="true"/>
    <col min="778" max="1024" style="100" width="9.140625" collapsed="true"/>
    <col min="1025" max="1025" customWidth="true" style="100" width="13.85546875" collapsed="true"/>
    <col min="1026" max="1026" customWidth="true" style="100" width="19.28515625" collapsed="true"/>
    <col min="1027" max="1027" customWidth="true" style="100" width="22.0" collapsed="true"/>
    <col min="1028" max="1028" customWidth="true" style="100" width="28.28515625" collapsed="true"/>
    <col min="1029" max="1029" customWidth="true" style="100" width="14.7109375" collapsed="true"/>
    <col min="1030" max="1030" customWidth="true" style="100" width="20.0" collapsed="true"/>
    <col min="1031" max="1031" customWidth="true" style="100" width="8.0" collapsed="true"/>
    <col min="1032" max="1032" bestFit="true" customWidth="true" style="100" width="13.5703125" collapsed="true"/>
    <col min="1033" max="1033" customWidth="true" style="100" width="22.140625" collapsed="true"/>
    <col min="1034" max="1280" style="100" width="9.140625" collapsed="true"/>
    <col min="1281" max="1281" customWidth="true" style="100" width="13.85546875" collapsed="true"/>
    <col min="1282" max="1282" customWidth="true" style="100" width="19.28515625" collapsed="true"/>
    <col min="1283" max="1283" customWidth="true" style="100" width="22.0" collapsed="true"/>
    <col min="1284" max="1284" customWidth="true" style="100" width="28.28515625" collapsed="true"/>
    <col min="1285" max="1285" customWidth="true" style="100" width="14.7109375" collapsed="true"/>
    <col min="1286" max="1286" customWidth="true" style="100" width="20.0" collapsed="true"/>
    <col min="1287" max="1287" customWidth="true" style="100" width="8.0" collapsed="true"/>
    <col min="1288" max="1288" bestFit="true" customWidth="true" style="100" width="13.5703125" collapsed="true"/>
    <col min="1289" max="1289" customWidth="true" style="100" width="22.140625" collapsed="true"/>
    <col min="1290" max="1536" style="100" width="9.140625" collapsed="true"/>
    <col min="1537" max="1537" customWidth="true" style="100" width="13.85546875" collapsed="true"/>
    <col min="1538" max="1538" customWidth="true" style="100" width="19.28515625" collapsed="true"/>
    <col min="1539" max="1539" customWidth="true" style="100" width="22.0" collapsed="true"/>
    <col min="1540" max="1540" customWidth="true" style="100" width="28.28515625" collapsed="true"/>
    <col min="1541" max="1541" customWidth="true" style="100" width="14.7109375" collapsed="true"/>
    <col min="1542" max="1542" customWidth="true" style="100" width="20.0" collapsed="true"/>
    <col min="1543" max="1543" customWidth="true" style="100" width="8.0" collapsed="true"/>
    <col min="1544" max="1544" bestFit="true" customWidth="true" style="100" width="13.5703125" collapsed="true"/>
    <col min="1545" max="1545" customWidth="true" style="100" width="22.140625" collapsed="true"/>
    <col min="1546" max="1792" style="100" width="9.140625" collapsed="true"/>
    <col min="1793" max="1793" customWidth="true" style="100" width="13.85546875" collapsed="true"/>
    <col min="1794" max="1794" customWidth="true" style="100" width="19.28515625" collapsed="true"/>
    <col min="1795" max="1795" customWidth="true" style="100" width="22.0" collapsed="true"/>
    <col min="1796" max="1796" customWidth="true" style="100" width="28.28515625" collapsed="true"/>
    <col min="1797" max="1797" customWidth="true" style="100" width="14.7109375" collapsed="true"/>
    <col min="1798" max="1798" customWidth="true" style="100" width="20.0" collapsed="true"/>
    <col min="1799" max="1799" customWidth="true" style="100" width="8.0" collapsed="true"/>
    <col min="1800" max="1800" bestFit="true" customWidth="true" style="100" width="13.5703125" collapsed="true"/>
    <col min="1801" max="1801" customWidth="true" style="100" width="22.140625" collapsed="true"/>
    <col min="1802" max="2048" style="100" width="9.140625" collapsed="true"/>
    <col min="2049" max="2049" customWidth="true" style="100" width="13.85546875" collapsed="true"/>
    <col min="2050" max="2050" customWidth="true" style="100" width="19.28515625" collapsed="true"/>
    <col min="2051" max="2051" customWidth="true" style="100" width="22.0" collapsed="true"/>
    <col min="2052" max="2052" customWidth="true" style="100" width="28.28515625" collapsed="true"/>
    <col min="2053" max="2053" customWidth="true" style="100" width="14.7109375" collapsed="true"/>
    <col min="2054" max="2054" customWidth="true" style="100" width="20.0" collapsed="true"/>
    <col min="2055" max="2055" customWidth="true" style="100" width="8.0" collapsed="true"/>
    <col min="2056" max="2056" bestFit="true" customWidth="true" style="100" width="13.5703125" collapsed="true"/>
    <col min="2057" max="2057" customWidth="true" style="100" width="22.140625" collapsed="true"/>
    <col min="2058" max="2304" style="100" width="9.140625" collapsed="true"/>
    <col min="2305" max="2305" customWidth="true" style="100" width="13.85546875" collapsed="true"/>
    <col min="2306" max="2306" customWidth="true" style="100" width="19.28515625" collapsed="true"/>
    <col min="2307" max="2307" customWidth="true" style="100" width="22.0" collapsed="true"/>
    <col min="2308" max="2308" customWidth="true" style="100" width="28.28515625" collapsed="true"/>
    <col min="2309" max="2309" customWidth="true" style="100" width="14.7109375" collapsed="true"/>
    <col min="2310" max="2310" customWidth="true" style="100" width="20.0" collapsed="true"/>
    <col min="2311" max="2311" customWidth="true" style="100" width="8.0" collapsed="true"/>
    <col min="2312" max="2312" bestFit="true" customWidth="true" style="100" width="13.5703125" collapsed="true"/>
    <col min="2313" max="2313" customWidth="true" style="100" width="22.140625" collapsed="true"/>
    <col min="2314" max="2560" style="100" width="9.140625" collapsed="true"/>
    <col min="2561" max="2561" customWidth="true" style="100" width="13.85546875" collapsed="true"/>
    <col min="2562" max="2562" customWidth="true" style="100" width="19.28515625" collapsed="true"/>
    <col min="2563" max="2563" customWidth="true" style="100" width="22.0" collapsed="true"/>
    <col min="2564" max="2564" customWidth="true" style="100" width="28.28515625" collapsed="true"/>
    <col min="2565" max="2565" customWidth="true" style="100" width="14.7109375" collapsed="true"/>
    <col min="2566" max="2566" customWidth="true" style="100" width="20.0" collapsed="true"/>
    <col min="2567" max="2567" customWidth="true" style="100" width="8.0" collapsed="true"/>
    <col min="2568" max="2568" bestFit="true" customWidth="true" style="100" width="13.5703125" collapsed="true"/>
    <col min="2569" max="2569" customWidth="true" style="100" width="22.140625" collapsed="true"/>
    <col min="2570" max="2816" style="100" width="9.140625" collapsed="true"/>
    <col min="2817" max="2817" customWidth="true" style="100" width="13.85546875" collapsed="true"/>
    <col min="2818" max="2818" customWidth="true" style="100" width="19.28515625" collapsed="true"/>
    <col min="2819" max="2819" customWidth="true" style="100" width="22.0" collapsed="true"/>
    <col min="2820" max="2820" customWidth="true" style="100" width="28.28515625" collapsed="true"/>
    <col min="2821" max="2821" customWidth="true" style="100" width="14.7109375" collapsed="true"/>
    <col min="2822" max="2822" customWidth="true" style="100" width="20.0" collapsed="true"/>
    <col min="2823" max="2823" customWidth="true" style="100" width="8.0" collapsed="true"/>
    <col min="2824" max="2824" bestFit="true" customWidth="true" style="100" width="13.5703125" collapsed="true"/>
    <col min="2825" max="2825" customWidth="true" style="100" width="22.140625" collapsed="true"/>
    <col min="2826" max="3072" style="100" width="9.140625" collapsed="true"/>
    <col min="3073" max="3073" customWidth="true" style="100" width="13.85546875" collapsed="true"/>
    <col min="3074" max="3074" customWidth="true" style="100" width="19.28515625" collapsed="true"/>
    <col min="3075" max="3075" customWidth="true" style="100" width="22.0" collapsed="true"/>
    <col min="3076" max="3076" customWidth="true" style="100" width="28.28515625" collapsed="true"/>
    <col min="3077" max="3077" customWidth="true" style="100" width="14.7109375" collapsed="true"/>
    <col min="3078" max="3078" customWidth="true" style="100" width="20.0" collapsed="true"/>
    <col min="3079" max="3079" customWidth="true" style="100" width="8.0" collapsed="true"/>
    <col min="3080" max="3080" bestFit="true" customWidth="true" style="100" width="13.5703125" collapsed="true"/>
    <col min="3081" max="3081" customWidth="true" style="100" width="22.140625" collapsed="true"/>
    <col min="3082" max="3328" style="100" width="9.140625" collapsed="true"/>
    <col min="3329" max="3329" customWidth="true" style="100" width="13.85546875" collapsed="true"/>
    <col min="3330" max="3330" customWidth="true" style="100" width="19.28515625" collapsed="true"/>
    <col min="3331" max="3331" customWidth="true" style="100" width="22.0" collapsed="true"/>
    <col min="3332" max="3332" customWidth="true" style="100" width="28.28515625" collapsed="true"/>
    <col min="3333" max="3333" customWidth="true" style="100" width="14.7109375" collapsed="true"/>
    <col min="3334" max="3334" customWidth="true" style="100" width="20.0" collapsed="true"/>
    <col min="3335" max="3335" customWidth="true" style="100" width="8.0" collapsed="true"/>
    <col min="3336" max="3336" bestFit="true" customWidth="true" style="100" width="13.5703125" collapsed="true"/>
    <col min="3337" max="3337" customWidth="true" style="100" width="22.140625" collapsed="true"/>
    <col min="3338" max="3584" style="100" width="9.140625" collapsed="true"/>
    <col min="3585" max="3585" customWidth="true" style="100" width="13.85546875" collapsed="true"/>
    <col min="3586" max="3586" customWidth="true" style="100" width="19.28515625" collapsed="true"/>
    <col min="3587" max="3587" customWidth="true" style="100" width="22.0" collapsed="true"/>
    <col min="3588" max="3588" customWidth="true" style="100" width="28.28515625" collapsed="true"/>
    <col min="3589" max="3589" customWidth="true" style="100" width="14.7109375" collapsed="true"/>
    <col min="3590" max="3590" customWidth="true" style="100" width="20.0" collapsed="true"/>
    <col min="3591" max="3591" customWidth="true" style="100" width="8.0" collapsed="true"/>
    <col min="3592" max="3592" bestFit="true" customWidth="true" style="100" width="13.5703125" collapsed="true"/>
    <col min="3593" max="3593" customWidth="true" style="100" width="22.140625" collapsed="true"/>
    <col min="3594" max="3840" style="100" width="9.140625" collapsed="true"/>
    <col min="3841" max="3841" customWidth="true" style="100" width="13.85546875" collapsed="true"/>
    <col min="3842" max="3842" customWidth="true" style="100" width="19.28515625" collapsed="true"/>
    <col min="3843" max="3843" customWidth="true" style="100" width="22.0" collapsed="true"/>
    <col min="3844" max="3844" customWidth="true" style="100" width="28.28515625" collapsed="true"/>
    <col min="3845" max="3845" customWidth="true" style="100" width="14.7109375" collapsed="true"/>
    <col min="3846" max="3846" customWidth="true" style="100" width="20.0" collapsed="true"/>
    <col min="3847" max="3847" customWidth="true" style="100" width="8.0" collapsed="true"/>
    <col min="3848" max="3848" bestFit="true" customWidth="true" style="100" width="13.5703125" collapsed="true"/>
    <col min="3849" max="3849" customWidth="true" style="100" width="22.140625" collapsed="true"/>
    <col min="3850" max="4096" style="100" width="9.140625" collapsed="true"/>
    <col min="4097" max="4097" customWidth="true" style="100" width="13.85546875" collapsed="true"/>
    <col min="4098" max="4098" customWidth="true" style="100" width="19.28515625" collapsed="true"/>
    <col min="4099" max="4099" customWidth="true" style="100" width="22.0" collapsed="true"/>
    <col min="4100" max="4100" customWidth="true" style="100" width="28.28515625" collapsed="true"/>
    <col min="4101" max="4101" customWidth="true" style="100" width="14.7109375" collapsed="true"/>
    <col min="4102" max="4102" customWidth="true" style="100" width="20.0" collapsed="true"/>
    <col min="4103" max="4103" customWidth="true" style="100" width="8.0" collapsed="true"/>
    <col min="4104" max="4104" bestFit="true" customWidth="true" style="100" width="13.5703125" collapsed="true"/>
    <col min="4105" max="4105" customWidth="true" style="100" width="22.140625" collapsed="true"/>
    <col min="4106" max="4352" style="100" width="9.140625" collapsed="true"/>
    <col min="4353" max="4353" customWidth="true" style="100" width="13.85546875" collapsed="true"/>
    <col min="4354" max="4354" customWidth="true" style="100" width="19.28515625" collapsed="true"/>
    <col min="4355" max="4355" customWidth="true" style="100" width="22.0" collapsed="true"/>
    <col min="4356" max="4356" customWidth="true" style="100" width="28.28515625" collapsed="true"/>
    <col min="4357" max="4357" customWidth="true" style="100" width="14.7109375" collapsed="true"/>
    <col min="4358" max="4358" customWidth="true" style="100" width="20.0" collapsed="true"/>
    <col min="4359" max="4359" customWidth="true" style="100" width="8.0" collapsed="true"/>
    <col min="4360" max="4360" bestFit="true" customWidth="true" style="100" width="13.5703125" collapsed="true"/>
    <col min="4361" max="4361" customWidth="true" style="100" width="22.140625" collapsed="true"/>
    <col min="4362" max="4608" style="100" width="9.140625" collapsed="true"/>
    <col min="4609" max="4609" customWidth="true" style="100" width="13.85546875" collapsed="true"/>
    <col min="4610" max="4610" customWidth="true" style="100" width="19.28515625" collapsed="true"/>
    <col min="4611" max="4611" customWidth="true" style="100" width="22.0" collapsed="true"/>
    <col min="4612" max="4612" customWidth="true" style="100" width="28.28515625" collapsed="true"/>
    <col min="4613" max="4613" customWidth="true" style="100" width="14.7109375" collapsed="true"/>
    <col min="4614" max="4614" customWidth="true" style="100" width="20.0" collapsed="true"/>
    <col min="4615" max="4615" customWidth="true" style="100" width="8.0" collapsed="true"/>
    <col min="4616" max="4616" bestFit="true" customWidth="true" style="100" width="13.5703125" collapsed="true"/>
    <col min="4617" max="4617" customWidth="true" style="100" width="22.140625" collapsed="true"/>
    <col min="4618" max="4864" style="100" width="9.140625" collapsed="true"/>
    <col min="4865" max="4865" customWidth="true" style="100" width="13.85546875" collapsed="true"/>
    <col min="4866" max="4866" customWidth="true" style="100" width="19.28515625" collapsed="true"/>
    <col min="4867" max="4867" customWidth="true" style="100" width="22.0" collapsed="true"/>
    <col min="4868" max="4868" customWidth="true" style="100" width="28.28515625" collapsed="true"/>
    <col min="4869" max="4869" customWidth="true" style="100" width="14.7109375" collapsed="true"/>
    <col min="4870" max="4870" customWidth="true" style="100" width="20.0" collapsed="true"/>
    <col min="4871" max="4871" customWidth="true" style="100" width="8.0" collapsed="true"/>
    <col min="4872" max="4872" bestFit="true" customWidth="true" style="100" width="13.5703125" collapsed="true"/>
    <col min="4873" max="4873" customWidth="true" style="100" width="22.140625" collapsed="true"/>
    <col min="4874" max="5120" style="100" width="9.140625" collapsed="true"/>
    <col min="5121" max="5121" customWidth="true" style="100" width="13.85546875" collapsed="true"/>
    <col min="5122" max="5122" customWidth="true" style="100" width="19.28515625" collapsed="true"/>
    <col min="5123" max="5123" customWidth="true" style="100" width="22.0" collapsed="true"/>
    <col min="5124" max="5124" customWidth="true" style="100" width="28.28515625" collapsed="true"/>
    <col min="5125" max="5125" customWidth="true" style="100" width="14.7109375" collapsed="true"/>
    <col min="5126" max="5126" customWidth="true" style="100" width="20.0" collapsed="true"/>
    <col min="5127" max="5127" customWidth="true" style="100" width="8.0" collapsed="true"/>
    <col min="5128" max="5128" bestFit="true" customWidth="true" style="100" width="13.5703125" collapsed="true"/>
    <col min="5129" max="5129" customWidth="true" style="100" width="22.140625" collapsed="true"/>
    <col min="5130" max="5376" style="100" width="9.140625" collapsed="true"/>
    <col min="5377" max="5377" customWidth="true" style="100" width="13.85546875" collapsed="true"/>
    <col min="5378" max="5378" customWidth="true" style="100" width="19.28515625" collapsed="true"/>
    <col min="5379" max="5379" customWidth="true" style="100" width="22.0" collapsed="true"/>
    <col min="5380" max="5380" customWidth="true" style="100" width="28.28515625" collapsed="true"/>
    <col min="5381" max="5381" customWidth="true" style="100" width="14.7109375" collapsed="true"/>
    <col min="5382" max="5382" customWidth="true" style="100" width="20.0" collapsed="true"/>
    <col min="5383" max="5383" customWidth="true" style="100" width="8.0" collapsed="true"/>
    <col min="5384" max="5384" bestFit="true" customWidth="true" style="100" width="13.5703125" collapsed="true"/>
    <col min="5385" max="5385" customWidth="true" style="100" width="22.140625" collapsed="true"/>
    <col min="5386" max="5632" style="100" width="9.140625" collapsed="true"/>
    <col min="5633" max="5633" customWidth="true" style="100" width="13.85546875" collapsed="true"/>
    <col min="5634" max="5634" customWidth="true" style="100" width="19.28515625" collapsed="true"/>
    <col min="5635" max="5635" customWidth="true" style="100" width="22.0" collapsed="true"/>
    <col min="5636" max="5636" customWidth="true" style="100" width="28.28515625" collapsed="true"/>
    <col min="5637" max="5637" customWidth="true" style="100" width="14.7109375" collapsed="true"/>
    <col min="5638" max="5638" customWidth="true" style="100" width="20.0" collapsed="true"/>
    <col min="5639" max="5639" customWidth="true" style="100" width="8.0" collapsed="true"/>
    <col min="5640" max="5640" bestFit="true" customWidth="true" style="100" width="13.5703125" collapsed="true"/>
    <col min="5641" max="5641" customWidth="true" style="100" width="22.140625" collapsed="true"/>
    <col min="5642" max="5888" style="100" width="9.140625" collapsed="true"/>
    <col min="5889" max="5889" customWidth="true" style="100" width="13.85546875" collapsed="true"/>
    <col min="5890" max="5890" customWidth="true" style="100" width="19.28515625" collapsed="true"/>
    <col min="5891" max="5891" customWidth="true" style="100" width="22.0" collapsed="true"/>
    <col min="5892" max="5892" customWidth="true" style="100" width="28.28515625" collapsed="true"/>
    <col min="5893" max="5893" customWidth="true" style="100" width="14.7109375" collapsed="true"/>
    <col min="5894" max="5894" customWidth="true" style="100" width="20.0" collapsed="true"/>
    <col min="5895" max="5895" customWidth="true" style="100" width="8.0" collapsed="true"/>
    <col min="5896" max="5896" bestFit="true" customWidth="true" style="100" width="13.5703125" collapsed="true"/>
    <col min="5897" max="5897" customWidth="true" style="100" width="22.140625" collapsed="true"/>
    <col min="5898" max="6144" style="100" width="9.140625" collapsed="true"/>
    <col min="6145" max="6145" customWidth="true" style="100" width="13.85546875" collapsed="true"/>
    <col min="6146" max="6146" customWidth="true" style="100" width="19.28515625" collapsed="true"/>
    <col min="6147" max="6147" customWidth="true" style="100" width="22.0" collapsed="true"/>
    <col min="6148" max="6148" customWidth="true" style="100" width="28.28515625" collapsed="true"/>
    <col min="6149" max="6149" customWidth="true" style="100" width="14.7109375" collapsed="true"/>
    <col min="6150" max="6150" customWidth="true" style="100" width="20.0" collapsed="true"/>
    <col min="6151" max="6151" customWidth="true" style="100" width="8.0" collapsed="true"/>
    <col min="6152" max="6152" bestFit="true" customWidth="true" style="100" width="13.5703125" collapsed="true"/>
    <col min="6153" max="6153" customWidth="true" style="100" width="22.140625" collapsed="true"/>
    <col min="6154" max="6400" style="100" width="9.140625" collapsed="true"/>
    <col min="6401" max="6401" customWidth="true" style="100" width="13.85546875" collapsed="true"/>
    <col min="6402" max="6402" customWidth="true" style="100" width="19.28515625" collapsed="true"/>
    <col min="6403" max="6403" customWidth="true" style="100" width="22.0" collapsed="true"/>
    <col min="6404" max="6404" customWidth="true" style="100" width="28.28515625" collapsed="true"/>
    <col min="6405" max="6405" customWidth="true" style="100" width="14.7109375" collapsed="true"/>
    <col min="6406" max="6406" customWidth="true" style="100" width="20.0" collapsed="true"/>
    <col min="6407" max="6407" customWidth="true" style="100" width="8.0" collapsed="true"/>
    <col min="6408" max="6408" bestFit="true" customWidth="true" style="100" width="13.5703125" collapsed="true"/>
    <col min="6409" max="6409" customWidth="true" style="100" width="22.140625" collapsed="true"/>
    <col min="6410" max="6656" style="100" width="9.140625" collapsed="true"/>
    <col min="6657" max="6657" customWidth="true" style="100" width="13.85546875" collapsed="true"/>
    <col min="6658" max="6658" customWidth="true" style="100" width="19.28515625" collapsed="true"/>
    <col min="6659" max="6659" customWidth="true" style="100" width="22.0" collapsed="true"/>
    <col min="6660" max="6660" customWidth="true" style="100" width="28.28515625" collapsed="true"/>
    <col min="6661" max="6661" customWidth="true" style="100" width="14.7109375" collapsed="true"/>
    <col min="6662" max="6662" customWidth="true" style="100" width="20.0" collapsed="true"/>
    <col min="6663" max="6663" customWidth="true" style="100" width="8.0" collapsed="true"/>
    <col min="6664" max="6664" bestFit="true" customWidth="true" style="100" width="13.5703125" collapsed="true"/>
    <col min="6665" max="6665" customWidth="true" style="100" width="22.140625" collapsed="true"/>
    <col min="6666" max="6912" style="100" width="9.140625" collapsed="true"/>
    <col min="6913" max="6913" customWidth="true" style="100" width="13.85546875" collapsed="true"/>
    <col min="6914" max="6914" customWidth="true" style="100" width="19.28515625" collapsed="true"/>
    <col min="6915" max="6915" customWidth="true" style="100" width="22.0" collapsed="true"/>
    <col min="6916" max="6916" customWidth="true" style="100" width="28.28515625" collapsed="true"/>
    <col min="6917" max="6917" customWidth="true" style="100" width="14.7109375" collapsed="true"/>
    <col min="6918" max="6918" customWidth="true" style="100" width="20.0" collapsed="true"/>
    <col min="6919" max="6919" customWidth="true" style="100" width="8.0" collapsed="true"/>
    <col min="6920" max="6920" bestFit="true" customWidth="true" style="100" width="13.5703125" collapsed="true"/>
    <col min="6921" max="6921" customWidth="true" style="100" width="22.140625" collapsed="true"/>
    <col min="6922" max="7168" style="100" width="9.140625" collapsed="true"/>
    <col min="7169" max="7169" customWidth="true" style="100" width="13.85546875" collapsed="true"/>
    <col min="7170" max="7170" customWidth="true" style="100" width="19.28515625" collapsed="true"/>
    <col min="7171" max="7171" customWidth="true" style="100" width="22.0" collapsed="true"/>
    <col min="7172" max="7172" customWidth="true" style="100" width="28.28515625" collapsed="true"/>
    <col min="7173" max="7173" customWidth="true" style="100" width="14.7109375" collapsed="true"/>
    <col min="7174" max="7174" customWidth="true" style="100" width="20.0" collapsed="true"/>
    <col min="7175" max="7175" customWidth="true" style="100" width="8.0" collapsed="true"/>
    <col min="7176" max="7176" bestFit="true" customWidth="true" style="100" width="13.5703125" collapsed="true"/>
    <col min="7177" max="7177" customWidth="true" style="100" width="22.140625" collapsed="true"/>
    <col min="7178" max="7424" style="100" width="9.140625" collapsed="true"/>
    <col min="7425" max="7425" customWidth="true" style="100" width="13.85546875" collapsed="true"/>
    <col min="7426" max="7426" customWidth="true" style="100" width="19.28515625" collapsed="true"/>
    <col min="7427" max="7427" customWidth="true" style="100" width="22.0" collapsed="true"/>
    <col min="7428" max="7428" customWidth="true" style="100" width="28.28515625" collapsed="true"/>
    <col min="7429" max="7429" customWidth="true" style="100" width="14.7109375" collapsed="true"/>
    <col min="7430" max="7430" customWidth="true" style="100" width="20.0" collapsed="true"/>
    <col min="7431" max="7431" customWidth="true" style="100" width="8.0" collapsed="true"/>
    <col min="7432" max="7432" bestFit="true" customWidth="true" style="100" width="13.5703125" collapsed="true"/>
    <col min="7433" max="7433" customWidth="true" style="100" width="22.140625" collapsed="true"/>
    <col min="7434" max="7680" style="100" width="9.140625" collapsed="true"/>
    <col min="7681" max="7681" customWidth="true" style="100" width="13.85546875" collapsed="true"/>
    <col min="7682" max="7682" customWidth="true" style="100" width="19.28515625" collapsed="true"/>
    <col min="7683" max="7683" customWidth="true" style="100" width="22.0" collapsed="true"/>
    <col min="7684" max="7684" customWidth="true" style="100" width="28.28515625" collapsed="true"/>
    <col min="7685" max="7685" customWidth="true" style="100" width="14.7109375" collapsed="true"/>
    <col min="7686" max="7686" customWidth="true" style="100" width="20.0" collapsed="true"/>
    <col min="7687" max="7687" customWidth="true" style="100" width="8.0" collapsed="true"/>
    <col min="7688" max="7688" bestFit="true" customWidth="true" style="100" width="13.5703125" collapsed="true"/>
    <col min="7689" max="7689" customWidth="true" style="100" width="22.140625" collapsed="true"/>
    <col min="7690" max="7936" style="100" width="9.140625" collapsed="true"/>
    <col min="7937" max="7937" customWidth="true" style="100" width="13.85546875" collapsed="true"/>
    <col min="7938" max="7938" customWidth="true" style="100" width="19.28515625" collapsed="true"/>
    <col min="7939" max="7939" customWidth="true" style="100" width="22.0" collapsed="true"/>
    <col min="7940" max="7940" customWidth="true" style="100" width="28.28515625" collapsed="true"/>
    <col min="7941" max="7941" customWidth="true" style="100" width="14.7109375" collapsed="true"/>
    <col min="7942" max="7942" customWidth="true" style="100" width="20.0" collapsed="true"/>
    <col min="7943" max="7943" customWidth="true" style="100" width="8.0" collapsed="true"/>
    <col min="7944" max="7944" bestFit="true" customWidth="true" style="100" width="13.5703125" collapsed="true"/>
    <col min="7945" max="7945" customWidth="true" style="100" width="22.140625" collapsed="true"/>
    <col min="7946" max="8192" style="100" width="9.140625" collapsed="true"/>
    <col min="8193" max="8193" customWidth="true" style="100" width="13.85546875" collapsed="true"/>
    <col min="8194" max="8194" customWidth="true" style="100" width="19.28515625" collapsed="true"/>
    <col min="8195" max="8195" customWidth="true" style="100" width="22.0" collapsed="true"/>
    <col min="8196" max="8196" customWidth="true" style="100" width="28.28515625" collapsed="true"/>
    <col min="8197" max="8197" customWidth="true" style="100" width="14.7109375" collapsed="true"/>
    <col min="8198" max="8198" customWidth="true" style="100" width="20.0" collapsed="true"/>
    <col min="8199" max="8199" customWidth="true" style="100" width="8.0" collapsed="true"/>
    <col min="8200" max="8200" bestFit="true" customWidth="true" style="100" width="13.5703125" collapsed="true"/>
    <col min="8201" max="8201" customWidth="true" style="100" width="22.140625" collapsed="true"/>
    <col min="8202" max="8448" style="100" width="9.140625" collapsed="true"/>
    <col min="8449" max="8449" customWidth="true" style="100" width="13.85546875" collapsed="true"/>
    <col min="8450" max="8450" customWidth="true" style="100" width="19.28515625" collapsed="true"/>
    <col min="8451" max="8451" customWidth="true" style="100" width="22.0" collapsed="true"/>
    <col min="8452" max="8452" customWidth="true" style="100" width="28.28515625" collapsed="true"/>
    <col min="8453" max="8453" customWidth="true" style="100" width="14.7109375" collapsed="true"/>
    <col min="8454" max="8454" customWidth="true" style="100" width="20.0" collapsed="true"/>
    <col min="8455" max="8455" customWidth="true" style="100" width="8.0" collapsed="true"/>
    <col min="8456" max="8456" bestFit="true" customWidth="true" style="100" width="13.5703125" collapsed="true"/>
    <col min="8457" max="8457" customWidth="true" style="100" width="22.140625" collapsed="true"/>
    <col min="8458" max="8704" style="100" width="9.140625" collapsed="true"/>
    <col min="8705" max="8705" customWidth="true" style="100" width="13.85546875" collapsed="true"/>
    <col min="8706" max="8706" customWidth="true" style="100" width="19.28515625" collapsed="true"/>
    <col min="8707" max="8707" customWidth="true" style="100" width="22.0" collapsed="true"/>
    <col min="8708" max="8708" customWidth="true" style="100" width="28.28515625" collapsed="true"/>
    <col min="8709" max="8709" customWidth="true" style="100" width="14.7109375" collapsed="true"/>
    <col min="8710" max="8710" customWidth="true" style="100" width="20.0" collapsed="true"/>
    <col min="8711" max="8711" customWidth="true" style="100" width="8.0" collapsed="true"/>
    <col min="8712" max="8712" bestFit="true" customWidth="true" style="100" width="13.5703125" collapsed="true"/>
    <col min="8713" max="8713" customWidth="true" style="100" width="22.140625" collapsed="true"/>
    <col min="8714" max="8960" style="100" width="9.140625" collapsed="true"/>
    <col min="8961" max="8961" customWidth="true" style="100" width="13.85546875" collapsed="true"/>
    <col min="8962" max="8962" customWidth="true" style="100" width="19.28515625" collapsed="true"/>
    <col min="8963" max="8963" customWidth="true" style="100" width="22.0" collapsed="true"/>
    <col min="8964" max="8964" customWidth="true" style="100" width="28.28515625" collapsed="true"/>
    <col min="8965" max="8965" customWidth="true" style="100" width="14.7109375" collapsed="true"/>
    <col min="8966" max="8966" customWidth="true" style="100" width="20.0" collapsed="true"/>
    <col min="8967" max="8967" customWidth="true" style="100" width="8.0" collapsed="true"/>
    <col min="8968" max="8968" bestFit="true" customWidth="true" style="100" width="13.5703125" collapsed="true"/>
    <col min="8969" max="8969" customWidth="true" style="100" width="22.140625" collapsed="true"/>
    <col min="8970" max="9216" style="100" width="9.140625" collapsed="true"/>
    <col min="9217" max="9217" customWidth="true" style="100" width="13.85546875" collapsed="true"/>
    <col min="9218" max="9218" customWidth="true" style="100" width="19.28515625" collapsed="true"/>
    <col min="9219" max="9219" customWidth="true" style="100" width="22.0" collapsed="true"/>
    <col min="9220" max="9220" customWidth="true" style="100" width="28.28515625" collapsed="true"/>
    <col min="9221" max="9221" customWidth="true" style="100" width="14.7109375" collapsed="true"/>
    <col min="9222" max="9222" customWidth="true" style="100" width="20.0" collapsed="true"/>
    <col min="9223" max="9223" customWidth="true" style="100" width="8.0" collapsed="true"/>
    <col min="9224" max="9224" bestFit="true" customWidth="true" style="100" width="13.5703125" collapsed="true"/>
    <col min="9225" max="9225" customWidth="true" style="100" width="22.140625" collapsed="true"/>
    <col min="9226" max="9472" style="100" width="9.140625" collapsed="true"/>
    <col min="9473" max="9473" customWidth="true" style="100" width="13.85546875" collapsed="true"/>
    <col min="9474" max="9474" customWidth="true" style="100" width="19.28515625" collapsed="true"/>
    <col min="9475" max="9475" customWidth="true" style="100" width="22.0" collapsed="true"/>
    <col min="9476" max="9476" customWidth="true" style="100" width="28.28515625" collapsed="true"/>
    <col min="9477" max="9477" customWidth="true" style="100" width="14.7109375" collapsed="true"/>
    <col min="9478" max="9478" customWidth="true" style="100" width="20.0" collapsed="true"/>
    <col min="9479" max="9479" customWidth="true" style="100" width="8.0" collapsed="true"/>
    <col min="9480" max="9480" bestFit="true" customWidth="true" style="100" width="13.5703125" collapsed="true"/>
    <col min="9481" max="9481" customWidth="true" style="100" width="22.140625" collapsed="true"/>
    <col min="9482" max="9728" style="100" width="9.140625" collapsed="true"/>
    <col min="9729" max="9729" customWidth="true" style="100" width="13.85546875" collapsed="true"/>
    <col min="9730" max="9730" customWidth="true" style="100" width="19.28515625" collapsed="true"/>
    <col min="9731" max="9731" customWidth="true" style="100" width="22.0" collapsed="true"/>
    <col min="9732" max="9732" customWidth="true" style="100" width="28.28515625" collapsed="true"/>
    <col min="9733" max="9733" customWidth="true" style="100" width="14.7109375" collapsed="true"/>
    <col min="9734" max="9734" customWidth="true" style="100" width="20.0" collapsed="true"/>
    <col min="9735" max="9735" customWidth="true" style="100" width="8.0" collapsed="true"/>
    <col min="9736" max="9736" bestFit="true" customWidth="true" style="100" width="13.5703125" collapsed="true"/>
    <col min="9737" max="9737" customWidth="true" style="100" width="22.140625" collapsed="true"/>
    <col min="9738" max="9984" style="100" width="9.140625" collapsed="true"/>
    <col min="9985" max="9985" customWidth="true" style="100" width="13.85546875" collapsed="true"/>
    <col min="9986" max="9986" customWidth="true" style="100" width="19.28515625" collapsed="true"/>
    <col min="9987" max="9987" customWidth="true" style="100" width="22.0" collapsed="true"/>
    <col min="9988" max="9988" customWidth="true" style="100" width="28.28515625" collapsed="true"/>
    <col min="9989" max="9989" customWidth="true" style="100" width="14.7109375" collapsed="true"/>
    <col min="9990" max="9990" customWidth="true" style="100" width="20.0" collapsed="true"/>
    <col min="9991" max="9991" customWidth="true" style="100" width="8.0" collapsed="true"/>
    <col min="9992" max="9992" bestFit="true" customWidth="true" style="100" width="13.5703125" collapsed="true"/>
    <col min="9993" max="9993" customWidth="true" style="100" width="22.140625" collapsed="true"/>
    <col min="9994" max="10240" style="100" width="9.140625" collapsed="true"/>
    <col min="10241" max="10241" customWidth="true" style="100" width="13.85546875" collapsed="true"/>
    <col min="10242" max="10242" customWidth="true" style="100" width="19.28515625" collapsed="true"/>
    <col min="10243" max="10243" customWidth="true" style="100" width="22.0" collapsed="true"/>
    <col min="10244" max="10244" customWidth="true" style="100" width="28.28515625" collapsed="true"/>
    <col min="10245" max="10245" customWidth="true" style="100" width="14.7109375" collapsed="true"/>
    <col min="10246" max="10246" customWidth="true" style="100" width="20.0" collapsed="true"/>
    <col min="10247" max="10247" customWidth="true" style="100" width="8.0" collapsed="true"/>
    <col min="10248" max="10248" bestFit="true" customWidth="true" style="100" width="13.5703125" collapsed="true"/>
    <col min="10249" max="10249" customWidth="true" style="100" width="22.140625" collapsed="true"/>
    <col min="10250" max="10496" style="100" width="9.140625" collapsed="true"/>
    <col min="10497" max="10497" customWidth="true" style="100" width="13.85546875" collapsed="true"/>
    <col min="10498" max="10498" customWidth="true" style="100" width="19.28515625" collapsed="true"/>
    <col min="10499" max="10499" customWidth="true" style="100" width="22.0" collapsed="true"/>
    <col min="10500" max="10500" customWidth="true" style="100" width="28.28515625" collapsed="true"/>
    <col min="10501" max="10501" customWidth="true" style="100" width="14.7109375" collapsed="true"/>
    <col min="10502" max="10502" customWidth="true" style="100" width="20.0" collapsed="true"/>
    <col min="10503" max="10503" customWidth="true" style="100" width="8.0" collapsed="true"/>
    <col min="10504" max="10504" bestFit="true" customWidth="true" style="100" width="13.5703125" collapsed="true"/>
    <col min="10505" max="10505" customWidth="true" style="100" width="22.140625" collapsed="true"/>
    <col min="10506" max="10752" style="100" width="9.140625" collapsed="true"/>
    <col min="10753" max="10753" customWidth="true" style="100" width="13.85546875" collapsed="true"/>
    <col min="10754" max="10754" customWidth="true" style="100" width="19.28515625" collapsed="true"/>
    <col min="10755" max="10755" customWidth="true" style="100" width="22.0" collapsed="true"/>
    <col min="10756" max="10756" customWidth="true" style="100" width="28.28515625" collapsed="true"/>
    <col min="10757" max="10757" customWidth="true" style="100" width="14.7109375" collapsed="true"/>
    <col min="10758" max="10758" customWidth="true" style="100" width="20.0" collapsed="true"/>
    <col min="10759" max="10759" customWidth="true" style="100" width="8.0" collapsed="true"/>
    <col min="10760" max="10760" bestFit="true" customWidth="true" style="100" width="13.5703125" collapsed="true"/>
    <col min="10761" max="10761" customWidth="true" style="100" width="22.140625" collapsed="true"/>
    <col min="10762" max="11008" style="100" width="9.140625" collapsed="true"/>
    <col min="11009" max="11009" customWidth="true" style="100" width="13.85546875" collapsed="true"/>
    <col min="11010" max="11010" customWidth="true" style="100" width="19.28515625" collapsed="true"/>
    <col min="11011" max="11011" customWidth="true" style="100" width="22.0" collapsed="true"/>
    <col min="11012" max="11012" customWidth="true" style="100" width="28.28515625" collapsed="true"/>
    <col min="11013" max="11013" customWidth="true" style="100" width="14.7109375" collapsed="true"/>
    <col min="11014" max="11014" customWidth="true" style="100" width="20.0" collapsed="true"/>
    <col min="11015" max="11015" customWidth="true" style="100" width="8.0" collapsed="true"/>
    <col min="11016" max="11016" bestFit="true" customWidth="true" style="100" width="13.5703125" collapsed="true"/>
    <col min="11017" max="11017" customWidth="true" style="100" width="22.140625" collapsed="true"/>
    <col min="11018" max="11264" style="100" width="9.140625" collapsed="true"/>
    <col min="11265" max="11265" customWidth="true" style="100" width="13.85546875" collapsed="true"/>
    <col min="11266" max="11266" customWidth="true" style="100" width="19.28515625" collapsed="true"/>
    <col min="11267" max="11267" customWidth="true" style="100" width="22.0" collapsed="true"/>
    <col min="11268" max="11268" customWidth="true" style="100" width="28.28515625" collapsed="true"/>
    <col min="11269" max="11269" customWidth="true" style="100" width="14.7109375" collapsed="true"/>
    <col min="11270" max="11270" customWidth="true" style="100" width="20.0" collapsed="true"/>
    <col min="11271" max="11271" customWidth="true" style="100" width="8.0" collapsed="true"/>
    <col min="11272" max="11272" bestFit="true" customWidth="true" style="100" width="13.5703125" collapsed="true"/>
    <col min="11273" max="11273" customWidth="true" style="100" width="22.140625" collapsed="true"/>
    <col min="11274" max="11520" style="100" width="9.140625" collapsed="true"/>
    <col min="11521" max="11521" customWidth="true" style="100" width="13.85546875" collapsed="true"/>
    <col min="11522" max="11522" customWidth="true" style="100" width="19.28515625" collapsed="true"/>
    <col min="11523" max="11523" customWidth="true" style="100" width="22.0" collapsed="true"/>
    <col min="11524" max="11524" customWidth="true" style="100" width="28.28515625" collapsed="true"/>
    <col min="11525" max="11525" customWidth="true" style="100" width="14.7109375" collapsed="true"/>
    <col min="11526" max="11526" customWidth="true" style="100" width="20.0" collapsed="true"/>
    <col min="11527" max="11527" customWidth="true" style="100" width="8.0" collapsed="true"/>
    <col min="11528" max="11528" bestFit="true" customWidth="true" style="100" width="13.5703125" collapsed="true"/>
    <col min="11529" max="11529" customWidth="true" style="100" width="22.140625" collapsed="true"/>
    <col min="11530" max="11776" style="100" width="9.140625" collapsed="true"/>
    <col min="11777" max="11777" customWidth="true" style="100" width="13.85546875" collapsed="true"/>
    <col min="11778" max="11778" customWidth="true" style="100" width="19.28515625" collapsed="true"/>
    <col min="11779" max="11779" customWidth="true" style="100" width="22.0" collapsed="true"/>
    <col min="11780" max="11780" customWidth="true" style="100" width="28.28515625" collapsed="true"/>
    <col min="11781" max="11781" customWidth="true" style="100" width="14.7109375" collapsed="true"/>
    <col min="11782" max="11782" customWidth="true" style="100" width="20.0" collapsed="true"/>
    <col min="11783" max="11783" customWidth="true" style="100" width="8.0" collapsed="true"/>
    <col min="11784" max="11784" bestFit="true" customWidth="true" style="100" width="13.5703125" collapsed="true"/>
    <col min="11785" max="11785" customWidth="true" style="100" width="22.140625" collapsed="true"/>
    <col min="11786" max="12032" style="100" width="9.140625" collapsed="true"/>
    <col min="12033" max="12033" customWidth="true" style="100" width="13.85546875" collapsed="true"/>
    <col min="12034" max="12034" customWidth="true" style="100" width="19.28515625" collapsed="true"/>
    <col min="12035" max="12035" customWidth="true" style="100" width="22.0" collapsed="true"/>
    <col min="12036" max="12036" customWidth="true" style="100" width="28.28515625" collapsed="true"/>
    <col min="12037" max="12037" customWidth="true" style="100" width="14.7109375" collapsed="true"/>
    <col min="12038" max="12038" customWidth="true" style="100" width="20.0" collapsed="true"/>
    <col min="12039" max="12039" customWidth="true" style="100" width="8.0" collapsed="true"/>
    <col min="12040" max="12040" bestFit="true" customWidth="true" style="100" width="13.5703125" collapsed="true"/>
    <col min="12041" max="12041" customWidth="true" style="100" width="22.140625" collapsed="true"/>
    <col min="12042" max="12288" style="100" width="9.140625" collapsed="true"/>
    <col min="12289" max="12289" customWidth="true" style="100" width="13.85546875" collapsed="true"/>
    <col min="12290" max="12290" customWidth="true" style="100" width="19.28515625" collapsed="true"/>
    <col min="12291" max="12291" customWidth="true" style="100" width="22.0" collapsed="true"/>
    <col min="12292" max="12292" customWidth="true" style="100" width="28.28515625" collapsed="true"/>
    <col min="12293" max="12293" customWidth="true" style="100" width="14.7109375" collapsed="true"/>
    <col min="12294" max="12294" customWidth="true" style="100" width="20.0" collapsed="true"/>
    <col min="12295" max="12295" customWidth="true" style="100" width="8.0" collapsed="true"/>
    <col min="12296" max="12296" bestFit="true" customWidth="true" style="100" width="13.5703125" collapsed="true"/>
    <col min="12297" max="12297" customWidth="true" style="100" width="22.140625" collapsed="true"/>
    <col min="12298" max="12544" style="100" width="9.140625" collapsed="true"/>
    <col min="12545" max="12545" customWidth="true" style="100" width="13.85546875" collapsed="true"/>
    <col min="12546" max="12546" customWidth="true" style="100" width="19.28515625" collapsed="true"/>
    <col min="12547" max="12547" customWidth="true" style="100" width="22.0" collapsed="true"/>
    <col min="12548" max="12548" customWidth="true" style="100" width="28.28515625" collapsed="true"/>
    <col min="12549" max="12549" customWidth="true" style="100" width="14.7109375" collapsed="true"/>
    <col min="12550" max="12550" customWidth="true" style="100" width="20.0" collapsed="true"/>
    <col min="12551" max="12551" customWidth="true" style="100" width="8.0" collapsed="true"/>
    <col min="12552" max="12552" bestFit="true" customWidth="true" style="100" width="13.5703125" collapsed="true"/>
    <col min="12553" max="12553" customWidth="true" style="100" width="22.140625" collapsed="true"/>
    <col min="12554" max="12800" style="100" width="9.140625" collapsed="true"/>
    <col min="12801" max="12801" customWidth="true" style="100" width="13.85546875" collapsed="true"/>
    <col min="12802" max="12802" customWidth="true" style="100" width="19.28515625" collapsed="true"/>
    <col min="12803" max="12803" customWidth="true" style="100" width="22.0" collapsed="true"/>
    <col min="12804" max="12804" customWidth="true" style="100" width="28.28515625" collapsed="true"/>
    <col min="12805" max="12805" customWidth="true" style="100" width="14.7109375" collapsed="true"/>
    <col min="12806" max="12806" customWidth="true" style="100" width="20.0" collapsed="true"/>
    <col min="12807" max="12807" customWidth="true" style="100" width="8.0" collapsed="true"/>
    <col min="12808" max="12808" bestFit="true" customWidth="true" style="100" width="13.5703125" collapsed="true"/>
    <col min="12809" max="12809" customWidth="true" style="100" width="22.140625" collapsed="true"/>
    <col min="12810" max="13056" style="100" width="9.140625" collapsed="true"/>
    <col min="13057" max="13057" customWidth="true" style="100" width="13.85546875" collapsed="true"/>
    <col min="13058" max="13058" customWidth="true" style="100" width="19.28515625" collapsed="true"/>
    <col min="13059" max="13059" customWidth="true" style="100" width="22.0" collapsed="true"/>
    <col min="13060" max="13060" customWidth="true" style="100" width="28.28515625" collapsed="true"/>
    <col min="13061" max="13061" customWidth="true" style="100" width="14.7109375" collapsed="true"/>
    <col min="13062" max="13062" customWidth="true" style="100" width="20.0" collapsed="true"/>
    <col min="13063" max="13063" customWidth="true" style="100" width="8.0" collapsed="true"/>
    <col min="13064" max="13064" bestFit="true" customWidth="true" style="100" width="13.5703125" collapsed="true"/>
    <col min="13065" max="13065" customWidth="true" style="100" width="22.140625" collapsed="true"/>
    <col min="13066" max="13312" style="100" width="9.140625" collapsed="true"/>
    <col min="13313" max="13313" customWidth="true" style="100" width="13.85546875" collapsed="true"/>
    <col min="13314" max="13314" customWidth="true" style="100" width="19.28515625" collapsed="true"/>
    <col min="13315" max="13315" customWidth="true" style="100" width="22.0" collapsed="true"/>
    <col min="13316" max="13316" customWidth="true" style="100" width="28.28515625" collapsed="true"/>
    <col min="13317" max="13317" customWidth="true" style="100" width="14.7109375" collapsed="true"/>
    <col min="13318" max="13318" customWidth="true" style="100" width="20.0" collapsed="true"/>
    <col min="13319" max="13319" customWidth="true" style="100" width="8.0" collapsed="true"/>
    <col min="13320" max="13320" bestFit="true" customWidth="true" style="100" width="13.5703125" collapsed="true"/>
    <col min="13321" max="13321" customWidth="true" style="100" width="22.140625" collapsed="true"/>
    <col min="13322" max="13568" style="100" width="9.140625" collapsed="true"/>
    <col min="13569" max="13569" customWidth="true" style="100" width="13.85546875" collapsed="true"/>
    <col min="13570" max="13570" customWidth="true" style="100" width="19.28515625" collapsed="true"/>
    <col min="13571" max="13571" customWidth="true" style="100" width="22.0" collapsed="true"/>
    <col min="13572" max="13572" customWidth="true" style="100" width="28.28515625" collapsed="true"/>
    <col min="13573" max="13573" customWidth="true" style="100" width="14.7109375" collapsed="true"/>
    <col min="13574" max="13574" customWidth="true" style="100" width="20.0" collapsed="true"/>
    <col min="13575" max="13575" customWidth="true" style="100" width="8.0" collapsed="true"/>
    <col min="13576" max="13576" bestFit="true" customWidth="true" style="100" width="13.5703125" collapsed="true"/>
    <col min="13577" max="13577" customWidth="true" style="100" width="22.140625" collapsed="true"/>
    <col min="13578" max="13824" style="100" width="9.140625" collapsed="true"/>
    <col min="13825" max="13825" customWidth="true" style="100" width="13.85546875" collapsed="true"/>
    <col min="13826" max="13826" customWidth="true" style="100" width="19.28515625" collapsed="true"/>
    <col min="13827" max="13827" customWidth="true" style="100" width="22.0" collapsed="true"/>
    <col min="13828" max="13828" customWidth="true" style="100" width="28.28515625" collapsed="true"/>
    <col min="13829" max="13829" customWidth="true" style="100" width="14.7109375" collapsed="true"/>
    <col min="13830" max="13830" customWidth="true" style="100" width="20.0" collapsed="true"/>
    <col min="13831" max="13831" customWidth="true" style="100" width="8.0" collapsed="true"/>
    <col min="13832" max="13832" bestFit="true" customWidth="true" style="100" width="13.5703125" collapsed="true"/>
    <col min="13833" max="13833" customWidth="true" style="100" width="22.140625" collapsed="true"/>
    <col min="13834" max="14080" style="100" width="9.140625" collapsed="true"/>
    <col min="14081" max="14081" customWidth="true" style="100" width="13.85546875" collapsed="true"/>
    <col min="14082" max="14082" customWidth="true" style="100" width="19.28515625" collapsed="true"/>
    <col min="14083" max="14083" customWidth="true" style="100" width="22.0" collapsed="true"/>
    <col min="14084" max="14084" customWidth="true" style="100" width="28.28515625" collapsed="true"/>
    <col min="14085" max="14085" customWidth="true" style="100" width="14.7109375" collapsed="true"/>
    <col min="14086" max="14086" customWidth="true" style="100" width="20.0" collapsed="true"/>
    <col min="14087" max="14087" customWidth="true" style="100" width="8.0" collapsed="true"/>
    <col min="14088" max="14088" bestFit="true" customWidth="true" style="100" width="13.5703125" collapsed="true"/>
    <col min="14089" max="14089" customWidth="true" style="100" width="22.140625" collapsed="true"/>
    <col min="14090" max="14336" style="100" width="9.140625" collapsed="true"/>
    <col min="14337" max="14337" customWidth="true" style="100" width="13.85546875" collapsed="true"/>
    <col min="14338" max="14338" customWidth="true" style="100" width="19.28515625" collapsed="true"/>
    <col min="14339" max="14339" customWidth="true" style="100" width="22.0" collapsed="true"/>
    <col min="14340" max="14340" customWidth="true" style="100" width="28.28515625" collapsed="true"/>
    <col min="14341" max="14341" customWidth="true" style="100" width="14.7109375" collapsed="true"/>
    <col min="14342" max="14342" customWidth="true" style="100" width="20.0" collapsed="true"/>
    <col min="14343" max="14343" customWidth="true" style="100" width="8.0" collapsed="true"/>
    <col min="14344" max="14344" bestFit="true" customWidth="true" style="100" width="13.5703125" collapsed="true"/>
    <col min="14345" max="14345" customWidth="true" style="100" width="22.140625" collapsed="true"/>
    <col min="14346" max="14592" style="100" width="9.140625" collapsed="true"/>
    <col min="14593" max="14593" customWidth="true" style="100" width="13.85546875" collapsed="true"/>
    <col min="14594" max="14594" customWidth="true" style="100" width="19.28515625" collapsed="true"/>
    <col min="14595" max="14595" customWidth="true" style="100" width="22.0" collapsed="true"/>
    <col min="14596" max="14596" customWidth="true" style="100" width="28.28515625" collapsed="true"/>
    <col min="14597" max="14597" customWidth="true" style="100" width="14.7109375" collapsed="true"/>
    <col min="14598" max="14598" customWidth="true" style="100" width="20.0" collapsed="true"/>
    <col min="14599" max="14599" customWidth="true" style="100" width="8.0" collapsed="true"/>
    <col min="14600" max="14600" bestFit="true" customWidth="true" style="100" width="13.5703125" collapsed="true"/>
    <col min="14601" max="14601" customWidth="true" style="100" width="22.140625" collapsed="true"/>
    <col min="14602" max="14848" style="100" width="9.140625" collapsed="true"/>
    <col min="14849" max="14849" customWidth="true" style="100" width="13.85546875" collapsed="true"/>
    <col min="14850" max="14850" customWidth="true" style="100" width="19.28515625" collapsed="true"/>
    <col min="14851" max="14851" customWidth="true" style="100" width="22.0" collapsed="true"/>
    <col min="14852" max="14852" customWidth="true" style="100" width="28.28515625" collapsed="true"/>
    <col min="14853" max="14853" customWidth="true" style="100" width="14.7109375" collapsed="true"/>
    <col min="14854" max="14854" customWidth="true" style="100" width="20.0" collapsed="true"/>
    <col min="14855" max="14855" customWidth="true" style="100" width="8.0" collapsed="true"/>
    <col min="14856" max="14856" bestFit="true" customWidth="true" style="100" width="13.5703125" collapsed="true"/>
    <col min="14857" max="14857" customWidth="true" style="100" width="22.140625" collapsed="true"/>
    <col min="14858" max="15104" style="100" width="9.140625" collapsed="true"/>
    <col min="15105" max="15105" customWidth="true" style="100" width="13.85546875" collapsed="true"/>
    <col min="15106" max="15106" customWidth="true" style="100" width="19.28515625" collapsed="true"/>
    <col min="15107" max="15107" customWidth="true" style="100" width="22.0" collapsed="true"/>
    <col min="15108" max="15108" customWidth="true" style="100" width="28.28515625" collapsed="true"/>
    <col min="15109" max="15109" customWidth="true" style="100" width="14.7109375" collapsed="true"/>
    <col min="15110" max="15110" customWidth="true" style="100" width="20.0" collapsed="true"/>
    <col min="15111" max="15111" customWidth="true" style="100" width="8.0" collapsed="true"/>
    <col min="15112" max="15112" bestFit="true" customWidth="true" style="100" width="13.5703125" collapsed="true"/>
    <col min="15113" max="15113" customWidth="true" style="100" width="22.140625" collapsed="true"/>
    <col min="15114" max="15360" style="100" width="9.140625" collapsed="true"/>
    <col min="15361" max="15361" customWidth="true" style="100" width="13.85546875" collapsed="true"/>
    <col min="15362" max="15362" customWidth="true" style="100" width="19.28515625" collapsed="true"/>
    <col min="15363" max="15363" customWidth="true" style="100" width="22.0" collapsed="true"/>
    <col min="15364" max="15364" customWidth="true" style="100" width="28.28515625" collapsed="true"/>
    <col min="15365" max="15365" customWidth="true" style="100" width="14.7109375" collapsed="true"/>
    <col min="15366" max="15366" customWidth="true" style="100" width="20.0" collapsed="true"/>
    <col min="15367" max="15367" customWidth="true" style="100" width="8.0" collapsed="true"/>
    <col min="15368" max="15368" bestFit="true" customWidth="true" style="100" width="13.5703125" collapsed="true"/>
    <col min="15369" max="15369" customWidth="true" style="100" width="22.140625" collapsed="true"/>
    <col min="15370" max="15616" style="100" width="9.140625" collapsed="true"/>
    <col min="15617" max="15617" customWidth="true" style="100" width="13.85546875" collapsed="true"/>
    <col min="15618" max="15618" customWidth="true" style="100" width="19.28515625" collapsed="true"/>
    <col min="15619" max="15619" customWidth="true" style="100" width="22.0" collapsed="true"/>
    <col min="15620" max="15620" customWidth="true" style="100" width="28.28515625" collapsed="true"/>
    <col min="15621" max="15621" customWidth="true" style="100" width="14.7109375" collapsed="true"/>
    <col min="15622" max="15622" customWidth="true" style="100" width="20.0" collapsed="true"/>
    <col min="15623" max="15623" customWidth="true" style="100" width="8.0" collapsed="true"/>
    <col min="15624" max="15624" bestFit="true" customWidth="true" style="100" width="13.5703125" collapsed="true"/>
    <col min="15625" max="15625" customWidth="true" style="100" width="22.140625" collapsed="true"/>
    <col min="15626" max="15872" style="100" width="9.140625" collapsed="true"/>
    <col min="15873" max="15873" customWidth="true" style="100" width="13.85546875" collapsed="true"/>
    <col min="15874" max="15874" customWidth="true" style="100" width="19.28515625" collapsed="true"/>
    <col min="15875" max="15875" customWidth="true" style="100" width="22.0" collapsed="true"/>
    <col min="15876" max="15876" customWidth="true" style="100" width="28.28515625" collapsed="true"/>
    <col min="15877" max="15877" customWidth="true" style="100" width="14.7109375" collapsed="true"/>
    <col min="15878" max="15878" customWidth="true" style="100" width="20.0" collapsed="true"/>
    <col min="15879" max="15879" customWidth="true" style="100" width="8.0" collapsed="true"/>
    <col min="15880" max="15880" bestFit="true" customWidth="true" style="100" width="13.5703125" collapsed="true"/>
    <col min="15881" max="15881" customWidth="true" style="100" width="22.140625" collapsed="true"/>
    <col min="15882" max="16128" style="100" width="9.140625" collapsed="true"/>
    <col min="16129" max="16129" customWidth="true" style="100" width="13.85546875" collapsed="true"/>
    <col min="16130" max="16130" customWidth="true" style="100" width="19.28515625" collapsed="true"/>
    <col min="16131" max="16131" customWidth="true" style="100" width="22.0" collapsed="true"/>
    <col min="16132" max="16132" customWidth="true" style="100" width="28.28515625" collapsed="true"/>
    <col min="16133" max="16133" customWidth="true" style="100" width="14.7109375" collapsed="true"/>
    <col min="16134" max="16134" customWidth="true" style="100" width="20.0" collapsed="true"/>
    <col min="16135" max="16135" customWidth="true" style="100" width="8.0" collapsed="true"/>
    <col min="16136" max="16136" bestFit="true" customWidth="true" style="100" width="13.5703125" collapsed="true"/>
    <col min="16137" max="16137" customWidth="true" style="100" width="22.140625" collapsed="true"/>
    <col min="16138" max="16384" style="100" width="9.140625" collapsed="true"/>
  </cols>
  <sheetData>
    <row r="1" spans="1:9" ht="41.25" customHeight="1">
      <c r="A1" s="400" t="s">
        <v>95</v>
      </c>
      <c r="B1" s="401"/>
      <c r="C1" s="401"/>
      <c r="D1" s="401"/>
      <c r="E1" s="401"/>
      <c r="F1" s="401"/>
      <c r="G1" s="401"/>
      <c r="H1" s="401"/>
      <c r="I1" s="402"/>
    </row>
    <row r="2" spans="1:9" ht="18.75" customHeight="1">
      <c r="A2" s="403" t="s">
        <v>96</v>
      </c>
      <c r="B2" s="404"/>
      <c r="C2" s="404"/>
      <c r="D2" s="404"/>
      <c r="E2" s="404"/>
      <c r="F2" s="404"/>
      <c r="G2" s="404"/>
      <c r="H2" s="404"/>
      <c r="I2" s="405"/>
    </row>
    <row r="3" spans="1:9">
      <c r="A3" s="406"/>
      <c r="B3" s="407"/>
      <c r="C3" s="407"/>
      <c r="D3" s="407"/>
      <c r="E3" s="407"/>
      <c r="F3" s="407"/>
      <c r="G3" s="407"/>
      <c r="H3" s="407"/>
      <c r="I3" s="408"/>
    </row>
    <row r="4" spans="1:9" ht="29.25">
      <c r="A4" s="409" t="s">
        <v>97</v>
      </c>
      <c r="B4" s="410"/>
      <c r="C4" s="410"/>
      <c r="D4" s="410"/>
      <c r="E4" s="410"/>
      <c r="F4" s="410"/>
      <c r="G4" s="410"/>
      <c r="H4" s="410"/>
      <c r="I4" s="411"/>
    </row>
    <row r="5" spans="1:9" ht="17.25">
      <c r="A5" s="412" t="s">
        <v>98</v>
      </c>
      <c r="B5" s="413"/>
      <c r="C5" s="413"/>
      <c r="D5" s="413"/>
      <c r="E5" s="414"/>
      <c r="F5" s="415"/>
      <c r="G5" s="415"/>
      <c r="H5" s="415"/>
      <c r="I5" s="416"/>
    </row>
    <row r="6" spans="1:9" ht="15" customHeight="1">
      <c r="A6" s="389" t="s">
        <v>164</v>
      </c>
      <c r="B6" s="387"/>
      <c r="C6" s="387"/>
      <c r="D6" s="387"/>
      <c r="E6" s="388"/>
      <c r="F6" s="120" t="s">
        <v>97</v>
      </c>
      <c r="G6" s="390" t="s">
        <v>168</v>
      </c>
      <c r="H6" s="390"/>
      <c r="I6" s="391"/>
    </row>
    <row r="7" spans="1:9" ht="25.5" customHeight="1">
      <c r="A7" s="392" t="s">
        <v>165</v>
      </c>
      <c r="B7" s="393"/>
      <c r="C7" s="393"/>
      <c r="D7" s="393"/>
      <c r="E7" s="394"/>
      <c r="F7" s="120" t="s">
        <v>99</v>
      </c>
      <c r="G7" s="395">
        <v>41995</v>
      </c>
      <c r="H7" s="395"/>
      <c r="I7" s="396"/>
    </row>
    <row r="8" spans="1:9" ht="32.25" customHeight="1">
      <c r="A8" s="397"/>
      <c r="B8" s="398"/>
      <c r="C8" s="398"/>
      <c r="D8" s="398"/>
      <c r="E8" s="399"/>
      <c r="F8" s="120" t="s">
        <v>100</v>
      </c>
      <c r="G8" s="390" t="s">
        <v>166</v>
      </c>
      <c r="H8" s="390"/>
      <c r="I8" s="391"/>
    </row>
    <row r="9" spans="1:9" ht="17.25" customHeight="1">
      <c r="A9" s="287"/>
      <c r="B9" s="288"/>
      <c r="C9" s="288"/>
      <c r="D9" s="288"/>
      <c r="E9" s="289"/>
      <c r="F9" s="121" t="s">
        <v>155</v>
      </c>
      <c r="G9" s="285" t="s">
        <v>178</v>
      </c>
      <c r="H9" s="285"/>
      <c r="I9" s="286"/>
    </row>
    <row r="10" spans="1:9" ht="17.25" customHeight="1">
      <c r="A10" s="379"/>
      <c r="B10" s="380"/>
      <c r="C10" s="380"/>
      <c r="D10" s="380"/>
      <c r="E10" s="381"/>
      <c r="F10" s="121" t="s">
        <v>101</v>
      </c>
      <c r="G10" s="382" t="s">
        <v>102</v>
      </c>
      <c r="H10" s="382"/>
      <c r="I10" s="383"/>
    </row>
    <row r="11" spans="1:9" ht="17.25">
      <c r="A11" s="384"/>
      <c r="B11" s="385"/>
      <c r="C11" s="385"/>
      <c r="D11" s="385"/>
      <c r="E11" s="385"/>
      <c r="F11" s="122" t="s">
        <v>103</v>
      </c>
      <c r="G11" s="382" t="s">
        <v>92</v>
      </c>
      <c r="H11" s="382"/>
      <c r="I11" s="383"/>
    </row>
    <row r="12" spans="1:9" ht="17.25" customHeight="1">
      <c r="A12" s="115" t="s">
        <v>104</v>
      </c>
      <c r="B12" s="386" t="s">
        <v>169</v>
      </c>
      <c r="C12" s="387"/>
      <c r="D12" s="387"/>
      <c r="E12" s="388"/>
      <c r="F12" s="121" t="s">
        <v>105</v>
      </c>
      <c r="G12" s="382" t="s">
        <v>106</v>
      </c>
      <c r="H12" s="382"/>
      <c r="I12" s="383"/>
    </row>
    <row r="13" spans="1:9" ht="17.25" customHeight="1">
      <c r="A13" s="115" t="s">
        <v>107</v>
      </c>
      <c r="B13" s="368" t="s">
        <v>170</v>
      </c>
      <c r="C13" s="369"/>
      <c r="D13" s="369"/>
      <c r="E13" s="370"/>
      <c r="F13" s="123" t="s">
        <v>108</v>
      </c>
      <c r="G13" s="371" t="s">
        <v>109</v>
      </c>
      <c r="H13" s="371"/>
      <c r="I13" s="372"/>
    </row>
    <row r="14" spans="1:9" ht="16.5">
      <c r="A14" s="115" t="s">
        <v>110</v>
      </c>
      <c r="B14" s="373" t="s">
        <v>171</v>
      </c>
      <c r="C14" s="374"/>
      <c r="D14" s="374"/>
      <c r="E14" s="375"/>
      <c r="F14" s="123" t="s">
        <v>111</v>
      </c>
      <c r="G14" s="371">
        <v>9550034588</v>
      </c>
      <c r="H14" s="371"/>
      <c r="I14" s="372"/>
    </row>
    <row r="15" spans="1:9" ht="21.75" customHeight="1">
      <c r="A15" s="376" t="s">
        <v>112</v>
      </c>
      <c r="B15" s="377"/>
      <c r="C15" s="377"/>
      <c r="D15" s="377"/>
      <c r="E15" s="377"/>
      <c r="F15" s="377"/>
      <c r="G15" s="377"/>
      <c r="H15" s="377"/>
      <c r="I15" s="378"/>
    </row>
    <row r="16" spans="1:9" ht="32.25" customHeight="1">
      <c r="A16" s="364" t="s">
        <v>0</v>
      </c>
      <c r="B16" s="342" t="s">
        <v>1</v>
      </c>
      <c r="C16" s="343"/>
      <c r="D16" s="343"/>
      <c r="E16" s="343"/>
      <c r="F16" s="343"/>
      <c r="G16" s="343"/>
      <c r="H16" s="344"/>
      <c r="I16" s="366" t="s">
        <v>113</v>
      </c>
    </row>
    <row r="17" spans="1:9" ht="41.25" customHeight="1">
      <c r="A17" s="365"/>
      <c r="B17" s="361" t="s">
        <v>167</v>
      </c>
      <c r="C17" s="362"/>
      <c r="D17" s="362"/>
      <c r="E17" s="362"/>
      <c r="F17" s="362"/>
      <c r="G17" s="362"/>
      <c r="H17" s="363"/>
      <c r="I17" s="367"/>
    </row>
    <row r="18" spans="1:9" ht="39.75" customHeight="1">
      <c r="A18" s="101">
        <v>1</v>
      </c>
      <c r="B18" s="350" t="s">
        <v>131</v>
      </c>
      <c r="C18" s="351"/>
      <c r="D18" s="351"/>
      <c r="E18" s="351"/>
      <c r="F18" s="351"/>
      <c r="G18" s="351"/>
      <c r="H18" s="352"/>
      <c r="I18" s="116">
        <f>Order!Z4</f>
        <v>7103320</v>
      </c>
    </row>
    <row r="19" spans="1:9" ht="17.25" customHeight="1">
      <c r="A19" s="102"/>
      <c r="B19" s="347" t="s">
        <v>114</v>
      </c>
      <c r="C19" s="348"/>
      <c r="D19" s="348"/>
      <c r="E19" s="348"/>
      <c r="F19" s="348"/>
      <c r="G19" s="348"/>
      <c r="H19" s="349"/>
      <c r="I19" s="117">
        <f>SUM(I18:I18)</f>
        <v>7103320</v>
      </c>
    </row>
    <row r="20" spans="1:9" ht="17.25">
      <c r="A20" s="102"/>
      <c r="B20" s="347" t="s">
        <v>115</v>
      </c>
      <c r="C20" s="348"/>
      <c r="D20" s="348"/>
      <c r="E20" s="348"/>
      <c r="F20" s="348"/>
      <c r="G20" s="348"/>
      <c r="H20" s="349"/>
      <c r="I20" s="118" t="s">
        <v>116</v>
      </c>
    </row>
    <row r="21" spans="1:9" ht="17.25">
      <c r="A21" s="103"/>
      <c r="B21" s="347" t="s">
        <v>117</v>
      </c>
      <c r="C21" s="348"/>
      <c r="D21" s="348"/>
      <c r="E21" s="348"/>
      <c r="F21" s="348"/>
      <c r="G21" s="348"/>
      <c r="H21" s="349"/>
      <c r="I21" s="118">
        <v>0</v>
      </c>
    </row>
    <row r="22" spans="1:9" ht="17.25" customHeight="1">
      <c r="A22" s="103"/>
      <c r="B22" s="347" t="s">
        <v>118</v>
      </c>
      <c r="C22" s="348"/>
      <c r="D22" s="348"/>
      <c r="E22" s="348"/>
      <c r="F22" s="348"/>
      <c r="G22" s="348"/>
      <c r="H22" s="349"/>
      <c r="I22" s="119">
        <f>SUM(I19:I21)</f>
        <v>7103320</v>
      </c>
    </row>
    <row r="23" spans="1:9" ht="24.75" customHeight="1" thickBot="1">
      <c r="A23" s="353" t="s">
        <v>173</v>
      </c>
      <c r="B23" s="354"/>
      <c r="C23" s="354"/>
      <c r="D23" s="354"/>
      <c r="E23" s="354"/>
      <c r="F23" s="354"/>
      <c r="G23" s="354"/>
      <c r="H23" s="354"/>
      <c r="I23" s="355"/>
    </row>
    <row r="24" spans="1:9" ht="21" customHeight="1">
      <c r="A24" s="356" t="s">
        <v>119</v>
      </c>
      <c r="B24" s="357"/>
      <c r="C24" s="357"/>
      <c r="D24" s="357"/>
      <c r="E24" s="357"/>
      <c r="F24" s="357"/>
      <c r="G24" s="357"/>
      <c r="H24" s="357"/>
      <c r="I24" s="358"/>
    </row>
    <row r="25" spans="1:9" s="104" customFormat="1" ht="16.5">
      <c r="A25" s="345" t="s">
        <v>120</v>
      </c>
      <c r="B25" s="346"/>
      <c r="C25" s="346"/>
      <c r="D25" s="346"/>
      <c r="E25" s="359" t="s">
        <v>145</v>
      </c>
      <c r="F25" s="359"/>
      <c r="G25" s="359"/>
      <c r="H25" s="359"/>
      <c r="I25" s="360"/>
    </row>
    <row r="26" spans="1:9" s="104" customFormat="1" ht="33" customHeight="1">
      <c r="A26" s="345" t="s">
        <v>121</v>
      </c>
      <c r="B26" s="346"/>
      <c r="C26" s="346"/>
      <c r="D26" s="346"/>
      <c r="E26" s="322" t="s">
        <v>172</v>
      </c>
      <c r="F26" s="322"/>
      <c r="G26" s="322"/>
      <c r="H26" s="322"/>
      <c r="I26" s="323"/>
    </row>
    <row r="27" spans="1:9" s="104" customFormat="1" ht="27.75" customHeight="1">
      <c r="A27" s="320" t="s">
        <v>122</v>
      </c>
      <c r="B27" s="321"/>
      <c r="C27" s="321"/>
      <c r="D27" s="321"/>
      <c r="E27" s="322" t="s">
        <v>175</v>
      </c>
      <c r="F27" s="322"/>
      <c r="G27" s="322"/>
      <c r="H27" s="322"/>
      <c r="I27" s="323"/>
    </row>
    <row r="28" spans="1:9" s="104" customFormat="1" ht="107.25" customHeight="1">
      <c r="A28" s="336" t="s">
        <v>150</v>
      </c>
      <c r="B28" s="337"/>
      <c r="C28" s="337"/>
      <c r="D28" s="338"/>
      <c r="E28" s="339" t="s">
        <v>176</v>
      </c>
      <c r="F28" s="340"/>
      <c r="G28" s="340"/>
      <c r="H28" s="340"/>
      <c r="I28" s="341"/>
    </row>
    <row r="29" spans="1:9" s="104" customFormat="1" ht="27.75" customHeight="1">
      <c r="A29" s="324" t="s">
        <v>123</v>
      </c>
      <c r="B29" s="325"/>
      <c r="C29" s="325"/>
      <c r="D29" s="326"/>
      <c r="E29" s="327" t="s">
        <v>177</v>
      </c>
      <c r="F29" s="328"/>
      <c r="G29" s="328"/>
      <c r="H29" s="328"/>
      <c r="I29" s="329"/>
    </row>
    <row r="30" spans="1:9" ht="89.25" customHeight="1">
      <c r="A30" s="317" t="s">
        <v>124</v>
      </c>
      <c r="B30" s="318"/>
      <c r="C30" s="318"/>
      <c r="D30" s="318"/>
      <c r="E30" s="327" t="s">
        <v>125</v>
      </c>
      <c r="F30" s="328"/>
      <c r="G30" s="328"/>
      <c r="H30" s="328"/>
      <c r="I30" s="329"/>
    </row>
    <row r="31" spans="1:9" ht="66" customHeight="1">
      <c r="A31" s="317" t="s">
        <v>124</v>
      </c>
      <c r="B31" s="318"/>
      <c r="C31" s="318"/>
      <c r="D31" s="318"/>
      <c r="E31" s="330" t="s">
        <v>158</v>
      </c>
      <c r="F31" s="331"/>
      <c r="G31" s="331"/>
      <c r="H31" s="331"/>
      <c r="I31" s="332"/>
    </row>
    <row r="32" spans="1:9" ht="23.25" customHeight="1">
      <c r="A32" s="333" t="s">
        <v>126</v>
      </c>
      <c r="B32" s="334"/>
      <c r="C32" s="334"/>
      <c r="D32" s="334"/>
      <c r="E32" s="334"/>
      <c r="F32" s="334"/>
      <c r="G32" s="334"/>
      <c r="H32" s="334"/>
      <c r="I32" s="335"/>
    </row>
    <row r="33" spans="1:9" ht="88.5" customHeight="1">
      <c r="A33" s="317" t="s">
        <v>146</v>
      </c>
      <c r="B33" s="318"/>
      <c r="C33" s="318"/>
      <c r="D33" s="318"/>
      <c r="E33" s="318"/>
      <c r="F33" s="317" t="s">
        <v>147</v>
      </c>
      <c r="G33" s="318"/>
      <c r="H33" s="318"/>
      <c r="I33" s="319"/>
    </row>
    <row r="34" spans="1:9" ht="28.5" customHeight="1" thickBot="1">
      <c r="A34" s="293" t="s">
        <v>127</v>
      </c>
      <c r="B34" s="294"/>
      <c r="C34" s="295"/>
      <c r="D34" s="296" t="s">
        <v>128</v>
      </c>
      <c r="E34" s="297"/>
      <c r="F34" s="297"/>
      <c r="G34" s="297"/>
      <c r="H34" s="297"/>
      <c r="I34" s="298"/>
    </row>
    <row r="35" spans="1:9" ht="32.25" customHeight="1">
      <c r="A35" s="299" t="str">
        <f>A6</f>
        <v>M/s. Daikin Airconditioning India. Pvt. Ltd.</v>
      </c>
      <c r="B35" s="300"/>
      <c r="C35" s="301"/>
      <c r="D35" s="290" t="s">
        <v>129</v>
      </c>
      <c r="E35" s="308" t="s">
        <v>130</v>
      </c>
      <c r="F35" s="311" t="s">
        <v>138</v>
      </c>
      <c r="G35" s="301"/>
      <c r="H35" s="311" t="s">
        <v>157</v>
      </c>
      <c r="I35" s="314"/>
    </row>
    <row r="36" spans="1:9" ht="13.5" customHeight="1">
      <c r="A36" s="302"/>
      <c r="B36" s="303"/>
      <c r="C36" s="304"/>
      <c r="D36" s="291"/>
      <c r="E36" s="309"/>
      <c r="F36" s="312"/>
      <c r="G36" s="304"/>
      <c r="H36" s="312"/>
      <c r="I36" s="315"/>
    </row>
    <row r="37" spans="1:9" ht="13.5" customHeight="1">
      <c r="A37" s="302"/>
      <c r="B37" s="303"/>
      <c r="C37" s="304"/>
      <c r="D37" s="291"/>
      <c r="E37" s="309"/>
      <c r="F37" s="312"/>
      <c r="G37" s="304"/>
      <c r="H37" s="312"/>
      <c r="I37" s="315"/>
    </row>
    <row r="38" spans="1:9" ht="32.25" customHeight="1">
      <c r="A38" s="302"/>
      <c r="B38" s="303"/>
      <c r="C38" s="304"/>
      <c r="D38" s="291"/>
      <c r="E38" s="309"/>
      <c r="F38" s="312"/>
      <c r="G38" s="304"/>
      <c r="H38" s="312"/>
      <c r="I38" s="315"/>
    </row>
    <row r="39" spans="1:9" ht="32.25" customHeight="1" thickBot="1">
      <c r="A39" s="305"/>
      <c r="B39" s="306"/>
      <c r="C39" s="307"/>
      <c r="D39" s="292"/>
      <c r="E39" s="310"/>
      <c r="F39" s="313"/>
      <c r="G39" s="307"/>
      <c r="H39" s="313"/>
      <c r="I39" s="316"/>
    </row>
  </sheetData>
  <mergeCells count="60">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E30:I30"/>
    <mergeCell ref="A31:D31"/>
    <mergeCell ref="E31:I31"/>
    <mergeCell ref="A32:I32"/>
    <mergeCell ref="A28:D28"/>
    <mergeCell ref="E28:I28"/>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s>
  <hyperlinks>
    <hyperlink ref="B14" r:id="rId7"/>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2015-04-15T12:18:32Z</lastPrinted>
  <dcterms:modified xsi:type="dcterms:W3CDTF">2015-05-04T12:44:52Z</dcterms:modified>
</coreProperties>
</file>