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  <sheet name="PO Template" sheetId="11" r:id="rId4"/>
  </sheets>
  <definedNames>
    <definedName name="_xlnm.Print_Area" localSheetId="2">'COP Facesheet'!$A$1:$I$59</definedName>
    <definedName name="_xlnm.Print_Area" localSheetId="0">Order!$A$1:$T$16</definedName>
    <definedName name="_xlnm.Print_Area" localSheetId="3">'PO Template'!$A$1:$I$39</definedName>
    <definedName name="_xlnm.Print_Titles" localSheetId="3">'PO Template'!$1:$14</definedName>
  </definedNames>
  <calcPr calcId="124519"/>
</workbook>
</file>

<file path=xl/calcChain.xml><?xml version="1.0" encoding="utf-8"?>
<calcChain xmlns="http://schemas.openxmlformats.org/spreadsheetml/2006/main">
  <c r="D11" i="10"/>
  <c r="D12" s="1"/>
  <c r="B1" i="8" l="1"/>
  <c r="B6" i="10"/>
  <c r="D9"/>
  <c r="D8"/>
  <c r="F7"/>
  <c r="F6"/>
  <c r="F4"/>
  <c r="E3"/>
  <c r="H3"/>
  <c r="Z16" i="9"/>
  <c r="Y16"/>
  <c r="AA16" s="1"/>
  <c r="X16"/>
  <c r="Z15"/>
  <c r="Y15"/>
  <c r="AA15" s="1"/>
  <c r="X15"/>
  <c r="Z14"/>
  <c r="Y14"/>
  <c r="AA14" s="1"/>
  <c r="X14"/>
  <c r="Z13"/>
  <c r="Y13"/>
  <c r="AA13" s="1"/>
  <c r="X13"/>
  <c r="Z12"/>
  <c r="Y12"/>
  <c r="AA12" s="1"/>
  <c r="X12"/>
  <c r="Z11"/>
  <c r="Y11"/>
  <c r="AA11" s="1"/>
  <c r="X11"/>
  <c r="Z10"/>
  <c r="Y10"/>
  <c r="AA10" s="1"/>
  <c r="X10"/>
  <c r="Z9"/>
  <c r="Z4" s="1"/>
  <c r="Y9"/>
  <c r="X9"/>
  <c r="X4" s="1"/>
  <c r="P16"/>
  <c r="P15"/>
  <c r="P14"/>
  <c r="P13"/>
  <c r="P12"/>
  <c r="P11"/>
  <c r="P10"/>
  <c r="P9"/>
  <c r="Q14" i="8"/>
  <c r="S14" s="1"/>
  <c r="T14" s="1"/>
  <c r="Q10"/>
  <c r="S10" s="1"/>
  <c r="T10" s="1"/>
  <c r="P16"/>
  <c r="Q16" s="1"/>
  <c r="S16" s="1"/>
  <c r="T16" s="1"/>
  <c r="P15"/>
  <c r="Q15" s="1"/>
  <c r="P14"/>
  <c r="P13"/>
  <c r="P12"/>
  <c r="Q12" s="1"/>
  <c r="S12" s="1"/>
  <c r="T12" s="1"/>
  <c r="P11"/>
  <c r="Q11" s="1"/>
  <c r="P10"/>
  <c r="P9"/>
  <c r="S9" s="1"/>
  <c r="T9" s="1"/>
  <c r="Q9"/>
  <c r="A35" i="11"/>
  <c r="S11" i="8" l="1"/>
  <c r="T11" s="1"/>
  <c r="Q13"/>
  <c r="S13" s="1"/>
  <c r="T13" s="1"/>
  <c r="T4" s="1"/>
  <c r="I18" i="11" s="1"/>
  <c r="I19" s="1"/>
  <c r="I22" s="1"/>
  <c r="S15" i="8"/>
  <c r="T15" s="1"/>
  <c r="AA9" i="9"/>
  <c r="AA4" s="1"/>
  <c r="Y4"/>
  <c r="Q9"/>
  <c r="S9" s="1"/>
  <c r="T9" s="1"/>
  <c r="Q10"/>
  <c r="S10" s="1"/>
  <c r="T10" s="1"/>
  <c r="Q11"/>
  <c r="S11" s="1"/>
  <c r="T11" s="1"/>
  <c r="Q12"/>
  <c r="S12" s="1"/>
  <c r="T12" s="1"/>
  <c r="Q13"/>
  <c r="S13" s="1"/>
  <c r="T13" s="1"/>
  <c r="Q14"/>
  <c r="S14" s="1"/>
  <c r="T14" s="1"/>
  <c r="Q15"/>
  <c r="S15" s="1"/>
  <c r="T15" s="1"/>
  <c r="Q16"/>
  <c r="S16" s="1"/>
  <c r="T16" s="1"/>
  <c r="T4" l="1"/>
  <c r="Z8"/>
  <c r="Y8"/>
  <c r="X8"/>
  <c r="AA8" l="1"/>
  <c r="H17" i="10"/>
  <c r="G15"/>
  <c r="G39"/>
  <c r="G25"/>
  <c r="G26"/>
  <c r="G27"/>
  <c r="G28"/>
  <c r="G29"/>
  <c r="G30"/>
  <c r="G31"/>
  <c r="G32"/>
  <c r="G33"/>
  <c r="G24"/>
  <c r="H18"/>
  <c r="G18" s="1"/>
  <c r="H19"/>
  <c r="G19" s="1"/>
  <c r="H42"/>
  <c r="G42" s="1"/>
  <c r="F42"/>
  <c r="G41"/>
  <c r="G40"/>
  <c r="G38"/>
  <c r="G37"/>
  <c r="G36"/>
  <c r="G35"/>
  <c r="H34"/>
  <c r="G34" s="1"/>
  <c r="F34"/>
  <c r="F22"/>
  <c r="A17"/>
  <c r="A18" s="1"/>
  <c r="H22" l="1"/>
  <c r="G17"/>
  <c r="G22" l="1"/>
  <c r="G43" s="1"/>
</calcChain>
</file>

<file path=xl/sharedStrings.xml><?xml version="1.0" encoding="utf-8"?>
<sst xmlns="http://schemas.openxmlformats.org/spreadsheetml/2006/main" count="249" uniqueCount="176">
  <si>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</si>
  <si>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</si>
  <si>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</si>
  <si>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</si>
  <si>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</si>
  <si>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</si>
  <si>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</si>
  <si>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</si>
  <si>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</si>
  <si>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</si>
  <si>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</si>
  <si>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</si>
  <si>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</si>
  <si>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</si>
  <si>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</si>
  <si>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</si>
  <si>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</si>
  <si>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</si>
  <si>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</si>
  <si>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</si>
  <si>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</si>
  <si>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</si>
  <si>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</si>
  <si>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</si>
  <si>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</si>
  <si>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</si>
  <si>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</si>
  <si>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</si>
  <si>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</si>
  <si>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</si>
  <si>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</si>
  <si>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Project:-</t>
  </si>
  <si>
    <t>Work:</t>
  </si>
  <si>
    <t>Budget Code:-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</si>
  <si>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</si>
  <si>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</si>
  <si>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</si>
  <si>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</si>
  <si>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</si>
  <si>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</si>
  <si>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</si>
  <si>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</si>
  <si>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</si>
  <si>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</si>
  <si>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</si>
  <si>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</si>
  <si>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</si>
  <si>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</si>
  <si>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</si>
  <si>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</si>
  <si>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</si>
  <si>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</si>
  <si>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</si>
  <si>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</si>
  <si>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</si>
  <si>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</si>
  <si>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</si>
  <si>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</si>
  <si>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</si>
  <si>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</si>
  <si>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</si>
  <si>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</si>
  <si>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</si>
  <si>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</si>
  <si>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</si>
  <si>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</si>
  <si>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</si>
  <si>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</si>
  <si>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</si>
  <si>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</si>
  <si>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</si>
  <si>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</si>
  <si>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</si>
  <si>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</si>
  <si>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</si>
  <si>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</si>
  <si>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</si>
  <si>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Scenario 5</t>
  </si>
  <si>
    <t>COP-R001</t>
  </si>
  <si>
    <t xml:space="preserve"> Installation Rate</t>
  </si>
  <si>
    <t>Amended or WO/PO Value:-</t>
  </si>
  <si>
    <t>Balance Work Yet to be done</t>
  </si>
  <si>
    <t>Local Installation</t>
  </si>
  <si>
    <t xml:space="preserve">Purchase Order No - </t>
  </si>
  <si>
    <t>Annexure   A</t>
  </si>
  <si>
    <t>CHARTERED HOTELS PRIVATE LIMITED</t>
  </si>
  <si>
    <t>Registered Office: Unit No.F8, Shantinagar Co-op Industrial Estate Ltd., Plot No. 4B, Shantinagar, Vakola, Santa Cruz (E) Mumbai 400055</t>
  </si>
  <si>
    <t>Purchase Order</t>
  </si>
  <si>
    <t>To,</t>
  </si>
  <si>
    <t>Date</t>
  </si>
  <si>
    <t xml:space="preserve">Ref No </t>
  </si>
  <si>
    <t>ERP PO No</t>
  </si>
  <si>
    <t>Code</t>
  </si>
  <si>
    <t>NA</t>
  </si>
  <si>
    <t>Country of origin</t>
  </si>
  <si>
    <t>INDIA</t>
  </si>
  <si>
    <t>Kind Attn</t>
  </si>
  <si>
    <t>Port of loading</t>
  </si>
  <si>
    <t>Mumbai</t>
  </si>
  <si>
    <t>Ph.No.</t>
  </si>
  <si>
    <t>Prep by</t>
  </si>
  <si>
    <t>Pravin Kher</t>
  </si>
  <si>
    <t>Email</t>
  </si>
  <si>
    <t xml:space="preserve">Tin No: </t>
  </si>
  <si>
    <t>We are pleased to place our order for the following:-</t>
  </si>
  <si>
    <t>AMOUNT (in Rs)</t>
  </si>
  <si>
    <t>As pre Attached Annexure 'A'</t>
  </si>
  <si>
    <t>SUB TOTAL</t>
  </si>
  <si>
    <t>Add : VAT/CST</t>
  </si>
  <si>
    <t>Inclusive</t>
  </si>
  <si>
    <t>Round Off</t>
  </si>
  <si>
    <t>Total Amount</t>
  </si>
  <si>
    <t xml:space="preserve">Terms &amp; Conditions </t>
  </si>
  <si>
    <t>Scope of Work</t>
  </si>
  <si>
    <t>Payment Terms</t>
  </si>
  <si>
    <t>Price Basis</t>
  </si>
  <si>
    <t>Governing Laws</t>
  </si>
  <si>
    <t>The contract shall be governed by and shall be construed in accordance with Laws of India and the courts at Mumbai, Maharashtra, India shall have exclusive jurisdiction.</t>
  </si>
  <si>
    <t>Termination</t>
  </si>
  <si>
    <t>CHPL Representative</t>
  </si>
  <si>
    <t>Please quote the Purchase Order number in all your future correspondence.</t>
  </si>
  <si>
    <t xml:space="preserve">All Invoices / Packing List  should be addressed to :
Chartered Hotels Pvt Ltd.    
Plot No. TC 13 - V-I &amp; II, Vibuthi Khand, Gomti  Nagar,
Lucknow – 226010  
</t>
  </si>
  <si>
    <t xml:space="preserve">All Invoices / Packing List  should be submitted to :
Chartered Hotels Pvt Ltd.    
Plot No. TC 13 - V-I &amp; II, Vibuthi Khand, Gomti  Nagar,
Lucknow – 226010   </t>
  </si>
  <si>
    <t xml:space="preserve">Accepted by </t>
  </si>
  <si>
    <t>Chartered Hotels Private Limited</t>
  </si>
  <si>
    <t>Requested by</t>
  </si>
  <si>
    <t>Manager - Procurement</t>
  </si>
  <si>
    <t>AVP - Contracts &amp; Projects</t>
  </si>
  <si>
    <t>Management</t>
  </si>
  <si>
    <t>COP No.:-001</t>
  </si>
  <si>
    <t xml:space="preserve">Purchase Order - </t>
  </si>
  <si>
    <t>Date.:-</t>
  </si>
  <si>
    <t>006</t>
  </si>
  <si>
    <t>ERP PO NO:-</t>
  </si>
  <si>
    <t>ADVANCE PAYMENT AGAINST</t>
  </si>
  <si>
    <t xml:space="preserve"> Hyatt Regency, Lucknow</t>
  </si>
  <si>
    <t>Vijay Poojary</t>
  </si>
  <si>
    <t>Rahul Khopkar</t>
  </si>
  <si>
    <t>Procurement</t>
  </si>
  <si>
    <t>Asst.Manager - Procurement</t>
  </si>
  <si>
    <t>Manager -ProCurement</t>
  </si>
  <si>
    <t>W.O. / P.O. Date:-</t>
  </si>
  <si>
    <t>Mobilization and advance on signing of agreement (20%)</t>
  </si>
  <si>
    <t xml:space="preserve">Upon floating of Tenders and finalization with chosen vendors of FFE
on completion of 75% in value terms (15%)
</t>
  </si>
  <si>
    <t xml:space="preserve">Upon floating of Tenders and finalization with chosen vendors of OSE
on completion of 60% in value terms(10%)
</t>
  </si>
  <si>
    <r>
      <t xml:space="preserve">Procurement Consultancy Charges For FF&amp;E &amp; OS&amp;E
</t>
    </r>
    <r>
      <rPr>
        <b/>
        <sz val="11"/>
        <rFont val="Calibri"/>
        <family val="2"/>
        <scheme val="minor"/>
      </rPr>
      <t xml:space="preserve">Payment Terms - </t>
    </r>
  </si>
  <si>
    <t xml:space="preserve">PO Phase of FFE
on completion of 75% in value terms(12.5%)
</t>
  </si>
  <si>
    <t xml:space="preserve">PO Phase of OSE
on completion of 60% in value terms(12.5%)
</t>
  </si>
  <si>
    <t>Expediting phase of FFE-on initiation of first delivery at site(12.5%)</t>
  </si>
  <si>
    <t>Expediting phase of OSE-on initiation of first delivery at site(12.5%)</t>
  </si>
  <si>
    <t>Financial Close out of the project with asset registry submission (5%)</t>
  </si>
  <si>
    <t>Nil</t>
  </si>
  <si>
    <t>CHPL/HRL/WO/15-16/001</t>
  </si>
  <si>
    <t xml:space="preserve">M/s. Benjamin West India Pvt. LTD. </t>
  </si>
  <si>
    <t>320, Udyog Mandir 1, bhagoji Keer Marg, Mahim(West), Mumbai - 400016</t>
  </si>
  <si>
    <t>Aliasgar Kanchwala</t>
  </si>
  <si>
    <t>91 8285136048</t>
  </si>
  <si>
    <t>akanchwala@benjaminwest.com</t>
  </si>
  <si>
    <t>Invoice No - 005 Dated - 01.05.15</t>
  </si>
  <si>
    <t>Procurement Consultancy Charges For FF&amp;E &amp; OS&amp;E for Hyatt Regency Lucknow Project.</t>
  </si>
  <si>
    <t>Amount in words : Rupees  Thirty Nine Lacs Thirty Two Thousand Six Hundred  Only.</t>
  </si>
  <si>
    <t>As per Signed Agreement</t>
  </si>
  <si>
    <t>Aliasgar Kanchwala / 91 8285136048 remains the Consultant’s Representative Coordinator for the project.</t>
  </si>
  <si>
    <t>Consultant’s Representative</t>
  </si>
  <si>
    <t>Mr. Vijay Poojary (Contact: 9833775303) is the CHPL representative for the project.</t>
  </si>
  <si>
    <t>Upon floating of Tenders and finalization with chosen vendors of OSE
on completion of 60% in value terms(10%)</t>
  </si>
  <si>
    <t>PO Phase of FFE
on completion of 75% in value terms(12.5%)</t>
  </si>
  <si>
    <t>PO Phase of OSE
on completion of 60% in value terms(12.5%)</t>
  </si>
  <si>
    <t>PAN No.:- AAFCB0585M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</si>
  <si>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 AAFCB0585MSD001</t>
    </r>
  </si>
  <si>
    <t>Invoice No.005 Dated - 01.05.15</t>
  </si>
  <si>
    <t>Rs. (In Words): Rupees Seven Lacs Eighty Six Thousand Five Hundred Twenty Only</t>
  </si>
  <si>
    <t>By Cheque</t>
  </si>
  <si>
    <t>Account's Copy</t>
  </si>
  <si>
    <t>HRL_Final/1000266</t>
  </si>
  <si>
    <t>801000000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</si>
</sst>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[$-409]d\-mmm\-yy;@"/>
  </numFmts>
  <fonts count="28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8"/>
      <color theme="1" rgb="000000"/>
      <name val="Calibri"/>
      <family val="2"/>
      <scheme val="minor"/>
    </font>
    <font>
      <b/>
      <sz val="24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b/>
      <sz val="16"/>
      <name val="Century Gothic"/>
      <family val="2"/>
    </font>
    <font>
      <sz val="10"/>
      <name val="Helv"/>
      <charset val="204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b/>
      <sz val="10"/>
      <color theme="1" rgb="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3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4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0" borderId="1" xfId="0" applyNumberFormat="1" applyFont="1" applyBorder="1" applyAlignment="1">
      <alignment horizontal="center" vertical="center"/>
    </xf>
    <xf numFmtId="165" fontId="1" fillId="7" borderId="0" xfId="0" applyNumberFormat="1" applyFont="1" applyFill="1"/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2" fillId="0" borderId="30" xfId="23" applyFont="1" applyFill="1" applyBorder="1" applyAlignment="1">
      <alignment vertical="center"/>
    </xf>
    <xf numFmtId="0" fontId="12" fillId="0" borderId="31" xfId="23" applyFont="1" applyFill="1" applyBorder="1" applyAlignment="1">
      <alignment horizontal="center" vertical="center" wrapText="1"/>
    </xf>
    <xf numFmtId="166" fontId="12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2" fillId="0" borderId="43" xfId="23" applyNumberFormat="1" applyFont="1" applyFill="1" applyBorder="1" applyAlignment="1">
      <alignment horizontal="center" vertical="center" wrapText="1"/>
    </xf>
    <xf numFmtId="168" fontId="12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2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2" fillId="0" borderId="34" xfId="23" applyFont="1" applyFill="1" applyBorder="1" applyAlignment="1">
      <alignment horizontal="center" vertical="center"/>
    </xf>
    <xf numFmtId="167" fontId="12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3" fillId="0" borderId="30" xfId="23" applyFont="1" applyFill="1" applyBorder="1" applyAlignment="1">
      <alignment horizontal="center" vertical="center"/>
    </xf>
    <xf numFmtId="167" fontId="13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9" fillId="0" borderId="0" xfId="23" applyFont="1" applyFill="1" applyBorder="1" applyAlignment="1">
      <alignment vertical="center" wrapText="1"/>
    </xf>
    <xf numFmtId="0" fontId="12" fillId="0" borderId="40" xfId="23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6" fillId="0" borderId="0" xfId="41" applyFont="1" applyAlignment="1">
      <alignment vertical="center"/>
    </xf>
    <xf numFmtId="0" fontId="19" fillId="0" borderId="1" xfId="41" applyFont="1" applyBorder="1" applyAlignment="1">
      <alignment vertical="center"/>
    </xf>
    <xf numFmtId="0" fontId="19" fillId="0" borderId="1" xfId="41" applyFont="1" applyBorder="1" applyAlignment="1">
      <alignment horizontal="left" vertical="center"/>
    </xf>
    <xf numFmtId="0" fontId="19" fillId="0" borderId="1" xfId="41" applyFont="1" applyFill="1" applyBorder="1" applyAlignment="1">
      <alignment horizontal="left" vertical="center" wrapText="1"/>
    </xf>
    <xf numFmtId="0" fontId="19" fillId="0" borderId="34" xfId="41" applyFont="1" applyBorder="1" applyAlignment="1">
      <alignment vertical="center"/>
    </xf>
    <xf numFmtId="1" fontId="19" fillId="0" borderId="1" xfId="41" applyNumberFormat="1" applyFont="1" applyBorder="1" applyAlignment="1">
      <alignment vertical="center"/>
    </xf>
    <xf numFmtId="0" fontId="18" fillId="0" borderId="34" xfId="41" applyFont="1" applyFill="1" applyBorder="1" applyAlignment="1">
      <alignment horizontal="center" vertical="center"/>
    </xf>
    <xf numFmtId="2" fontId="20" fillId="0" borderId="41" xfId="41" applyNumberFormat="1" applyFont="1" applyFill="1" applyBorder="1" applyAlignment="1">
      <alignment vertical="center"/>
    </xf>
    <xf numFmtId="0" fontId="18" fillId="0" borderId="8" xfId="41" applyFont="1" applyFill="1" applyBorder="1" applyAlignment="1">
      <alignment horizontal="center" vertical="center"/>
    </xf>
    <xf numFmtId="2" fontId="19" fillId="0" borderId="41" xfId="41" applyNumberFormat="1" applyFont="1" applyFill="1" applyBorder="1" applyAlignment="1">
      <alignment horizontal="right" vertical="center"/>
    </xf>
    <xf numFmtId="2" fontId="20" fillId="0" borderId="41" xfId="41" applyNumberFormat="1" applyFont="1" applyFill="1" applyBorder="1" applyAlignment="1">
      <alignment horizontal="right" vertical="center"/>
    </xf>
    <xf numFmtId="0" fontId="18" fillId="0" borderId="8" xfId="41" applyFont="1" applyFill="1" applyBorder="1" applyAlignment="1">
      <alignment vertical="center"/>
    </xf>
    <xf numFmtId="2" fontId="19" fillId="0" borderId="10" xfId="41" applyNumberFormat="1" applyFont="1" applyFill="1" applyBorder="1" applyAlignment="1">
      <alignment horizontal="right" vertical="center"/>
    </xf>
    <xf numFmtId="0" fontId="20" fillId="0" borderId="0" xfId="41" applyFont="1" applyAlignment="1">
      <alignment vertical="center"/>
    </xf>
    <xf numFmtId="0" fontId="16" fillId="0" borderId="0" xfId="41" applyFont="1" applyFill="1" applyAlignment="1">
      <alignment vertical="center"/>
    </xf>
    <xf numFmtId="0" fontId="0" fillId="0" borderId="40" xfId="0" applyBorder="1" applyAlignment="1"/>
    <xf numFmtId="0" fontId="11" fillId="0" borderId="50" xfId="23" applyFont="1" applyFill="1" applyBorder="1" applyAlignment="1">
      <alignment horizontal="right" vertical="center"/>
    </xf>
    <xf numFmtId="0" fontId="10" fillId="0" borderId="0" xfId="23" quotePrefix="1" applyFont="1" applyFill="1" applyBorder="1" applyAlignment="1">
      <alignment vertical="center"/>
    </xf>
    <xf numFmtId="0" fontId="10" fillId="0" borderId="0" xfId="23" applyFont="1" applyFill="1" applyBorder="1" applyAlignment="1">
      <alignment horizontal="center" vertical="center"/>
    </xf>
    <xf numFmtId="0" fontId="10" fillId="0" borderId="19" xfId="23" applyFont="1" applyFill="1" applyBorder="1" applyAlignment="1">
      <alignment vertical="center"/>
    </xf>
    <xf numFmtId="166" fontId="11" fillId="0" borderId="29" xfId="2" applyNumberFormat="1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5" fontId="1" fillId="6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1" xfId="40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10" fillId="0" borderId="28" xfId="2" applyNumberFormat="1" applyFont="1" applyFill="1" applyBorder="1" applyAlignment="1">
      <alignment horizontal="center"/>
    </xf>
    <xf numFmtId="166" fontId="10" fillId="0" borderId="3" xfId="2" applyNumberFormat="1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0" fontId="11" fillId="0" borderId="28" xfId="23" applyFont="1" applyFill="1" applyBorder="1" applyAlignment="1">
      <alignment horizontal="center"/>
    </xf>
    <xf numFmtId="0" fontId="11" fillId="0" borderId="3" xfId="23" applyFont="1" applyFill="1" applyBorder="1" applyAlignment="1">
      <alignment horizontal="center"/>
    </xf>
    <xf numFmtId="0" fontId="11" fillId="0" borderId="29" xfId="23" applyFont="1" applyFill="1" applyBorder="1" applyAlignment="1">
      <alignment horizontal="center"/>
    </xf>
    <xf numFmtId="0" fontId="13" fillId="0" borderId="39" xfId="23" applyFont="1" applyFill="1" applyBorder="1" applyAlignment="1">
      <alignment horizontal="left" vertical="center"/>
    </xf>
    <xf numFmtId="0" fontId="13" fillId="0" borderId="46" xfId="23" applyFont="1" applyFill="1" applyBorder="1" applyAlignment="1">
      <alignment horizontal="left" vertical="center"/>
    </xf>
    <xf numFmtId="0" fontId="13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2" fillId="0" borderId="48" xfId="23" applyFont="1" applyFill="1" applyBorder="1" applyAlignment="1">
      <alignment horizontal="center"/>
    </xf>
    <xf numFmtId="0" fontId="12" fillId="0" borderId="46" xfId="23" applyFont="1" applyFill="1" applyBorder="1" applyAlignment="1">
      <alignment horizontal="center"/>
    </xf>
    <xf numFmtId="0" fontId="12" fillId="0" borderId="40" xfId="23" applyFont="1" applyFill="1" applyBorder="1" applyAlignment="1">
      <alignment horizontal="center"/>
    </xf>
    <xf numFmtId="166" fontId="12" fillId="0" borderId="48" xfId="2" applyNumberFormat="1" applyFont="1" applyFill="1" applyBorder="1" applyAlignment="1">
      <alignment horizontal="center"/>
    </xf>
    <xf numFmtId="166" fontId="12" fillId="0" borderId="46" xfId="2" applyNumberFormat="1" applyFont="1" applyFill="1" applyBorder="1" applyAlignment="1">
      <alignment horizontal="center"/>
    </xf>
    <xf numFmtId="166" fontId="12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3" fillId="0" borderId="31" xfId="23" applyFont="1" applyFill="1" applyBorder="1" applyAlignment="1">
      <alignment horizontal="left" vertical="center" wrapText="1"/>
    </xf>
    <xf numFmtId="168" fontId="13" fillId="0" borderId="31" xfId="2" applyNumberFormat="1" applyFont="1" applyFill="1" applyBorder="1" applyAlignment="1">
      <alignment horizontal="center" vertical="center" wrapText="1"/>
    </xf>
    <xf numFmtId="168" fontId="13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68" fontId="12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168" fontId="12" fillId="0" borderId="39" xfId="2" applyNumberFormat="1" applyFont="1" applyFill="1" applyBorder="1" applyAlignment="1">
      <alignment horizontal="center" vertical="center"/>
    </xf>
    <xf numFmtId="168" fontId="12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12" fillId="0" borderId="26" xfId="23" applyFont="1" applyFill="1" applyBorder="1" applyAlignment="1">
      <alignment vertical="center" wrapText="1"/>
    </xf>
    <xf numFmtId="0" fontId="12" fillId="0" borderId="24" xfId="23" applyFont="1" applyFill="1" applyBorder="1" applyAlignment="1">
      <alignment vertical="center" wrapText="1"/>
    </xf>
    <xf numFmtId="0" fontId="12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left" vertical="center" wrapText="1"/>
    </xf>
    <xf numFmtId="0" fontId="9" fillId="0" borderId="3" xfId="23" applyFont="1" applyFill="1" applyBorder="1" applyAlignment="1">
      <alignment horizontal="left" vertical="center" wrapText="1"/>
    </xf>
    <xf numFmtId="168" fontId="12" fillId="0" borderId="3" xfId="23" applyNumberFormat="1" applyFont="1" applyFill="1" applyBorder="1" applyAlignment="1">
      <alignment horizontal="center" vertical="center"/>
    </xf>
    <xf numFmtId="168" fontId="12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2" fillId="0" borderId="31" xfId="23" applyFont="1" applyFill="1" applyBorder="1" applyAlignment="1">
      <alignment horizontal="center" vertical="center"/>
    </xf>
    <xf numFmtId="166" fontId="12" fillId="0" borderId="32" xfId="2" applyNumberFormat="1" applyFont="1" applyFill="1" applyBorder="1" applyAlignment="1">
      <alignment horizontal="center" vertical="center" wrapText="1"/>
    </xf>
    <xf numFmtId="166" fontId="12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left" vertical="center" wrapText="1"/>
    </xf>
    <xf numFmtId="0" fontId="9" fillId="0" borderId="52" xfId="23" applyFont="1" applyFill="1" applyBorder="1" applyAlignment="1">
      <alignment horizontal="lef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0" fontId="12" fillId="0" borderId="20" xfId="23" applyFont="1" applyFill="1" applyBorder="1" applyAlignment="1">
      <alignment horizontal="left" vertical="center" wrapText="1"/>
    </xf>
    <xf numFmtId="0" fontId="12" fillId="0" borderId="0" xfId="23" applyFont="1" applyFill="1" applyBorder="1" applyAlignment="1">
      <alignment horizontal="left" vertical="center" wrapText="1"/>
    </xf>
    <xf numFmtId="167" fontId="12" fillId="0" borderId="0" xfId="2" applyNumberFormat="1" applyFont="1" applyFill="1" applyBorder="1" applyAlignment="1">
      <alignment horizontal="center" vertical="center" wrapText="1"/>
    </xf>
    <xf numFmtId="167" fontId="12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Border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12" fillId="0" borderId="22" xfId="23" applyFont="1" applyFill="1" applyBorder="1" applyAlignment="1">
      <alignment vertical="center"/>
    </xf>
    <xf numFmtId="0" fontId="12" fillId="0" borderId="0" xfId="23" applyFont="1" applyFill="1" applyBorder="1" applyAlignment="1">
      <alignment vertical="center"/>
    </xf>
    <xf numFmtId="0" fontId="12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/>
    </xf>
    <xf numFmtId="166" fontId="10" fillId="0" borderId="14" xfId="2" applyNumberFormat="1" applyFont="1" applyFill="1" applyBorder="1" applyAlignment="1">
      <alignment horizontal="center" vertical="center"/>
    </xf>
    <xf numFmtId="166" fontId="10" fillId="0" borderId="15" xfId="2" applyNumberFormat="1" applyFont="1" applyFill="1" applyBorder="1" applyAlignment="1">
      <alignment horizontal="center" vertical="center"/>
    </xf>
    <xf numFmtId="166" fontId="10" fillId="0" borderId="16" xfId="2" applyNumberFormat="1" applyFont="1" applyFill="1" applyBorder="1" applyAlignment="1">
      <alignment horizontal="center" vertical="center"/>
    </xf>
    <xf numFmtId="166" fontId="10" fillId="0" borderId="17" xfId="2" applyNumberFormat="1" applyFont="1" applyFill="1" applyBorder="1" applyAlignment="1">
      <alignment horizontal="center" vertical="center"/>
    </xf>
    <xf numFmtId="166" fontId="10" fillId="0" borderId="18" xfId="2" applyNumberFormat="1" applyFont="1" applyFill="1" applyBorder="1" applyAlignment="1">
      <alignment horizontal="center" vertical="center"/>
    </xf>
    <xf numFmtId="166" fontId="10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170" fontId="12" fillId="0" borderId="0" xfId="23" applyNumberFormat="1" applyFont="1" applyFill="1" applyBorder="1" applyAlignment="1">
      <alignment horizontal="right" vertical="center" wrapText="1"/>
    </xf>
    <xf numFmtId="170" fontId="12" fillId="0" borderId="21" xfId="23" applyNumberFormat="1" applyFont="1" applyFill="1" applyBorder="1" applyAlignment="1">
      <alignment horizontal="righ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25" fillId="0" borderId="48" xfId="23" applyFont="1" applyFill="1" applyBorder="1" applyAlignment="1">
      <alignment horizontal="left" vertical="center"/>
    </xf>
    <xf numFmtId="0" fontId="25" fillId="0" borderId="40" xfId="23" applyFont="1" applyFill="1" applyBorder="1" applyAlignment="1">
      <alignment horizontal="left" vertical="center"/>
    </xf>
    <xf numFmtId="0" fontId="8" fillId="0" borderId="48" xfId="23" applyFont="1" applyFill="1" applyBorder="1" applyAlignment="1">
      <alignment horizontal="center" vertical="center"/>
    </xf>
    <xf numFmtId="0" fontId="8" fillId="0" borderId="46" xfId="23" applyFont="1" applyFill="1" applyBorder="1" applyAlignment="1">
      <alignment horizontal="center" vertical="center"/>
    </xf>
    <xf numFmtId="0" fontId="10" fillId="0" borderId="30" xfId="23" applyFont="1" applyFill="1" applyBorder="1" applyAlignment="1">
      <alignment horizontal="left" vertical="center"/>
    </xf>
    <xf numFmtId="0" fontId="10" fillId="0" borderId="31" xfId="23" applyFont="1" applyFill="1" applyBorder="1" applyAlignment="1">
      <alignment horizontal="left" vertical="center"/>
    </xf>
    <xf numFmtId="0" fontId="10" fillId="0" borderId="32" xfId="23" applyFont="1" applyFill="1" applyBorder="1" applyAlignment="1">
      <alignment horizontal="center" vertical="center"/>
    </xf>
    <xf numFmtId="0" fontId="10" fillId="0" borderId="64" xfId="23" applyFont="1" applyFill="1" applyBorder="1" applyAlignment="1">
      <alignment horizontal="center" vertical="center"/>
    </xf>
    <xf numFmtId="0" fontId="10" fillId="0" borderId="64" xfId="23" applyFont="1" applyFill="1" applyBorder="1" applyAlignment="1">
      <alignment horizontal="left" vertical="center"/>
    </xf>
    <xf numFmtId="0" fontId="10" fillId="0" borderId="33" xfId="23" applyFont="1" applyFill="1" applyBorder="1" applyAlignment="1">
      <alignment horizontal="left" vertical="center"/>
    </xf>
    <xf numFmtId="170" fontId="11" fillId="0" borderId="52" xfId="23" applyNumberFormat="1" applyFont="1" applyFill="1" applyBorder="1" applyAlignment="1">
      <alignment horizontal="left" vertical="center"/>
    </xf>
    <xf numFmtId="170" fontId="11" fillId="0" borderId="51" xfId="23" applyNumberFormat="1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center" vertical="center"/>
    </xf>
    <xf numFmtId="0" fontId="15" fillId="0" borderId="54" xfId="41" applyFont="1" applyBorder="1" applyAlignment="1" applyProtection="1">
      <alignment horizontal="center" vertical="center"/>
      <protection hidden="1"/>
    </xf>
    <xf numFmtId="0" fontId="15" fillId="0" borderId="55" xfId="41" applyFont="1" applyBorder="1" applyAlignment="1" applyProtection="1">
      <alignment horizontal="center" vertical="center"/>
      <protection hidden="1"/>
    </xf>
    <xf numFmtId="0" fontId="15" fillId="0" borderId="56" xfId="41" applyFont="1" applyBorder="1" applyAlignment="1" applyProtection="1">
      <alignment horizontal="center" vertical="center"/>
      <protection hidden="1"/>
    </xf>
    <xf numFmtId="0" fontId="16" fillId="0" borderId="20" xfId="41" applyFont="1" applyBorder="1" applyAlignment="1" applyProtection="1">
      <alignment horizontal="center" vertical="center"/>
      <protection hidden="1"/>
    </xf>
    <xf numFmtId="0" fontId="16" fillId="0" borderId="0" xfId="41" applyFont="1" applyBorder="1" applyAlignment="1" applyProtection="1">
      <alignment horizontal="center" vertical="center"/>
      <protection hidden="1"/>
    </xf>
    <xf numFmtId="0" fontId="16" fillId="0" borderId="23" xfId="41" applyFont="1" applyBorder="1" applyAlignment="1" applyProtection="1">
      <alignment horizontal="center" vertical="center"/>
      <protection hidden="1"/>
    </xf>
    <xf numFmtId="0" fontId="16" fillId="0" borderId="42" xfId="41" applyFont="1" applyBorder="1" applyAlignment="1">
      <alignment vertical="center"/>
    </xf>
    <xf numFmtId="0" fontId="16" fillId="0" borderId="43" xfId="41" applyFont="1" applyBorder="1" applyAlignment="1">
      <alignment vertical="center"/>
    </xf>
    <xf numFmtId="0" fontId="16" fillId="0" borderId="44" xfId="41" applyFont="1" applyBorder="1" applyAlignment="1">
      <alignment vertical="center"/>
    </xf>
    <xf numFmtId="0" fontId="15" fillId="8" borderId="34" xfId="41" applyFont="1" applyFill="1" applyBorder="1" applyAlignment="1" applyProtection="1">
      <alignment horizontal="center" vertical="center"/>
      <protection hidden="1"/>
    </xf>
    <xf numFmtId="0" fontId="15" fillId="8" borderId="1" xfId="41" applyFont="1" applyFill="1" applyBorder="1" applyAlignment="1" applyProtection="1">
      <alignment horizontal="center" vertical="center"/>
      <protection hidden="1"/>
    </xf>
    <xf numFmtId="0" fontId="15" fillId="8" borderId="41" xfId="41" applyFont="1" applyFill="1" applyBorder="1" applyAlignment="1" applyProtection="1">
      <alignment horizontal="center" vertical="center"/>
      <protection hidden="1"/>
    </xf>
    <xf numFmtId="0" fontId="17" fillId="0" borderId="28" xfId="41" applyFont="1" applyBorder="1" applyAlignment="1">
      <alignment horizontal="left" vertical="center"/>
    </xf>
    <xf numFmtId="0" fontId="17" fillId="0" borderId="3" xfId="41" applyFont="1" applyBorder="1" applyAlignment="1">
      <alignment horizontal="left" vertical="center"/>
    </xf>
    <xf numFmtId="0" fontId="17" fillId="0" borderId="4" xfId="41" applyFont="1" applyBorder="1" applyAlignment="1">
      <alignment horizontal="left" vertical="center"/>
    </xf>
    <xf numFmtId="0" fontId="18" fillId="0" borderId="1" xfId="41" applyFont="1" applyBorder="1" applyAlignment="1">
      <alignment horizontal="center" vertical="center"/>
    </xf>
    <xf numFmtId="0" fontId="18" fillId="0" borderId="41" xfId="41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1" xfId="41" applyFont="1" applyBorder="1" applyAlignment="1">
      <alignment horizontal="left" vertical="center" wrapText="1"/>
    </xf>
    <xf numFmtId="0" fontId="19" fillId="0" borderId="41" xfId="41" applyFont="1" applyBorder="1" applyAlignment="1">
      <alignment horizontal="left" vertical="center" wrapText="1"/>
    </xf>
    <xf numFmtId="0" fontId="16" fillId="0" borderId="28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170" fontId="19" fillId="0" borderId="1" xfId="41" applyNumberFormat="1" applyFont="1" applyBorder="1" applyAlignment="1">
      <alignment horizontal="left" vertical="center"/>
    </xf>
    <xf numFmtId="170" fontId="19" fillId="0" borderId="41" xfId="41" applyNumberFormat="1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1" xfId="41" applyFont="1" applyBorder="1" applyAlignment="1">
      <alignment horizontal="left" vertical="center"/>
    </xf>
    <xf numFmtId="0" fontId="19" fillId="0" borderId="41" xfId="41" applyFont="1" applyBorder="1" applyAlignment="1">
      <alignment horizontal="left" vertical="center"/>
    </xf>
    <xf numFmtId="0" fontId="18" fillId="0" borderId="28" xfId="41" applyFont="1" applyBorder="1" applyAlignment="1">
      <alignment horizontal="left" vertical="center" wrapText="1"/>
    </xf>
    <xf numFmtId="0" fontId="18" fillId="0" borderId="3" xfId="41" applyFont="1" applyBorder="1" applyAlignment="1">
      <alignment horizontal="left" vertical="center" wrapText="1"/>
    </xf>
    <xf numFmtId="0" fontId="18" fillId="0" borderId="4" xfId="41" applyFont="1" applyBorder="1" applyAlignment="1">
      <alignment horizontal="left" vertical="center" wrapText="1"/>
    </xf>
    <xf numFmtId="0" fontId="20" fillId="0" borderId="1" xfId="41" applyFont="1" applyBorder="1" applyAlignment="1">
      <alignment horizontal="left" vertical="center"/>
    </xf>
    <xf numFmtId="0" fontId="20" fillId="0" borderId="41" xfId="41" applyFont="1" applyBorder="1" applyAlignment="1">
      <alignment horizontal="left" vertical="center"/>
    </xf>
    <xf numFmtId="0" fontId="18" fillId="0" borderId="34" xfId="41" applyFont="1" applyFill="1" applyBorder="1" applyAlignment="1">
      <alignment horizontal="left" vertical="center" wrapText="1"/>
    </xf>
    <xf numFmtId="0" fontId="18" fillId="0" borderId="1" xfId="41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1" fontId="19" fillId="0" borderId="2" xfId="0" applyNumberFormat="1" applyFont="1" applyBorder="1" applyAlignment="1">
      <alignment horizontal="left" vertical="center"/>
    </xf>
    <xf numFmtId="1" fontId="19" fillId="0" borderId="3" xfId="0" applyNumberFormat="1" applyFont="1" applyBorder="1" applyAlignment="1">
      <alignment horizontal="left" vertical="center"/>
    </xf>
    <xf numFmtId="1" fontId="19" fillId="0" borderId="4" xfId="0" applyNumberFormat="1" applyFont="1" applyBorder="1" applyAlignment="1">
      <alignment horizontal="left" vertical="center"/>
    </xf>
    <xf numFmtId="1" fontId="20" fillId="0" borderId="1" xfId="41" applyNumberFormat="1" applyFont="1" applyBorder="1" applyAlignment="1">
      <alignment horizontal="left" vertical="center"/>
    </xf>
    <xf numFmtId="1" fontId="20" fillId="0" borderId="41" xfId="41" applyNumberFormat="1" applyFont="1" applyBorder="1" applyAlignment="1">
      <alignment horizontal="left" vertical="center"/>
    </xf>
    <xf numFmtId="0" fontId="21" fillId="0" borderId="2" xfId="42" applyFill="1" applyBorder="1" applyAlignment="1" applyProtection="1">
      <alignment horizontal="left" vertical="center"/>
    </xf>
    <xf numFmtId="0" fontId="22" fillId="0" borderId="3" xfId="42" applyFont="1" applyFill="1" applyBorder="1" applyAlignment="1" applyProtection="1">
      <alignment horizontal="left" vertical="center"/>
    </xf>
    <xf numFmtId="0" fontId="22" fillId="0" borderId="4" xfId="42" applyFont="1" applyFill="1" applyBorder="1" applyAlignment="1" applyProtection="1">
      <alignment horizontal="left" vertical="center"/>
    </xf>
    <xf numFmtId="0" fontId="17" fillId="10" borderId="5" xfId="43" applyFont="1" applyFill="1" applyBorder="1" applyAlignment="1">
      <alignment horizontal="left" vertical="center"/>
    </xf>
    <xf numFmtId="0" fontId="17" fillId="10" borderId="6" xfId="43" applyFont="1" applyFill="1" applyBorder="1" applyAlignment="1">
      <alignment horizontal="left" vertical="center"/>
    </xf>
    <xf numFmtId="0" fontId="17" fillId="10" borderId="7" xfId="43" applyFont="1" applyFill="1" applyBorder="1" applyAlignment="1">
      <alignment horizontal="left" vertical="center"/>
    </xf>
    <xf numFmtId="0" fontId="17" fillId="0" borderId="34" xfId="41" applyFont="1" applyBorder="1" applyAlignment="1">
      <alignment vertical="center"/>
    </xf>
    <xf numFmtId="0" fontId="17" fillId="0" borderId="1" xfId="41" applyFont="1" applyBorder="1" applyAlignment="1">
      <alignment vertical="center"/>
    </xf>
    <xf numFmtId="0" fontId="17" fillId="0" borderId="41" xfId="41" applyFont="1" applyBorder="1" applyAlignment="1">
      <alignment vertical="center"/>
    </xf>
    <xf numFmtId="0" fontId="17" fillId="9" borderId="8" xfId="41" applyFont="1" applyFill="1" applyBorder="1" applyAlignment="1">
      <alignment horizontal="center" vertical="center"/>
    </xf>
    <xf numFmtId="0" fontId="17" fillId="9" borderId="42" xfId="41" applyFont="1" applyFill="1" applyBorder="1" applyAlignment="1">
      <alignment horizontal="center" vertical="center"/>
    </xf>
    <xf numFmtId="0" fontId="23" fillId="9" borderId="2" xfId="41" applyFont="1" applyFill="1" applyBorder="1" applyAlignment="1">
      <alignment horizontal="center" vertical="center"/>
    </xf>
    <xf numFmtId="0" fontId="23" fillId="9" borderId="3" xfId="41" applyFont="1" applyFill="1" applyBorder="1" applyAlignment="1">
      <alignment horizontal="center" vertical="center"/>
    </xf>
    <xf numFmtId="0" fontId="23" fillId="9" borderId="4" xfId="41" applyFont="1" applyFill="1" applyBorder="1" applyAlignment="1">
      <alignment horizontal="center" vertical="center"/>
    </xf>
    <xf numFmtId="0" fontId="17" fillId="9" borderId="10" xfId="41" applyFont="1" applyFill="1" applyBorder="1" applyAlignment="1">
      <alignment horizontal="center" vertical="center" wrapText="1"/>
    </xf>
    <xf numFmtId="0" fontId="17" fillId="9" borderId="44" xfId="41" applyFont="1" applyFill="1" applyBorder="1" applyAlignment="1">
      <alignment horizontal="center" vertical="center" wrapText="1"/>
    </xf>
    <xf numFmtId="0" fontId="17" fillId="9" borderId="2" xfId="41" applyFont="1" applyFill="1" applyBorder="1" applyAlignment="1">
      <alignment horizontal="center" vertical="center" wrapText="1"/>
    </xf>
    <xf numFmtId="0" fontId="17" fillId="9" borderId="3" xfId="41" applyFont="1" applyFill="1" applyBorder="1" applyAlignment="1">
      <alignment horizontal="center" vertical="center" wrapText="1"/>
    </xf>
    <xf numFmtId="0" fontId="17" fillId="9" borderId="4" xfId="41" applyFont="1" applyFill="1" applyBorder="1" applyAlignment="1">
      <alignment horizontal="center" vertical="center" wrapText="1"/>
    </xf>
    <xf numFmtId="0" fontId="20" fillId="0" borderId="2" xfId="41" applyFont="1" applyFill="1" applyBorder="1" applyAlignment="1">
      <alignment horizontal="left" vertical="center" wrapText="1"/>
    </xf>
    <xf numFmtId="0" fontId="20" fillId="0" borderId="3" xfId="41" applyFont="1" applyFill="1" applyBorder="1" applyAlignment="1">
      <alignment horizontal="left" vertical="center" wrapText="1"/>
    </xf>
    <xf numFmtId="0" fontId="20" fillId="0" borderId="4" xfId="41" applyFont="1" applyFill="1" applyBorder="1" applyAlignment="1">
      <alignment horizontal="left" vertical="center" wrapText="1"/>
    </xf>
    <xf numFmtId="0" fontId="19" fillId="0" borderId="2" xfId="41" applyFont="1" applyFill="1" applyBorder="1" applyAlignment="1">
      <alignment horizontal="right" vertical="center" wrapText="1"/>
    </xf>
    <xf numFmtId="0" fontId="19" fillId="0" borderId="3" xfId="41" applyFont="1" applyFill="1" applyBorder="1" applyAlignment="1">
      <alignment horizontal="right" vertical="center" wrapText="1"/>
    </xf>
    <xf numFmtId="0" fontId="19" fillId="0" borderId="4" xfId="41" applyFont="1" applyFill="1" applyBorder="1" applyAlignment="1">
      <alignment horizontal="right" vertical="center" wrapText="1"/>
    </xf>
    <xf numFmtId="0" fontId="17" fillId="9" borderId="8" xfId="43" applyFont="1" applyFill="1" applyBorder="1" applyAlignment="1">
      <alignment horizontal="left" vertical="center"/>
    </xf>
    <xf numFmtId="0" fontId="17" fillId="9" borderId="9" xfId="43" applyFont="1" applyFill="1" applyBorder="1" applyAlignment="1">
      <alignment horizontal="left" vertical="center"/>
    </xf>
    <xf numFmtId="0" fontId="17" fillId="9" borderId="10" xfId="43" applyFont="1" applyFill="1" applyBorder="1" applyAlignment="1">
      <alignment horizontal="left" vertical="center"/>
    </xf>
    <xf numFmtId="0" fontId="19" fillId="0" borderId="34" xfId="43" applyFont="1" applyFill="1" applyBorder="1" applyAlignment="1">
      <alignment horizontal="left" vertical="center"/>
    </xf>
    <xf numFmtId="0" fontId="19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left" vertical="center" wrapText="1"/>
    </xf>
    <xf numFmtId="0" fontId="16" fillId="0" borderId="41" xfId="43" applyFont="1" applyFill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41" xfId="0" applyFont="1" applyBorder="1" applyAlignment="1">
      <alignment horizontal="left" vertical="center" wrapText="1"/>
    </xf>
    <xf numFmtId="0" fontId="19" fillId="0" borderId="34" xfId="43" applyFont="1" applyBorder="1" applyAlignment="1">
      <alignment horizontal="left" vertical="center" wrapText="1"/>
    </xf>
    <xf numFmtId="0" fontId="19" fillId="0" borderId="1" xfId="43" applyFont="1" applyBorder="1" applyAlignment="1">
      <alignment horizontal="left" vertical="center" wrapText="1"/>
    </xf>
    <xf numFmtId="0" fontId="17" fillId="9" borderId="57" xfId="0" applyFont="1" applyFill="1" applyBorder="1" applyAlignment="1">
      <alignment horizontal="center" vertical="center" wrapText="1"/>
    </xf>
    <xf numFmtId="0" fontId="17" fillId="9" borderId="53" xfId="0" applyFont="1" applyFill="1" applyBorder="1" applyAlignment="1">
      <alignment horizontal="center" vertical="center" wrapText="1"/>
    </xf>
    <xf numFmtId="0" fontId="17" fillId="9" borderId="58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9" borderId="22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17" fillId="0" borderId="59" xfId="0" applyFont="1" applyBorder="1" applyAlignment="1">
      <alignment horizontal="center" wrapText="1"/>
    </xf>
    <xf numFmtId="0" fontId="17" fillId="0" borderId="2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7" fillId="0" borderId="17" xfId="0" applyFont="1" applyBorder="1" applyAlignment="1">
      <alignment horizontal="center" wrapText="1"/>
    </xf>
    <xf numFmtId="0" fontId="17" fillId="0" borderId="18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55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55" xfId="0" applyFont="1" applyBorder="1" applyAlignment="1">
      <alignment horizontal="center" wrapText="1"/>
    </xf>
    <xf numFmtId="0" fontId="18" fillId="0" borderId="53" xfId="0" applyFont="1" applyBorder="1" applyAlignment="1">
      <alignment wrapText="1"/>
    </xf>
    <xf numFmtId="0" fontId="18" fillId="0" borderId="62" xfId="0" applyFont="1" applyBorder="1" applyAlignment="1">
      <alignment wrapText="1"/>
    </xf>
    <xf numFmtId="0" fontId="17" fillId="0" borderId="6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17" fillId="0" borderId="63" xfId="0" applyFont="1" applyBorder="1" applyAlignment="1">
      <alignment horizontal="center" wrapText="1"/>
    </xf>
    <xf numFmtId="0" fontId="17" fillId="0" borderId="16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7" fillId="0" borderId="19" xfId="0" applyFont="1" applyBorder="1" applyAlignment="1">
      <alignment horizontal="center" wrapText="1"/>
    </xf>
  </cellXfs>
  <cellStyles count="44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Hyperlink" xfId="42" builtinId="8"/>
    <cellStyle name="Normal" xfId="0" builtinId="0"/>
    <cellStyle name="Normal 10" xfId="1"/>
    <cellStyle name="Normal 11" xfId="4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  <cellStyle name="Style 1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1</xdr:row>
      <xdr:rowOff>247649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04824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kanchwala@benjaminwest.com"/>
  <Relationship Id="rId2" Type="http://schemas.openxmlformats.org/officeDocument/2006/relationships/printerSettings" Target="../printerSettings/printerSettings4.bin"/>
  <Relationship Id="rId3" Type="http://schemas.openxmlformats.org/officeDocument/2006/relationships/hyperlink" TargetMode="External" Target="mailto:akanchwala@benjaminwest.com"/>
  <Relationship Id="rId4" Type="http://schemas.openxmlformats.org/officeDocument/2006/relationships/hyperlink" TargetMode="External" Target="mailto:akanchwala@benjaminwest.com"/>
  <Relationship Id="rId5" Type="http://schemas.openxmlformats.org/officeDocument/2006/relationships/hyperlink" TargetMode="External" Target="mailto:akanchwala@benjaminwest.com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16"/>
  <sheetViews>
    <sheetView tabSelected="1" view="pageBreakPreview" zoomScale="60" workbookViewId="0">
      <selection activeCell="B8" sqref="B8:B16"/>
    </sheetView>
  </sheetViews>
  <sheetFormatPr defaultColWidth="9.140625" defaultRowHeight="15"/>
  <cols>
    <col min="1" max="1" customWidth="true" style="99" width="13.85546875" collapsed="true"/>
    <col min="2" max="2" customWidth="true" style="1" width="13.5703125" collapsed="true"/>
    <col min="3" max="3" customWidth="true" style="131" width="56.28515625" collapsed="true"/>
    <col min="4" max="4" customWidth="true" hidden="true" style="1" width="11.28515625" collapsed="true"/>
    <col min="5" max="5" customWidth="true" hidden="true" style="1" width="7.7109375" collapsed="true"/>
    <col min="6" max="6" customWidth="true" hidden="true" style="1" width="12.85546875" collapsed="true"/>
    <col min="7" max="7" customWidth="true" hidden="true" style="1" width="10.28515625" collapsed="true"/>
    <col min="8" max="8" customWidth="true" hidden="true" style="1" width="9.0" collapsed="true"/>
    <col min="9" max="9" customWidth="true" hidden="true" style="1" width="10.28515625" collapsed="true"/>
    <col min="10" max="10" customWidth="true" hidden="true" style="1" width="13.140625" collapsed="true"/>
    <col min="11" max="11" customWidth="true" hidden="true" style="1" width="12.5703125" collapsed="true"/>
    <col min="12" max="12" customWidth="true" hidden="true" style="25" width="4.140625" collapsed="true"/>
    <col min="13" max="13" customWidth="true" style="127" width="12.140625" collapsed="true"/>
    <col min="14" max="14" customWidth="true" style="127" width="11.0" collapsed="true"/>
    <col min="15" max="15" customWidth="true" hidden="true" style="28" width="4.42578125" collapsed="true"/>
    <col min="16" max="16" bestFit="true" customWidth="true" style="4" width="15.42578125" collapsed="true"/>
    <col min="17" max="17" customWidth="true" style="128" width="14.7109375" collapsed="true"/>
    <col min="18" max="18" bestFit="true" customWidth="true" style="128" width="8.7109375" collapsed="true"/>
    <col min="19" max="20" bestFit="true" customWidth="true" style="128" width="15.570312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1" spans="1:65" ht="36">
      <c r="A1" s="136" t="s">
        <v>83</v>
      </c>
      <c r="B1" s="137" t="str">
        <f>'PO Template'!G6</f>
        <v>CHPL/HRL/WO/15-16/001</v>
      </c>
      <c r="C1" s="137"/>
      <c r="F1" s="138" t="s">
        <v>84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U1" s="32"/>
      <c r="V1" s="32"/>
      <c r="W1" s="32"/>
      <c r="X1" s="32"/>
      <c r="Y1" s="32"/>
      <c r="Z1" s="32"/>
    </row>
    <row r="3" spans="1:65">
      <c r="A3" s="100" t="s">
        <v>77</v>
      </c>
    </row>
    <row r="4" spans="1:65">
      <c r="A4" s="100" t="s">
        <v>82</v>
      </c>
      <c r="T4" s="128" t="n">
        <f>SUM(T9:T16)</f>
        <v>3932600.0</v>
      </c>
    </row>
    <row r="5" spans="1:65" s="4" customFormat="1" ht="30.75" customHeight="1">
      <c r="A5" s="94"/>
      <c r="B5" s="2"/>
      <c r="C5" s="139" t="s">
        <v>5</v>
      </c>
      <c r="D5" s="139"/>
      <c r="E5" s="139"/>
      <c r="F5" s="139"/>
      <c r="G5" s="139"/>
      <c r="H5" s="139"/>
      <c r="I5" s="139"/>
      <c r="J5" s="139"/>
      <c r="K5" s="139"/>
      <c r="L5" s="139"/>
      <c r="M5" s="3" t="s">
        <v>2</v>
      </c>
      <c r="N5" s="3" t="s">
        <v>8</v>
      </c>
      <c r="O5" s="29"/>
      <c r="P5" s="141"/>
      <c r="Q5" s="142"/>
      <c r="R5" s="142"/>
      <c r="S5" s="142"/>
      <c r="T5" s="14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40"/>
      <c r="AV5" s="140"/>
      <c r="AW5" s="140"/>
      <c r="AX5" s="140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130" t="s">
        <v>0</v>
      </c>
      <c r="B6" s="130" t="s">
        <v>4</v>
      </c>
      <c r="C6" s="132" t="s">
        <v>1</v>
      </c>
      <c r="D6" s="1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41" t="s">
        <v>17</v>
      </c>
      <c r="Q6" s="142"/>
      <c r="R6" s="142"/>
      <c r="S6" s="142"/>
      <c r="T6" s="143"/>
      <c r="U6" s="8"/>
      <c r="V6" s="8"/>
      <c r="W6" s="8"/>
      <c r="X6" s="8"/>
      <c r="Y6" s="8"/>
      <c r="Z6" s="1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0"/>
      <c r="AN6" s="140"/>
      <c r="AO6" s="140"/>
      <c r="AP6" s="140"/>
      <c r="AQ6" s="140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94"/>
      <c r="B7" s="5"/>
      <c r="C7" s="131"/>
      <c r="D7" s="2"/>
      <c r="E7" s="5"/>
      <c r="G7" s="2"/>
      <c r="H7" s="2"/>
      <c r="I7" s="2"/>
      <c r="J7" s="2"/>
      <c r="K7" s="2"/>
      <c r="L7" s="27"/>
      <c r="M7" s="94"/>
      <c r="N7" s="126"/>
      <c r="O7" s="30"/>
      <c r="P7" s="130" t="s">
        <v>6</v>
      </c>
      <c r="Q7" s="135" t="s">
        <v>18</v>
      </c>
      <c r="R7" s="135" t="s">
        <v>7</v>
      </c>
      <c r="S7" s="135" t="s">
        <v>20</v>
      </c>
      <c r="T7" s="135" t="s">
        <v>19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8.75" customHeight="1">
      <c r="A8" s="94">
        <v>1</v>
      </c>
      <c r="B8" s="23" t="s">
        <v>175</v>
      </c>
      <c r="C8" s="133" t="s">
        <v>145</v>
      </c>
      <c r="D8" s="18"/>
      <c r="E8" s="2"/>
      <c r="F8" s="2"/>
      <c r="G8" s="15"/>
      <c r="H8" s="24"/>
      <c r="I8" s="16"/>
      <c r="J8" s="17"/>
      <c r="K8" s="17"/>
      <c r="L8" s="27"/>
      <c r="M8" s="94" t="s">
        <v>151</v>
      </c>
      <c r="N8" s="20">
        <v>0</v>
      </c>
      <c r="O8" s="31"/>
      <c r="P8" s="21">
        <v>0</v>
      </c>
      <c r="Q8" s="21">
        <v>0</v>
      </c>
      <c r="R8" s="21">
        <v>0</v>
      </c>
      <c r="S8" s="21">
        <v>0</v>
      </c>
      <c r="T8" s="22">
        <v>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33" customHeight="1">
      <c r="A9" s="123">
        <v>1.1000000000000001</v>
      </c>
      <c r="B9" s="23" t="s">
        <v>175</v>
      </c>
      <c r="C9" s="134" t="s">
        <v>142</v>
      </c>
      <c r="D9" s="5"/>
      <c r="E9" s="5"/>
      <c r="F9" s="5"/>
      <c r="G9" s="5"/>
      <c r="H9" s="5"/>
      <c r="I9" s="5"/>
      <c r="J9" s="5"/>
      <c r="K9" s="5"/>
      <c r="L9" s="124"/>
      <c r="M9" s="94" t="s">
        <v>15</v>
      </c>
      <c r="N9" s="94">
        <v>1</v>
      </c>
      <c r="O9" s="125"/>
      <c r="P9" s="2" t="n">
        <f>3500000*20%</f>
        <v>700000.0</v>
      </c>
      <c r="Q9" s="21" t="n">
        <f>P9*12.36%</f>
        <v>86519.99999999999</v>
      </c>
      <c r="R9" s="21">
        <v>0</v>
      </c>
      <c r="S9" s="21" t="n">
        <f>SUM(P9:R9)</f>
        <v>786520.0</v>
      </c>
      <c r="T9" s="21" t="n">
        <f>S9*N9</f>
        <v>786520.0</v>
      </c>
    </row>
    <row r="10" spans="1:65" ht="48.75" customHeight="1">
      <c r="A10" s="123">
        <v>1.2</v>
      </c>
      <c r="B10" s="23" t="s">
        <v>175</v>
      </c>
      <c r="C10" s="134" t="s">
        <v>143</v>
      </c>
      <c r="D10" s="5"/>
      <c r="E10" s="5"/>
      <c r="F10" s="5"/>
      <c r="G10" s="5"/>
      <c r="H10" s="5"/>
      <c r="I10" s="5"/>
      <c r="J10" s="5"/>
      <c r="K10" s="5"/>
      <c r="L10" s="124"/>
      <c r="M10" s="94" t="s">
        <v>15</v>
      </c>
      <c r="N10" s="94">
        <v>1</v>
      </c>
      <c r="O10" s="125"/>
      <c r="P10" s="2" t="n">
        <f>3500000*15%</f>
        <v>525000.0</v>
      </c>
      <c r="Q10" s="21" t="n">
        <f t="shared" ref="Q10:Q16" si="0">P10*12.36%</f>
        <v>64889.99999999999</v>
      </c>
      <c r="R10" s="21">
        <v>0</v>
      </c>
      <c r="S10" s="21" t="n">
        <f t="shared" ref="S10:S16" si="1">SUM(P10:R10)</f>
        <v>589890.0</v>
      </c>
      <c r="T10" s="21" t="n">
        <f t="shared" ref="T10:T16" si="2">S10*N10</f>
        <v>589890.0</v>
      </c>
    </row>
    <row r="11" spans="1:65" ht="49.5" customHeight="1">
      <c r="A11" s="123">
        <v>1.3</v>
      </c>
      <c r="B11" s="23" t="s">
        <v>175</v>
      </c>
      <c r="C11" s="134" t="s">
        <v>165</v>
      </c>
      <c r="D11" s="5"/>
      <c r="E11" s="5"/>
      <c r="F11" s="5"/>
      <c r="G11" s="5"/>
      <c r="H11" s="5"/>
      <c r="I11" s="5"/>
      <c r="J11" s="5"/>
      <c r="K11" s="5"/>
      <c r="L11" s="124"/>
      <c r="M11" s="94" t="s">
        <v>15</v>
      </c>
      <c r="N11" s="94">
        <v>1</v>
      </c>
      <c r="O11" s="125"/>
      <c r="P11" s="2" t="n">
        <f>3500000*10%</f>
        <v>350000.0</v>
      </c>
      <c r="Q11" s="21" t="n">
        <f t="shared" si="0"/>
        <v>43259.99999999999</v>
      </c>
      <c r="R11" s="21">
        <v>0</v>
      </c>
      <c r="S11" s="21" t="n">
        <f t="shared" si="1"/>
        <v>393260.0</v>
      </c>
      <c r="T11" s="21" t="n">
        <f t="shared" si="2"/>
        <v>393260.0</v>
      </c>
    </row>
    <row r="12" spans="1:65" ht="30">
      <c r="A12" s="123">
        <v>1.4</v>
      </c>
      <c r="B12" s="23" t="s">
        <v>175</v>
      </c>
      <c r="C12" s="134" t="s">
        <v>166</v>
      </c>
      <c r="D12" s="5"/>
      <c r="E12" s="5"/>
      <c r="F12" s="5"/>
      <c r="G12" s="5"/>
      <c r="H12" s="5"/>
      <c r="I12" s="5"/>
      <c r="J12" s="5"/>
      <c r="K12" s="5"/>
      <c r="L12" s="124"/>
      <c r="M12" s="94" t="s">
        <v>15</v>
      </c>
      <c r="N12" s="94">
        <v>1</v>
      </c>
      <c r="O12" s="125"/>
      <c r="P12" s="2" t="n">
        <f>3500000*12.5%</f>
        <v>437500.0</v>
      </c>
      <c r="Q12" s="21" t="n">
        <f t="shared" si="0"/>
        <v>54074.99999999999</v>
      </c>
      <c r="R12" s="21">
        <v>0</v>
      </c>
      <c r="S12" s="21" t="n">
        <f t="shared" si="1"/>
        <v>491575.0</v>
      </c>
      <c r="T12" s="21" t="n">
        <f t="shared" si="2"/>
        <v>491575.0</v>
      </c>
    </row>
    <row r="13" spans="1:65" ht="30">
      <c r="A13" s="123">
        <v>1.5</v>
      </c>
      <c r="B13" s="23" t="s">
        <v>175</v>
      </c>
      <c r="C13" s="134" t="s">
        <v>167</v>
      </c>
      <c r="D13" s="5"/>
      <c r="E13" s="5"/>
      <c r="F13" s="5"/>
      <c r="G13" s="5"/>
      <c r="H13" s="5"/>
      <c r="I13" s="5"/>
      <c r="J13" s="5"/>
      <c r="K13" s="5"/>
      <c r="L13" s="124"/>
      <c r="M13" s="94" t="s">
        <v>15</v>
      </c>
      <c r="N13" s="94">
        <v>1</v>
      </c>
      <c r="O13" s="125"/>
      <c r="P13" s="2" t="n">
        <f>3500000*12.5%</f>
        <v>437500.0</v>
      </c>
      <c r="Q13" s="21" t="n">
        <f t="shared" si="0"/>
        <v>54074.99999999999</v>
      </c>
      <c r="R13" s="21">
        <v>0</v>
      </c>
      <c r="S13" s="21" t="n">
        <f t="shared" si="1"/>
        <v>491575.0</v>
      </c>
      <c r="T13" s="21" t="n">
        <f t="shared" si="2"/>
        <v>491575.0</v>
      </c>
    </row>
    <row r="14" spans="1:65" ht="30">
      <c r="A14" s="123">
        <v>1.6</v>
      </c>
      <c r="B14" s="23" t="s">
        <v>175</v>
      </c>
      <c r="C14" s="134" t="s">
        <v>148</v>
      </c>
      <c r="D14" s="5"/>
      <c r="E14" s="5"/>
      <c r="F14" s="5"/>
      <c r="G14" s="5"/>
      <c r="H14" s="5"/>
      <c r="I14" s="5"/>
      <c r="J14" s="5"/>
      <c r="K14" s="5"/>
      <c r="L14" s="124"/>
      <c r="M14" s="94" t="s">
        <v>15</v>
      </c>
      <c r="N14" s="94">
        <v>1</v>
      </c>
      <c r="O14" s="125"/>
      <c r="P14" s="2" t="n">
        <f>3500000*12.5%</f>
        <v>437500.0</v>
      </c>
      <c r="Q14" s="21" t="n">
        <f t="shared" si="0"/>
        <v>54074.99999999999</v>
      </c>
      <c r="R14" s="21">
        <v>0</v>
      </c>
      <c r="S14" s="21" t="n">
        <f t="shared" si="1"/>
        <v>491575.0</v>
      </c>
      <c r="T14" s="21" t="n">
        <f t="shared" si="2"/>
        <v>491575.0</v>
      </c>
    </row>
    <row r="15" spans="1:65" ht="30">
      <c r="A15" s="123">
        <v>1.7</v>
      </c>
      <c r="B15" s="23" t="s">
        <v>175</v>
      </c>
      <c r="C15" s="134" t="s">
        <v>149</v>
      </c>
      <c r="D15" s="5"/>
      <c r="E15" s="5"/>
      <c r="F15" s="5"/>
      <c r="G15" s="5"/>
      <c r="H15" s="5"/>
      <c r="I15" s="5"/>
      <c r="J15" s="5"/>
      <c r="K15" s="5"/>
      <c r="L15" s="124"/>
      <c r="M15" s="94" t="s">
        <v>15</v>
      </c>
      <c r="N15" s="94">
        <v>1</v>
      </c>
      <c r="O15" s="125"/>
      <c r="P15" s="2" t="n">
        <f>3500000*12.5%</f>
        <v>437500.0</v>
      </c>
      <c r="Q15" s="21" t="n">
        <f t="shared" si="0"/>
        <v>54074.99999999999</v>
      </c>
      <c r="R15" s="21">
        <v>0</v>
      </c>
      <c r="S15" s="21" t="n">
        <f t="shared" si="1"/>
        <v>491575.0</v>
      </c>
      <c r="T15" s="21" t="n">
        <f t="shared" si="2"/>
        <v>491575.0</v>
      </c>
    </row>
    <row r="16" spans="1:65" ht="30">
      <c r="A16" s="123">
        <v>1.8</v>
      </c>
      <c r="B16" s="23" t="s">
        <v>175</v>
      </c>
      <c r="C16" s="134" t="s">
        <v>150</v>
      </c>
      <c r="D16" s="5"/>
      <c r="E16" s="5"/>
      <c r="F16" s="5"/>
      <c r="G16" s="5"/>
      <c r="H16" s="5"/>
      <c r="I16" s="5"/>
      <c r="J16" s="5"/>
      <c r="K16" s="5"/>
      <c r="L16" s="124"/>
      <c r="M16" s="94" t="s">
        <v>15</v>
      </c>
      <c r="N16" s="94">
        <v>1</v>
      </c>
      <c r="O16" s="125"/>
      <c r="P16" s="2" t="n">
        <f>3500000*5%</f>
        <v>175000.0</v>
      </c>
      <c r="Q16" s="21" t="n">
        <f t="shared" si="0"/>
        <v>21629.999999999996</v>
      </c>
      <c r="R16" s="21">
        <v>0</v>
      </c>
      <c r="S16" s="21" t="n">
        <f t="shared" si="1"/>
        <v>196630.0</v>
      </c>
      <c r="T16" s="21" t="n">
        <f t="shared" si="2"/>
        <v>196630.0</v>
      </c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N8:O8" name="Range1_1_3"/>
    <protectedRange password="CA69" sqref="D8" name="Range1_1_4"/>
    <protectedRange password="CA69" sqref="H8" name="Range1_12_2_2"/>
    <protectedRange password="CA69" sqref="B8:B16" name="Range1_1_5_1"/>
  </protectedRanges>
  <mergeCells count="8">
    <mergeCell ref="B1:C1"/>
    <mergeCell ref="F1:Q1"/>
    <mergeCell ref="C5:L5"/>
    <mergeCell ref="AU5:AX5"/>
    <mergeCell ref="AA6:AL6"/>
    <mergeCell ref="AN6:AQ6"/>
    <mergeCell ref="P6:T6"/>
    <mergeCell ref="P5:T5"/>
  </mergeCells>
  <pageMargins left="0.28000000000000003" right="0.21" top="0.75" bottom="0.75" header="0.3" footer="0.3"/>
  <pageSetup scale="75" orientation="landscape" r:id="rId1"/>
  <ignoredErrors>
    <ignoredError sqref="B8:B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T16"/>
  <sheetViews>
    <sheetView topLeftCell="A4" zoomScale="80" zoomScaleNormal="80" workbookViewId="0">
      <selection activeCell="B8" sqref="B8:B16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1" width="14.0" collapsed="true"/>
    <col min="17" max="17" customWidth="true" style="32" width="13.7109375" collapsed="true"/>
    <col min="18" max="18" customWidth="true" style="32" width="13.85546875" collapsed="true"/>
    <col min="19" max="20" customWidth="true" style="32" width="21.5703125" collapsed="true"/>
    <col min="21" max="21" customWidth="true" style="35" width="5.7109375" collapsed="true"/>
    <col min="22" max="27" customWidth="true" style="32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1" spans="1:72">
      <c r="E1" s="32"/>
      <c r="F1" s="32"/>
      <c r="G1" s="32"/>
      <c r="H1" s="32"/>
      <c r="I1" s="32"/>
      <c r="J1" s="32"/>
      <c r="K1" s="32"/>
    </row>
    <row r="2" spans="1:72">
      <c r="E2" s="32"/>
      <c r="F2" s="32"/>
      <c r="G2" s="32"/>
      <c r="H2" s="32"/>
      <c r="I2" s="32"/>
      <c r="J2" s="32"/>
      <c r="K2" s="32"/>
    </row>
    <row r="3" spans="1:72">
      <c r="A3" s="1" t="s">
        <v>77</v>
      </c>
      <c r="E3" s="32"/>
      <c r="F3" s="32"/>
      <c r="G3" s="32"/>
      <c r="H3" s="32"/>
      <c r="I3" s="32"/>
      <c r="J3" s="32"/>
      <c r="K3" s="32"/>
    </row>
    <row r="4" spans="1:72">
      <c r="A4" s="1" t="s">
        <v>82</v>
      </c>
      <c r="D4" s="1" t="s">
        <v>78</v>
      </c>
      <c r="E4" s="32"/>
      <c r="F4" s="32"/>
      <c r="G4" s="32"/>
      <c r="H4" s="32"/>
      <c r="I4" s="32"/>
      <c r="J4" s="32"/>
      <c r="K4" s="32"/>
      <c r="T4" s="47">
        <f>SUM(T8:T23)</f>
        <v>3932600</v>
      </c>
      <c r="X4" s="32">
        <f>SUM(X8:X16)</f>
        <v>700000</v>
      </c>
      <c r="Y4" s="32">
        <f>SUM(Y8:Y16)</f>
        <v>86519.999999999985</v>
      </c>
      <c r="Z4" s="32">
        <f>SUM(Z8:Z16)</f>
        <v>0</v>
      </c>
      <c r="AA4" s="32">
        <f>SUM(AA8:AA16)</f>
        <v>786520</v>
      </c>
    </row>
    <row r="5" spans="1:72" s="4" customFormat="1" ht="30.75" customHeight="1">
      <c r="A5" s="2"/>
      <c r="B5" s="2"/>
      <c r="C5" s="139" t="s">
        <v>5</v>
      </c>
      <c r="D5" s="139"/>
      <c r="E5" s="139"/>
      <c r="F5" s="139"/>
      <c r="G5" s="139"/>
      <c r="H5" s="139"/>
      <c r="I5" s="139"/>
      <c r="J5" s="139"/>
      <c r="K5" s="139"/>
      <c r="L5" s="139"/>
      <c r="M5" s="3" t="s">
        <v>2</v>
      </c>
      <c r="N5" s="3" t="s">
        <v>8</v>
      </c>
      <c r="O5" s="2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40"/>
      <c r="BC5" s="140"/>
      <c r="BD5" s="140"/>
      <c r="BE5" s="140"/>
      <c r="BF5" s="10"/>
      <c r="BG5" s="34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41" t="s">
        <v>79</v>
      </c>
      <c r="Q6" s="142"/>
      <c r="R6" s="142"/>
      <c r="S6" s="142"/>
      <c r="T6" s="142"/>
      <c r="U6" s="36"/>
      <c r="V6" s="139" t="s">
        <v>21</v>
      </c>
      <c r="W6" s="139"/>
      <c r="X6" s="139"/>
      <c r="Y6" s="139"/>
      <c r="Z6" s="139"/>
      <c r="AA6" s="139"/>
      <c r="AB6" s="8"/>
      <c r="AC6" s="8"/>
      <c r="AD6" s="8"/>
      <c r="AE6" s="8"/>
      <c r="AF6" s="8"/>
      <c r="AG6" s="1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0"/>
      <c r="AU6" s="140"/>
      <c r="AV6" s="140"/>
      <c r="AW6" s="140"/>
      <c r="AX6" s="140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0"/>
      <c r="P7" s="2" t="s">
        <v>6</v>
      </c>
      <c r="Q7" s="21" t="s">
        <v>18</v>
      </c>
      <c r="R7" s="21" t="s">
        <v>7</v>
      </c>
      <c r="S7" s="21" t="s">
        <v>20</v>
      </c>
      <c r="T7" s="22" t="s">
        <v>19</v>
      </c>
      <c r="U7" s="37"/>
      <c r="V7" s="21" t="s">
        <v>22</v>
      </c>
      <c r="W7" s="21" t="s">
        <v>23</v>
      </c>
      <c r="X7" s="21" t="s">
        <v>24</v>
      </c>
      <c r="Y7" s="21" t="s">
        <v>25</v>
      </c>
      <c r="Z7" s="21" t="s">
        <v>26</v>
      </c>
      <c r="AA7" s="21" t="s">
        <v>27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94">
        <v>1</v>
      </c>
      <c r="B8" s="23" t="s">
        <v>175</v>
      </c>
      <c r="C8" s="14" t="s">
        <v>145</v>
      </c>
      <c r="D8" s="18"/>
      <c r="E8" s="2"/>
      <c r="F8" s="2"/>
      <c r="G8" s="15"/>
      <c r="H8" s="24"/>
      <c r="I8" s="16"/>
      <c r="J8" s="17"/>
      <c r="K8" s="17"/>
      <c r="L8" s="27"/>
      <c r="M8" s="94" t="s">
        <v>151</v>
      </c>
      <c r="N8" s="20">
        <v>0</v>
      </c>
      <c r="O8" s="31"/>
      <c r="P8" s="21">
        <v>0</v>
      </c>
      <c r="Q8" s="21">
        <v>0</v>
      </c>
      <c r="R8" s="21">
        <v>0</v>
      </c>
      <c r="S8" s="21">
        <v>0</v>
      </c>
      <c r="T8" s="22">
        <v>0</v>
      </c>
      <c r="U8" s="37"/>
      <c r="V8" s="46">
        <v>0</v>
      </c>
      <c r="W8" s="46">
        <v>0</v>
      </c>
      <c r="X8" s="46">
        <f>V8*W8*P8/100</f>
        <v>0</v>
      </c>
      <c r="Y8" s="46">
        <f>V8*W8*Q8/100</f>
        <v>0</v>
      </c>
      <c r="Z8" s="46">
        <f>V8*W8*R8/100</f>
        <v>0</v>
      </c>
      <c r="AA8" s="46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123">
        <v>1.1000000000000001</v>
      </c>
      <c r="B9" s="23" t="s">
        <v>175</v>
      </c>
      <c r="C9" s="122" t="s">
        <v>142</v>
      </c>
      <c r="D9" s="5"/>
      <c r="E9" s="5"/>
      <c r="F9" s="5"/>
      <c r="G9" s="5"/>
      <c r="H9" s="5"/>
      <c r="I9" s="5"/>
      <c r="J9" s="5"/>
      <c r="K9" s="5"/>
      <c r="L9" s="124"/>
      <c r="M9" s="94" t="s">
        <v>15</v>
      </c>
      <c r="N9" s="94">
        <v>1</v>
      </c>
      <c r="O9" s="125"/>
      <c r="P9" s="2">
        <f>3500000*20%</f>
        <v>700000</v>
      </c>
      <c r="Q9" s="21">
        <f>P9*12.36%</f>
        <v>86519.999999999985</v>
      </c>
      <c r="R9" s="21">
        <v>0</v>
      </c>
      <c r="S9" s="21">
        <f>SUM(P9:R9)</f>
        <v>786520</v>
      </c>
      <c r="T9" s="21">
        <f>S9*N9</f>
        <v>786520</v>
      </c>
      <c r="U9" s="129"/>
      <c r="V9" s="46">
        <v>100</v>
      </c>
      <c r="W9" s="46">
        <v>1</v>
      </c>
      <c r="X9" s="46">
        <f t="shared" ref="X9:X16" si="0">V9*W9*P9/100</f>
        <v>700000</v>
      </c>
      <c r="Y9" s="46">
        <f t="shared" ref="Y9:Y16" si="1">V9*W9*Q9/100</f>
        <v>86519.999999999985</v>
      </c>
      <c r="Z9" s="46">
        <f t="shared" ref="Z9:Z16" si="2">V9*W9*R9/100</f>
        <v>0</v>
      </c>
      <c r="AA9" s="46">
        <f t="shared" ref="AA9:AA16" si="3">SUM(X9:Z9)</f>
        <v>786520</v>
      </c>
    </row>
    <row r="10" spans="1:72" ht="60">
      <c r="A10" s="123">
        <v>1.2</v>
      </c>
      <c r="B10" s="23" t="s">
        <v>175</v>
      </c>
      <c r="C10" s="122" t="s">
        <v>143</v>
      </c>
      <c r="D10" s="5"/>
      <c r="E10" s="5"/>
      <c r="F10" s="5"/>
      <c r="G10" s="5"/>
      <c r="H10" s="5"/>
      <c r="I10" s="5"/>
      <c r="J10" s="5"/>
      <c r="K10" s="5"/>
      <c r="L10" s="124"/>
      <c r="M10" s="94" t="s">
        <v>15</v>
      </c>
      <c r="N10" s="94">
        <v>1</v>
      </c>
      <c r="O10" s="125"/>
      <c r="P10" s="2">
        <f>3500000*15%</f>
        <v>525000</v>
      </c>
      <c r="Q10" s="21">
        <f t="shared" ref="Q10:Q16" si="4">P10*12.36%</f>
        <v>64889.999999999993</v>
      </c>
      <c r="R10" s="21">
        <v>0</v>
      </c>
      <c r="S10" s="21">
        <f t="shared" ref="S10:S16" si="5">SUM(P10:R10)</f>
        <v>589890</v>
      </c>
      <c r="T10" s="21">
        <f t="shared" ref="T10:T16" si="6">S10*N10</f>
        <v>589890</v>
      </c>
      <c r="U10" s="129"/>
      <c r="V10" s="46">
        <v>0</v>
      </c>
      <c r="W10" s="46">
        <v>0</v>
      </c>
      <c r="X10" s="46">
        <f t="shared" si="0"/>
        <v>0</v>
      </c>
      <c r="Y10" s="46">
        <f t="shared" si="1"/>
        <v>0</v>
      </c>
      <c r="Z10" s="46">
        <f t="shared" si="2"/>
        <v>0</v>
      </c>
      <c r="AA10" s="46">
        <f t="shared" si="3"/>
        <v>0</v>
      </c>
    </row>
    <row r="11" spans="1:72" ht="60">
      <c r="A11" s="123">
        <v>1.3</v>
      </c>
      <c r="B11" s="23" t="s">
        <v>175</v>
      </c>
      <c r="C11" s="122" t="s">
        <v>144</v>
      </c>
      <c r="D11" s="5"/>
      <c r="E11" s="5"/>
      <c r="F11" s="5"/>
      <c r="G11" s="5"/>
      <c r="H11" s="5"/>
      <c r="I11" s="5"/>
      <c r="J11" s="5"/>
      <c r="K11" s="5"/>
      <c r="L11" s="124"/>
      <c r="M11" s="94" t="s">
        <v>15</v>
      </c>
      <c r="N11" s="94">
        <v>1</v>
      </c>
      <c r="O11" s="125"/>
      <c r="P11" s="2">
        <f>3500000*10%</f>
        <v>350000</v>
      </c>
      <c r="Q11" s="21">
        <f t="shared" si="4"/>
        <v>43259.999999999993</v>
      </c>
      <c r="R11" s="21">
        <v>0</v>
      </c>
      <c r="S11" s="21">
        <f t="shared" si="5"/>
        <v>393260</v>
      </c>
      <c r="T11" s="21">
        <f t="shared" si="6"/>
        <v>393260</v>
      </c>
      <c r="U11" s="129"/>
      <c r="V11" s="46">
        <v>0</v>
      </c>
      <c r="W11" s="46">
        <v>0</v>
      </c>
      <c r="X11" s="46">
        <f t="shared" si="0"/>
        <v>0</v>
      </c>
      <c r="Y11" s="46">
        <f t="shared" si="1"/>
        <v>0</v>
      </c>
      <c r="Z11" s="46">
        <f t="shared" si="2"/>
        <v>0</v>
      </c>
      <c r="AA11" s="46">
        <f t="shared" si="3"/>
        <v>0</v>
      </c>
    </row>
    <row r="12" spans="1:72" ht="45">
      <c r="A12" s="123">
        <v>1.4</v>
      </c>
      <c r="B12" s="23" t="s">
        <v>175</v>
      </c>
      <c r="C12" s="122" t="s">
        <v>146</v>
      </c>
      <c r="D12" s="5"/>
      <c r="E12" s="5"/>
      <c r="F12" s="5"/>
      <c r="G12" s="5"/>
      <c r="H12" s="5"/>
      <c r="I12" s="5"/>
      <c r="J12" s="5"/>
      <c r="K12" s="5"/>
      <c r="L12" s="124"/>
      <c r="M12" s="94" t="s">
        <v>15</v>
      </c>
      <c r="N12" s="94">
        <v>1</v>
      </c>
      <c r="O12" s="125"/>
      <c r="P12" s="2">
        <f>3500000*12.5%</f>
        <v>437500</v>
      </c>
      <c r="Q12" s="21">
        <f t="shared" si="4"/>
        <v>54074.999999999993</v>
      </c>
      <c r="R12" s="21">
        <v>0</v>
      </c>
      <c r="S12" s="21">
        <f t="shared" si="5"/>
        <v>491575</v>
      </c>
      <c r="T12" s="21">
        <f t="shared" si="6"/>
        <v>491575</v>
      </c>
      <c r="U12" s="129"/>
      <c r="V12" s="46">
        <v>0</v>
      </c>
      <c r="W12" s="46">
        <v>0</v>
      </c>
      <c r="X12" s="46">
        <f t="shared" si="0"/>
        <v>0</v>
      </c>
      <c r="Y12" s="46">
        <f t="shared" si="1"/>
        <v>0</v>
      </c>
      <c r="Z12" s="46">
        <f t="shared" si="2"/>
        <v>0</v>
      </c>
      <c r="AA12" s="46">
        <f t="shared" si="3"/>
        <v>0</v>
      </c>
    </row>
    <row r="13" spans="1:72" ht="45">
      <c r="A13" s="123">
        <v>1.5</v>
      </c>
      <c r="B13" s="23" t="s">
        <v>175</v>
      </c>
      <c r="C13" s="122" t="s">
        <v>147</v>
      </c>
      <c r="D13" s="5"/>
      <c r="E13" s="5"/>
      <c r="F13" s="5"/>
      <c r="G13" s="5"/>
      <c r="H13" s="5"/>
      <c r="I13" s="5"/>
      <c r="J13" s="5"/>
      <c r="K13" s="5"/>
      <c r="L13" s="124"/>
      <c r="M13" s="94" t="s">
        <v>15</v>
      </c>
      <c r="N13" s="94">
        <v>1</v>
      </c>
      <c r="O13" s="125"/>
      <c r="P13" s="2">
        <f>3500000*12.5%</f>
        <v>437500</v>
      </c>
      <c r="Q13" s="21">
        <f t="shared" si="4"/>
        <v>54074.999999999993</v>
      </c>
      <c r="R13" s="21">
        <v>0</v>
      </c>
      <c r="S13" s="21">
        <f t="shared" si="5"/>
        <v>491575</v>
      </c>
      <c r="T13" s="21">
        <f t="shared" si="6"/>
        <v>491575</v>
      </c>
      <c r="U13" s="129"/>
      <c r="V13" s="46">
        <v>0</v>
      </c>
      <c r="W13" s="46">
        <v>0</v>
      </c>
      <c r="X13" s="46">
        <f t="shared" si="0"/>
        <v>0</v>
      </c>
      <c r="Y13" s="46">
        <f t="shared" si="1"/>
        <v>0</v>
      </c>
      <c r="Z13" s="46">
        <f t="shared" si="2"/>
        <v>0</v>
      </c>
      <c r="AA13" s="46">
        <f t="shared" si="3"/>
        <v>0</v>
      </c>
    </row>
    <row r="14" spans="1:72" ht="30">
      <c r="A14" s="123">
        <v>1.6</v>
      </c>
      <c r="B14" s="23" t="s">
        <v>175</v>
      </c>
      <c r="C14" s="122" t="s">
        <v>148</v>
      </c>
      <c r="D14" s="5"/>
      <c r="E14" s="5"/>
      <c r="F14" s="5"/>
      <c r="G14" s="5"/>
      <c r="H14" s="5"/>
      <c r="I14" s="5"/>
      <c r="J14" s="5"/>
      <c r="K14" s="5"/>
      <c r="L14" s="124"/>
      <c r="M14" s="94" t="s">
        <v>15</v>
      </c>
      <c r="N14" s="94">
        <v>1</v>
      </c>
      <c r="O14" s="125"/>
      <c r="P14" s="2">
        <f>3500000*12.5%</f>
        <v>437500</v>
      </c>
      <c r="Q14" s="21">
        <f t="shared" si="4"/>
        <v>54074.999999999993</v>
      </c>
      <c r="R14" s="21">
        <v>0</v>
      </c>
      <c r="S14" s="21">
        <f t="shared" si="5"/>
        <v>491575</v>
      </c>
      <c r="T14" s="21">
        <f t="shared" si="6"/>
        <v>491575</v>
      </c>
      <c r="U14" s="129"/>
      <c r="V14" s="46">
        <v>0</v>
      </c>
      <c r="W14" s="46">
        <v>0</v>
      </c>
      <c r="X14" s="46">
        <f t="shared" si="0"/>
        <v>0</v>
      </c>
      <c r="Y14" s="46">
        <f t="shared" si="1"/>
        <v>0</v>
      </c>
      <c r="Z14" s="46">
        <f t="shared" si="2"/>
        <v>0</v>
      </c>
      <c r="AA14" s="46">
        <f t="shared" si="3"/>
        <v>0</v>
      </c>
    </row>
    <row r="15" spans="1:72" ht="30">
      <c r="A15" s="123">
        <v>1.7</v>
      </c>
      <c r="B15" s="23" t="s">
        <v>175</v>
      </c>
      <c r="C15" s="122" t="s">
        <v>149</v>
      </c>
      <c r="D15" s="5"/>
      <c r="E15" s="5"/>
      <c r="F15" s="5"/>
      <c r="G15" s="5"/>
      <c r="H15" s="5"/>
      <c r="I15" s="5"/>
      <c r="J15" s="5"/>
      <c r="K15" s="5"/>
      <c r="L15" s="124"/>
      <c r="M15" s="94" t="s">
        <v>15</v>
      </c>
      <c r="N15" s="94">
        <v>1</v>
      </c>
      <c r="O15" s="125"/>
      <c r="P15" s="2">
        <f>3500000*12.5%</f>
        <v>437500</v>
      </c>
      <c r="Q15" s="21">
        <f t="shared" si="4"/>
        <v>54074.999999999993</v>
      </c>
      <c r="R15" s="21">
        <v>0</v>
      </c>
      <c r="S15" s="21">
        <f t="shared" si="5"/>
        <v>491575</v>
      </c>
      <c r="T15" s="21">
        <f t="shared" si="6"/>
        <v>491575</v>
      </c>
      <c r="U15" s="129"/>
      <c r="V15" s="46">
        <v>0</v>
      </c>
      <c r="W15" s="46">
        <v>0</v>
      </c>
      <c r="X15" s="46">
        <f t="shared" si="0"/>
        <v>0</v>
      </c>
      <c r="Y15" s="46">
        <f t="shared" si="1"/>
        <v>0</v>
      </c>
      <c r="Z15" s="46">
        <f t="shared" si="2"/>
        <v>0</v>
      </c>
      <c r="AA15" s="46">
        <f t="shared" si="3"/>
        <v>0</v>
      </c>
    </row>
    <row r="16" spans="1:72" ht="30">
      <c r="A16" s="123">
        <v>1.8</v>
      </c>
      <c r="B16" s="23" t="s">
        <v>175</v>
      </c>
      <c r="C16" s="122" t="s">
        <v>150</v>
      </c>
      <c r="D16" s="5"/>
      <c r="E16" s="5"/>
      <c r="F16" s="5"/>
      <c r="G16" s="5"/>
      <c r="H16" s="5"/>
      <c r="I16" s="5"/>
      <c r="J16" s="5"/>
      <c r="K16" s="5"/>
      <c r="L16" s="124"/>
      <c r="M16" s="94" t="s">
        <v>15</v>
      </c>
      <c r="N16" s="94">
        <v>1</v>
      </c>
      <c r="O16" s="125"/>
      <c r="P16" s="2">
        <f>3500000*5%</f>
        <v>175000</v>
      </c>
      <c r="Q16" s="21">
        <f t="shared" si="4"/>
        <v>21629.999999999996</v>
      </c>
      <c r="R16" s="21">
        <v>0</v>
      </c>
      <c r="S16" s="21">
        <f t="shared" si="5"/>
        <v>196630</v>
      </c>
      <c r="T16" s="21">
        <f t="shared" si="6"/>
        <v>196630</v>
      </c>
      <c r="U16" s="129"/>
      <c r="V16" s="46">
        <v>0</v>
      </c>
      <c r="W16" s="46">
        <v>0</v>
      </c>
      <c r="X16" s="46">
        <f t="shared" si="0"/>
        <v>0</v>
      </c>
      <c r="Y16" s="46">
        <f t="shared" si="1"/>
        <v>0</v>
      </c>
      <c r="Z16" s="46">
        <f t="shared" si="2"/>
        <v>0</v>
      </c>
      <c r="AA16" s="46">
        <f t="shared" si="3"/>
        <v>0</v>
      </c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:B16" name="Range1_1_5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  <ignoredErrors>
    <ignoredError sqref="B8:B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9"/>
  <sheetViews>
    <sheetView workbookViewId="0">
      <selection activeCell="F9" sqref="F9:I9"/>
    </sheetView>
  </sheetViews>
  <sheetFormatPr defaultRowHeight="12.75"/>
  <cols>
    <col min="1" max="1" style="38" width="9.140625" collapsed="true"/>
    <col min="2" max="2" customWidth="true" style="38" width="12.0" collapsed="true"/>
    <col min="3" max="3" customWidth="true" style="38" width="14.5703125" collapsed="true"/>
    <col min="4" max="4" style="38" width="9.140625" collapsed="true"/>
    <col min="5" max="5" customWidth="true" style="38" width="16.0" collapsed="true"/>
    <col min="6" max="6" customWidth="true" style="43" width="30.28515625" collapsed="true"/>
    <col min="7" max="7" customWidth="true" style="44" width="28.0" collapsed="true"/>
    <col min="8" max="8" style="45" width="9.140625" collapsed="true"/>
    <col min="9" max="9" customWidth="true" style="45" width="20.28515625" collapsed="true"/>
    <col min="10" max="10" style="38" width="9.140625" collapsed="true"/>
    <col min="11" max="11" customWidth="true" style="38" width="14.7109375" collapsed="true"/>
    <col min="12" max="257" style="38" width="9.140625" collapsed="true"/>
    <col min="258" max="258" customWidth="true" style="38" width="11.140625" collapsed="true"/>
    <col min="259" max="259" customWidth="true" style="38" width="14.5703125" collapsed="true"/>
    <col min="260" max="260" style="38" width="9.140625" collapsed="true"/>
    <col min="261" max="261" customWidth="true" style="38" width="16.0" collapsed="true"/>
    <col min="262" max="262" customWidth="true" style="38" width="30.28515625" collapsed="true"/>
    <col min="263" max="263" customWidth="true" style="38" width="28.0" collapsed="true"/>
    <col min="264" max="264" style="38" width="9.140625" collapsed="true"/>
    <col min="265" max="265" customWidth="true" style="38" width="20.28515625" collapsed="true"/>
    <col min="266" max="266" style="38" width="9.140625" collapsed="true"/>
    <col min="267" max="267" customWidth="true" style="38" width="14.7109375" collapsed="true"/>
    <col min="268" max="513" style="38" width="9.140625" collapsed="true"/>
    <col min="514" max="514" customWidth="true" style="38" width="11.140625" collapsed="true"/>
    <col min="515" max="515" customWidth="true" style="38" width="14.5703125" collapsed="true"/>
    <col min="516" max="516" style="38" width="9.140625" collapsed="true"/>
    <col min="517" max="517" customWidth="true" style="38" width="16.0" collapsed="true"/>
    <col min="518" max="518" customWidth="true" style="38" width="30.28515625" collapsed="true"/>
    <col min="519" max="519" customWidth="true" style="38" width="28.0" collapsed="true"/>
    <col min="520" max="520" style="38" width="9.140625" collapsed="true"/>
    <col min="521" max="521" customWidth="true" style="38" width="20.28515625" collapsed="true"/>
    <col min="522" max="522" style="38" width="9.140625" collapsed="true"/>
    <col min="523" max="523" customWidth="true" style="38" width="14.7109375" collapsed="true"/>
    <col min="524" max="769" style="38" width="9.140625" collapsed="true"/>
    <col min="770" max="770" customWidth="true" style="38" width="11.140625" collapsed="true"/>
    <col min="771" max="771" customWidth="true" style="38" width="14.5703125" collapsed="true"/>
    <col min="772" max="772" style="38" width="9.140625" collapsed="true"/>
    <col min="773" max="773" customWidth="true" style="38" width="16.0" collapsed="true"/>
    <col min="774" max="774" customWidth="true" style="38" width="30.28515625" collapsed="true"/>
    <col min="775" max="775" customWidth="true" style="38" width="28.0" collapsed="true"/>
    <col min="776" max="776" style="38" width="9.140625" collapsed="true"/>
    <col min="777" max="777" customWidth="true" style="38" width="20.28515625" collapsed="true"/>
    <col min="778" max="778" style="38" width="9.140625" collapsed="true"/>
    <col min="779" max="779" customWidth="true" style="38" width="14.7109375" collapsed="true"/>
    <col min="780" max="1025" style="38" width="9.140625" collapsed="true"/>
    <col min="1026" max="1026" customWidth="true" style="38" width="11.140625" collapsed="true"/>
    <col min="1027" max="1027" customWidth="true" style="38" width="14.5703125" collapsed="true"/>
    <col min="1028" max="1028" style="38" width="9.140625" collapsed="true"/>
    <col min="1029" max="1029" customWidth="true" style="38" width="16.0" collapsed="true"/>
    <col min="1030" max="1030" customWidth="true" style="38" width="30.28515625" collapsed="true"/>
    <col min="1031" max="1031" customWidth="true" style="38" width="28.0" collapsed="true"/>
    <col min="1032" max="1032" style="38" width="9.140625" collapsed="true"/>
    <col min="1033" max="1033" customWidth="true" style="38" width="20.28515625" collapsed="true"/>
    <col min="1034" max="1034" style="38" width="9.140625" collapsed="true"/>
    <col min="1035" max="1035" customWidth="true" style="38" width="14.7109375" collapsed="true"/>
    <col min="1036" max="1281" style="38" width="9.140625" collapsed="true"/>
    <col min="1282" max="1282" customWidth="true" style="38" width="11.140625" collapsed="true"/>
    <col min="1283" max="1283" customWidth="true" style="38" width="14.5703125" collapsed="true"/>
    <col min="1284" max="1284" style="38" width="9.140625" collapsed="true"/>
    <col min="1285" max="1285" customWidth="true" style="38" width="16.0" collapsed="true"/>
    <col min="1286" max="1286" customWidth="true" style="38" width="30.28515625" collapsed="true"/>
    <col min="1287" max="1287" customWidth="true" style="38" width="28.0" collapsed="true"/>
    <col min="1288" max="1288" style="38" width="9.140625" collapsed="true"/>
    <col min="1289" max="1289" customWidth="true" style="38" width="20.28515625" collapsed="true"/>
    <col min="1290" max="1290" style="38" width="9.140625" collapsed="true"/>
    <col min="1291" max="1291" customWidth="true" style="38" width="14.7109375" collapsed="true"/>
    <col min="1292" max="1537" style="38" width="9.140625" collapsed="true"/>
    <col min="1538" max="1538" customWidth="true" style="38" width="11.140625" collapsed="true"/>
    <col min="1539" max="1539" customWidth="true" style="38" width="14.5703125" collapsed="true"/>
    <col min="1540" max="1540" style="38" width="9.140625" collapsed="true"/>
    <col min="1541" max="1541" customWidth="true" style="38" width="16.0" collapsed="true"/>
    <col min="1542" max="1542" customWidth="true" style="38" width="30.28515625" collapsed="true"/>
    <col min="1543" max="1543" customWidth="true" style="38" width="28.0" collapsed="true"/>
    <col min="1544" max="1544" style="38" width="9.140625" collapsed="true"/>
    <col min="1545" max="1545" customWidth="true" style="38" width="20.28515625" collapsed="true"/>
    <col min="1546" max="1546" style="38" width="9.140625" collapsed="true"/>
    <col min="1547" max="1547" customWidth="true" style="38" width="14.7109375" collapsed="true"/>
    <col min="1548" max="1793" style="38" width="9.140625" collapsed="true"/>
    <col min="1794" max="1794" customWidth="true" style="38" width="11.140625" collapsed="true"/>
    <col min="1795" max="1795" customWidth="true" style="38" width="14.5703125" collapsed="true"/>
    <col min="1796" max="1796" style="38" width="9.140625" collapsed="true"/>
    <col min="1797" max="1797" customWidth="true" style="38" width="16.0" collapsed="true"/>
    <col min="1798" max="1798" customWidth="true" style="38" width="30.28515625" collapsed="true"/>
    <col min="1799" max="1799" customWidth="true" style="38" width="28.0" collapsed="true"/>
    <col min="1800" max="1800" style="38" width="9.140625" collapsed="true"/>
    <col min="1801" max="1801" customWidth="true" style="38" width="20.28515625" collapsed="true"/>
    <col min="1802" max="1802" style="38" width="9.140625" collapsed="true"/>
    <col min="1803" max="1803" customWidth="true" style="38" width="14.7109375" collapsed="true"/>
    <col min="1804" max="2049" style="38" width="9.140625" collapsed="true"/>
    <col min="2050" max="2050" customWidth="true" style="38" width="11.140625" collapsed="true"/>
    <col min="2051" max="2051" customWidth="true" style="38" width="14.5703125" collapsed="true"/>
    <col min="2052" max="2052" style="38" width="9.140625" collapsed="true"/>
    <col min="2053" max="2053" customWidth="true" style="38" width="16.0" collapsed="true"/>
    <col min="2054" max="2054" customWidth="true" style="38" width="30.28515625" collapsed="true"/>
    <col min="2055" max="2055" customWidth="true" style="38" width="28.0" collapsed="true"/>
    <col min="2056" max="2056" style="38" width="9.140625" collapsed="true"/>
    <col min="2057" max="2057" customWidth="true" style="38" width="20.28515625" collapsed="true"/>
    <col min="2058" max="2058" style="38" width="9.140625" collapsed="true"/>
    <col min="2059" max="2059" customWidth="true" style="38" width="14.7109375" collapsed="true"/>
    <col min="2060" max="2305" style="38" width="9.140625" collapsed="true"/>
    <col min="2306" max="2306" customWidth="true" style="38" width="11.140625" collapsed="true"/>
    <col min="2307" max="2307" customWidth="true" style="38" width="14.5703125" collapsed="true"/>
    <col min="2308" max="2308" style="38" width="9.140625" collapsed="true"/>
    <col min="2309" max="2309" customWidth="true" style="38" width="16.0" collapsed="true"/>
    <col min="2310" max="2310" customWidth="true" style="38" width="30.28515625" collapsed="true"/>
    <col min="2311" max="2311" customWidth="true" style="38" width="28.0" collapsed="true"/>
    <col min="2312" max="2312" style="38" width="9.140625" collapsed="true"/>
    <col min="2313" max="2313" customWidth="true" style="38" width="20.28515625" collapsed="true"/>
    <col min="2314" max="2314" style="38" width="9.140625" collapsed="true"/>
    <col min="2315" max="2315" customWidth="true" style="38" width="14.7109375" collapsed="true"/>
    <col min="2316" max="2561" style="38" width="9.140625" collapsed="true"/>
    <col min="2562" max="2562" customWidth="true" style="38" width="11.140625" collapsed="true"/>
    <col min="2563" max="2563" customWidth="true" style="38" width="14.5703125" collapsed="true"/>
    <col min="2564" max="2564" style="38" width="9.140625" collapsed="true"/>
    <col min="2565" max="2565" customWidth="true" style="38" width="16.0" collapsed="true"/>
    <col min="2566" max="2566" customWidth="true" style="38" width="30.28515625" collapsed="true"/>
    <col min="2567" max="2567" customWidth="true" style="38" width="28.0" collapsed="true"/>
    <col min="2568" max="2568" style="38" width="9.140625" collapsed="true"/>
    <col min="2569" max="2569" customWidth="true" style="38" width="20.28515625" collapsed="true"/>
    <col min="2570" max="2570" style="38" width="9.140625" collapsed="true"/>
    <col min="2571" max="2571" customWidth="true" style="38" width="14.7109375" collapsed="true"/>
    <col min="2572" max="2817" style="38" width="9.140625" collapsed="true"/>
    <col min="2818" max="2818" customWidth="true" style="38" width="11.140625" collapsed="true"/>
    <col min="2819" max="2819" customWidth="true" style="38" width="14.5703125" collapsed="true"/>
    <col min="2820" max="2820" style="38" width="9.140625" collapsed="true"/>
    <col min="2821" max="2821" customWidth="true" style="38" width="16.0" collapsed="true"/>
    <col min="2822" max="2822" customWidth="true" style="38" width="30.28515625" collapsed="true"/>
    <col min="2823" max="2823" customWidth="true" style="38" width="28.0" collapsed="true"/>
    <col min="2824" max="2824" style="38" width="9.140625" collapsed="true"/>
    <col min="2825" max="2825" customWidth="true" style="38" width="20.28515625" collapsed="true"/>
    <col min="2826" max="2826" style="38" width="9.140625" collapsed="true"/>
    <col min="2827" max="2827" customWidth="true" style="38" width="14.7109375" collapsed="true"/>
    <col min="2828" max="3073" style="38" width="9.140625" collapsed="true"/>
    <col min="3074" max="3074" customWidth="true" style="38" width="11.140625" collapsed="true"/>
    <col min="3075" max="3075" customWidth="true" style="38" width="14.5703125" collapsed="true"/>
    <col min="3076" max="3076" style="38" width="9.140625" collapsed="true"/>
    <col min="3077" max="3077" customWidth="true" style="38" width="16.0" collapsed="true"/>
    <col min="3078" max="3078" customWidth="true" style="38" width="30.28515625" collapsed="true"/>
    <col min="3079" max="3079" customWidth="true" style="38" width="28.0" collapsed="true"/>
    <col min="3080" max="3080" style="38" width="9.140625" collapsed="true"/>
    <col min="3081" max="3081" customWidth="true" style="38" width="20.28515625" collapsed="true"/>
    <col min="3082" max="3082" style="38" width="9.140625" collapsed="true"/>
    <col min="3083" max="3083" customWidth="true" style="38" width="14.7109375" collapsed="true"/>
    <col min="3084" max="3329" style="38" width="9.140625" collapsed="true"/>
    <col min="3330" max="3330" customWidth="true" style="38" width="11.140625" collapsed="true"/>
    <col min="3331" max="3331" customWidth="true" style="38" width="14.5703125" collapsed="true"/>
    <col min="3332" max="3332" style="38" width="9.140625" collapsed="true"/>
    <col min="3333" max="3333" customWidth="true" style="38" width="16.0" collapsed="true"/>
    <col min="3334" max="3334" customWidth="true" style="38" width="30.28515625" collapsed="true"/>
    <col min="3335" max="3335" customWidth="true" style="38" width="28.0" collapsed="true"/>
    <col min="3336" max="3336" style="38" width="9.140625" collapsed="true"/>
    <col min="3337" max="3337" customWidth="true" style="38" width="20.28515625" collapsed="true"/>
    <col min="3338" max="3338" style="38" width="9.140625" collapsed="true"/>
    <col min="3339" max="3339" customWidth="true" style="38" width="14.7109375" collapsed="true"/>
    <col min="3340" max="3585" style="38" width="9.140625" collapsed="true"/>
    <col min="3586" max="3586" customWidth="true" style="38" width="11.140625" collapsed="true"/>
    <col min="3587" max="3587" customWidth="true" style="38" width="14.5703125" collapsed="true"/>
    <col min="3588" max="3588" style="38" width="9.140625" collapsed="true"/>
    <col min="3589" max="3589" customWidth="true" style="38" width="16.0" collapsed="true"/>
    <col min="3590" max="3590" customWidth="true" style="38" width="30.28515625" collapsed="true"/>
    <col min="3591" max="3591" customWidth="true" style="38" width="28.0" collapsed="true"/>
    <col min="3592" max="3592" style="38" width="9.140625" collapsed="true"/>
    <col min="3593" max="3593" customWidth="true" style="38" width="20.28515625" collapsed="true"/>
    <col min="3594" max="3594" style="38" width="9.140625" collapsed="true"/>
    <col min="3595" max="3595" customWidth="true" style="38" width="14.7109375" collapsed="true"/>
    <col min="3596" max="3841" style="38" width="9.140625" collapsed="true"/>
    <col min="3842" max="3842" customWidth="true" style="38" width="11.140625" collapsed="true"/>
    <col min="3843" max="3843" customWidth="true" style="38" width="14.5703125" collapsed="true"/>
    <col min="3844" max="3844" style="38" width="9.140625" collapsed="true"/>
    <col min="3845" max="3845" customWidth="true" style="38" width="16.0" collapsed="true"/>
    <col min="3846" max="3846" customWidth="true" style="38" width="30.28515625" collapsed="true"/>
    <col min="3847" max="3847" customWidth="true" style="38" width="28.0" collapsed="true"/>
    <col min="3848" max="3848" style="38" width="9.140625" collapsed="true"/>
    <col min="3849" max="3849" customWidth="true" style="38" width="20.28515625" collapsed="true"/>
    <col min="3850" max="3850" style="38" width="9.140625" collapsed="true"/>
    <col min="3851" max="3851" customWidth="true" style="38" width="14.7109375" collapsed="true"/>
    <col min="3852" max="4097" style="38" width="9.140625" collapsed="true"/>
    <col min="4098" max="4098" customWidth="true" style="38" width="11.140625" collapsed="true"/>
    <col min="4099" max="4099" customWidth="true" style="38" width="14.5703125" collapsed="true"/>
    <col min="4100" max="4100" style="38" width="9.140625" collapsed="true"/>
    <col min="4101" max="4101" customWidth="true" style="38" width="16.0" collapsed="true"/>
    <col min="4102" max="4102" customWidth="true" style="38" width="30.28515625" collapsed="true"/>
    <col min="4103" max="4103" customWidth="true" style="38" width="28.0" collapsed="true"/>
    <col min="4104" max="4104" style="38" width="9.140625" collapsed="true"/>
    <col min="4105" max="4105" customWidth="true" style="38" width="20.28515625" collapsed="true"/>
    <col min="4106" max="4106" style="38" width="9.140625" collapsed="true"/>
    <col min="4107" max="4107" customWidth="true" style="38" width="14.7109375" collapsed="true"/>
    <col min="4108" max="4353" style="38" width="9.140625" collapsed="true"/>
    <col min="4354" max="4354" customWidth="true" style="38" width="11.140625" collapsed="true"/>
    <col min="4355" max="4355" customWidth="true" style="38" width="14.5703125" collapsed="true"/>
    <col min="4356" max="4356" style="38" width="9.140625" collapsed="true"/>
    <col min="4357" max="4357" customWidth="true" style="38" width="16.0" collapsed="true"/>
    <col min="4358" max="4358" customWidth="true" style="38" width="30.28515625" collapsed="true"/>
    <col min="4359" max="4359" customWidth="true" style="38" width="28.0" collapsed="true"/>
    <col min="4360" max="4360" style="38" width="9.140625" collapsed="true"/>
    <col min="4361" max="4361" customWidth="true" style="38" width="20.28515625" collapsed="true"/>
    <col min="4362" max="4362" style="38" width="9.140625" collapsed="true"/>
    <col min="4363" max="4363" customWidth="true" style="38" width="14.7109375" collapsed="true"/>
    <col min="4364" max="4609" style="38" width="9.140625" collapsed="true"/>
    <col min="4610" max="4610" customWidth="true" style="38" width="11.140625" collapsed="true"/>
    <col min="4611" max="4611" customWidth="true" style="38" width="14.5703125" collapsed="true"/>
    <col min="4612" max="4612" style="38" width="9.140625" collapsed="true"/>
    <col min="4613" max="4613" customWidth="true" style="38" width="16.0" collapsed="true"/>
    <col min="4614" max="4614" customWidth="true" style="38" width="30.28515625" collapsed="true"/>
    <col min="4615" max="4615" customWidth="true" style="38" width="28.0" collapsed="true"/>
    <col min="4616" max="4616" style="38" width="9.140625" collapsed="true"/>
    <col min="4617" max="4617" customWidth="true" style="38" width="20.28515625" collapsed="true"/>
    <col min="4618" max="4618" style="38" width="9.140625" collapsed="true"/>
    <col min="4619" max="4619" customWidth="true" style="38" width="14.7109375" collapsed="true"/>
    <col min="4620" max="4865" style="38" width="9.140625" collapsed="true"/>
    <col min="4866" max="4866" customWidth="true" style="38" width="11.140625" collapsed="true"/>
    <col min="4867" max="4867" customWidth="true" style="38" width="14.5703125" collapsed="true"/>
    <col min="4868" max="4868" style="38" width="9.140625" collapsed="true"/>
    <col min="4869" max="4869" customWidth="true" style="38" width="16.0" collapsed="true"/>
    <col min="4870" max="4870" customWidth="true" style="38" width="30.28515625" collapsed="true"/>
    <col min="4871" max="4871" customWidth="true" style="38" width="28.0" collapsed="true"/>
    <col min="4872" max="4872" style="38" width="9.140625" collapsed="true"/>
    <col min="4873" max="4873" customWidth="true" style="38" width="20.28515625" collapsed="true"/>
    <col min="4874" max="4874" style="38" width="9.140625" collapsed="true"/>
    <col min="4875" max="4875" customWidth="true" style="38" width="14.7109375" collapsed="true"/>
    <col min="4876" max="5121" style="38" width="9.140625" collapsed="true"/>
    <col min="5122" max="5122" customWidth="true" style="38" width="11.140625" collapsed="true"/>
    <col min="5123" max="5123" customWidth="true" style="38" width="14.5703125" collapsed="true"/>
    <col min="5124" max="5124" style="38" width="9.140625" collapsed="true"/>
    <col min="5125" max="5125" customWidth="true" style="38" width="16.0" collapsed="true"/>
    <col min="5126" max="5126" customWidth="true" style="38" width="30.28515625" collapsed="true"/>
    <col min="5127" max="5127" customWidth="true" style="38" width="28.0" collapsed="true"/>
    <col min="5128" max="5128" style="38" width="9.140625" collapsed="true"/>
    <col min="5129" max="5129" customWidth="true" style="38" width="20.28515625" collapsed="true"/>
    <col min="5130" max="5130" style="38" width="9.140625" collapsed="true"/>
    <col min="5131" max="5131" customWidth="true" style="38" width="14.7109375" collapsed="true"/>
    <col min="5132" max="5377" style="38" width="9.140625" collapsed="true"/>
    <col min="5378" max="5378" customWidth="true" style="38" width="11.140625" collapsed="true"/>
    <col min="5379" max="5379" customWidth="true" style="38" width="14.5703125" collapsed="true"/>
    <col min="5380" max="5380" style="38" width="9.140625" collapsed="true"/>
    <col min="5381" max="5381" customWidth="true" style="38" width="16.0" collapsed="true"/>
    <col min="5382" max="5382" customWidth="true" style="38" width="30.28515625" collapsed="true"/>
    <col min="5383" max="5383" customWidth="true" style="38" width="28.0" collapsed="true"/>
    <col min="5384" max="5384" style="38" width="9.140625" collapsed="true"/>
    <col min="5385" max="5385" customWidth="true" style="38" width="20.28515625" collapsed="true"/>
    <col min="5386" max="5386" style="38" width="9.140625" collapsed="true"/>
    <col min="5387" max="5387" customWidth="true" style="38" width="14.7109375" collapsed="true"/>
    <col min="5388" max="5633" style="38" width="9.140625" collapsed="true"/>
    <col min="5634" max="5634" customWidth="true" style="38" width="11.140625" collapsed="true"/>
    <col min="5635" max="5635" customWidth="true" style="38" width="14.5703125" collapsed="true"/>
    <col min="5636" max="5636" style="38" width="9.140625" collapsed="true"/>
    <col min="5637" max="5637" customWidth="true" style="38" width="16.0" collapsed="true"/>
    <col min="5638" max="5638" customWidth="true" style="38" width="30.28515625" collapsed="true"/>
    <col min="5639" max="5639" customWidth="true" style="38" width="28.0" collapsed="true"/>
    <col min="5640" max="5640" style="38" width="9.140625" collapsed="true"/>
    <col min="5641" max="5641" customWidth="true" style="38" width="20.28515625" collapsed="true"/>
    <col min="5642" max="5642" style="38" width="9.140625" collapsed="true"/>
    <col min="5643" max="5643" customWidth="true" style="38" width="14.7109375" collapsed="true"/>
    <col min="5644" max="5889" style="38" width="9.140625" collapsed="true"/>
    <col min="5890" max="5890" customWidth="true" style="38" width="11.140625" collapsed="true"/>
    <col min="5891" max="5891" customWidth="true" style="38" width="14.5703125" collapsed="true"/>
    <col min="5892" max="5892" style="38" width="9.140625" collapsed="true"/>
    <col min="5893" max="5893" customWidth="true" style="38" width="16.0" collapsed="true"/>
    <col min="5894" max="5894" customWidth="true" style="38" width="30.28515625" collapsed="true"/>
    <col min="5895" max="5895" customWidth="true" style="38" width="28.0" collapsed="true"/>
    <col min="5896" max="5896" style="38" width="9.140625" collapsed="true"/>
    <col min="5897" max="5897" customWidth="true" style="38" width="20.28515625" collapsed="true"/>
    <col min="5898" max="5898" style="38" width="9.140625" collapsed="true"/>
    <col min="5899" max="5899" customWidth="true" style="38" width="14.7109375" collapsed="true"/>
    <col min="5900" max="6145" style="38" width="9.140625" collapsed="true"/>
    <col min="6146" max="6146" customWidth="true" style="38" width="11.140625" collapsed="true"/>
    <col min="6147" max="6147" customWidth="true" style="38" width="14.5703125" collapsed="true"/>
    <col min="6148" max="6148" style="38" width="9.140625" collapsed="true"/>
    <col min="6149" max="6149" customWidth="true" style="38" width="16.0" collapsed="true"/>
    <col min="6150" max="6150" customWidth="true" style="38" width="30.28515625" collapsed="true"/>
    <col min="6151" max="6151" customWidth="true" style="38" width="28.0" collapsed="true"/>
    <col min="6152" max="6152" style="38" width="9.140625" collapsed="true"/>
    <col min="6153" max="6153" customWidth="true" style="38" width="20.28515625" collapsed="true"/>
    <col min="6154" max="6154" style="38" width="9.140625" collapsed="true"/>
    <col min="6155" max="6155" customWidth="true" style="38" width="14.7109375" collapsed="true"/>
    <col min="6156" max="6401" style="38" width="9.140625" collapsed="true"/>
    <col min="6402" max="6402" customWidth="true" style="38" width="11.140625" collapsed="true"/>
    <col min="6403" max="6403" customWidth="true" style="38" width="14.5703125" collapsed="true"/>
    <col min="6404" max="6404" style="38" width="9.140625" collapsed="true"/>
    <col min="6405" max="6405" customWidth="true" style="38" width="16.0" collapsed="true"/>
    <col min="6406" max="6406" customWidth="true" style="38" width="30.28515625" collapsed="true"/>
    <col min="6407" max="6407" customWidth="true" style="38" width="28.0" collapsed="true"/>
    <col min="6408" max="6408" style="38" width="9.140625" collapsed="true"/>
    <col min="6409" max="6409" customWidth="true" style="38" width="20.28515625" collapsed="true"/>
    <col min="6410" max="6410" style="38" width="9.140625" collapsed="true"/>
    <col min="6411" max="6411" customWidth="true" style="38" width="14.7109375" collapsed="true"/>
    <col min="6412" max="6657" style="38" width="9.140625" collapsed="true"/>
    <col min="6658" max="6658" customWidth="true" style="38" width="11.140625" collapsed="true"/>
    <col min="6659" max="6659" customWidth="true" style="38" width="14.5703125" collapsed="true"/>
    <col min="6660" max="6660" style="38" width="9.140625" collapsed="true"/>
    <col min="6661" max="6661" customWidth="true" style="38" width="16.0" collapsed="true"/>
    <col min="6662" max="6662" customWidth="true" style="38" width="30.28515625" collapsed="true"/>
    <col min="6663" max="6663" customWidth="true" style="38" width="28.0" collapsed="true"/>
    <col min="6664" max="6664" style="38" width="9.140625" collapsed="true"/>
    <col min="6665" max="6665" customWidth="true" style="38" width="20.28515625" collapsed="true"/>
    <col min="6666" max="6666" style="38" width="9.140625" collapsed="true"/>
    <col min="6667" max="6667" customWidth="true" style="38" width="14.7109375" collapsed="true"/>
    <col min="6668" max="6913" style="38" width="9.140625" collapsed="true"/>
    <col min="6914" max="6914" customWidth="true" style="38" width="11.140625" collapsed="true"/>
    <col min="6915" max="6915" customWidth="true" style="38" width="14.5703125" collapsed="true"/>
    <col min="6916" max="6916" style="38" width="9.140625" collapsed="true"/>
    <col min="6917" max="6917" customWidth="true" style="38" width="16.0" collapsed="true"/>
    <col min="6918" max="6918" customWidth="true" style="38" width="30.28515625" collapsed="true"/>
    <col min="6919" max="6919" customWidth="true" style="38" width="28.0" collapsed="true"/>
    <col min="6920" max="6920" style="38" width="9.140625" collapsed="true"/>
    <col min="6921" max="6921" customWidth="true" style="38" width="20.28515625" collapsed="true"/>
    <col min="6922" max="6922" style="38" width="9.140625" collapsed="true"/>
    <col min="6923" max="6923" customWidth="true" style="38" width="14.7109375" collapsed="true"/>
    <col min="6924" max="7169" style="38" width="9.140625" collapsed="true"/>
    <col min="7170" max="7170" customWidth="true" style="38" width="11.140625" collapsed="true"/>
    <col min="7171" max="7171" customWidth="true" style="38" width="14.5703125" collapsed="true"/>
    <col min="7172" max="7172" style="38" width="9.140625" collapsed="true"/>
    <col min="7173" max="7173" customWidth="true" style="38" width="16.0" collapsed="true"/>
    <col min="7174" max="7174" customWidth="true" style="38" width="30.28515625" collapsed="true"/>
    <col min="7175" max="7175" customWidth="true" style="38" width="28.0" collapsed="true"/>
    <col min="7176" max="7176" style="38" width="9.140625" collapsed="true"/>
    <col min="7177" max="7177" customWidth="true" style="38" width="20.28515625" collapsed="true"/>
    <col min="7178" max="7178" style="38" width="9.140625" collapsed="true"/>
    <col min="7179" max="7179" customWidth="true" style="38" width="14.7109375" collapsed="true"/>
    <col min="7180" max="7425" style="38" width="9.140625" collapsed="true"/>
    <col min="7426" max="7426" customWidth="true" style="38" width="11.140625" collapsed="true"/>
    <col min="7427" max="7427" customWidth="true" style="38" width="14.5703125" collapsed="true"/>
    <col min="7428" max="7428" style="38" width="9.140625" collapsed="true"/>
    <col min="7429" max="7429" customWidth="true" style="38" width="16.0" collapsed="true"/>
    <col min="7430" max="7430" customWidth="true" style="38" width="30.28515625" collapsed="true"/>
    <col min="7431" max="7431" customWidth="true" style="38" width="28.0" collapsed="true"/>
    <col min="7432" max="7432" style="38" width="9.140625" collapsed="true"/>
    <col min="7433" max="7433" customWidth="true" style="38" width="20.28515625" collapsed="true"/>
    <col min="7434" max="7434" style="38" width="9.140625" collapsed="true"/>
    <col min="7435" max="7435" customWidth="true" style="38" width="14.7109375" collapsed="true"/>
    <col min="7436" max="7681" style="38" width="9.140625" collapsed="true"/>
    <col min="7682" max="7682" customWidth="true" style="38" width="11.140625" collapsed="true"/>
    <col min="7683" max="7683" customWidth="true" style="38" width="14.5703125" collapsed="true"/>
    <col min="7684" max="7684" style="38" width="9.140625" collapsed="true"/>
    <col min="7685" max="7685" customWidth="true" style="38" width="16.0" collapsed="true"/>
    <col min="7686" max="7686" customWidth="true" style="38" width="30.28515625" collapsed="true"/>
    <col min="7687" max="7687" customWidth="true" style="38" width="28.0" collapsed="true"/>
    <col min="7688" max="7688" style="38" width="9.140625" collapsed="true"/>
    <col min="7689" max="7689" customWidth="true" style="38" width="20.28515625" collapsed="true"/>
    <col min="7690" max="7690" style="38" width="9.140625" collapsed="true"/>
    <col min="7691" max="7691" customWidth="true" style="38" width="14.7109375" collapsed="true"/>
    <col min="7692" max="7937" style="38" width="9.140625" collapsed="true"/>
    <col min="7938" max="7938" customWidth="true" style="38" width="11.140625" collapsed="true"/>
    <col min="7939" max="7939" customWidth="true" style="38" width="14.5703125" collapsed="true"/>
    <col min="7940" max="7940" style="38" width="9.140625" collapsed="true"/>
    <col min="7941" max="7941" customWidth="true" style="38" width="16.0" collapsed="true"/>
    <col min="7942" max="7942" customWidth="true" style="38" width="30.28515625" collapsed="true"/>
    <col min="7943" max="7943" customWidth="true" style="38" width="28.0" collapsed="true"/>
    <col min="7944" max="7944" style="38" width="9.140625" collapsed="true"/>
    <col min="7945" max="7945" customWidth="true" style="38" width="20.28515625" collapsed="true"/>
    <col min="7946" max="7946" style="38" width="9.140625" collapsed="true"/>
    <col min="7947" max="7947" customWidth="true" style="38" width="14.7109375" collapsed="true"/>
    <col min="7948" max="8193" style="38" width="9.140625" collapsed="true"/>
    <col min="8194" max="8194" customWidth="true" style="38" width="11.140625" collapsed="true"/>
    <col min="8195" max="8195" customWidth="true" style="38" width="14.5703125" collapsed="true"/>
    <col min="8196" max="8196" style="38" width="9.140625" collapsed="true"/>
    <col min="8197" max="8197" customWidth="true" style="38" width="16.0" collapsed="true"/>
    <col min="8198" max="8198" customWidth="true" style="38" width="30.28515625" collapsed="true"/>
    <col min="8199" max="8199" customWidth="true" style="38" width="28.0" collapsed="true"/>
    <col min="8200" max="8200" style="38" width="9.140625" collapsed="true"/>
    <col min="8201" max="8201" customWidth="true" style="38" width="20.28515625" collapsed="true"/>
    <col min="8202" max="8202" style="38" width="9.140625" collapsed="true"/>
    <col min="8203" max="8203" customWidth="true" style="38" width="14.7109375" collapsed="true"/>
    <col min="8204" max="8449" style="38" width="9.140625" collapsed="true"/>
    <col min="8450" max="8450" customWidth="true" style="38" width="11.140625" collapsed="true"/>
    <col min="8451" max="8451" customWidth="true" style="38" width="14.5703125" collapsed="true"/>
    <col min="8452" max="8452" style="38" width="9.140625" collapsed="true"/>
    <col min="8453" max="8453" customWidth="true" style="38" width="16.0" collapsed="true"/>
    <col min="8454" max="8454" customWidth="true" style="38" width="30.28515625" collapsed="true"/>
    <col min="8455" max="8455" customWidth="true" style="38" width="28.0" collapsed="true"/>
    <col min="8456" max="8456" style="38" width="9.140625" collapsed="true"/>
    <col min="8457" max="8457" customWidth="true" style="38" width="20.28515625" collapsed="true"/>
    <col min="8458" max="8458" style="38" width="9.140625" collapsed="true"/>
    <col min="8459" max="8459" customWidth="true" style="38" width="14.7109375" collapsed="true"/>
    <col min="8460" max="8705" style="38" width="9.140625" collapsed="true"/>
    <col min="8706" max="8706" customWidth="true" style="38" width="11.140625" collapsed="true"/>
    <col min="8707" max="8707" customWidth="true" style="38" width="14.5703125" collapsed="true"/>
    <col min="8708" max="8708" style="38" width="9.140625" collapsed="true"/>
    <col min="8709" max="8709" customWidth="true" style="38" width="16.0" collapsed="true"/>
    <col min="8710" max="8710" customWidth="true" style="38" width="30.28515625" collapsed="true"/>
    <col min="8711" max="8711" customWidth="true" style="38" width="28.0" collapsed="true"/>
    <col min="8712" max="8712" style="38" width="9.140625" collapsed="true"/>
    <col min="8713" max="8713" customWidth="true" style="38" width="20.28515625" collapsed="true"/>
    <col min="8714" max="8714" style="38" width="9.140625" collapsed="true"/>
    <col min="8715" max="8715" customWidth="true" style="38" width="14.7109375" collapsed="true"/>
    <col min="8716" max="8961" style="38" width="9.140625" collapsed="true"/>
    <col min="8962" max="8962" customWidth="true" style="38" width="11.140625" collapsed="true"/>
    <col min="8963" max="8963" customWidth="true" style="38" width="14.5703125" collapsed="true"/>
    <col min="8964" max="8964" style="38" width="9.140625" collapsed="true"/>
    <col min="8965" max="8965" customWidth="true" style="38" width="16.0" collapsed="true"/>
    <col min="8966" max="8966" customWidth="true" style="38" width="30.28515625" collapsed="true"/>
    <col min="8967" max="8967" customWidth="true" style="38" width="28.0" collapsed="true"/>
    <col min="8968" max="8968" style="38" width="9.140625" collapsed="true"/>
    <col min="8969" max="8969" customWidth="true" style="38" width="20.28515625" collapsed="true"/>
    <col min="8970" max="8970" style="38" width="9.140625" collapsed="true"/>
    <col min="8971" max="8971" customWidth="true" style="38" width="14.7109375" collapsed="true"/>
    <col min="8972" max="9217" style="38" width="9.140625" collapsed="true"/>
    <col min="9218" max="9218" customWidth="true" style="38" width="11.140625" collapsed="true"/>
    <col min="9219" max="9219" customWidth="true" style="38" width="14.5703125" collapsed="true"/>
    <col min="9220" max="9220" style="38" width="9.140625" collapsed="true"/>
    <col min="9221" max="9221" customWidth="true" style="38" width="16.0" collapsed="true"/>
    <col min="9222" max="9222" customWidth="true" style="38" width="30.28515625" collapsed="true"/>
    <col min="9223" max="9223" customWidth="true" style="38" width="28.0" collapsed="true"/>
    <col min="9224" max="9224" style="38" width="9.140625" collapsed="true"/>
    <col min="9225" max="9225" customWidth="true" style="38" width="20.28515625" collapsed="true"/>
    <col min="9226" max="9226" style="38" width="9.140625" collapsed="true"/>
    <col min="9227" max="9227" customWidth="true" style="38" width="14.7109375" collapsed="true"/>
    <col min="9228" max="9473" style="38" width="9.140625" collapsed="true"/>
    <col min="9474" max="9474" customWidth="true" style="38" width="11.140625" collapsed="true"/>
    <col min="9475" max="9475" customWidth="true" style="38" width="14.5703125" collapsed="true"/>
    <col min="9476" max="9476" style="38" width="9.140625" collapsed="true"/>
    <col min="9477" max="9477" customWidth="true" style="38" width="16.0" collapsed="true"/>
    <col min="9478" max="9478" customWidth="true" style="38" width="30.28515625" collapsed="true"/>
    <col min="9479" max="9479" customWidth="true" style="38" width="28.0" collapsed="true"/>
    <col min="9480" max="9480" style="38" width="9.140625" collapsed="true"/>
    <col min="9481" max="9481" customWidth="true" style="38" width="20.28515625" collapsed="true"/>
    <col min="9482" max="9482" style="38" width="9.140625" collapsed="true"/>
    <col min="9483" max="9483" customWidth="true" style="38" width="14.7109375" collapsed="true"/>
    <col min="9484" max="9729" style="38" width="9.140625" collapsed="true"/>
    <col min="9730" max="9730" customWidth="true" style="38" width="11.140625" collapsed="true"/>
    <col min="9731" max="9731" customWidth="true" style="38" width="14.5703125" collapsed="true"/>
    <col min="9732" max="9732" style="38" width="9.140625" collapsed="true"/>
    <col min="9733" max="9733" customWidth="true" style="38" width="16.0" collapsed="true"/>
    <col min="9734" max="9734" customWidth="true" style="38" width="30.28515625" collapsed="true"/>
    <col min="9735" max="9735" customWidth="true" style="38" width="28.0" collapsed="true"/>
    <col min="9736" max="9736" style="38" width="9.140625" collapsed="true"/>
    <col min="9737" max="9737" customWidth="true" style="38" width="20.28515625" collapsed="true"/>
    <col min="9738" max="9738" style="38" width="9.140625" collapsed="true"/>
    <col min="9739" max="9739" customWidth="true" style="38" width="14.7109375" collapsed="true"/>
    <col min="9740" max="9985" style="38" width="9.140625" collapsed="true"/>
    <col min="9986" max="9986" customWidth="true" style="38" width="11.140625" collapsed="true"/>
    <col min="9987" max="9987" customWidth="true" style="38" width="14.5703125" collapsed="true"/>
    <col min="9988" max="9988" style="38" width="9.140625" collapsed="true"/>
    <col min="9989" max="9989" customWidth="true" style="38" width="16.0" collapsed="true"/>
    <col min="9990" max="9990" customWidth="true" style="38" width="30.28515625" collapsed="true"/>
    <col min="9991" max="9991" customWidth="true" style="38" width="28.0" collapsed="true"/>
    <col min="9992" max="9992" style="38" width="9.140625" collapsed="true"/>
    <col min="9993" max="9993" customWidth="true" style="38" width="20.28515625" collapsed="true"/>
    <col min="9994" max="9994" style="38" width="9.140625" collapsed="true"/>
    <col min="9995" max="9995" customWidth="true" style="38" width="14.7109375" collapsed="true"/>
    <col min="9996" max="10241" style="38" width="9.140625" collapsed="true"/>
    <col min="10242" max="10242" customWidth="true" style="38" width="11.140625" collapsed="true"/>
    <col min="10243" max="10243" customWidth="true" style="38" width="14.5703125" collapsed="true"/>
    <col min="10244" max="10244" style="38" width="9.140625" collapsed="true"/>
    <col min="10245" max="10245" customWidth="true" style="38" width="16.0" collapsed="true"/>
    <col min="10246" max="10246" customWidth="true" style="38" width="30.28515625" collapsed="true"/>
    <col min="10247" max="10247" customWidth="true" style="38" width="28.0" collapsed="true"/>
    <col min="10248" max="10248" style="38" width="9.140625" collapsed="true"/>
    <col min="10249" max="10249" customWidth="true" style="38" width="20.28515625" collapsed="true"/>
    <col min="10250" max="10250" style="38" width="9.140625" collapsed="true"/>
    <col min="10251" max="10251" customWidth="true" style="38" width="14.7109375" collapsed="true"/>
    <col min="10252" max="10497" style="38" width="9.140625" collapsed="true"/>
    <col min="10498" max="10498" customWidth="true" style="38" width="11.140625" collapsed="true"/>
    <col min="10499" max="10499" customWidth="true" style="38" width="14.5703125" collapsed="true"/>
    <col min="10500" max="10500" style="38" width="9.140625" collapsed="true"/>
    <col min="10501" max="10501" customWidth="true" style="38" width="16.0" collapsed="true"/>
    <col min="10502" max="10502" customWidth="true" style="38" width="30.28515625" collapsed="true"/>
    <col min="10503" max="10503" customWidth="true" style="38" width="28.0" collapsed="true"/>
    <col min="10504" max="10504" style="38" width="9.140625" collapsed="true"/>
    <col min="10505" max="10505" customWidth="true" style="38" width="20.28515625" collapsed="true"/>
    <col min="10506" max="10506" style="38" width="9.140625" collapsed="true"/>
    <col min="10507" max="10507" customWidth="true" style="38" width="14.7109375" collapsed="true"/>
    <col min="10508" max="10753" style="38" width="9.140625" collapsed="true"/>
    <col min="10754" max="10754" customWidth="true" style="38" width="11.140625" collapsed="true"/>
    <col min="10755" max="10755" customWidth="true" style="38" width="14.5703125" collapsed="true"/>
    <col min="10756" max="10756" style="38" width="9.140625" collapsed="true"/>
    <col min="10757" max="10757" customWidth="true" style="38" width="16.0" collapsed="true"/>
    <col min="10758" max="10758" customWidth="true" style="38" width="30.28515625" collapsed="true"/>
    <col min="10759" max="10759" customWidth="true" style="38" width="28.0" collapsed="true"/>
    <col min="10760" max="10760" style="38" width="9.140625" collapsed="true"/>
    <col min="10761" max="10761" customWidth="true" style="38" width="20.28515625" collapsed="true"/>
    <col min="10762" max="10762" style="38" width="9.140625" collapsed="true"/>
    <col min="10763" max="10763" customWidth="true" style="38" width="14.7109375" collapsed="true"/>
    <col min="10764" max="11009" style="38" width="9.140625" collapsed="true"/>
    <col min="11010" max="11010" customWidth="true" style="38" width="11.140625" collapsed="true"/>
    <col min="11011" max="11011" customWidth="true" style="38" width="14.5703125" collapsed="true"/>
    <col min="11012" max="11012" style="38" width="9.140625" collapsed="true"/>
    <col min="11013" max="11013" customWidth="true" style="38" width="16.0" collapsed="true"/>
    <col min="11014" max="11014" customWidth="true" style="38" width="30.28515625" collapsed="true"/>
    <col min="11015" max="11015" customWidth="true" style="38" width="28.0" collapsed="true"/>
    <col min="11016" max="11016" style="38" width="9.140625" collapsed="true"/>
    <col min="11017" max="11017" customWidth="true" style="38" width="20.28515625" collapsed="true"/>
    <col min="11018" max="11018" style="38" width="9.140625" collapsed="true"/>
    <col min="11019" max="11019" customWidth="true" style="38" width="14.7109375" collapsed="true"/>
    <col min="11020" max="11265" style="38" width="9.140625" collapsed="true"/>
    <col min="11266" max="11266" customWidth="true" style="38" width="11.140625" collapsed="true"/>
    <col min="11267" max="11267" customWidth="true" style="38" width="14.5703125" collapsed="true"/>
    <col min="11268" max="11268" style="38" width="9.140625" collapsed="true"/>
    <col min="11269" max="11269" customWidth="true" style="38" width="16.0" collapsed="true"/>
    <col min="11270" max="11270" customWidth="true" style="38" width="30.28515625" collapsed="true"/>
    <col min="11271" max="11271" customWidth="true" style="38" width="28.0" collapsed="true"/>
    <col min="11272" max="11272" style="38" width="9.140625" collapsed="true"/>
    <col min="11273" max="11273" customWidth="true" style="38" width="20.28515625" collapsed="true"/>
    <col min="11274" max="11274" style="38" width="9.140625" collapsed="true"/>
    <col min="11275" max="11275" customWidth="true" style="38" width="14.7109375" collapsed="true"/>
    <col min="11276" max="11521" style="38" width="9.140625" collapsed="true"/>
    <col min="11522" max="11522" customWidth="true" style="38" width="11.140625" collapsed="true"/>
    <col min="11523" max="11523" customWidth="true" style="38" width="14.5703125" collapsed="true"/>
    <col min="11524" max="11524" style="38" width="9.140625" collapsed="true"/>
    <col min="11525" max="11525" customWidth="true" style="38" width="16.0" collapsed="true"/>
    <col min="11526" max="11526" customWidth="true" style="38" width="30.28515625" collapsed="true"/>
    <col min="11527" max="11527" customWidth="true" style="38" width="28.0" collapsed="true"/>
    <col min="11528" max="11528" style="38" width="9.140625" collapsed="true"/>
    <col min="11529" max="11529" customWidth="true" style="38" width="20.28515625" collapsed="true"/>
    <col min="11530" max="11530" style="38" width="9.140625" collapsed="true"/>
    <col min="11531" max="11531" customWidth="true" style="38" width="14.7109375" collapsed="true"/>
    <col min="11532" max="11777" style="38" width="9.140625" collapsed="true"/>
    <col min="11778" max="11778" customWidth="true" style="38" width="11.140625" collapsed="true"/>
    <col min="11779" max="11779" customWidth="true" style="38" width="14.5703125" collapsed="true"/>
    <col min="11780" max="11780" style="38" width="9.140625" collapsed="true"/>
    <col min="11781" max="11781" customWidth="true" style="38" width="16.0" collapsed="true"/>
    <col min="11782" max="11782" customWidth="true" style="38" width="30.28515625" collapsed="true"/>
    <col min="11783" max="11783" customWidth="true" style="38" width="28.0" collapsed="true"/>
    <col min="11784" max="11784" style="38" width="9.140625" collapsed="true"/>
    <col min="11785" max="11785" customWidth="true" style="38" width="20.28515625" collapsed="true"/>
    <col min="11786" max="11786" style="38" width="9.140625" collapsed="true"/>
    <col min="11787" max="11787" customWidth="true" style="38" width="14.7109375" collapsed="true"/>
    <col min="11788" max="12033" style="38" width="9.140625" collapsed="true"/>
    <col min="12034" max="12034" customWidth="true" style="38" width="11.140625" collapsed="true"/>
    <col min="12035" max="12035" customWidth="true" style="38" width="14.5703125" collapsed="true"/>
    <col min="12036" max="12036" style="38" width="9.140625" collapsed="true"/>
    <col min="12037" max="12037" customWidth="true" style="38" width="16.0" collapsed="true"/>
    <col min="12038" max="12038" customWidth="true" style="38" width="30.28515625" collapsed="true"/>
    <col min="12039" max="12039" customWidth="true" style="38" width="28.0" collapsed="true"/>
    <col min="12040" max="12040" style="38" width="9.140625" collapsed="true"/>
    <col min="12041" max="12041" customWidth="true" style="38" width="20.28515625" collapsed="true"/>
    <col min="12042" max="12042" style="38" width="9.140625" collapsed="true"/>
    <col min="12043" max="12043" customWidth="true" style="38" width="14.7109375" collapsed="true"/>
    <col min="12044" max="12289" style="38" width="9.140625" collapsed="true"/>
    <col min="12290" max="12290" customWidth="true" style="38" width="11.140625" collapsed="true"/>
    <col min="12291" max="12291" customWidth="true" style="38" width="14.5703125" collapsed="true"/>
    <col min="12292" max="12292" style="38" width="9.140625" collapsed="true"/>
    <col min="12293" max="12293" customWidth="true" style="38" width="16.0" collapsed="true"/>
    <col min="12294" max="12294" customWidth="true" style="38" width="30.28515625" collapsed="true"/>
    <col min="12295" max="12295" customWidth="true" style="38" width="28.0" collapsed="true"/>
    <col min="12296" max="12296" style="38" width="9.140625" collapsed="true"/>
    <col min="12297" max="12297" customWidth="true" style="38" width="20.28515625" collapsed="true"/>
    <col min="12298" max="12298" style="38" width="9.140625" collapsed="true"/>
    <col min="12299" max="12299" customWidth="true" style="38" width="14.7109375" collapsed="true"/>
    <col min="12300" max="12545" style="38" width="9.140625" collapsed="true"/>
    <col min="12546" max="12546" customWidth="true" style="38" width="11.140625" collapsed="true"/>
    <col min="12547" max="12547" customWidth="true" style="38" width="14.5703125" collapsed="true"/>
    <col min="12548" max="12548" style="38" width="9.140625" collapsed="true"/>
    <col min="12549" max="12549" customWidth="true" style="38" width="16.0" collapsed="true"/>
    <col min="12550" max="12550" customWidth="true" style="38" width="30.28515625" collapsed="true"/>
    <col min="12551" max="12551" customWidth="true" style="38" width="28.0" collapsed="true"/>
    <col min="12552" max="12552" style="38" width="9.140625" collapsed="true"/>
    <col min="12553" max="12553" customWidth="true" style="38" width="20.28515625" collapsed="true"/>
    <col min="12554" max="12554" style="38" width="9.140625" collapsed="true"/>
    <col min="12555" max="12555" customWidth="true" style="38" width="14.7109375" collapsed="true"/>
    <col min="12556" max="12801" style="38" width="9.140625" collapsed="true"/>
    <col min="12802" max="12802" customWidth="true" style="38" width="11.140625" collapsed="true"/>
    <col min="12803" max="12803" customWidth="true" style="38" width="14.5703125" collapsed="true"/>
    <col min="12804" max="12804" style="38" width="9.140625" collapsed="true"/>
    <col min="12805" max="12805" customWidth="true" style="38" width="16.0" collapsed="true"/>
    <col min="12806" max="12806" customWidth="true" style="38" width="30.28515625" collapsed="true"/>
    <col min="12807" max="12807" customWidth="true" style="38" width="28.0" collapsed="true"/>
    <col min="12808" max="12808" style="38" width="9.140625" collapsed="true"/>
    <col min="12809" max="12809" customWidth="true" style="38" width="20.28515625" collapsed="true"/>
    <col min="12810" max="12810" style="38" width="9.140625" collapsed="true"/>
    <col min="12811" max="12811" customWidth="true" style="38" width="14.7109375" collapsed="true"/>
    <col min="12812" max="13057" style="38" width="9.140625" collapsed="true"/>
    <col min="13058" max="13058" customWidth="true" style="38" width="11.140625" collapsed="true"/>
    <col min="13059" max="13059" customWidth="true" style="38" width="14.5703125" collapsed="true"/>
    <col min="13060" max="13060" style="38" width="9.140625" collapsed="true"/>
    <col min="13061" max="13061" customWidth="true" style="38" width="16.0" collapsed="true"/>
    <col min="13062" max="13062" customWidth="true" style="38" width="30.28515625" collapsed="true"/>
    <col min="13063" max="13063" customWidth="true" style="38" width="28.0" collapsed="true"/>
    <col min="13064" max="13064" style="38" width="9.140625" collapsed="true"/>
    <col min="13065" max="13065" customWidth="true" style="38" width="20.28515625" collapsed="true"/>
    <col min="13066" max="13066" style="38" width="9.140625" collapsed="true"/>
    <col min="13067" max="13067" customWidth="true" style="38" width="14.7109375" collapsed="true"/>
    <col min="13068" max="13313" style="38" width="9.140625" collapsed="true"/>
    <col min="13314" max="13314" customWidth="true" style="38" width="11.140625" collapsed="true"/>
    <col min="13315" max="13315" customWidth="true" style="38" width="14.5703125" collapsed="true"/>
    <col min="13316" max="13316" style="38" width="9.140625" collapsed="true"/>
    <col min="13317" max="13317" customWidth="true" style="38" width="16.0" collapsed="true"/>
    <col min="13318" max="13318" customWidth="true" style="38" width="30.28515625" collapsed="true"/>
    <col min="13319" max="13319" customWidth="true" style="38" width="28.0" collapsed="true"/>
    <col min="13320" max="13320" style="38" width="9.140625" collapsed="true"/>
    <col min="13321" max="13321" customWidth="true" style="38" width="20.28515625" collapsed="true"/>
    <col min="13322" max="13322" style="38" width="9.140625" collapsed="true"/>
    <col min="13323" max="13323" customWidth="true" style="38" width="14.7109375" collapsed="true"/>
    <col min="13324" max="13569" style="38" width="9.140625" collapsed="true"/>
    <col min="13570" max="13570" customWidth="true" style="38" width="11.140625" collapsed="true"/>
    <col min="13571" max="13571" customWidth="true" style="38" width="14.5703125" collapsed="true"/>
    <col min="13572" max="13572" style="38" width="9.140625" collapsed="true"/>
    <col min="13573" max="13573" customWidth="true" style="38" width="16.0" collapsed="true"/>
    <col min="13574" max="13574" customWidth="true" style="38" width="30.28515625" collapsed="true"/>
    <col min="13575" max="13575" customWidth="true" style="38" width="28.0" collapsed="true"/>
    <col min="13576" max="13576" style="38" width="9.140625" collapsed="true"/>
    <col min="13577" max="13577" customWidth="true" style="38" width="20.28515625" collapsed="true"/>
    <col min="13578" max="13578" style="38" width="9.140625" collapsed="true"/>
    <col min="13579" max="13579" customWidth="true" style="38" width="14.7109375" collapsed="true"/>
    <col min="13580" max="13825" style="38" width="9.140625" collapsed="true"/>
    <col min="13826" max="13826" customWidth="true" style="38" width="11.140625" collapsed="true"/>
    <col min="13827" max="13827" customWidth="true" style="38" width="14.5703125" collapsed="true"/>
    <col min="13828" max="13828" style="38" width="9.140625" collapsed="true"/>
    <col min="13829" max="13829" customWidth="true" style="38" width="16.0" collapsed="true"/>
    <col min="13830" max="13830" customWidth="true" style="38" width="30.28515625" collapsed="true"/>
    <col min="13831" max="13831" customWidth="true" style="38" width="28.0" collapsed="true"/>
    <col min="13832" max="13832" style="38" width="9.140625" collapsed="true"/>
    <col min="13833" max="13833" customWidth="true" style="38" width="20.28515625" collapsed="true"/>
    <col min="13834" max="13834" style="38" width="9.140625" collapsed="true"/>
    <col min="13835" max="13835" customWidth="true" style="38" width="14.7109375" collapsed="true"/>
    <col min="13836" max="14081" style="38" width="9.140625" collapsed="true"/>
    <col min="14082" max="14082" customWidth="true" style="38" width="11.140625" collapsed="true"/>
    <col min="14083" max="14083" customWidth="true" style="38" width="14.5703125" collapsed="true"/>
    <col min="14084" max="14084" style="38" width="9.140625" collapsed="true"/>
    <col min="14085" max="14085" customWidth="true" style="38" width="16.0" collapsed="true"/>
    <col min="14086" max="14086" customWidth="true" style="38" width="30.28515625" collapsed="true"/>
    <col min="14087" max="14087" customWidth="true" style="38" width="28.0" collapsed="true"/>
    <col min="14088" max="14088" style="38" width="9.140625" collapsed="true"/>
    <col min="14089" max="14089" customWidth="true" style="38" width="20.28515625" collapsed="true"/>
    <col min="14090" max="14090" style="38" width="9.140625" collapsed="true"/>
    <col min="14091" max="14091" customWidth="true" style="38" width="14.7109375" collapsed="true"/>
    <col min="14092" max="14337" style="38" width="9.140625" collapsed="true"/>
    <col min="14338" max="14338" customWidth="true" style="38" width="11.140625" collapsed="true"/>
    <col min="14339" max="14339" customWidth="true" style="38" width="14.5703125" collapsed="true"/>
    <col min="14340" max="14340" style="38" width="9.140625" collapsed="true"/>
    <col min="14341" max="14341" customWidth="true" style="38" width="16.0" collapsed="true"/>
    <col min="14342" max="14342" customWidth="true" style="38" width="30.28515625" collapsed="true"/>
    <col min="14343" max="14343" customWidth="true" style="38" width="28.0" collapsed="true"/>
    <col min="14344" max="14344" style="38" width="9.140625" collapsed="true"/>
    <col min="14345" max="14345" customWidth="true" style="38" width="20.28515625" collapsed="true"/>
    <col min="14346" max="14346" style="38" width="9.140625" collapsed="true"/>
    <col min="14347" max="14347" customWidth="true" style="38" width="14.7109375" collapsed="true"/>
    <col min="14348" max="14593" style="38" width="9.140625" collapsed="true"/>
    <col min="14594" max="14594" customWidth="true" style="38" width="11.140625" collapsed="true"/>
    <col min="14595" max="14595" customWidth="true" style="38" width="14.5703125" collapsed="true"/>
    <col min="14596" max="14596" style="38" width="9.140625" collapsed="true"/>
    <col min="14597" max="14597" customWidth="true" style="38" width="16.0" collapsed="true"/>
    <col min="14598" max="14598" customWidth="true" style="38" width="30.28515625" collapsed="true"/>
    <col min="14599" max="14599" customWidth="true" style="38" width="28.0" collapsed="true"/>
    <col min="14600" max="14600" style="38" width="9.140625" collapsed="true"/>
    <col min="14601" max="14601" customWidth="true" style="38" width="20.28515625" collapsed="true"/>
    <col min="14602" max="14602" style="38" width="9.140625" collapsed="true"/>
    <col min="14603" max="14603" customWidth="true" style="38" width="14.7109375" collapsed="true"/>
    <col min="14604" max="14849" style="38" width="9.140625" collapsed="true"/>
    <col min="14850" max="14850" customWidth="true" style="38" width="11.140625" collapsed="true"/>
    <col min="14851" max="14851" customWidth="true" style="38" width="14.5703125" collapsed="true"/>
    <col min="14852" max="14852" style="38" width="9.140625" collapsed="true"/>
    <col min="14853" max="14853" customWidth="true" style="38" width="16.0" collapsed="true"/>
    <col min="14854" max="14854" customWidth="true" style="38" width="30.28515625" collapsed="true"/>
    <col min="14855" max="14855" customWidth="true" style="38" width="28.0" collapsed="true"/>
    <col min="14856" max="14856" style="38" width="9.140625" collapsed="true"/>
    <col min="14857" max="14857" customWidth="true" style="38" width="20.28515625" collapsed="true"/>
    <col min="14858" max="14858" style="38" width="9.140625" collapsed="true"/>
    <col min="14859" max="14859" customWidth="true" style="38" width="14.7109375" collapsed="true"/>
    <col min="14860" max="15105" style="38" width="9.140625" collapsed="true"/>
    <col min="15106" max="15106" customWidth="true" style="38" width="11.140625" collapsed="true"/>
    <col min="15107" max="15107" customWidth="true" style="38" width="14.5703125" collapsed="true"/>
    <col min="15108" max="15108" style="38" width="9.140625" collapsed="true"/>
    <col min="15109" max="15109" customWidth="true" style="38" width="16.0" collapsed="true"/>
    <col min="15110" max="15110" customWidth="true" style="38" width="30.28515625" collapsed="true"/>
    <col min="15111" max="15111" customWidth="true" style="38" width="28.0" collapsed="true"/>
    <col min="15112" max="15112" style="38" width="9.140625" collapsed="true"/>
    <col min="15113" max="15113" customWidth="true" style="38" width="20.28515625" collapsed="true"/>
    <col min="15114" max="15114" style="38" width="9.140625" collapsed="true"/>
    <col min="15115" max="15115" customWidth="true" style="38" width="14.7109375" collapsed="true"/>
    <col min="15116" max="15361" style="38" width="9.140625" collapsed="true"/>
    <col min="15362" max="15362" customWidth="true" style="38" width="11.140625" collapsed="true"/>
    <col min="15363" max="15363" customWidth="true" style="38" width="14.5703125" collapsed="true"/>
    <col min="15364" max="15364" style="38" width="9.140625" collapsed="true"/>
    <col min="15365" max="15365" customWidth="true" style="38" width="16.0" collapsed="true"/>
    <col min="15366" max="15366" customWidth="true" style="38" width="30.28515625" collapsed="true"/>
    <col min="15367" max="15367" customWidth="true" style="38" width="28.0" collapsed="true"/>
    <col min="15368" max="15368" style="38" width="9.140625" collapsed="true"/>
    <col min="15369" max="15369" customWidth="true" style="38" width="20.28515625" collapsed="true"/>
    <col min="15370" max="15370" style="38" width="9.140625" collapsed="true"/>
    <col min="15371" max="15371" customWidth="true" style="38" width="14.7109375" collapsed="true"/>
    <col min="15372" max="15617" style="38" width="9.140625" collapsed="true"/>
    <col min="15618" max="15618" customWidth="true" style="38" width="11.140625" collapsed="true"/>
    <col min="15619" max="15619" customWidth="true" style="38" width="14.5703125" collapsed="true"/>
    <col min="15620" max="15620" style="38" width="9.140625" collapsed="true"/>
    <col min="15621" max="15621" customWidth="true" style="38" width="16.0" collapsed="true"/>
    <col min="15622" max="15622" customWidth="true" style="38" width="30.28515625" collapsed="true"/>
    <col min="15623" max="15623" customWidth="true" style="38" width="28.0" collapsed="true"/>
    <col min="15624" max="15624" style="38" width="9.140625" collapsed="true"/>
    <col min="15625" max="15625" customWidth="true" style="38" width="20.28515625" collapsed="true"/>
    <col min="15626" max="15626" style="38" width="9.140625" collapsed="true"/>
    <col min="15627" max="15627" customWidth="true" style="38" width="14.7109375" collapsed="true"/>
    <col min="15628" max="15873" style="38" width="9.140625" collapsed="true"/>
    <col min="15874" max="15874" customWidth="true" style="38" width="11.140625" collapsed="true"/>
    <col min="15875" max="15875" customWidth="true" style="38" width="14.5703125" collapsed="true"/>
    <col min="15876" max="15876" style="38" width="9.140625" collapsed="true"/>
    <col min="15877" max="15877" customWidth="true" style="38" width="16.0" collapsed="true"/>
    <col min="15878" max="15878" customWidth="true" style="38" width="30.28515625" collapsed="true"/>
    <col min="15879" max="15879" customWidth="true" style="38" width="28.0" collapsed="true"/>
    <col min="15880" max="15880" style="38" width="9.140625" collapsed="true"/>
    <col min="15881" max="15881" customWidth="true" style="38" width="20.28515625" collapsed="true"/>
    <col min="15882" max="15882" style="38" width="9.140625" collapsed="true"/>
    <col min="15883" max="15883" customWidth="true" style="38" width="14.7109375" collapsed="true"/>
    <col min="15884" max="16129" style="38" width="9.140625" collapsed="true"/>
    <col min="16130" max="16130" customWidth="true" style="38" width="11.140625" collapsed="true"/>
    <col min="16131" max="16131" customWidth="true" style="38" width="14.5703125" collapsed="true"/>
    <col min="16132" max="16132" style="38" width="9.140625" collapsed="true"/>
    <col min="16133" max="16133" customWidth="true" style="38" width="16.0" collapsed="true"/>
    <col min="16134" max="16134" customWidth="true" style="38" width="30.28515625" collapsed="true"/>
    <col min="16135" max="16135" customWidth="true" style="38" width="28.0" collapsed="true"/>
    <col min="16136" max="16136" style="38" width="9.140625" collapsed="true"/>
    <col min="16137" max="16137" customWidth="true" style="38" width="20.28515625" collapsed="true"/>
    <col min="16138" max="16138" style="38" width="9.140625" collapsed="true"/>
    <col min="16139" max="16139" customWidth="true" style="38" width="14.7109375" collapsed="true"/>
    <col min="16140" max="16384" style="38" width="9.140625" collapsed="true"/>
  </cols>
  <sheetData>
    <row r="1" spans="1:10" ht="20.25">
      <c r="A1" s="283" t="s">
        <v>173</v>
      </c>
      <c r="B1" s="284"/>
      <c r="C1" s="285" t="s">
        <v>28</v>
      </c>
      <c r="D1" s="286"/>
      <c r="E1" s="286"/>
      <c r="F1" s="286"/>
      <c r="G1" s="286"/>
      <c r="H1" s="286"/>
      <c r="I1" s="116"/>
    </row>
    <row r="2" spans="1:10" ht="20.25" customHeight="1" thickBot="1">
      <c r="A2" s="266" t="s">
        <v>29</v>
      </c>
      <c r="B2" s="267"/>
      <c r="C2" s="267"/>
      <c r="D2" s="267"/>
      <c r="E2" s="267"/>
      <c r="F2" s="267"/>
      <c r="G2" s="267"/>
      <c r="H2" s="267"/>
      <c r="I2" s="268"/>
    </row>
    <row r="3" spans="1:10" ht="15.75" thickBot="1">
      <c r="A3" s="287" t="s">
        <v>129</v>
      </c>
      <c r="B3" s="288"/>
      <c r="C3" s="289" t="s">
        <v>130</v>
      </c>
      <c r="D3" s="290"/>
      <c r="E3" s="291" t="str">
        <f>'PO Template'!G6</f>
        <v>CHPL/HRL/WO/15-16/001</v>
      </c>
      <c r="F3" s="292"/>
      <c r="G3" s="117" t="s">
        <v>131</v>
      </c>
      <c r="H3" s="293">
        <f>'PO Template'!G7</f>
        <v>42144</v>
      </c>
      <c r="I3" s="294"/>
      <c r="J3" s="39"/>
    </row>
    <row r="4" spans="1:10" s="39" customFormat="1" ht="15" customHeight="1">
      <c r="A4" s="269" t="s">
        <v>30</v>
      </c>
      <c r="B4" s="270"/>
      <c r="C4" s="118" t="s">
        <v>132</v>
      </c>
      <c r="D4" s="269" t="s">
        <v>133</v>
      </c>
      <c r="E4" s="270"/>
      <c r="F4" s="119" t="str">
        <f>'PO Template'!G9</f>
        <v>HRL_Final/1000266</v>
      </c>
      <c r="G4" s="271" t="s">
        <v>134</v>
      </c>
      <c r="H4" s="272"/>
      <c r="I4" s="273"/>
    </row>
    <row r="5" spans="1:10" s="39" customFormat="1" ht="15.75" customHeight="1" thickBot="1">
      <c r="A5" s="277" t="s">
        <v>31</v>
      </c>
      <c r="B5" s="278"/>
      <c r="C5" s="295" t="s">
        <v>135</v>
      </c>
      <c r="D5" s="295"/>
      <c r="E5" s="295"/>
      <c r="F5" s="120"/>
      <c r="G5" s="274"/>
      <c r="H5" s="275"/>
      <c r="I5" s="276"/>
    </row>
    <row r="6" spans="1:10" ht="26.25" customHeight="1">
      <c r="A6" s="48" t="s">
        <v>32</v>
      </c>
      <c r="B6" s="253" t="str">
        <f>'PO Template'!B17</f>
        <v>Procurement Consultancy Charges For FF&amp;E &amp; OS&amp;E for Hyatt Regency Lucknow Project.</v>
      </c>
      <c r="C6" s="253"/>
      <c r="D6" s="253"/>
      <c r="E6" s="254"/>
      <c r="F6" s="255" t="str">
        <f>'PO Template'!A6</f>
        <v xml:space="preserve">M/s. Benjamin West India Pvt. LTD. </v>
      </c>
      <c r="G6" s="256"/>
      <c r="H6" s="256"/>
      <c r="I6" s="257"/>
    </row>
    <row r="7" spans="1:10" ht="12.75" customHeight="1">
      <c r="A7" s="258" t="s">
        <v>33</v>
      </c>
      <c r="B7" s="259"/>
      <c r="C7" s="49"/>
      <c r="D7" s="49"/>
      <c r="E7" s="50"/>
      <c r="F7" s="250" t="str">
        <f>'PO Template'!A7</f>
        <v>320, Udyog Mandir 1, bhagoji Keer Marg, Mahim(West), Mumbai - 400016</v>
      </c>
      <c r="G7" s="259"/>
      <c r="H7" s="259"/>
      <c r="I7" s="260"/>
    </row>
    <row r="8" spans="1:10" ht="12.75" customHeight="1">
      <c r="A8" s="246" t="s">
        <v>141</v>
      </c>
      <c r="B8" s="247"/>
      <c r="C8" s="247"/>
      <c r="D8" s="279">
        <f>H3</f>
        <v>42144</v>
      </c>
      <c r="E8" s="280"/>
      <c r="F8" s="281" t="s">
        <v>168</v>
      </c>
      <c r="G8" s="281"/>
      <c r="H8" s="281"/>
      <c r="I8" s="282"/>
    </row>
    <row r="9" spans="1:10" ht="33" customHeight="1">
      <c r="A9" s="246" t="s">
        <v>34</v>
      </c>
      <c r="B9" s="247"/>
      <c r="C9" s="247"/>
      <c r="D9" s="248">
        <f>'PO Template'!I22</f>
        <v>3932600</v>
      </c>
      <c r="E9" s="249"/>
      <c r="F9" s="250" t="s">
        <v>169</v>
      </c>
      <c r="G9" s="251"/>
      <c r="H9" s="251"/>
      <c r="I9" s="252"/>
    </row>
    <row r="10" spans="1:10" ht="12.75" customHeight="1">
      <c r="A10" s="51" t="s">
        <v>35</v>
      </c>
      <c r="B10" s="49"/>
      <c r="C10" s="95"/>
      <c r="D10" s="227"/>
      <c r="E10" s="228"/>
      <c r="F10" s="229" t="s">
        <v>170</v>
      </c>
      <c r="G10" s="230"/>
      <c r="H10" s="230"/>
      <c r="I10" s="231"/>
    </row>
    <row r="11" spans="1:10" ht="12.75" customHeight="1">
      <c r="A11" s="232" t="s">
        <v>80</v>
      </c>
      <c r="B11" s="233"/>
      <c r="C11" s="233"/>
      <c r="D11" s="234">
        <f>Order!T4</f>
        <v>3932600</v>
      </c>
      <c r="E11" s="235"/>
      <c r="F11" s="52"/>
      <c r="G11" s="236"/>
      <c r="H11" s="237"/>
      <c r="I11" s="238"/>
    </row>
    <row r="12" spans="1:10" ht="13.5" customHeight="1" thickBot="1">
      <c r="A12" s="242" t="s">
        <v>81</v>
      </c>
      <c r="B12" s="243"/>
      <c r="C12" s="243"/>
      <c r="D12" s="244">
        <f>D11-H22</f>
        <v>3146080</v>
      </c>
      <c r="E12" s="245"/>
      <c r="F12" s="53"/>
      <c r="G12" s="54"/>
      <c r="H12" s="55"/>
      <c r="I12" s="56"/>
    </row>
    <row r="13" spans="1:10" ht="26.25" thickBot="1">
      <c r="A13" s="57" t="s">
        <v>0</v>
      </c>
      <c r="B13" s="239" t="s">
        <v>36</v>
      </c>
      <c r="C13" s="239"/>
      <c r="D13" s="239"/>
      <c r="E13" s="239"/>
      <c r="F13" s="58" t="s">
        <v>37</v>
      </c>
      <c r="G13" s="59" t="s">
        <v>38</v>
      </c>
      <c r="H13" s="240" t="s">
        <v>39</v>
      </c>
      <c r="I13" s="241"/>
    </row>
    <row r="14" spans="1:10">
      <c r="A14" s="60"/>
      <c r="B14" s="261" t="s">
        <v>40</v>
      </c>
      <c r="C14" s="262"/>
      <c r="D14" s="262"/>
      <c r="E14" s="263"/>
      <c r="F14" s="61"/>
      <c r="G14" s="61" t="s">
        <v>41</v>
      </c>
      <c r="H14" s="264"/>
      <c r="I14" s="265"/>
    </row>
    <row r="15" spans="1:10" ht="13.5" thickBot="1">
      <c r="A15" s="62"/>
      <c r="B15" s="180" t="s">
        <v>42</v>
      </c>
      <c r="C15" s="181"/>
      <c r="D15" s="181"/>
      <c r="E15" s="222"/>
      <c r="F15" s="63"/>
      <c r="G15" s="63" t="str">
        <f>Certification!D4</f>
        <v>COP-R001</v>
      </c>
      <c r="H15" s="223"/>
      <c r="I15" s="224"/>
    </row>
    <row r="16" spans="1:10" ht="15">
      <c r="A16" s="64" t="s">
        <v>43</v>
      </c>
      <c r="B16" s="204" t="s">
        <v>44</v>
      </c>
      <c r="C16" s="204"/>
      <c r="D16" s="204"/>
      <c r="E16" s="204"/>
      <c r="F16" s="65"/>
      <c r="G16" s="65"/>
      <c r="H16" s="225"/>
      <c r="I16" s="226"/>
    </row>
    <row r="17" spans="1:9">
      <c r="A17" s="60">
        <f>+A15+1</f>
        <v>1</v>
      </c>
      <c r="B17" s="214" t="s">
        <v>45</v>
      </c>
      <c r="C17" s="214"/>
      <c r="D17" s="214"/>
      <c r="E17" s="214"/>
      <c r="F17" s="66"/>
      <c r="G17" s="66">
        <f t="shared" ref="G17:G33" si="0">H17-F17</f>
        <v>700000</v>
      </c>
      <c r="H17" s="220">
        <f>Certification!X4</f>
        <v>700000</v>
      </c>
      <c r="I17" s="221"/>
    </row>
    <row r="18" spans="1:9">
      <c r="A18" s="60">
        <f>+A17+1</f>
        <v>2</v>
      </c>
      <c r="B18" s="214" t="s">
        <v>46</v>
      </c>
      <c r="C18" s="214"/>
      <c r="D18" s="214"/>
      <c r="E18" s="214"/>
      <c r="F18" s="66"/>
      <c r="G18" s="66">
        <f t="shared" si="0"/>
        <v>86519.999999999985</v>
      </c>
      <c r="H18" s="220">
        <f>Certification!Y4</f>
        <v>86519.999999999985</v>
      </c>
      <c r="I18" s="221"/>
    </row>
    <row r="19" spans="1:9">
      <c r="A19" s="60">
        <v>3</v>
      </c>
      <c r="B19" s="214" t="s">
        <v>63</v>
      </c>
      <c r="C19" s="214"/>
      <c r="D19" s="214"/>
      <c r="E19" s="214"/>
      <c r="F19" s="66"/>
      <c r="G19" s="66">
        <f t="shared" si="0"/>
        <v>0</v>
      </c>
      <c r="H19" s="220">
        <f>Certification!Z4</f>
        <v>0</v>
      </c>
      <c r="I19" s="221"/>
    </row>
    <row r="20" spans="1:9">
      <c r="A20" s="60"/>
      <c r="B20" s="214"/>
      <c r="C20" s="214"/>
      <c r="D20" s="214"/>
      <c r="E20" s="214"/>
      <c r="F20" s="67"/>
      <c r="G20" s="66">
        <v>0</v>
      </c>
      <c r="H20" s="215">
        <v>0</v>
      </c>
      <c r="I20" s="216"/>
    </row>
    <row r="21" spans="1:9">
      <c r="A21" s="60"/>
      <c r="B21" s="214"/>
      <c r="C21" s="214"/>
      <c r="D21" s="214"/>
      <c r="E21" s="214"/>
      <c r="F21" s="67"/>
      <c r="G21" s="66">
        <v>0</v>
      </c>
      <c r="H21" s="215">
        <v>0</v>
      </c>
      <c r="I21" s="216"/>
    </row>
    <row r="22" spans="1:9" ht="15.75" thickBot="1">
      <c r="A22" s="68" t="s">
        <v>43</v>
      </c>
      <c r="B22" s="217" t="s">
        <v>47</v>
      </c>
      <c r="C22" s="217"/>
      <c r="D22" s="217"/>
      <c r="E22" s="217"/>
      <c r="F22" s="69">
        <f>SUM(F17:F21)</f>
        <v>0</v>
      </c>
      <c r="G22" s="70">
        <f t="shared" si="0"/>
        <v>786520</v>
      </c>
      <c r="H22" s="218">
        <f>SUM(H17:H21)</f>
        <v>786520</v>
      </c>
      <c r="I22" s="219"/>
    </row>
    <row r="23" spans="1:9" ht="15">
      <c r="A23" s="71" t="s">
        <v>48</v>
      </c>
      <c r="B23" s="211" t="s">
        <v>49</v>
      </c>
      <c r="C23" s="211"/>
      <c r="D23" s="211"/>
      <c r="E23" s="211"/>
      <c r="F23" s="72"/>
      <c r="G23" s="73"/>
      <c r="H23" s="212"/>
      <c r="I23" s="213"/>
    </row>
    <row r="24" spans="1:9">
      <c r="A24" s="60">
        <v>1</v>
      </c>
      <c r="B24" s="201" t="s">
        <v>50</v>
      </c>
      <c r="C24" s="201"/>
      <c r="D24" s="201"/>
      <c r="E24" s="201"/>
      <c r="F24" s="66"/>
      <c r="G24" s="66">
        <f t="shared" si="0"/>
        <v>0</v>
      </c>
      <c r="H24" s="202"/>
      <c r="I24" s="203"/>
    </row>
    <row r="25" spans="1:9">
      <c r="A25" s="60">
        <v>2</v>
      </c>
      <c r="B25" s="201" t="s">
        <v>51</v>
      </c>
      <c r="C25" s="201"/>
      <c r="D25" s="201"/>
      <c r="E25" s="201"/>
      <c r="F25" s="74"/>
      <c r="G25" s="66">
        <f t="shared" si="0"/>
        <v>0</v>
      </c>
      <c r="H25" s="202"/>
      <c r="I25" s="203"/>
    </row>
    <row r="26" spans="1:9">
      <c r="A26" s="60">
        <v>3</v>
      </c>
      <c r="B26" s="201" t="s">
        <v>52</v>
      </c>
      <c r="C26" s="201"/>
      <c r="D26" s="201"/>
      <c r="E26" s="201"/>
      <c r="F26" s="74"/>
      <c r="G26" s="66">
        <f t="shared" si="0"/>
        <v>0</v>
      </c>
      <c r="H26" s="202"/>
      <c r="I26" s="203"/>
    </row>
    <row r="27" spans="1:9">
      <c r="A27" s="60">
        <v>4</v>
      </c>
      <c r="B27" s="201" t="s">
        <v>53</v>
      </c>
      <c r="C27" s="201"/>
      <c r="D27" s="201"/>
      <c r="E27" s="201"/>
      <c r="F27" s="74"/>
      <c r="G27" s="66">
        <f t="shared" si="0"/>
        <v>0</v>
      </c>
      <c r="H27" s="202"/>
      <c r="I27" s="203"/>
    </row>
    <row r="28" spans="1:9">
      <c r="A28" s="60">
        <v>5</v>
      </c>
      <c r="B28" s="201" t="s">
        <v>54</v>
      </c>
      <c r="C28" s="201"/>
      <c r="D28" s="201"/>
      <c r="E28" s="201"/>
      <c r="F28" s="74"/>
      <c r="G28" s="66">
        <f t="shared" si="0"/>
        <v>0</v>
      </c>
      <c r="H28" s="202"/>
      <c r="I28" s="203"/>
    </row>
    <row r="29" spans="1:9">
      <c r="A29" s="60">
        <v>6</v>
      </c>
      <c r="B29" s="201" t="s">
        <v>55</v>
      </c>
      <c r="C29" s="201"/>
      <c r="D29" s="201"/>
      <c r="E29" s="201"/>
      <c r="F29" s="74"/>
      <c r="G29" s="66">
        <f t="shared" si="0"/>
        <v>0</v>
      </c>
      <c r="H29" s="202"/>
      <c r="I29" s="203"/>
    </row>
    <row r="30" spans="1:9">
      <c r="A30" s="60">
        <v>7</v>
      </c>
      <c r="B30" s="201" t="s">
        <v>56</v>
      </c>
      <c r="C30" s="201"/>
      <c r="D30" s="201"/>
      <c r="E30" s="201"/>
      <c r="F30" s="75"/>
      <c r="G30" s="66">
        <f t="shared" si="0"/>
        <v>0</v>
      </c>
      <c r="H30" s="202"/>
      <c r="I30" s="203"/>
    </row>
    <row r="31" spans="1:9">
      <c r="A31" s="60">
        <v>8</v>
      </c>
      <c r="B31" s="201" t="s">
        <v>57</v>
      </c>
      <c r="C31" s="201"/>
      <c r="D31" s="201"/>
      <c r="E31" s="201"/>
      <c r="F31" s="66"/>
      <c r="G31" s="66">
        <f t="shared" si="0"/>
        <v>0</v>
      </c>
      <c r="H31" s="202"/>
      <c r="I31" s="203"/>
    </row>
    <row r="32" spans="1:9">
      <c r="A32" s="60">
        <v>9</v>
      </c>
      <c r="B32" s="201" t="s">
        <v>58</v>
      </c>
      <c r="C32" s="201"/>
      <c r="D32" s="201"/>
      <c r="E32" s="201"/>
      <c r="F32" s="66"/>
      <c r="G32" s="66">
        <f t="shared" si="0"/>
        <v>0</v>
      </c>
      <c r="H32" s="207"/>
      <c r="I32" s="208"/>
    </row>
    <row r="33" spans="1:11">
      <c r="A33" s="60">
        <v>10</v>
      </c>
      <c r="B33" s="201" t="s">
        <v>59</v>
      </c>
      <c r="C33" s="201"/>
      <c r="D33" s="201"/>
      <c r="E33" s="201"/>
      <c r="F33" s="66"/>
      <c r="G33" s="66">
        <f t="shared" si="0"/>
        <v>0</v>
      </c>
      <c r="H33" s="207"/>
      <c r="I33" s="208"/>
    </row>
    <row r="34" spans="1:11" ht="15.75" thickBot="1">
      <c r="A34" s="76" t="s">
        <v>60</v>
      </c>
      <c r="B34" s="195" t="s">
        <v>61</v>
      </c>
      <c r="C34" s="195"/>
      <c r="D34" s="195"/>
      <c r="E34" s="195"/>
      <c r="F34" s="77">
        <f>SUM(F24:F33)</f>
        <v>0</v>
      </c>
      <c r="G34" s="70">
        <f t="shared" ref="G34:G42" si="1">H34-F34</f>
        <v>0</v>
      </c>
      <c r="H34" s="209">
        <f>SUM(H24:H33)</f>
        <v>0</v>
      </c>
      <c r="I34" s="210"/>
    </row>
    <row r="35" spans="1:11" ht="15">
      <c r="A35" s="64" t="s">
        <v>62</v>
      </c>
      <c r="B35" s="204" t="s">
        <v>63</v>
      </c>
      <c r="C35" s="204"/>
      <c r="D35" s="204"/>
      <c r="E35" s="204"/>
      <c r="F35" s="78"/>
      <c r="G35" s="79">
        <f t="shared" si="1"/>
        <v>0</v>
      </c>
      <c r="H35" s="205"/>
      <c r="I35" s="206"/>
    </row>
    <row r="36" spans="1:11">
      <c r="A36" s="80">
        <v>1</v>
      </c>
      <c r="B36" s="201" t="s">
        <v>64</v>
      </c>
      <c r="C36" s="201"/>
      <c r="D36" s="201"/>
      <c r="E36" s="201"/>
      <c r="F36" s="81"/>
      <c r="G36" s="66">
        <f t="shared" si="1"/>
        <v>0</v>
      </c>
      <c r="H36" s="202"/>
      <c r="I36" s="203"/>
    </row>
    <row r="37" spans="1:11">
      <c r="A37" s="80">
        <v>2</v>
      </c>
      <c r="B37" s="201" t="s">
        <v>65</v>
      </c>
      <c r="C37" s="201"/>
      <c r="D37" s="201"/>
      <c r="E37" s="201"/>
      <c r="F37" s="81"/>
      <c r="G37" s="66">
        <f t="shared" si="1"/>
        <v>0</v>
      </c>
      <c r="H37" s="202"/>
      <c r="I37" s="203"/>
    </row>
    <row r="38" spans="1:11">
      <c r="A38" s="80">
        <v>3</v>
      </c>
      <c r="B38" s="201" t="s">
        <v>66</v>
      </c>
      <c r="C38" s="201"/>
      <c r="D38" s="201"/>
      <c r="E38" s="201"/>
      <c r="F38" s="81"/>
      <c r="G38" s="66">
        <f t="shared" si="1"/>
        <v>0</v>
      </c>
      <c r="H38" s="202"/>
      <c r="I38" s="203"/>
    </row>
    <row r="39" spans="1:11">
      <c r="A39" s="80">
        <v>4</v>
      </c>
      <c r="B39" s="201" t="s">
        <v>67</v>
      </c>
      <c r="C39" s="201"/>
      <c r="D39" s="201"/>
      <c r="E39" s="201"/>
      <c r="F39" s="81"/>
      <c r="G39" s="66">
        <f t="shared" si="1"/>
        <v>0</v>
      </c>
      <c r="H39" s="193"/>
      <c r="I39" s="194"/>
    </row>
    <row r="40" spans="1:11" ht="14.25">
      <c r="A40" s="80">
        <v>5</v>
      </c>
      <c r="B40" s="192" t="s">
        <v>68</v>
      </c>
      <c r="C40" s="192"/>
      <c r="D40" s="192"/>
      <c r="E40" s="192"/>
      <c r="F40" s="82"/>
      <c r="G40" s="83">
        <f t="shared" si="1"/>
        <v>0</v>
      </c>
      <c r="H40" s="193"/>
      <c r="I40" s="194"/>
      <c r="J40" s="40"/>
    </row>
    <row r="41" spans="1:11" ht="14.25">
      <c r="A41" s="80">
        <v>6</v>
      </c>
      <c r="B41" s="192" t="s">
        <v>69</v>
      </c>
      <c r="C41" s="192"/>
      <c r="D41" s="192"/>
      <c r="E41" s="192"/>
      <c r="F41" s="82"/>
      <c r="G41" s="83">
        <f t="shared" si="1"/>
        <v>0</v>
      </c>
      <c r="H41" s="193"/>
      <c r="I41" s="194"/>
      <c r="J41" s="40"/>
    </row>
    <row r="42" spans="1:11" s="39" customFormat="1" ht="15.75" thickBot="1">
      <c r="A42" s="76" t="s">
        <v>62</v>
      </c>
      <c r="B42" s="195" t="s">
        <v>70</v>
      </c>
      <c r="C42" s="195"/>
      <c r="D42" s="195"/>
      <c r="E42" s="195"/>
      <c r="F42" s="84">
        <f>SUM(F36:F41)</f>
        <v>0</v>
      </c>
      <c r="G42" s="70">
        <f t="shared" si="1"/>
        <v>0</v>
      </c>
      <c r="H42" s="196">
        <f>SUM(H36:H41)</f>
        <v>0</v>
      </c>
      <c r="I42" s="197"/>
      <c r="J42" s="41"/>
      <c r="K42" s="42"/>
    </row>
    <row r="43" spans="1:11" s="39" customFormat="1" ht="18.75" thickBot="1">
      <c r="A43" s="85"/>
      <c r="B43" s="198" t="s">
        <v>71</v>
      </c>
      <c r="C43" s="198"/>
      <c r="D43" s="198"/>
      <c r="E43" s="198"/>
      <c r="F43" s="86"/>
      <c r="G43" s="86">
        <f>G42-G34+G22</f>
        <v>786520</v>
      </c>
      <c r="H43" s="199"/>
      <c r="I43" s="200"/>
      <c r="J43" s="41"/>
      <c r="K43" s="42"/>
    </row>
    <row r="44" spans="1:11" s="39" customFormat="1" ht="18">
      <c r="A44" s="87"/>
      <c r="B44" s="173" t="s">
        <v>171</v>
      </c>
      <c r="C44" s="174"/>
      <c r="D44" s="174"/>
      <c r="E44" s="174"/>
      <c r="F44" s="174"/>
      <c r="G44" s="174"/>
      <c r="H44" s="174"/>
      <c r="I44" s="175"/>
    </row>
    <row r="45" spans="1:11">
      <c r="A45" s="60"/>
      <c r="B45" s="176" t="s">
        <v>72</v>
      </c>
      <c r="C45" s="177"/>
      <c r="D45" s="177"/>
      <c r="E45" s="178"/>
      <c r="F45" s="177" t="s">
        <v>172</v>
      </c>
      <c r="G45" s="177"/>
      <c r="H45" s="177"/>
      <c r="I45" s="179"/>
    </row>
    <row r="46" spans="1:11">
      <c r="A46" s="62"/>
      <c r="B46" s="180" t="s">
        <v>73</v>
      </c>
      <c r="C46" s="181"/>
      <c r="D46" s="181"/>
      <c r="E46" s="181"/>
      <c r="F46" s="181"/>
      <c r="G46" s="181"/>
      <c r="H46" s="181"/>
      <c r="I46" s="184"/>
    </row>
    <row r="47" spans="1:11">
      <c r="A47" s="88"/>
      <c r="B47" s="182"/>
      <c r="C47" s="183"/>
      <c r="D47" s="183"/>
      <c r="E47" s="183"/>
      <c r="F47" s="183"/>
      <c r="G47" s="183"/>
      <c r="H47" s="183"/>
      <c r="I47" s="185"/>
    </row>
    <row r="48" spans="1:11" ht="13.5" thickBot="1">
      <c r="A48" s="89"/>
      <c r="B48" s="90"/>
      <c r="C48" s="90"/>
      <c r="D48" s="90"/>
      <c r="E48" s="90"/>
      <c r="F48" s="98"/>
      <c r="G48" s="91"/>
      <c r="H48" s="92"/>
      <c r="I48" s="93"/>
    </row>
    <row r="49" spans="1:9">
      <c r="A49" s="186" t="s">
        <v>74</v>
      </c>
      <c r="B49" s="187"/>
      <c r="C49" s="186" t="s">
        <v>75</v>
      </c>
      <c r="D49" s="187"/>
      <c r="E49" s="188"/>
      <c r="F49" s="96" t="s">
        <v>76</v>
      </c>
      <c r="G49" s="189" t="s">
        <v>76</v>
      </c>
      <c r="H49" s="190"/>
      <c r="I49" s="191"/>
    </row>
    <row r="50" spans="1:9">
      <c r="A50" s="147"/>
      <c r="B50" s="148"/>
      <c r="C50" s="147"/>
      <c r="D50" s="153"/>
      <c r="E50" s="148"/>
      <c r="F50" s="148"/>
      <c r="G50" s="156"/>
      <c r="H50" s="157"/>
      <c r="I50" s="158"/>
    </row>
    <row r="51" spans="1:9">
      <c r="A51" s="149"/>
      <c r="B51" s="150"/>
      <c r="C51" s="149"/>
      <c r="D51" s="154"/>
      <c r="E51" s="150"/>
      <c r="F51" s="150"/>
      <c r="G51" s="159"/>
      <c r="H51" s="160"/>
      <c r="I51" s="161"/>
    </row>
    <row r="52" spans="1:9">
      <c r="A52" s="149"/>
      <c r="B52" s="150"/>
      <c r="C52" s="149"/>
      <c r="D52" s="154"/>
      <c r="E52" s="150"/>
      <c r="F52" s="150"/>
      <c r="G52" s="159"/>
      <c r="H52" s="160"/>
      <c r="I52" s="161"/>
    </row>
    <row r="53" spans="1:9">
      <c r="A53" s="149"/>
      <c r="B53" s="150"/>
      <c r="C53" s="149"/>
      <c r="D53" s="154"/>
      <c r="E53" s="150"/>
      <c r="F53" s="150"/>
      <c r="G53" s="159"/>
      <c r="H53" s="160"/>
      <c r="I53" s="161"/>
    </row>
    <row r="54" spans="1:9">
      <c r="A54" s="149"/>
      <c r="B54" s="150"/>
      <c r="C54" s="149"/>
      <c r="D54" s="154"/>
      <c r="E54" s="150"/>
      <c r="F54" s="150"/>
      <c r="G54" s="159"/>
      <c r="H54" s="160"/>
      <c r="I54" s="161"/>
    </row>
    <row r="55" spans="1:9">
      <c r="A55" s="149"/>
      <c r="B55" s="150"/>
      <c r="C55" s="149"/>
      <c r="D55" s="154"/>
      <c r="E55" s="150"/>
      <c r="F55" s="150"/>
      <c r="G55" s="159"/>
      <c r="H55" s="160"/>
      <c r="I55" s="161"/>
    </row>
    <row r="56" spans="1:9">
      <c r="A56" s="149"/>
      <c r="B56" s="150"/>
      <c r="C56" s="149"/>
      <c r="D56" s="154"/>
      <c r="E56" s="150"/>
      <c r="F56" s="150"/>
      <c r="G56" s="159"/>
      <c r="H56" s="160"/>
      <c r="I56" s="161"/>
    </row>
    <row r="57" spans="1:9">
      <c r="A57" s="151"/>
      <c r="B57" s="152"/>
      <c r="C57" s="151"/>
      <c r="D57" s="155"/>
      <c r="E57" s="152"/>
      <c r="F57" s="152"/>
      <c r="G57" s="162"/>
      <c r="H57" s="163"/>
      <c r="I57" s="164"/>
    </row>
    <row r="58" spans="1:9" ht="15">
      <c r="A58" s="165"/>
      <c r="B58" s="166"/>
      <c r="C58" s="167" t="s">
        <v>101</v>
      </c>
      <c r="D58" s="168"/>
      <c r="E58" s="169"/>
      <c r="F58" s="121" t="s">
        <v>136</v>
      </c>
      <c r="G58" s="170" t="s">
        <v>137</v>
      </c>
      <c r="H58" s="171"/>
      <c r="I58" s="172"/>
    </row>
    <row r="59" spans="1:9" ht="15" thickBot="1">
      <c r="A59" s="144" t="s">
        <v>138</v>
      </c>
      <c r="B59" s="145"/>
      <c r="C59" s="144" t="s">
        <v>139</v>
      </c>
      <c r="D59" s="146"/>
      <c r="E59" s="145"/>
      <c r="F59" s="97" t="s">
        <v>140</v>
      </c>
      <c r="G59" s="144" t="s">
        <v>127</v>
      </c>
      <c r="H59" s="146"/>
      <c r="I59" s="145"/>
    </row>
  </sheetData>
  <mergeCells count="109">
    <mergeCell ref="A2:I2"/>
    <mergeCell ref="A4:B4"/>
    <mergeCell ref="G4:I5"/>
    <mergeCell ref="A5:B5"/>
    <mergeCell ref="A8:C8"/>
    <mergeCell ref="D8:E8"/>
    <mergeCell ref="F8:I8"/>
    <mergeCell ref="A1:B1"/>
    <mergeCell ref="C1:H1"/>
    <mergeCell ref="A3:B3"/>
    <mergeCell ref="C3:D3"/>
    <mergeCell ref="E3:F3"/>
    <mergeCell ref="H3:I3"/>
    <mergeCell ref="D4:E4"/>
    <mergeCell ref="C5:E5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4" right="0.4" top="0.75" bottom="0.75" header="0.3" footer="0.3"/>
  <pageSetup scale="66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view="pageBreakPreview" zoomScale="80" zoomScaleSheetLayoutView="80" workbookViewId="0">
      <selection activeCell="G9" sqref="G9:I9"/>
    </sheetView>
  </sheetViews>
  <sheetFormatPr defaultRowHeight="13.5"/>
  <cols>
    <col min="1" max="1" customWidth="true" style="115" width="13.85546875" collapsed="true"/>
    <col min="2" max="2" customWidth="true" style="101" width="9.85546875" collapsed="true"/>
    <col min="3" max="3" customWidth="true" style="101" width="6.140625" collapsed="true"/>
    <col min="4" max="4" customWidth="true" style="101" width="19.42578125" collapsed="true"/>
    <col min="5" max="5" customWidth="true" style="101" width="23.7109375" collapsed="true"/>
    <col min="6" max="6" customWidth="true" style="101" width="19.85546875" collapsed="true"/>
    <col min="7" max="7" customWidth="true" style="101" width="8.0" collapsed="true"/>
    <col min="8" max="8" customWidth="true" style="101" width="10.28515625" collapsed="true"/>
    <col min="9" max="9" customWidth="true" style="101" width="22.140625" collapsed="true"/>
    <col min="10" max="256" style="101" width="9.140625" collapsed="true"/>
    <col min="257" max="257" customWidth="true" style="101" width="13.85546875" collapsed="true"/>
    <col min="258" max="258" customWidth="true" style="101" width="19.28515625" collapsed="true"/>
    <col min="259" max="259" customWidth="true" style="101" width="22.0" collapsed="true"/>
    <col min="260" max="260" customWidth="true" style="101" width="28.28515625" collapsed="true"/>
    <col min="261" max="261" customWidth="true" style="101" width="14.7109375" collapsed="true"/>
    <col min="262" max="262" customWidth="true" style="101" width="20.0" collapsed="true"/>
    <col min="263" max="263" customWidth="true" style="101" width="8.0" collapsed="true"/>
    <col min="264" max="264" bestFit="true" customWidth="true" style="101" width="13.5703125" collapsed="true"/>
    <col min="265" max="265" customWidth="true" style="101" width="22.140625" collapsed="true"/>
    <col min="266" max="512" style="101" width="9.140625" collapsed="true"/>
    <col min="513" max="513" customWidth="true" style="101" width="13.85546875" collapsed="true"/>
    <col min="514" max="514" customWidth="true" style="101" width="19.28515625" collapsed="true"/>
    <col min="515" max="515" customWidth="true" style="101" width="22.0" collapsed="true"/>
    <col min="516" max="516" customWidth="true" style="101" width="28.28515625" collapsed="true"/>
    <col min="517" max="517" customWidth="true" style="101" width="14.7109375" collapsed="true"/>
    <col min="518" max="518" customWidth="true" style="101" width="20.0" collapsed="true"/>
    <col min="519" max="519" customWidth="true" style="101" width="8.0" collapsed="true"/>
    <col min="520" max="520" bestFit="true" customWidth="true" style="101" width="13.5703125" collapsed="true"/>
    <col min="521" max="521" customWidth="true" style="101" width="22.140625" collapsed="true"/>
    <col min="522" max="768" style="101" width="9.140625" collapsed="true"/>
    <col min="769" max="769" customWidth="true" style="101" width="13.85546875" collapsed="true"/>
    <col min="770" max="770" customWidth="true" style="101" width="19.28515625" collapsed="true"/>
    <col min="771" max="771" customWidth="true" style="101" width="22.0" collapsed="true"/>
    <col min="772" max="772" customWidth="true" style="101" width="28.28515625" collapsed="true"/>
    <col min="773" max="773" customWidth="true" style="101" width="14.7109375" collapsed="true"/>
    <col min="774" max="774" customWidth="true" style="101" width="20.0" collapsed="true"/>
    <col min="775" max="775" customWidth="true" style="101" width="8.0" collapsed="true"/>
    <col min="776" max="776" bestFit="true" customWidth="true" style="101" width="13.5703125" collapsed="true"/>
    <col min="777" max="777" customWidth="true" style="101" width="22.140625" collapsed="true"/>
    <col min="778" max="1024" style="101" width="9.140625" collapsed="true"/>
    <col min="1025" max="1025" customWidth="true" style="101" width="13.85546875" collapsed="true"/>
    <col min="1026" max="1026" customWidth="true" style="101" width="19.28515625" collapsed="true"/>
    <col min="1027" max="1027" customWidth="true" style="101" width="22.0" collapsed="true"/>
    <col min="1028" max="1028" customWidth="true" style="101" width="28.28515625" collapsed="true"/>
    <col min="1029" max="1029" customWidth="true" style="101" width="14.7109375" collapsed="true"/>
    <col min="1030" max="1030" customWidth="true" style="101" width="20.0" collapsed="true"/>
    <col min="1031" max="1031" customWidth="true" style="101" width="8.0" collapsed="true"/>
    <col min="1032" max="1032" bestFit="true" customWidth="true" style="101" width="13.5703125" collapsed="true"/>
    <col min="1033" max="1033" customWidth="true" style="101" width="22.140625" collapsed="true"/>
    <col min="1034" max="1280" style="101" width="9.140625" collapsed="true"/>
    <col min="1281" max="1281" customWidth="true" style="101" width="13.85546875" collapsed="true"/>
    <col min="1282" max="1282" customWidth="true" style="101" width="19.28515625" collapsed="true"/>
    <col min="1283" max="1283" customWidth="true" style="101" width="22.0" collapsed="true"/>
    <col min="1284" max="1284" customWidth="true" style="101" width="28.28515625" collapsed="true"/>
    <col min="1285" max="1285" customWidth="true" style="101" width="14.7109375" collapsed="true"/>
    <col min="1286" max="1286" customWidth="true" style="101" width="20.0" collapsed="true"/>
    <col min="1287" max="1287" customWidth="true" style="101" width="8.0" collapsed="true"/>
    <col min="1288" max="1288" bestFit="true" customWidth="true" style="101" width="13.5703125" collapsed="true"/>
    <col min="1289" max="1289" customWidth="true" style="101" width="22.140625" collapsed="true"/>
    <col min="1290" max="1536" style="101" width="9.140625" collapsed="true"/>
    <col min="1537" max="1537" customWidth="true" style="101" width="13.85546875" collapsed="true"/>
    <col min="1538" max="1538" customWidth="true" style="101" width="19.28515625" collapsed="true"/>
    <col min="1539" max="1539" customWidth="true" style="101" width="22.0" collapsed="true"/>
    <col min="1540" max="1540" customWidth="true" style="101" width="28.28515625" collapsed="true"/>
    <col min="1541" max="1541" customWidth="true" style="101" width="14.7109375" collapsed="true"/>
    <col min="1542" max="1542" customWidth="true" style="101" width="20.0" collapsed="true"/>
    <col min="1543" max="1543" customWidth="true" style="101" width="8.0" collapsed="true"/>
    <col min="1544" max="1544" bestFit="true" customWidth="true" style="101" width="13.5703125" collapsed="true"/>
    <col min="1545" max="1545" customWidth="true" style="101" width="22.140625" collapsed="true"/>
    <col min="1546" max="1792" style="101" width="9.140625" collapsed="true"/>
    <col min="1793" max="1793" customWidth="true" style="101" width="13.85546875" collapsed="true"/>
    <col min="1794" max="1794" customWidth="true" style="101" width="19.28515625" collapsed="true"/>
    <col min="1795" max="1795" customWidth="true" style="101" width="22.0" collapsed="true"/>
    <col min="1796" max="1796" customWidth="true" style="101" width="28.28515625" collapsed="true"/>
    <col min="1797" max="1797" customWidth="true" style="101" width="14.7109375" collapsed="true"/>
    <col min="1798" max="1798" customWidth="true" style="101" width="20.0" collapsed="true"/>
    <col min="1799" max="1799" customWidth="true" style="101" width="8.0" collapsed="true"/>
    <col min="1800" max="1800" bestFit="true" customWidth="true" style="101" width="13.5703125" collapsed="true"/>
    <col min="1801" max="1801" customWidth="true" style="101" width="22.140625" collapsed="true"/>
    <col min="1802" max="2048" style="101" width="9.140625" collapsed="true"/>
    <col min="2049" max="2049" customWidth="true" style="101" width="13.85546875" collapsed="true"/>
    <col min="2050" max="2050" customWidth="true" style="101" width="19.28515625" collapsed="true"/>
    <col min="2051" max="2051" customWidth="true" style="101" width="22.0" collapsed="true"/>
    <col min="2052" max="2052" customWidth="true" style="101" width="28.28515625" collapsed="true"/>
    <col min="2053" max="2053" customWidth="true" style="101" width="14.7109375" collapsed="true"/>
    <col min="2054" max="2054" customWidth="true" style="101" width="20.0" collapsed="true"/>
    <col min="2055" max="2055" customWidth="true" style="101" width="8.0" collapsed="true"/>
    <col min="2056" max="2056" bestFit="true" customWidth="true" style="101" width="13.5703125" collapsed="true"/>
    <col min="2057" max="2057" customWidth="true" style="101" width="22.140625" collapsed="true"/>
    <col min="2058" max="2304" style="101" width="9.140625" collapsed="true"/>
    <col min="2305" max="2305" customWidth="true" style="101" width="13.85546875" collapsed="true"/>
    <col min="2306" max="2306" customWidth="true" style="101" width="19.28515625" collapsed="true"/>
    <col min="2307" max="2307" customWidth="true" style="101" width="22.0" collapsed="true"/>
    <col min="2308" max="2308" customWidth="true" style="101" width="28.28515625" collapsed="true"/>
    <col min="2309" max="2309" customWidth="true" style="101" width="14.7109375" collapsed="true"/>
    <col min="2310" max="2310" customWidth="true" style="101" width="20.0" collapsed="true"/>
    <col min="2311" max="2311" customWidth="true" style="101" width="8.0" collapsed="true"/>
    <col min="2312" max="2312" bestFit="true" customWidth="true" style="101" width="13.5703125" collapsed="true"/>
    <col min="2313" max="2313" customWidth="true" style="101" width="22.140625" collapsed="true"/>
    <col min="2314" max="2560" style="101" width="9.140625" collapsed="true"/>
    <col min="2561" max="2561" customWidth="true" style="101" width="13.85546875" collapsed="true"/>
    <col min="2562" max="2562" customWidth="true" style="101" width="19.28515625" collapsed="true"/>
    <col min="2563" max="2563" customWidth="true" style="101" width="22.0" collapsed="true"/>
    <col min="2564" max="2564" customWidth="true" style="101" width="28.28515625" collapsed="true"/>
    <col min="2565" max="2565" customWidth="true" style="101" width="14.7109375" collapsed="true"/>
    <col min="2566" max="2566" customWidth="true" style="101" width="20.0" collapsed="true"/>
    <col min="2567" max="2567" customWidth="true" style="101" width="8.0" collapsed="true"/>
    <col min="2568" max="2568" bestFit="true" customWidth="true" style="101" width="13.5703125" collapsed="true"/>
    <col min="2569" max="2569" customWidth="true" style="101" width="22.140625" collapsed="true"/>
    <col min="2570" max="2816" style="101" width="9.140625" collapsed="true"/>
    <col min="2817" max="2817" customWidth="true" style="101" width="13.85546875" collapsed="true"/>
    <col min="2818" max="2818" customWidth="true" style="101" width="19.28515625" collapsed="true"/>
    <col min="2819" max="2819" customWidth="true" style="101" width="22.0" collapsed="true"/>
    <col min="2820" max="2820" customWidth="true" style="101" width="28.28515625" collapsed="true"/>
    <col min="2821" max="2821" customWidth="true" style="101" width="14.7109375" collapsed="true"/>
    <col min="2822" max="2822" customWidth="true" style="101" width="20.0" collapsed="true"/>
    <col min="2823" max="2823" customWidth="true" style="101" width="8.0" collapsed="true"/>
    <col min="2824" max="2824" bestFit="true" customWidth="true" style="101" width="13.5703125" collapsed="true"/>
    <col min="2825" max="2825" customWidth="true" style="101" width="22.140625" collapsed="true"/>
    <col min="2826" max="3072" style="101" width="9.140625" collapsed="true"/>
    <col min="3073" max="3073" customWidth="true" style="101" width="13.85546875" collapsed="true"/>
    <col min="3074" max="3074" customWidth="true" style="101" width="19.28515625" collapsed="true"/>
    <col min="3075" max="3075" customWidth="true" style="101" width="22.0" collapsed="true"/>
    <col min="3076" max="3076" customWidth="true" style="101" width="28.28515625" collapsed="true"/>
    <col min="3077" max="3077" customWidth="true" style="101" width="14.7109375" collapsed="true"/>
    <col min="3078" max="3078" customWidth="true" style="101" width="20.0" collapsed="true"/>
    <col min="3079" max="3079" customWidth="true" style="101" width="8.0" collapsed="true"/>
    <col min="3080" max="3080" bestFit="true" customWidth="true" style="101" width="13.5703125" collapsed="true"/>
    <col min="3081" max="3081" customWidth="true" style="101" width="22.140625" collapsed="true"/>
    <col min="3082" max="3328" style="101" width="9.140625" collapsed="true"/>
    <col min="3329" max="3329" customWidth="true" style="101" width="13.85546875" collapsed="true"/>
    <col min="3330" max="3330" customWidth="true" style="101" width="19.28515625" collapsed="true"/>
    <col min="3331" max="3331" customWidth="true" style="101" width="22.0" collapsed="true"/>
    <col min="3332" max="3332" customWidth="true" style="101" width="28.28515625" collapsed="true"/>
    <col min="3333" max="3333" customWidth="true" style="101" width="14.7109375" collapsed="true"/>
    <col min="3334" max="3334" customWidth="true" style="101" width="20.0" collapsed="true"/>
    <col min="3335" max="3335" customWidth="true" style="101" width="8.0" collapsed="true"/>
    <col min="3336" max="3336" bestFit="true" customWidth="true" style="101" width="13.5703125" collapsed="true"/>
    <col min="3337" max="3337" customWidth="true" style="101" width="22.140625" collapsed="true"/>
    <col min="3338" max="3584" style="101" width="9.140625" collapsed="true"/>
    <col min="3585" max="3585" customWidth="true" style="101" width="13.85546875" collapsed="true"/>
    <col min="3586" max="3586" customWidth="true" style="101" width="19.28515625" collapsed="true"/>
    <col min="3587" max="3587" customWidth="true" style="101" width="22.0" collapsed="true"/>
    <col min="3588" max="3588" customWidth="true" style="101" width="28.28515625" collapsed="true"/>
    <col min="3589" max="3589" customWidth="true" style="101" width="14.7109375" collapsed="true"/>
    <col min="3590" max="3590" customWidth="true" style="101" width="20.0" collapsed="true"/>
    <col min="3591" max="3591" customWidth="true" style="101" width="8.0" collapsed="true"/>
    <col min="3592" max="3592" bestFit="true" customWidth="true" style="101" width="13.5703125" collapsed="true"/>
    <col min="3593" max="3593" customWidth="true" style="101" width="22.140625" collapsed="true"/>
    <col min="3594" max="3840" style="101" width="9.140625" collapsed="true"/>
    <col min="3841" max="3841" customWidth="true" style="101" width="13.85546875" collapsed="true"/>
    <col min="3842" max="3842" customWidth="true" style="101" width="19.28515625" collapsed="true"/>
    <col min="3843" max="3843" customWidth="true" style="101" width="22.0" collapsed="true"/>
    <col min="3844" max="3844" customWidth="true" style="101" width="28.28515625" collapsed="true"/>
    <col min="3845" max="3845" customWidth="true" style="101" width="14.7109375" collapsed="true"/>
    <col min="3846" max="3846" customWidth="true" style="101" width="20.0" collapsed="true"/>
    <col min="3847" max="3847" customWidth="true" style="101" width="8.0" collapsed="true"/>
    <col min="3848" max="3848" bestFit="true" customWidth="true" style="101" width="13.5703125" collapsed="true"/>
    <col min="3849" max="3849" customWidth="true" style="101" width="22.140625" collapsed="true"/>
    <col min="3850" max="4096" style="101" width="9.140625" collapsed="true"/>
    <col min="4097" max="4097" customWidth="true" style="101" width="13.85546875" collapsed="true"/>
    <col min="4098" max="4098" customWidth="true" style="101" width="19.28515625" collapsed="true"/>
    <col min="4099" max="4099" customWidth="true" style="101" width="22.0" collapsed="true"/>
    <col min="4100" max="4100" customWidth="true" style="101" width="28.28515625" collapsed="true"/>
    <col min="4101" max="4101" customWidth="true" style="101" width="14.7109375" collapsed="true"/>
    <col min="4102" max="4102" customWidth="true" style="101" width="20.0" collapsed="true"/>
    <col min="4103" max="4103" customWidth="true" style="101" width="8.0" collapsed="true"/>
    <col min="4104" max="4104" bestFit="true" customWidth="true" style="101" width="13.5703125" collapsed="true"/>
    <col min="4105" max="4105" customWidth="true" style="101" width="22.140625" collapsed="true"/>
    <col min="4106" max="4352" style="101" width="9.140625" collapsed="true"/>
    <col min="4353" max="4353" customWidth="true" style="101" width="13.85546875" collapsed="true"/>
    <col min="4354" max="4354" customWidth="true" style="101" width="19.28515625" collapsed="true"/>
    <col min="4355" max="4355" customWidth="true" style="101" width="22.0" collapsed="true"/>
    <col min="4356" max="4356" customWidth="true" style="101" width="28.28515625" collapsed="true"/>
    <col min="4357" max="4357" customWidth="true" style="101" width="14.7109375" collapsed="true"/>
    <col min="4358" max="4358" customWidth="true" style="101" width="20.0" collapsed="true"/>
    <col min="4359" max="4359" customWidth="true" style="101" width="8.0" collapsed="true"/>
    <col min="4360" max="4360" bestFit="true" customWidth="true" style="101" width="13.5703125" collapsed="true"/>
    <col min="4361" max="4361" customWidth="true" style="101" width="22.140625" collapsed="true"/>
    <col min="4362" max="4608" style="101" width="9.140625" collapsed="true"/>
    <col min="4609" max="4609" customWidth="true" style="101" width="13.85546875" collapsed="true"/>
    <col min="4610" max="4610" customWidth="true" style="101" width="19.28515625" collapsed="true"/>
    <col min="4611" max="4611" customWidth="true" style="101" width="22.0" collapsed="true"/>
    <col min="4612" max="4612" customWidth="true" style="101" width="28.28515625" collapsed="true"/>
    <col min="4613" max="4613" customWidth="true" style="101" width="14.7109375" collapsed="true"/>
    <col min="4614" max="4614" customWidth="true" style="101" width="20.0" collapsed="true"/>
    <col min="4615" max="4615" customWidth="true" style="101" width="8.0" collapsed="true"/>
    <col min="4616" max="4616" bestFit="true" customWidth="true" style="101" width="13.5703125" collapsed="true"/>
    <col min="4617" max="4617" customWidth="true" style="101" width="22.140625" collapsed="true"/>
    <col min="4618" max="4864" style="101" width="9.140625" collapsed="true"/>
    <col min="4865" max="4865" customWidth="true" style="101" width="13.85546875" collapsed="true"/>
    <col min="4866" max="4866" customWidth="true" style="101" width="19.28515625" collapsed="true"/>
    <col min="4867" max="4867" customWidth="true" style="101" width="22.0" collapsed="true"/>
    <col min="4868" max="4868" customWidth="true" style="101" width="28.28515625" collapsed="true"/>
    <col min="4869" max="4869" customWidth="true" style="101" width="14.7109375" collapsed="true"/>
    <col min="4870" max="4870" customWidth="true" style="101" width="20.0" collapsed="true"/>
    <col min="4871" max="4871" customWidth="true" style="101" width="8.0" collapsed="true"/>
    <col min="4872" max="4872" bestFit="true" customWidth="true" style="101" width="13.5703125" collapsed="true"/>
    <col min="4873" max="4873" customWidth="true" style="101" width="22.140625" collapsed="true"/>
    <col min="4874" max="5120" style="101" width="9.140625" collapsed="true"/>
    <col min="5121" max="5121" customWidth="true" style="101" width="13.85546875" collapsed="true"/>
    <col min="5122" max="5122" customWidth="true" style="101" width="19.28515625" collapsed="true"/>
    <col min="5123" max="5123" customWidth="true" style="101" width="22.0" collapsed="true"/>
    <col min="5124" max="5124" customWidth="true" style="101" width="28.28515625" collapsed="true"/>
    <col min="5125" max="5125" customWidth="true" style="101" width="14.7109375" collapsed="true"/>
    <col min="5126" max="5126" customWidth="true" style="101" width="20.0" collapsed="true"/>
    <col min="5127" max="5127" customWidth="true" style="101" width="8.0" collapsed="true"/>
    <col min="5128" max="5128" bestFit="true" customWidth="true" style="101" width="13.5703125" collapsed="true"/>
    <col min="5129" max="5129" customWidth="true" style="101" width="22.140625" collapsed="true"/>
    <col min="5130" max="5376" style="101" width="9.140625" collapsed="true"/>
    <col min="5377" max="5377" customWidth="true" style="101" width="13.85546875" collapsed="true"/>
    <col min="5378" max="5378" customWidth="true" style="101" width="19.28515625" collapsed="true"/>
    <col min="5379" max="5379" customWidth="true" style="101" width="22.0" collapsed="true"/>
    <col min="5380" max="5380" customWidth="true" style="101" width="28.28515625" collapsed="true"/>
    <col min="5381" max="5381" customWidth="true" style="101" width="14.7109375" collapsed="true"/>
    <col min="5382" max="5382" customWidth="true" style="101" width="20.0" collapsed="true"/>
    <col min="5383" max="5383" customWidth="true" style="101" width="8.0" collapsed="true"/>
    <col min="5384" max="5384" bestFit="true" customWidth="true" style="101" width="13.5703125" collapsed="true"/>
    <col min="5385" max="5385" customWidth="true" style="101" width="22.140625" collapsed="true"/>
    <col min="5386" max="5632" style="101" width="9.140625" collapsed="true"/>
    <col min="5633" max="5633" customWidth="true" style="101" width="13.85546875" collapsed="true"/>
    <col min="5634" max="5634" customWidth="true" style="101" width="19.28515625" collapsed="true"/>
    <col min="5635" max="5635" customWidth="true" style="101" width="22.0" collapsed="true"/>
    <col min="5636" max="5636" customWidth="true" style="101" width="28.28515625" collapsed="true"/>
    <col min="5637" max="5637" customWidth="true" style="101" width="14.7109375" collapsed="true"/>
    <col min="5638" max="5638" customWidth="true" style="101" width="20.0" collapsed="true"/>
    <col min="5639" max="5639" customWidth="true" style="101" width="8.0" collapsed="true"/>
    <col min="5640" max="5640" bestFit="true" customWidth="true" style="101" width="13.5703125" collapsed="true"/>
    <col min="5641" max="5641" customWidth="true" style="101" width="22.140625" collapsed="true"/>
    <col min="5642" max="5888" style="101" width="9.140625" collapsed="true"/>
    <col min="5889" max="5889" customWidth="true" style="101" width="13.85546875" collapsed="true"/>
    <col min="5890" max="5890" customWidth="true" style="101" width="19.28515625" collapsed="true"/>
    <col min="5891" max="5891" customWidth="true" style="101" width="22.0" collapsed="true"/>
    <col min="5892" max="5892" customWidth="true" style="101" width="28.28515625" collapsed="true"/>
    <col min="5893" max="5893" customWidth="true" style="101" width="14.7109375" collapsed="true"/>
    <col min="5894" max="5894" customWidth="true" style="101" width="20.0" collapsed="true"/>
    <col min="5895" max="5895" customWidth="true" style="101" width="8.0" collapsed="true"/>
    <col min="5896" max="5896" bestFit="true" customWidth="true" style="101" width="13.5703125" collapsed="true"/>
    <col min="5897" max="5897" customWidth="true" style="101" width="22.140625" collapsed="true"/>
    <col min="5898" max="6144" style="101" width="9.140625" collapsed="true"/>
    <col min="6145" max="6145" customWidth="true" style="101" width="13.85546875" collapsed="true"/>
    <col min="6146" max="6146" customWidth="true" style="101" width="19.28515625" collapsed="true"/>
    <col min="6147" max="6147" customWidth="true" style="101" width="22.0" collapsed="true"/>
    <col min="6148" max="6148" customWidth="true" style="101" width="28.28515625" collapsed="true"/>
    <col min="6149" max="6149" customWidth="true" style="101" width="14.7109375" collapsed="true"/>
    <col min="6150" max="6150" customWidth="true" style="101" width="20.0" collapsed="true"/>
    <col min="6151" max="6151" customWidth="true" style="101" width="8.0" collapsed="true"/>
    <col min="6152" max="6152" bestFit="true" customWidth="true" style="101" width="13.5703125" collapsed="true"/>
    <col min="6153" max="6153" customWidth="true" style="101" width="22.140625" collapsed="true"/>
    <col min="6154" max="6400" style="101" width="9.140625" collapsed="true"/>
    <col min="6401" max="6401" customWidth="true" style="101" width="13.85546875" collapsed="true"/>
    <col min="6402" max="6402" customWidth="true" style="101" width="19.28515625" collapsed="true"/>
    <col min="6403" max="6403" customWidth="true" style="101" width="22.0" collapsed="true"/>
    <col min="6404" max="6404" customWidth="true" style="101" width="28.28515625" collapsed="true"/>
    <col min="6405" max="6405" customWidth="true" style="101" width="14.7109375" collapsed="true"/>
    <col min="6406" max="6406" customWidth="true" style="101" width="20.0" collapsed="true"/>
    <col min="6407" max="6407" customWidth="true" style="101" width="8.0" collapsed="true"/>
    <col min="6408" max="6408" bestFit="true" customWidth="true" style="101" width="13.5703125" collapsed="true"/>
    <col min="6409" max="6409" customWidth="true" style="101" width="22.140625" collapsed="true"/>
    <col min="6410" max="6656" style="101" width="9.140625" collapsed="true"/>
    <col min="6657" max="6657" customWidth="true" style="101" width="13.85546875" collapsed="true"/>
    <col min="6658" max="6658" customWidth="true" style="101" width="19.28515625" collapsed="true"/>
    <col min="6659" max="6659" customWidth="true" style="101" width="22.0" collapsed="true"/>
    <col min="6660" max="6660" customWidth="true" style="101" width="28.28515625" collapsed="true"/>
    <col min="6661" max="6661" customWidth="true" style="101" width="14.7109375" collapsed="true"/>
    <col min="6662" max="6662" customWidth="true" style="101" width="20.0" collapsed="true"/>
    <col min="6663" max="6663" customWidth="true" style="101" width="8.0" collapsed="true"/>
    <col min="6664" max="6664" bestFit="true" customWidth="true" style="101" width="13.5703125" collapsed="true"/>
    <col min="6665" max="6665" customWidth="true" style="101" width="22.140625" collapsed="true"/>
    <col min="6666" max="6912" style="101" width="9.140625" collapsed="true"/>
    <col min="6913" max="6913" customWidth="true" style="101" width="13.85546875" collapsed="true"/>
    <col min="6914" max="6914" customWidth="true" style="101" width="19.28515625" collapsed="true"/>
    <col min="6915" max="6915" customWidth="true" style="101" width="22.0" collapsed="true"/>
    <col min="6916" max="6916" customWidth="true" style="101" width="28.28515625" collapsed="true"/>
    <col min="6917" max="6917" customWidth="true" style="101" width="14.7109375" collapsed="true"/>
    <col min="6918" max="6918" customWidth="true" style="101" width="20.0" collapsed="true"/>
    <col min="6919" max="6919" customWidth="true" style="101" width="8.0" collapsed="true"/>
    <col min="6920" max="6920" bestFit="true" customWidth="true" style="101" width="13.5703125" collapsed="true"/>
    <col min="6921" max="6921" customWidth="true" style="101" width="22.140625" collapsed="true"/>
    <col min="6922" max="7168" style="101" width="9.140625" collapsed="true"/>
    <col min="7169" max="7169" customWidth="true" style="101" width="13.85546875" collapsed="true"/>
    <col min="7170" max="7170" customWidth="true" style="101" width="19.28515625" collapsed="true"/>
    <col min="7171" max="7171" customWidth="true" style="101" width="22.0" collapsed="true"/>
    <col min="7172" max="7172" customWidth="true" style="101" width="28.28515625" collapsed="true"/>
    <col min="7173" max="7173" customWidth="true" style="101" width="14.7109375" collapsed="true"/>
    <col min="7174" max="7174" customWidth="true" style="101" width="20.0" collapsed="true"/>
    <col min="7175" max="7175" customWidth="true" style="101" width="8.0" collapsed="true"/>
    <col min="7176" max="7176" bestFit="true" customWidth="true" style="101" width="13.5703125" collapsed="true"/>
    <col min="7177" max="7177" customWidth="true" style="101" width="22.140625" collapsed="true"/>
    <col min="7178" max="7424" style="101" width="9.140625" collapsed="true"/>
    <col min="7425" max="7425" customWidth="true" style="101" width="13.85546875" collapsed="true"/>
    <col min="7426" max="7426" customWidth="true" style="101" width="19.28515625" collapsed="true"/>
    <col min="7427" max="7427" customWidth="true" style="101" width="22.0" collapsed="true"/>
    <col min="7428" max="7428" customWidth="true" style="101" width="28.28515625" collapsed="true"/>
    <col min="7429" max="7429" customWidth="true" style="101" width="14.7109375" collapsed="true"/>
    <col min="7430" max="7430" customWidth="true" style="101" width="20.0" collapsed="true"/>
    <col min="7431" max="7431" customWidth="true" style="101" width="8.0" collapsed="true"/>
    <col min="7432" max="7432" bestFit="true" customWidth="true" style="101" width="13.5703125" collapsed="true"/>
    <col min="7433" max="7433" customWidth="true" style="101" width="22.140625" collapsed="true"/>
    <col min="7434" max="7680" style="101" width="9.140625" collapsed="true"/>
    <col min="7681" max="7681" customWidth="true" style="101" width="13.85546875" collapsed="true"/>
    <col min="7682" max="7682" customWidth="true" style="101" width="19.28515625" collapsed="true"/>
    <col min="7683" max="7683" customWidth="true" style="101" width="22.0" collapsed="true"/>
    <col min="7684" max="7684" customWidth="true" style="101" width="28.28515625" collapsed="true"/>
    <col min="7685" max="7685" customWidth="true" style="101" width="14.7109375" collapsed="true"/>
    <col min="7686" max="7686" customWidth="true" style="101" width="20.0" collapsed="true"/>
    <col min="7687" max="7687" customWidth="true" style="101" width="8.0" collapsed="true"/>
    <col min="7688" max="7688" bestFit="true" customWidth="true" style="101" width="13.5703125" collapsed="true"/>
    <col min="7689" max="7689" customWidth="true" style="101" width="22.140625" collapsed="true"/>
    <col min="7690" max="7936" style="101" width="9.140625" collapsed="true"/>
    <col min="7937" max="7937" customWidth="true" style="101" width="13.85546875" collapsed="true"/>
    <col min="7938" max="7938" customWidth="true" style="101" width="19.28515625" collapsed="true"/>
    <col min="7939" max="7939" customWidth="true" style="101" width="22.0" collapsed="true"/>
    <col min="7940" max="7940" customWidth="true" style="101" width="28.28515625" collapsed="true"/>
    <col min="7941" max="7941" customWidth="true" style="101" width="14.7109375" collapsed="true"/>
    <col min="7942" max="7942" customWidth="true" style="101" width="20.0" collapsed="true"/>
    <col min="7943" max="7943" customWidth="true" style="101" width="8.0" collapsed="true"/>
    <col min="7944" max="7944" bestFit="true" customWidth="true" style="101" width="13.5703125" collapsed="true"/>
    <col min="7945" max="7945" customWidth="true" style="101" width="22.140625" collapsed="true"/>
    <col min="7946" max="8192" style="101" width="9.140625" collapsed="true"/>
    <col min="8193" max="8193" customWidth="true" style="101" width="13.85546875" collapsed="true"/>
    <col min="8194" max="8194" customWidth="true" style="101" width="19.28515625" collapsed="true"/>
    <col min="8195" max="8195" customWidth="true" style="101" width="22.0" collapsed="true"/>
    <col min="8196" max="8196" customWidth="true" style="101" width="28.28515625" collapsed="true"/>
    <col min="8197" max="8197" customWidth="true" style="101" width="14.7109375" collapsed="true"/>
    <col min="8198" max="8198" customWidth="true" style="101" width="20.0" collapsed="true"/>
    <col min="8199" max="8199" customWidth="true" style="101" width="8.0" collapsed="true"/>
    <col min="8200" max="8200" bestFit="true" customWidth="true" style="101" width="13.5703125" collapsed="true"/>
    <col min="8201" max="8201" customWidth="true" style="101" width="22.140625" collapsed="true"/>
    <col min="8202" max="8448" style="101" width="9.140625" collapsed="true"/>
    <col min="8449" max="8449" customWidth="true" style="101" width="13.85546875" collapsed="true"/>
    <col min="8450" max="8450" customWidth="true" style="101" width="19.28515625" collapsed="true"/>
    <col min="8451" max="8451" customWidth="true" style="101" width="22.0" collapsed="true"/>
    <col min="8452" max="8452" customWidth="true" style="101" width="28.28515625" collapsed="true"/>
    <col min="8453" max="8453" customWidth="true" style="101" width="14.7109375" collapsed="true"/>
    <col min="8454" max="8454" customWidth="true" style="101" width="20.0" collapsed="true"/>
    <col min="8455" max="8455" customWidth="true" style="101" width="8.0" collapsed="true"/>
    <col min="8456" max="8456" bestFit="true" customWidth="true" style="101" width="13.5703125" collapsed="true"/>
    <col min="8457" max="8457" customWidth="true" style="101" width="22.140625" collapsed="true"/>
    <col min="8458" max="8704" style="101" width="9.140625" collapsed="true"/>
    <col min="8705" max="8705" customWidth="true" style="101" width="13.85546875" collapsed="true"/>
    <col min="8706" max="8706" customWidth="true" style="101" width="19.28515625" collapsed="true"/>
    <col min="8707" max="8707" customWidth="true" style="101" width="22.0" collapsed="true"/>
    <col min="8708" max="8708" customWidth="true" style="101" width="28.28515625" collapsed="true"/>
    <col min="8709" max="8709" customWidth="true" style="101" width="14.7109375" collapsed="true"/>
    <col min="8710" max="8710" customWidth="true" style="101" width="20.0" collapsed="true"/>
    <col min="8711" max="8711" customWidth="true" style="101" width="8.0" collapsed="true"/>
    <col min="8712" max="8712" bestFit="true" customWidth="true" style="101" width="13.5703125" collapsed="true"/>
    <col min="8713" max="8713" customWidth="true" style="101" width="22.140625" collapsed="true"/>
    <col min="8714" max="8960" style="101" width="9.140625" collapsed="true"/>
    <col min="8961" max="8961" customWidth="true" style="101" width="13.85546875" collapsed="true"/>
    <col min="8962" max="8962" customWidth="true" style="101" width="19.28515625" collapsed="true"/>
    <col min="8963" max="8963" customWidth="true" style="101" width="22.0" collapsed="true"/>
    <col min="8964" max="8964" customWidth="true" style="101" width="28.28515625" collapsed="true"/>
    <col min="8965" max="8965" customWidth="true" style="101" width="14.7109375" collapsed="true"/>
    <col min="8966" max="8966" customWidth="true" style="101" width="20.0" collapsed="true"/>
    <col min="8967" max="8967" customWidth="true" style="101" width="8.0" collapsed="true"/>
    <col min="8968" max="8968" bestFit="true" customWidth="true" style="101" width="13.5703125" collapsed="true"/>
    <col min="8969" max="8969" customWidth="true" style="101" width="22.140625" collapsed="true"/>
    <col min="8970" max="9216" style="101" width="9.140625" collapsed="true"/>
    <col min="9217" max="9217" customWidth="true" style="101" width="13.85546875" collapsed="true"/>
    <col min="9218" max="9218" customWidth="true" style="101" width="19.28515625" collapsed="true"/>
    <col min="9219" max="9219" customWidth="true" style="101" width="22.0" collapsed="true"/>
    <col min="9220" max="9220" customWidth="true" style="101" width="28.28515625" collapsed="true"/>
    <col min="9221" max="9221" customWidth="true" style="101" width="14.7109375" collapsed="true"/>
    <col min="9222" max="9222" customWidth="true" style="101" width="20.0" collapsed="true"/>
    <col min="9223" max="9223" customWidth="true" style="101" width="8.0" collapsed="true"/>
    <col min="9224" max="9224" bestFit="true" customWidth="true" style="101" width="13.5703125" collapsed="true"/>
    <col min="9225" max="9225" customWidth="true" style="101" width="22.140625" collapsed="true"/>
    <col min="9226" max="9472" style="101" width="9.140625" collapsed="true"/>
    <col min="9473" max="9473" customWidth="true" style="101" width="13.85546875" collapsed="true"/>
    <col min="9474" max="9474" customWidth="true" style="101" width="19.28515625" collapsed="true"/>
    <col min="9475" max="9475" customWidth="true" style="101" width="22.0" collapsed="true"/>
    <col min="9476" max="9476" customWidth="true" style="101" width="28.28515625" collapsed="true"/>
    <col min="9477" max="9477" customWidth="true" style="101" width="14.7109375" collapsed="true"/>
    <col min="9478" max="9478" customWidth="true" style="101" width="20.0" collapsed="true"/>
    <col min="9479" max="9479" customWidth="true" style="101" width="8.0" collapsed="true"/>
    <col min="9480" max="9480" bestFit="true" customWidth="true" style="101" width="13.5703125" collapsed="true"/>
    <col min="9481" max="9481" customWidth="true" style="101" width="22.140625" collapsed="true"/>
    <col min="9482" max="9728" style="101" width="9.140625" collapsed="true"/>
    <col min="9729" max="9729" customWidth="true" style="101" width="13.85546875" collapsed="true"/>
    <col min="9730" max="9730" customWidth="true" style="101" width="19.28515625" collapsed="true"/>
    <col min="9731" max="9731" customWidth="true" style="101" width="22.0" collapsed="true"/>
    <col min="9732" max="9732" customWidth="true" style="101" width="28.28515625" collapsed="true"/>
    <col min="9733" max="9733" customWidth="true" style="101" width="14.7109375" collapsed="true"/>
    <col min="9734" max="9734" customWidth="true" style="101" width="20.0" collapsed="true"/>
    <col min="9735" max="9735" customWidth="true" style="101" width="8.0" collapsed="true"/>
    <col min="9736" max="9736" bestFit="true" customWidth="true" style="101" width="13.5703125" collapsed="true"/>
    <col min="9737" max="9737" customWidth="true" style="101" width="22.140625" collapsed="true"/>
    <col min="9738" max="9984" style="101" width="9.140625" collapsed="true"/>
    <col min="9985" max="9985" customWidth="true" style="101" width="13.85546875" collapsed="true"/>
    <col min="9986" max="9986" customWidth="true" style="101" width="19.28515625" collapsed="true"/>
    <col min="9987" max="9987" customWidth="true" style="101" width="22.0" collapsed="true"/>
    <col min="9988" max="9988" customWidth="true" style="101" width="28.28515625" collapsed="true"/>
    <col min="9989" max="9989" customWidth="true" style="101" width="14.7109375" collapsed="true"/>
    <col min="9990" max="9990" customWidth="true" style="101" width="20.0" collapsed="true"/>
    <col min="9991" max="9991" customWidth="true" style="101" width="8.0" collapsed="true"/>
    <col min="9992" max="9992" bestFit="true" customWidth="true" style="101" width="13.5703125" collapsed="true"/>
    <col min="9993" max="9993" customWidth="true" style="101" width="22.140625" collapsed="true"/>
    <col min="9994" max="10240" style="101" width="9.140625" collapsed="true"/>
    <col min="10241" max="10241" customWidth="true" style="101" width="13.85546875" collapsed="true"/>
    <col min="10242" max="10242" customWidth="true" style="101" width="19.28515625" collapsed="true"/>
    <col min="10243" max="10243" customWidth="true" style="101" width="22.0" collapsed="true"/>
    <col min="10244" max="10244" customWidth="true" style="101" width="28.28515625" collapsed="true"/>
    <col min="10245" max="10245" customWidth="true" style="101" width="14.7109375" collapsed="true"/>
    <col min="10246" max="10246" customWidth="true" style="101" width="20.0" collapsed="true"/>
    <col min="10247" max="10247" customWidth="true" style="101" width="8.0" collapsed="true"/>
    <col min="10248" max="10248" bestFit="true" customWidth="true" style="101" width="13.5703125" collapsed="true"/>
    <col min="10249" max="10249" customWidth="true" style="101" width="22.140625" collapsed="true"/>
    <col min="10250" max="10496" style="101" width="9.140625" collapsed="true"/>
    <col min="10497" max="10497" customWidth="true" style="101" width="13.85546875" collapsed="true"/>
    <col min="10498" max="10498" customWidth="true" style="101" width="19.28515625" collapsed="true"/>
    <col min="10499" max="10499" customWidth="true" style="101" width="22.0" collapsed="true"/>
    <col min="10500" max="10500" customWidth="true" style="101" width="28.28515625" collapsed="true"/>
    <col min="10501" max="10501" customWidth="true" style="101" width="14.7109375" collapsed="true"/>
    <col min="10502" max="10502" customWidth="true" style="101" width="20.0" collapsed="true"/>
    <col min="10503" max="10503" customWidth="true" style="101" width="8.0" collapsed="true"/>
    <col min="10504" max="10504" bestFit="true" customWidth="true" style="101" width="13.5703125" collapsed="true"/>
    <col min="10505" max="10505" customWidth="true" style="101" width="22.140625" collapsed="true"/>
    <col min="10506" max="10752" style="101" width="9.140625" collapsed="true"/>
    <col min="10753" max="10753" customWidth="true" style="101" width="13.85546875" collapsed="true"/>
    <col min="10754" max="10754" customWidth="true" style="101" width="19.28515625" collapsed="true"/>
    <col min="10755" max="10755" customWidth="true" style="101" width="22.0" collapsed="true"/>
    <col min="10756" max="10756" customWidth="true" style="101" width="28.28515625" collapsed="true"/>
    <col min="10757" max="10757" customWidth="true" style="101" width="14.7109375" collapsed="true"/>
    <col min="10758" max="10758" customWidth="true" style="101" width="20.0" collapsed="true"/>
    <col min="10759" max="10759" customWidth="true" style="101" width="8.0" collapsed="true"/>
    <col min="10760" max="10760" bestFit="true" customWidth="true" style="101" width="13.5703125" collapsed="true"/>
    <col min="10761" max="10761" customWidth="true" style="101" width="22.140625" collapsed="true"/>
    <col min="10762" max="11008" style="101" width="9.140625" collapsed="true"/>
    <col min="11009" max="11009" customWidth="true" style="101" width="13.85546875" collapsed="true"/>
    <col min="11010" max="11010" customWidth="true" style="101" width="19.28515625" collapsed="true"/>
    <col min="11011" max="11011" customWidth="true" style="101" width="22.0" collapsed="true"/>
    <col min="11012" max="11012" customWidth="true" style="101" width="28.28515625" collapsed="true"/>
    <col min="11013" max="11013" customWidth="true" style="101" width="14.7109375" collapsed="true"/>
    <col min="11014" max="11014" customWidth="true" style="101" width="20.0" collapsed="true"/>
    <col min="11015" max="11015" customWidth="true" style="101" width="8.0" collapsed="true"/>
    <col min="11016" max="11016" bestFit="true" customWidth="true" style="101" width="13.5703125" collapsed="true"/>
    <col min="11017" max="11017" customWidth="true" style="101" width="22.140625" collapsed="true"/>
    <col min="11018" max="11264" style="101" width="9.140625" collapsed="true"/>
    <col min="11265" max="11265" customWidth="true" style="101" width="13.85546875" collapsed="true"/>
    <col min="11266" max="11266" customWidth="true" style="101" width="19.28515625" collapsed="true"/>
    <col min="11267" max="11267" customWidth="true" style="101" width="22.0" collapsed="true"/>
    <col min="11268" max="11268" customWidth="true" style="101" width="28.28515625" collapsed="true"/>
    <col min="11269" max="11269" customWidth="true" style="101" width="14.7109375" collapsed="true"/>
    <col min="11270" max="11270" customWidth="true" style="101" width="20.0" collapsed="true"/>
    <col min="11271" max="11271" customWidth="true" style="101" width="8.0" collapsed="true"/>
    <col min="11272" max="11272" bestFit="true" customWidth="true" style="101" width="13.5703125" collapsed="true"/>
    <col min="11273" max="11273" customWidth="true" style="101" width="22.140625" collapsed="true"/>
    <col min="11274" max="11520" style="101" width="9.140625" collapsed="true"/>
    <col min="11521" max="11521" customWidth="true" style="101" width="13.85546875" collapsed="true"/>
    <col min="11522" max="11522" customWidth="true" style="101" width="19.28515625" collapsed="true"/>
    <col min="11523" max="11523" customWidth="true" style="101" width="22.0" collapsed="true"/>
    <col min="11524" max="11524" customWidth="true" style="101" width="28.28515625" collapsed="true"/>
    <col min="11525" max="11525" customWidth="true" style="101" width="14.7109375" collapsed="true"/>
    <col min="11526" max="11526" customWidth="true" style="101" width="20.0" collapsed="true"/>
    <col min="11527" max="11527" customWidth="true" style="101" width="8.0" collapsed="true"/>
    <col min="11528" max="11528" bestFit="true" customWidth="true" style="101" width="13.5703125" collapsed="true"/>
    <col min="11529" max="11529" customWidth="true" style="101" width="22.140625" collapsed="true"/>
    <col min="11530" max="11776" style="101" width="9.140625" collapsed="true"/>
    <col min="11777" max="11777" customWidth="true" style="101" width="13.85546875" collapsed="true"/>
    <col min="11778" max="11778" customWidth="true" style="101" width="19.28515625" collapsed="true"/>
    <col min="11779" max="11779" customWidth="true" style="101" width="22.0" collapsed="true"/>
    <col min="11780" max="11780" customWidth="true" style="101" width="28.28515625" collapsed="true"/>
    <col min="11781" max="11781" customWidth="true" style="101" width="14.7109375" collapsed="true"/>
    <col min="11782" max="11782" customWidth="true" style="101" width="20.0" collapsed="true"/>
    <col min="11783" max="11783" customWidth="true" style="101" width="8.0" collapsed="true"/>
    <col min="11784" max="11784" bestFit="true" customWidth="true" style="101" width="13.5703125" collapsed="true"/>
    <col min="11785" max="11785" customWidth="true" style="101" width="22.140625" collapsed="true"/>
    <col min="11786" max="12032" style="101" width="9.140625" collapsed="true"/>
    <col min="12033" max="12033" customWidth="true" style="101" width="13.85546875" collapsed="true"/>
    <col min="12034" max="12034" customWidth="true" style="101" width="19.28515625" collapsed="true"/>
    <col min="12035" max="12035" customWidth="true" style="101" width="22.0" collapsed="true"/>
    <col min="12036" max="12036" customWidth="true" style="101" width="28.28515625" collapsed="true"/>
    <col min="12037" max="12037" customWidth="true" style="101" width="14.7109375" collapsed="true"/>
    <col min="12038" max="12038" customWidth="true" style="101" width="20.0" collapsed="true"/>
    <col min="12039" max="12039" customWidth="true" style="101" width="8.0" collapsed="true"/>
    <col min="12040" max="12040" bestFit="true" customWidth="true" style="101" width="13.5703125" collapsed="true"/>
    <col min="12041" max="12041" customWidth="true" style="101" width="22.140625" collapsed="true"/>
    <col min="12042" max="12288" style="101" width="9.140625" collapsed="true"/>
    <col min="12289" max="12289" customWidth="true" style="101" width="13.85546875" collapsed="true"/>
    <col min="12290" max="12290" customWidth="true" style="101" width="19.28515625" collapsed="true"/>
    <col min="12291" max="12291" customWidth="true" style="101" width="22.0" collapsed="true"/>
    <col min="12292" max="12292" customWidth="true" style="101" width="28.28515625" collapsed="true"/>
    <col min="12293" max="12293" customWidth="true" style="101" width="14.7109375" collapsed="true"/>
    <col min="12294" max="12294" customWidth="true" style="101" width="20.0" collapsed="true"/>
    <col min="12295" max="12295" customWidth="true" style="101" width="8.0" collapsed="true"/>
    <col min="12296" max="12296" bestFit="true" customWidth="true" style="101" width="13.5703125" collapsed="true"/>
    <col min="12297" max="12297" customWidth="true" style="101" width="22.140625" collapsed="true"/>
    <col min="12298" max="12544" style="101" width="9.140625" collapsed="true"/>
    <col min="12545" max="12545" customWidth="true" style="101" width="13.85546875" collapsed="true"/>
    <col min="12546" max="12546" customWidth="true" style="101" width="19.28515625" collapsed="true"/>
    <col min="12547" max="12547" customWidth="true" style="101" width="22.0" collapsed="true"/>
    <col min="12548" max="12548" customWidth="true" style="101" width="28.28515625" collapsed="true"/>
    <col min="12549" max="12549" customWidth="true" style="101" width="14.7109375" collapsed="true"/>
    <col min="12550" max="12550" customWidth="true" style="101" width="20.0" collapsed="true"/>
    <col min="12551" max="12551" customWidth="true" style="101" width="8.0" collapsed="true"/>
    <col min="12552" max="12552" bestFit="true" customWidth="true" style="101" width="13.5703125" collapsed="true"/>
    <col min="12553" max="12553" customWidth="true" style="101" width="22.140625" collapsed="true"/>
    <col min="12554" max="12800" style="101" width="9.140625" collapsed="true"/>
    <col min="12801" max="12801" customWidth="true" style="101" width="13.85546875" collapsed="true"/>
    <col min="12802" max="12802" customWidth="true" style="101" width="19.28515625" collapsed="true"/>
    <col min="12803" max="12803" customWidth="true" style="101" width="22.0" collapsed="true"/>
    <col min="12804" max="12804" customWidth="true" style="101" width="28.28515625" collapsed="true"/>
    <col min="12805" max="12805" customWidth="true" style="101" width="14.7109375" collapsed="true"/>
    <col min="12806" max="12806" customWidth="true" style="101" width="20.0" collapsed="true"/>
    <col min="12807" max="12807" customWidth="true" style="101" width="8.0" collapsed="true"/>
    <col min="12808" max="12808" bestFit="true" customWidth="true" style="101" width="13.5703125" collapsed="true"/>
    <col min="12809" max="12809" customWidth="true" style="101" width="22.140625" collapsed="true"/>
    <col min="12810" max="13056" style="101" width="9.140625" collapsed="true"/>
    <col min="13057" max="13057" customWidth="true" style="101" width="13.85546875" collapsed="true"/>
    <col min="13058" max="13058" customWidth="true" style="101" width="19.28515625" collapsed="true"/>
    <col min="13059" max="13059" customWidth="true" style="101" width="22.0" collapsed="true"/>
    <col min="13060" max="13060" customWidth="true" style="101" width="28.28515625" collapsed="true"/>
    <col min="13061" max="13061" customWidth="true" style="101" width="14.7109375" collapsed="true"/>
    <col min="13062" max="13062" customWidth="true" style="101" width="20.0" collapsed="true"/>
    <col min="13063" max="13063" customWidth="true" style="101" width="8.0" collapsed="true"/>
    <col min="13064" max="13064" bestFit="true" customWidth="true" style="101" width="13.5703125" collapsed="true"/>
    <col min="13065" max="13065" customWidth="true" style="101" width="22.140625" collapsed="true"/>
    <col min="13066" max="13312" style="101" width="9.140625" collapsed="true"/>
    <col min="13313" max="13313" customWidth="true" style="101" width="13.85546875" collapsed="true"/>
    <col min="13314" max="13314" customWidth="true" style="101" width="19.28515625" collapsed="true"/>
    <col min="13315" max="13315" customWidth="true" style="101" width="22.0" collapsed="true"/>
    <col min="13316" max="13316" customWidth="true" style="101" width="28.28515625" collapsed="true"/>
    <col min="13317" max="13317" customWidth="true" style="101" width="14.7109375" collapsed="true"/>
    <col min="13318" max="13318" customWidth="true" style="101" width="20.0" collapsed="true"/>
    <col min="13319" max="13319" customWidth="true" style="101" width="8.0" collapsed="true"/>
    <col min="13320" max="13320" bestFit="true" customWidth="true" style="101" width="13.5703125" collapsed="true"/>
    <col min="13321" max="13321" customWidth="true" style="101" width="22.140625" collapsed="true"/>
    <col min="13322" max="13568" style="101" width="9.140625" collapsed="true"/>
    <col min="13569" max="13569" customWidth="true" style="101" width="13.85546875" collapsed="true"/>
    <col min="13570" max="13570" customWidth="true" style="101" width="19.28515625" collapsed="true"/>
    <col min="13571" max="13571" customWidth="true" style="101" width="22.0" collapsed="true"/>
    <col min="13572" max="13572" customWidth="true" style="101" width="28.28515625" collapsed="true"/>
    <col min="13573" max="13573" customWidth="true" style="101" width="14.7109375" collapsed="true"/>
    <col min="13574" max="13574" customWidth="true" style="101" width="20.0" collapsed="true"/>
    <col min="13575" max="13575" customWidth="true" style="101" width="8.0" collapsed="true"/>
    <col min="13576" max="13576" bestFit="true" customWidth="true" style="101" width="13.5703125" collapsed="true"/>
    <col min="13577" max="13577" customWidth="true" style="101" width="22.140625" collapsed="true"/>
    <col min="13578" max="13824" style="101" width="9.140625" collapsed="true"/>
    <col min="13825" max="13825" customWidth="true" style="101" width="13.85546875" collapsed="true"/>
    <col min="13826" max="13826" customWidth="true" style="101" width="19.28515625" collapsed="true"/>
    <col min="13827" max="13827" customWidth="true" style="101" width="22.0" collapsed="true"/>
    <col min="13828" max="13828" customWidth="true" style="101" width="28.28515625" collapsed="true"/>
    <col min="13829" max="13829" customWidth="true" style="101" width="14.7109375" collapsed="true"/>
    <col min="13830" max="13830" customWidth="true" style="101" width="20.0" collapsed="true"/>
    <col min="13831" max="13831" customWidth="true" style="101" width="8.0" collapsed="true"/>
    <col min="13832" max="13832" bestFit="true" customWidth="true" style="101" width="13.5703125" collapsed="true"/>
    <col min="13833" max="13833" customWidth="true" style="101" width="22.140625" collapsed="true"/>
    <col min="13834" max="14080" style="101" width="9.140625" collapsed="true"/>
    <col min="14081" max="14081" customWidth="true" style="101" width="13.85546875" collapsed="true"/>
    <col min="14082" max="14082" customWidth="true" style="101" width="19.28515625" collapsed="true"/>
    <col min="14083" max="14083" customWidth="true" style="101" width="22.0" collapsed="true"/>
    <col min="14084" max="14084" customWidth="true" style="101" width="28.28515625" collapsed="true"/>
    <col min="14085" max="14085" customWidth="true" style="101" width="14.7109375" collapsed="true"/>
    <col min="14086" max="14086" customWidth="true" style="101" width="20.0" collapsed="true"/>
    <col min="14087" max="14087" customWidth="true" style="101" width="8.0" collapsed="true"/>
    <col min="14088" max="14088" bestFit="true" customWidth="true" style="101" width="13.5703125" collapsed="true"/>
    <col min="14089" max="14089" customWidth="true" style="101" width="22.140625" collapsed="true"/>
    <col min="14090" max="14336" style="101" width="9.140625" collapsed="true"/>
    <col min="14337" max="14337" customWidth="true" style="101" width="13.85546875" collapsed="true"/>
    <col min="14338" max="14338" customWidth="true" style="101" width="19.28515625" collapsed="true"/>
    <col min="14339" max="14339" customWidth="true" style="101" width="22.0" collapsed="true"/>
    <col min="14340" max="14340" customWidth="true" style="101" width="28.28515625" collapsed="true"/>
    <col min="14341" max="14341" customWidth="true" style="101" width="14.7109375" collapsed="true"/>
    <col min="14342" max="14342" customWidth="true" style="101" width="20.0" collapsed="true"/>
    <col min="14343" max="14343" customWidth="true" style="101" width="8.0" collapsed="true"/>
    <col min="14344" max="14344" bestFit="true" customWidth="true" style="101" width="13.5703125" collapsed="true"/>
    <col min="14345" max="14345" customWidth="true" style="101" width="22.140625" collapsed="true"/>
    <col min="14346" max="14592" style="101" width="9.140625" collapsed="true"/>
    <col min="14593" max="14593" customWidth="true" style="101" width="13.85546875" collapsed="true"/>
    <col min="14594" max="14594" customWidth="true" style="101" width="19.28515625" collapsed="true"/>
    <col min="14595" max="14595" customWidth="true" style="101" width="22.0" collapsed="true"/>
    <col min="14596" max="14596" customWidth="true" style="101" width="28.28515625" collapsed="true"/>
    <col min="14597" max="14597" customWidth="true" style="101" width="14.7109375" collapsed="true"/>
    <col min="14598" max="14598" customWidth="true" style="101" width="20.0" collapsed="true"/>
    <col min="14599" max="14599" customWidth="true" style="101" width="8.0" collapsed="true"/>
    <col min="14600" max="14600" bestFit="true" customWidth="true" style="101" width="13.5703125" collapsed="true"/>
    <col min="14601" max="14601" customWidth="true" style="101" width="22.140625" collapsed="true"/>
    <col min="14602" max="14848" style="101" width="9.140625" collapsed="true"/>
    <col min="14849" max="14849" customWidth="true" style="101" width="13.85546875" collapsed="true"/>
    <col min="14850" max="14850" customWidth="true" style="101" width="19.28515625" collapsed="true"/>
    <col min="14851" max="14851" customWidth="true" style="101" width="22.0" collapsed="true"/>
    <col min="14852" max="14852" customWidth="true" style="101" width="28.28515625" collapsed="true"/>
    <col min="14853" max="14853" customWidth="true" style="101" width="14.7109375" collapsed="true"/>
    <col min="14854" max="14854" customWidth="true" style="101" width="20.0" collapsed="true"/>
    <col min="14855" max="14855" customWidth="true" style="101" width="8.0" collapsed="true"/>
    <col min="14856" max="14856" bestFit="true" customWidth="true" style="101" width="13.5703125" collapsed="true"/>
    <col min="14857" max="14857" customWidth="true" style="101" width="22.140625" collapsed="true"/>
    <col min="14858" max="15104" style="101" width="9.140625" collapsed="true"/>
    <col min="15105" max="15105" customWidth="true" style="101" width="13.85546875" collapsed="true"/>
    <col min="15106" max="15106" customWidth="true" style="101" width="19.28515625" collapsed="true"/>
    <col min="15107" max="15107" customWidth="true" style="101" width="22.0" collapsed="true"/>
    <col min="15108" max="15108" customWidth="true" style="101" width="28.28515625" collapsed="true"/>
    <col min="15109" max="15109" customWidth="true" style="101" width="14.7109375" collapsed="true"/>
    <col min="15110" max="15110" customWidth="true" style="101" width="20.0" collapsed="true"/>
    <col min="15111" max="15111" customWidth="true" style="101" width="8.0" collapsed="true"/>
    <col min="15112" max="15112" bestFit="true" customWidth="true" style="101" width="13.5703125" collapsed="true"/>
    <col min="15113" max="15113" customWidth="true" style="101" width="22.140625" collapsed="true"/>
    <col min="15114" max="15360" style="101" width="9.140625" collapsed="true"/>
    <col min="15361" max="15361" customWidth="true" style="101" width="13.85546875" collapsed="true"/>
    <col min="15362" max="15362" customWidth="true" style="101" width="19.28515625" collapsed="true"/>
    <col min="15363" max="15363" customWidth="true" style="101" width="22.0" collapsed="true"/>
    <col min="15364" max="15364" customWidth="true" style="101" width="28.28515625" collapsed="true"/>
    <col min="15365" max="15365" customWidth="true" style="101" width="14.7109375" collapsed="true"/>
    <col min="15366" max="15366" customWidth="true" style="101" width="20.0" collapsed="true"/>
    <col min="15367" max="15367" customWidth="true" style="101" width="8.0" collapsed="true"/>
    <col min="15368" max="15368" bestFit="true" customWidth="true" style="101" width="13.5703125" collapsed="true"/>
    <col min="15369" max="15369" customWidth="true" style="101" width="22.140625" collapsed="true"/>
    <col min="15370" max="15616" style="101" width="9.140625" collapsed="true"/>
    <col min="15617" max="15617" customWidth="true" style="101" width="13.85546875" collapsed="true"/>
    <col min="15618" max="15618" customWidth="true" style="101" width="19.28515625" collapsed="true"/>
    <col min="15619" max="15619" customWidth="true" style="101" width="22.0" collapsed="true"/>
    <col min="15620" max="15620" customWidth="true" style="101" width="28.28515625" collapsed="true"/>
    <col min="15621" max="15621" customWidth="true" style="101" width="14.7109375" collapsed="true"/>
    <col min="15622" max="15622" customWidth="true" style="101" width="20.0" collapsed="true"/>
    <col min="15623" max="15623" customWidth="true" style="101" width="8.0" collapsed="true"/>
    <col min="15624" max="15624" bestFit="true" customWidth="true" style="101" width="13.5703125" collapsed="true"/>
    <col min="15625" max="15625" customWidth="true" style="101" width="22.140625" collapsed="true"/>
    <col min="15626" max="15872" style="101" width="9.140625" collapsed="true"/>
    <col min="15873" max="15873" customWidth="true" style="101" width="13.85546875" collapsed="true"/>
    <col min="15874" max="15874" customWidth="true" style="101" width="19.28515625" collapsed="true"/>
    <col min="15875" max="15875" customWidth="true" style="101" width="22.0" collapsed="true"/>
    <col min="15876" max="15876" customWidth="true" style="101" width="28.28515625" collapsed="true"/>
    <col min="15877" max="15877" customWidth="true" style="101" width="14.7109375" collapsed="true"/>
    <col min="15878" max="15878" customWidth="true" style="101" width="20.0" collapsed="true"/>
    <col min="15879" max="15879" customWidth="true" style="101" width="8.0" collapsed="true"/>
    <col min="15880" max="15880" bestFit="true" customWidth="true" style="101" width="13.5703125" collapsed="true"/>
    <col min="15881" max="15881" customWidth="true" style="101" width="22.140625" collapsed="true"/>
    <col min="15882" max="16128" style="101" width="9.140625" collapsed="true"/>
    <col min="16129" max="16129" customWidth="true" style="101" width="13.85546875" collapsed="true"/>
    <col min="16130" max="16130" customWidth="true" style="101" width="19.28515625" collapsed="true"/>
    <col min="16131" max="16131" customWidth="true" style="101" width="22.0" collapsed="true"/>
    <col min="16132" max="16132" customWidth="true" style="101" width="28.28515625" collapsed="true"/>
    <col min="16133" max="16133" customWidth="true" style="101" width="14.7109375" collapsed="true"/>
    <col min="16134" max="16134" customWidth="true" style="101" width="20.0" collapsed="true"/>
    <col min="16135" max="16135" customWidth="true" style="101" width="8.0" collapsed="true"/>
    <col min="16136" max="16136" bestFit="true" customWidth="true" style="101" width="13.5703125" collapsed="true"/>
    <col min="16137" max="16137" customWidth="true" style="101" width="22.140625" collapsed="true"/>
    <col min="16138" max="16384" style="101" width="9.140625" collapsed="true"/>
  </cols>
  <sheetData>
    <row r="1" spans="1:9" ht="41.25" customHeight="1">
      <c r="A1" s="296" t="s">
        <v>85</v>
      </c>
      <c r="B1" s="297"/>
      <c r="C1" s="297"/>
      <c r="D1" s="297"/>
      <c r="E1" s="297"/>
      <c r="F1" s="297"/>
      <c r="G1" s="297"/>
      <c r="H1" s="297"/>
      <c r="I1" s="298"/>
    </row>
    <row r="2" spans="1:9" ht="18.75" customHeight="1">
      <c r="A2" s="299" t="s">
        <v>86</v>
      </c>
      <c r="B2" s="300"/>
      <c r="C2" s="300"/>
      <c r="D2" s="300"/>
      <c r="E2" s="300"/>
      <c r="F2" s="300"/>
      <c r="G2" s="300"/>
      <c r="H2" s="300"/>
      <c r="I2" s="301"/>
    </row>
    <row r="3" spans="1:9">
      <c r="A3" s="302"/>
      <c r="B3" s="303"/>
      <c r="C3" s="303"/>
      <c r="D3" s="303"/>
      <c r="E3" s="303"/>
      <c r="F3" s="303"/>
      <c r="G3" s="303"/>
      <c r="H3" s="303"/>
      <c r="I3" s="304"/>
    </row>
    <row r="4" spans="1:9" ht="29.25">
      <c r="A4" s="305" t="s">
        <v>87</v>
      </c>
      <c r="B4" s="306"/>
      <c r="C4" s="306"/>
      <c r="D4" s="306"/>
      <c r="E4" s="306"/>
      <c r="F4" s="306"/>
      <c r="G4" s="306"/>
      <c r="H4" s="306"/>
      <c r="I4" s="307"/>
    </row>
    <row r="5" spans="1:9" ht="17.25">
      <c r="A5" s="308" t="s">
        <v>88</v>
      </c>
      <c r="B5" s="309"/>
      <c r="C5" s="309"/>
      <c r="D5" s="309"/>
      <c r="E5" s="310"/>
      <c r="F5" s="311"/>
      <c r="G5" s="311"/>
      <c r="H5" s="311"/>
      <c r="I5" s="312"/>
    </row>
    <row r="6" spans="1:9" ht="15" customHeight="1">
      <c r="A6" s="313" t="s">
        <v>153</v>
      </c>
      <c r="B6" s="314"/>
      <c r="C6" s="314"/>
      <c r="D6" s="314"/>
      <c r="E6" s="315"/>
      <c r="F6" s="102" t="s">
        <v>87</v>
      </c>
      <c r="G6" s="316" t="s">
        <v>152</v>
      </c>
      <c r="H6" s="316"/>
      <c r="I6" s="317"/>
    </row>
    <row r="7" spans="1:9" ht="17.25" customHeight="1">
      <c r="A7" s="318" t="s">
        <v>154</v>
      </c>
      <c r="B7" s="319"/>
      <c r="C7" s="319"/>
      <c r="D7" s="319"/>
      <c r="E7" s="320"/>
      <c r="F7" s="102" t="s">
        <v>89</v>
      </c>
      <c r="G7" s="321">
        <v>42144</v>
      </c>
      <c r="H7" s="321"/>
      <c r="I7" s="322"/>
    </row>
    <row r="8" spans="1:9" ht="17.25" customHeight="1">
      <c r="A8" s="323"/>
      <c r="B8" s="324"/>
      <c r="C8" s="324"/>
      <c r="D8" s="324"/>
      <c r="E8" s="325"/>
      <c r="F8" s="102" t="s">
        <v>90</v>
      </c>
      <c r="G8" s="316" t="s">
        <v>158</v>
      </c>
      <c r="H8" s="316"/>
      <c r="I8" s="317"/>
    </row>
    <row r="9" spans="1:9" ht="17.25" customHeight="1">
      <c r="A9" s="326"/>
      <c r="B9" s="327"/>
      <c r="C9" s="327"/>
      <c r="D9" s="327"/>
      <c r="E9" s="328"/>
      <c r="F9" s="103" t="s">
        <v>91</v>
      </c>
      <c r="G9" s="329" t="s">
        <v>174</v>
      </c>
      <c r="H9" s="329"/>
      <c r="I9" s="330"/>
    </row>
    <row r="10" spans="1:9" ht="17.25" customHeight="1">
      <c r="A10" s="331"/>
      <c r="B10" s="332"/>
      <c r="C10" s="332"/>
      <c r="D10" s="332"/>
      <c r="E10" s="333"/>
      <c r="F10" s="103" t="s">
        <v>92</v>
      </c>
      <c r="G10" s="334" t="s">
        <v>93</v>
      </c>
      <c r="H10" s="334"/>
      <c r="I10" s="335"/>
    </row>
    <row r="11" spans="1:9" ht="17.25">
      <c r="A11" s="336"/>
      <c r="B11" s="337"/>
      <c r="C11" s="337"/>
      <c r="D11" s="337"/>
      <c r="E11" s="337"/>
      <c r="F11" s="104" t="s">
        <v>94</v>
      </c>
      <c r="G11" s="334" t="s">
        <v>95</v>
      </c>
      <c r="H11" s="334"/>
      <c r="I11" s="335"/>
    </row>
    <row r="12" spans="1:9" ht="17.25" customHeight="1">
      <c r="A12" s="105" t="s">
        <v>96</v>
      </c>
      <c r="B12" s="338" t="s">
        <v>155</v>
      </c>
      <c r="C12" s="314"/>
      <c r="D12" s="314"/>
      <c r="E12" s="315"/>
      <c r="F12" s="103" t="s">
        <v>97</v>
      </c>
      <c r="G12" s="334" t="s">
        <v>98</v>
      </c>
      <c r="H12" s="334"/>
      <c r="I12" s="335"/>
    </row>
    <row r="13" spans="1:9" ht="17.25" customHeight="1">
      <c r="A13" s="105" t="s">
        <v>99</v>
      </c>
      <c r="B13" s="339" t="s">
        <v>156</v>
      </c>
      <c r="C13" s="340"/>
      <c r="D13" s="340"/>
      <c r="E13" s="341"/>
      <c r="F13" s="106" t="s">
        <v>100</v>
      </c>
      <c r="G13" s="342" t="s">
        <v>101</v>
      </c>
      <c r="H13" s="342"/>
      <c r="I13" s="343"/>
    </row>
    <row r="14" spans="1:9" ht="16.5">
      <c r="A14" s="105" t="s">
        <v>102</v>
      </c>
      <c r="B14" s="344" t="s">
        <v>157</v>
      </c>
      <c r="C14" s="345"/>
      <c r="D14" s="345"/>
      <c r="E14" s="346"/>
      <c r="F14" s="106" t="s">
        <v>103</v>
      </c>
      <c r="G14" s="342">
        <v>9550034588</v>
      </c>
      <c r="H14" s="342"/>
      <c r="I14" s="343"/>
    </row>
    <row r="15" spans="1:9" ht="21.75" customHeight="1">
      <c r="A15" s="350" t="s">
        <v>104</v>
      </c>
      <c r="B15" s="351"/>
      <c r="C15" s="351"/>
      <c r="D15" s="351"/>
      <c r="E15" s="351"/>
      <c r="F15" s="351"/>
      <c r="G15" s="351"/>
      <c r="H15" s="351"/>
      <c r="I15" s="352"/>
    </row>
    <row r="16" spans="1:9" ht="32.25" customHeight="1">
      <c r="A16" s="353" t="s">
        <v>0</v>
      </c>
      <c r="B16" s="355" t="s">
        <v>1</v>
      </c>
      <c r="C16" s="356"/>
      <c r="D16" s="356"/>
      <c r="E16" s="356"/>
      <c r="F16" s="356"/>
      <c r="G16" s="356"/>
      <c r="H16" s="357"/>
      <c r="I16" s="358" t="s">
        <v>105</v>
      </c>
    </row>
    <row r="17" spans="1:9" ht="32.25" customHeight="1">
      <c r="A17" s="354"/>
      <c r="B17" s="360" t="s">
        <v>159</v>
      </c>
      <c r="C17" s="361"/>
      <c r="D17" s="361"/>
      <c r="E17" s="361"/>
      <c r="F17" s="361"/>
      <c r="G17" s="361"/>
      <c r="H17" s="362"/>
      <c r="I17" s="359"/>
    </row>
    <row r="18" spans="1:9" ht="39.75" customHeight="1">
      <c r="A18" s="107">
        <v>1</v>
      </c>
      <c r="B18" s="363" t="s">
        <v>106</v>
      </c>
      <c r="C18" s="364"/>
      <c r="D18" s="364"/>
      <c r="E18" s="364"/>
      <c r="F18" s="364"/>
      <c r="G18" s="364"/>
      <c r="H18" s="365"/>
      <c r="I18" s="108">
        <f>Order!T4</f>
        <v>3932600</v>
      </c>
    </row>
    <row r="19" spans="1:9" ht="17.25" customHeight="1">
      <c r="A19" s="109"/>
      <c r="B19" s="366" t="s">
        <v>107</v>
      </c>
      <c r="C19" s="367"/>
      <c r="D19" s="367"/>
      <c r="E19" s="367"/>
      <c r="F19" s="367"/>
      <c r="G19" s="367"/>
      <c r="H19" s="368"/>
      <c r="I19" s="110">
        <f>SUM(I18:I18)</f>
        <v>3932600</v>
      </c>
    </row>
    <row r="20" spans="1:9" ht="17.25">
      <c r="A20" s="109"/>
      <c r="B20" s="366" t="s">
        <v>108</v>
      </c>
      <c r="C20" s="367"/>
      <c r="D20" s="367"/>
      <c r="E20" s="367"/>
      <c r="F20" s="367"/>
      <c r="G20" s="367"/>
      <c r="H20" s="368"/>
      <c r="I20" s="111" t="s">
        <v>109</v>
      </c>
    </row>
    <row r="21" spans="1:9" ht="17.25">
      <c r="A21" s="112"/>
      <c r="B21" s="366" t="s">
        <v>110</v>
      </c>
      <c r="C21" s="367"/>
      <c r="D21" s="367"/>
      <c r="E21" s="367"/>
      <c r="F21" s="367"/>
      <c r="G21" s="367"/>
      <c r="H21" s="368"/>
      <c r="I21" s="111">
        <v>0</v>
      </c>
    </row>
    <row r="22" spans="1:9" ht="17.25" customHeight="1">
      <c r="A22" s="112"/>
      <c r="B22" s="366" t="s">
        <v>111</v>
      </c>
      <c r="C22" s="367"/>
      <c r="D22" s="367"/>
      <c r="E22" s="367"/>
      <c r="F22" s="367"/>
      <c r="G22" s="367"/>
      <c r="H22" s="368"/>
      <c r="I22" s="113">
        <f>SUM(I19:I21)</f>
        <v>3932600</v>
      </c>
    </row>
    <row r="23" spans="1:9" ht="24.75" customHeight="1" thickBot="1">
      <c r="A23" s="369" t="s">
        <v>160</v>
      </c>
      <c r="B23" s="370"/>
      <c r="C23" s="370"/>
      <c r="D23" s="370"/>
      <c r="E23" s="370"/>
      <c r="F23" s="370"/>
      <c r="G23" s="370"/>
      <c r="H23" s="370"/>
      <c r="I23" s="371"/>
    </row>
    <row r="24" spans="1:9" ht="21" customHeight="1">
      <c r="A24" s="347" t="s">
        <v>112</v>
      </c>
      <c r="B24" s="348"/>
      <c r="C24" s="348"/>
      <c r="D24" s="348"/>
      <c r="E24" s="348"/>
      <c r="F24" s="348"/>
      <c r="G24" s="348"/>
      <c r="H24" s="348"/>
      <c r="I24" s="349"/>
    </row>
    <row r="25" spans="1:9" s="114" customFormat="1" ht="31.5" customHeight="1">
      <c r="A25" s="376" t="s">
        <v>113</v>
      </c>
      <c r="B25" s="377"/>
      <c r="C25" s="377"/>
      <c r="D25" s="377"/>
      <c r="E25" s="378" t="s">
        <v>161</v>
      </c>
      <c r="F25" s="378"/>
      <c r="G25" s="378"/>
      <c r="H25" s="378"/>
      <c r="I25" s="379"/>
    </row>
    <row r="26" spans="1:9" s="114" customFormat="1" ht="22.5" customHeight="1">
      <c r="A26" s="376" t="s">
        <v>114</v>
      </c>
      <c r="B26" s="377"/>
      <c r="C26" s="377"/>
      <c r="D26" s="377"/>
      <c r="E26" s="378" t="s">
        <v>161</v>
      </c>
      <c r="F26" s="378"/>
      <c r="G26" s="378"/>
      <c r="H26" s="378"/>
      <c r="I26" s="379"/>
    </row>
    <row r="27" spans="1:9" s="114" customFormat="1" ht="32.25" customHeight="1">
      <c r="A27" s="380" t="s">
        <v>115</v>
      </c>
      <c r="B27" s="381"/>
      <c r="C27" s="381"/>
      <c r="D27" s="381"/>
      <c r="E27" s="378" t="s">
        <v>161</v>
      </c>
      <c r="F27" s="378"/>
      <c r="G27" s="378"/>
      <c r="H27" s="378"/>
      <c r="I27" s="379"/>
    </row>
    <row r="28" spans="1:9" ht="45" customHeight="1">
      <c r="A28" s="372" t="s">
        <v>116</v>
      </c>
      <c r="B28" s="373"/>
      <c r="C28" s="373"/>
      <c r="D28" s="373"/>
      <c r="E28" s="374" t="s">
        <v>117</v>
      </c>
      <c r="F28" s="374"/>
      <c r="G28" s="374"/>
      <c r="H28" s="374"/>
      <c r="I28" s="375"/>
    </row>
    <row r="29" spans="1:9" ht="32.25" customHeight="1">
      <c r="A29" s="372" t="s">
        <v>163</v>
      </c>
      <c r="B29" s="373"/>
      <c r="C29" s="373"/>
      <c r="D29" s="373"/>
      <c r="E29" s="374" t="s">
        <v>162</v>
      </c>
      <c r="F29" s="374"/>
      <c r="G29" s="374"/>
      <c r="H29" s="374"/>
      <c r="I29" s="375"/>
    </row>
    <row r="30" spans="1:9" ht="28.5" customHeight="1">
      <c r="A30" s="372" t="s">
        <v>118</v>
      </c>
      <c r="B30" s="373"/>
      <c r="C30" s="373"/>
      <c r="D30" s="373"/>
      <c r="E30" s="378" t="s">
        <v>161</v>
      </c>
      <c r="F30" s="378"/>
      <c r="G30" s="378"/>
      <c r="H30" s="378"/>
      <c r="I30" s="379"/>
    </row>
    <row r="31" spans="1:9" ht="28.5" customHeight="1">
      <c r="A31" s="372" t="s">
        <v>119</v>
      </c>
      <c r="B31" s="373"/>
      <c r="C31" s="373"/>
      <c r="D31" s="373"/>
      <c r="E31" s="374" t="s">
        <v>164</v>
      </c>
      <c r="F31" s="374"/>
      <c r="G31" s="374"/>
      <c r="H31" s="374"/>
      <c r="I31" s="375"/>
    </row>
    <row r="32" spans="1:9" ht="23.25" customHeight="1" thickBot="1">
      <c r="A32" s="382" t="s">
        <v>120</v>
      </c>
      <c r="B32" s="383"/>
      <c r="C32" s="383"/>
      <c r="D32" s="383"/>
      <c r="E32" s="383"/>
      <c r="F32" s="383"/>
      <c r="G32" s="383"/>
      <c r="H32" s="383"/>
      <c r="I32" s="384"/>
    </row>
    <row r="33" spans="1:9" ht="88.5" customHeight="1" thickBot="1">
      <c r="A33" s="385" t="s">
        <v>121</v>
      </c>
      <c r="B33" s="386"/>
      <c r="C33" s="386"/>
      <c r="D33" s="386"/>
      <c r="E33" s="386"/>
      <c r="F33" s="385" t="s">
        <v>122</v>
      </c>
      <c r="G33" s="386"/>
      <c r="H33" s="386"/>
      <c r="I33" s="387"/>
    </row>
    <row r="34" spans="1:9" ht="28.5" customHeight="1" thickBot="1">
      <c r="A34" s="388" t="s">
        <v>123</v>
      </c>
      <c r="B34" s="389"/>
      <c r="C34" s="390"/>
      <c r="D34" s="391" t="s">
        <v>124</v>
      </c>
      <c r="E34" s="392"/>
      <c r="F34" s="392"/>
      <c r="G34" s="392"/>
      <c r="H34" s="392"/>
      <c r="I34" s="393"/>
    </row>
    <row r="35" spans="1:9" ht="32.25" customHeight="1">
      <c r="A35" s="394" t="str">
        <f>A6</f>
        <v xml:space="preserve">M/s. Benjamin West India Pvt. LTD. </v>
      </c>
      <c r="B35" s="395"/>
      <c r="C35" s="396"/>
      <c r="D35" s="403" t="s">
        <v>125</v>
      </c>
      <c r="E35" s="406" t="s">
        <v>126</v>
      </c>
      <c r="F35" s="409" t="s">
        <v>127</v>
      </c>
      <c r="G35" s="396"/>
      <c r="H35" s="409" t="s">
        <v>128</v>
      </c>
      <c r="I35" s="412"/>
    </row>
    <row r="36" spans="1:9" ht="13.5" customHeight="1">
      <c r="A36" s="397"/>
      <c r="B36" s="398"/>
      <c r="C36" s="399"/>
      <c r="D36" s="404"/>
      <c r="E36" s="407"/>
      <c r="F36" s="410"/>
      <c r="G36" s="399"/>
      <c r="H36" s="410"/>
      <c r="I36" s="413"/>
    </row>
    <row r="37" spans="1:9" ht="13.5" customHeight="1">
      <c r="A37" s="397"/>
      <c r="B37" s="398"/>
      <c r="C37" s="399"/>
      <c r="D37" s="404"/>
      <c r="E37" s="407"/>
      <c r="F37" s="410"/>
      <c r="G37" s="399"/>
      <c r="H37" s="410"/>
      <c r="I37" s="413"/>
    </row>
    <row r="38" spans="1:9" ht="32.25" customHeight="1">
      <c r="A38" s="397"/>
      <c r="B38" s="398"/>
      <c r="C38" s="399"/>
      <c r="D38" s="404"/>
      <c r="E38" s="407"/>
      <c r="F38" s="410"/>
      <c r="G38" s="399"/>
      <c r="H38" s="410"/>
      <c r="I38" s="413"/>
    </row>
    <row r="39" spans="1:9" ht="32.25" customHeight="1" thickBot="1">
      <c r="A39" s="400"/>
      <c r="B39" s="401"/>
      <c r="C39" s="402"/>
      <c r="D39" s="405"/>
      <c r="E39" s="408"/>
      <c r="F39" s="411"/>
      <c r="G39" s="402"/>
      <c r="H39" s="411"/>
      <c r="I39" s="414"/>
    </row>
  </sheetData>
  <mergeCells count="60">
    <mergeCell ref="A35:C39"/>
    <mergeCell ref="D35:D39"/>
    <mergeCell ref="E35:E39"/>
    <mergeCell ref="F35:G39"/>
    <mergeCell ref="H35:I39"/>
    <mergeCell ref="A32:I32"/>
    <mergeCell ref="A33:E33"/>
    <mergeCell ref="F33:I33"/>
    <mergeCell ref="A34:C34"/>
    <mergeCell ref="D34:I34"/>
    <mergeCell ref="A31:D31"/>
    <mergeCell ref="E31:I31"/>
    <mergeCell ref="A29:D29"/>
    <mergeCell ref="E29:I29"/>
    <mergeCell ref="E30:I30"/>
    <mergeCell ref="A30:D30"/>
    <mergeCell ref="A28:D28"/>
    <mergeCell ref="E28:I28"/>
    <mergeCell ref="A25:D25"/>
    <mergeCell ref="E25:I25"/>
    <mergeCell ref="A26:D26"/>
    <mergeCell ref="E26:I26"/>
    <mergeCell ref="A27:D27"/>
    <mergeCell ref="E27:I27"/>
    <mergeCell ref="A24:I24"/>
    <mergeCell ref="A15:I15"/>
    <mergeCell ref="A16:A17"/>
    <mergeCell ref="B16:H16"/>
    <mergeCell ref="I16:I17"/>
    <mergeCell ref="B17:H17"/>
    <mergeCell ref="B18:H18"/>
    <mergeCell ref="B19:H19"/>
    <mergeCell ref="B20:H20"/>
    <mergeCell ref="B21:H21"/>
    <mergeCell ref="B22:H22"/>
    <mergeCell ref="A23:I23"/>
    <mergeCell ref="B12:E12"/>
    <mergeCell ref="G12:I12"/>
    <mergeCell ref="B13:E13"/>
    <mergeCell ref="G13:I13"/>
    <mergeCell ref="B14:E14"/>
    <mergeCell ref="G14:I14"/>
    <mergeCell ref="A9:E9"/>
    <mergeCell ref="G9:I9"/>
    <mergeCell ref="A10:E10"/>
    <mergeCell ref="G10:I10"/>
    <mergeCell ref="A11:E11"/>
    <mergeCell ref="G11:I11"/>
    <mergeCell ref="A6:E6"/>
    <mergeCell ref="G6:I6"/>
    <mergeCell ref="A7:E7"/>
    <mergeCell ref="G7:I7"/>
    <mergeCell ref="A8:E8"/>
    <mergeCell ref="G8:I8"/>
    <mergeCell ref="A1:I1"/>
    <mergeCell ref="A2:I2"/>
    <mergeCell ref="A3:I3"/>
    <mergeCell ref="A4:I4"/>
    <mergeCell ref="A5:E5"/>
    <mergeCell ref="F5:I5"/>
  </mergeCells>
  <hyperlinks>
    <hyperlink ref="B14" r:id="rId5"/>
  </hyperlinks>
  <printOptions horizontalCentered="1" verticalCentered="1"/>
  <pageMargins left="0.17" right="0" top="0.25" bottom="0.15" header="0.3" footer="0.16"/>
  <pageSetup paperSize="9" scale="70" orientation="portrait" errors="blank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Order</vt:lpstr>
      <vt:lpstr>Certification</vt:lpstr>
      <vt:lpstr>COP Facesheet</vt:lpstr>
      <vt:lpstr>PO Template</vt:lpstr>
      <vt:lpstr>'COP Facesheet'!Print_Area</vt:lpstr>
      <vt:lpstr>Order!Print_Area</vt:lpstr>
      <vt:lpstr>'PO Template'!Print_Area</vt:lpstr>
      <vt:lpstr>'PO Template'!Print_Titles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2015-05-20T06:31:37Z</lastPrinted>
  <dcterms:modified xsi:type="dcterms:W3CDTF">2015-05-20T09:35:45Z</dcterms:modified>
</coreProperties>
</file>