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sultants (WO uploaded In ERP)\Environment Design COnsultants C-030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1" i="9"/>
  <c r="AE11" i="9" s="1"/>
  <c r="AA11" i="9"/>
  <c r="AB11" i="9"/>
  <c r="AC11" i="9"/>
  <c r="AD11" i="9"/>
  <c r="U11" i="9"/>
  <c r="V11" i="9" s="1"/>
  <c r="U11" i="8"/>
  <c r="V11" i="8" s="1"/>
  <c r="Z16" i="9" l="1"/>
  <c r="AA16" i="9"/>
  <c r="AB16" i="9"/>
  <c r="AC16" i="9"/>
  <c r="AD16" i="9"/>
  <c r="AE16" i="9"/>
  <c r="Z15" i="9"/>
  <c r="AE15" i="9" s="1"/>
  <c r="AA15" i="9"/>
  <c r="AB15" i="9"/>
  <c r="AC15" i="9"/>
  <c r="AD15" i="9"/>
  <c r="Z14" i="9"/>
  <c r="AA14" i="9"/>
  <c r="AB14" i="9"/>
  <c r="AC14" i="9"/>
  <c r="AD14" i="9"/>
  <c r="Z13" i="9"/>
  <c r="AE13" i="9" s="1"/>
  <c r="AA13" i="9"/>
  <c r="AB13" i="9"/>
  <c r="AC13" i="9"/>
  <c r="AD13" i="9"/>
  <c r="U16" i="9"/>
  <c r="V16" i="9" s="1"/>
  <c r="U15" i="9"/>
  <c r="V15" i="9" s="1"/>
  <c r="U14" i="9"/>
  <c r="V14" i="9" s="1"/>
  <c r="U13" i="9"/>
  <c r="V13" i="9" s="1"/>
  <c r="U12" i="9"/>
  <c r="V12" i="9" s="1"/>
  <c r="U10" i="9"/>
  <c r="V10" i="9" s="1"/>
  <c r="U9" i="9"/>
  <c r="V9" i="9" s="1"/>
  <c r="U8" i="9"/>
  <c r="V8" i="9" s="1"/>
  <c r="AE14" i="9" l="1"/>
  <c r="U16" i="8"/>
  <c r="V16" i="8"/>
  <c r="U15" i="8"/>
  <c r="V15" i="8" s="1"/>
  <c r="U14" i="8"/>
  <c r="V14" i="8" s="1"/>
  <c r="U13" i="8"/>
  <c r="V13" i="8"/>
  <c r="U9" i="8" l="1"/>
  <c r="U10" i="8"/>
  <c r="U12" i="8"/>
  <c r="U8" i="8"/>
  <c r="V9" i="8" l="1"/>
  <c r="V10" i="8"/>
  <c r="V12" i="8"/>
  <c r="H42" i="10" l="1"/>
  <c r="F42" i="10"/>
  <c r="G42" i="10" s="1"/>
  <c r="F34" i="10"/>
  <c r="H34" i="10"/>
  <c r="F22" i="10"/>
  <c r="G41" i="10"/>
  <c r="G40" i="10"/>
  <c r="G38" i="10"/>
  <c r="G37" i="10"/>
  <c r="G36" i="10"/>
  <c r="G35" i="10"/>
  <c r="G32" i="10"/>
  <c r="A17" i="10"/>
  <c r="A18" i="10" s="1"/>
  <c r="AD12" i="9" l="1"/>
  <c r="AC12" i="9"/>
  <c r="AB12" i="9"/>
  <c r="AA12" i="9"/>
  <c r="Z12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2" i="9"/>
  <c r="H17" i="10"/>
  <c r="AE8" i="9"/>
  <c r="G34" i="10"/>
  <c r="V8" i="8"/>
  <c r="G17" i="10" l="1"/>
  <c r="H22" i="10"/>
  <c r="H43" i="10" l="1"/>
  <c r="G22" i="10"/>
</calcChain>
</file>

<file path=xl/sharedStrings.xml><?xml version="1.0" encoding="utf-8"?>
<sst xmlns="http://schemas.openxmlformats.org/spreadsheetml/2006/main" count="198" uniqueCount="124">
  <si>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</si>
  <si>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</si>
  <si>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</si>
  <si>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</si>
  <si>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</si>
  <si>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</si>
  <si>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</si>
  <si>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</si>
  <si>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</si>
  <si>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</si>
  <si>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</si>
  <si>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</si>
  <si>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</si>
  <si>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</si>
  <si>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</si>
  <si>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</si>
  <si>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</si>
  <si>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</si>
  <si>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</si>
  <si>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</si>
  <si>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</si>
  <si>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</si>
  <si>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</si>
  <si>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</si>
  <si>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</si>
  <si>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</si>
  <si>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</si>
  <si>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</si>
  <si>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</si>
  <si>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</si>
  <si>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</si>
  <si>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</si>
  <si>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</si>
  <si>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</si>
  <si>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</si>
  <si>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</si>
  <si>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</si>
  <si>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</si>
  <si>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</si>
  <si>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</si>
  <si>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</si>
  <si>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</si>
  <si>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</si>
  <si>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</si>
  <si>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</si>
  <si>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</si>
  <si>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</si>
  <si>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</si>
  <si>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</si>
  <si>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</si>
  <si>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</si>
  <si>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</si>
  <si>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</si>
  <si>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</si>
  <si>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</si>
  <si>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</si>
  <si>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</si>
  <si>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</si>
  <si>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</si>
  <si>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</si>
  <si>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</si>
  <si>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</si>
  <si>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</si>
  <si>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</si>
  <si>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</si>
  <si>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</si>
  <si>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</si>
  <si>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</si>
  <si>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</si>
  <si>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</si>
  <si>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</si>
  <si>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</si>
  <si>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</si>
  <si>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</si>
  <si>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</si>
  <si>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</si>
  <si>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</si>
  <si>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</si>
  <si>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</si>
  <si>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</si>
  <si>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</si>
  <si>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</si>
  <si>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</si>
  <si>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</si>
  <si>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</si>
  <si>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</si>
  <si>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</si>
  <si>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</si>
  <si>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</si>
  <si>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</si>
  <si>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</si>
  <si>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</si>
  <si>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</si>
  <si>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</si>
  <si>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</si>
  <si>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</si>
  <si>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</si>
  <si>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</si>
  <si>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</si>
  <si>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</si>
  <si>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</si>
  <si>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</si>
  <si>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</si>
  <si>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</si>
  <si>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</si>
  <si>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</si>
  <si>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</si>
  <si>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</si>
  <si>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Interior Design Consultancy services</t>
  </si>
  <si>
    <t>Payment Schedule</t>
  </si>
  <si>
    <t>Upon completion of Concept stage and accepted by CHPL (20%)</t>
  </si>
  <si>
    <t>Upon completion of Schematic stage and accepted by CHPL (20%)</t>
  </si>
  <si>
    <t>Upon completion of Design Development Stage and accepted by CHPL  (20%)</t>
  </si>
  <si>
    <t>Upon completion of Interior Design Documents and accepted by CHPL (20%)</t>
  </si>
  <si>
    <t>Upon completion of Design Implementation and accepted by CHPL (10%)</t>
  </si>
  <si>
    <t>Nil</t>
  </si>
  <si>
    <t>NOs</t>
  </si>
  <si>
    <t>On Appoinment (10%)</t>
  </si>
  <si>
    <t>1.1.1</t>
  </si>
  <si>
    <t>1.1.2</t>
  </si>
  <si>
    <t>On Appoinment - Interiors (10%)</t>
  </si>
  <si>
    <t>On Appoinment - Lighting - 37500 x 10% = 3750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</si>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</sst>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0" fontId="1" fillId="4" borderId="1" xfId="0" applyFont="1" applyFill="1" applyBorder="1"/>
    <xf numFmtId="2" fontId="7" fillId="0" borderId="1" xfId="40" applyNumberFormat="1" applyFont="1" applyFill="1" applyBorder="1" applyAlignment="1" applyProtection="1">
      <alignment horizontal="center" vertic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8"/>
  <sheetViews>
    <sheetView tabSelected="1" workbookViewId="0">
      <selection activeCell="V11" sqref="A11:V11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30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1" customWidth="true" style="34" width="13.85546875" collapsed="true"/>
    <col min="22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20</v>
      </c>
    </row>
    <row r="4" spans="1:67" x14ac:dyDescent="0.25">
      <c r="A4" s="1" t="s">
        <v>21</v>
      </c>
      <c r="C4" s="1" t="s">
        <v>97</v>
      </c>
      <c r="D4" s="114">
        <v>60</v>
      </c>
      <c r="G4" s="114"/>
    </row>
    <row r="5" spans="1:67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8"/>
      <c r="AX5" s="118"/>
      <c r="AY5" s="118"/>
      <c r="AZ5" s="118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" x14ac:dyDescent="0.25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1"/>
      <c r="W6" s="8"/>
      <c r="X6" s="8"/>
      <c r="Y6" s="8"/>
      <c r="Z6" s="8"/>
      <c r="AA6" s="8"/>
      <c r="AB6" s="11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"/>
      <c r="AP6" s="118"/>
      <c r="AQ6" s="118"/>
      <c r="AR6" s="118"/>
      <c r="AS6" s="118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101</v>
      </c>
      <c r="V7" s="6" t="s">
        <v>98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115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115</v>
      </c>
      <c r="N8" s="110">
        <v>0</v>
      </c>
      <c r="O8" s="29"/>
      <c r="P8" s="112">
        <v>0</v>
      </c>
      <c r="Q8" s="112">
        <v>0</v>
      </c>
      <c r="R8" s="112">
        <v>0</v>
      </c>
      <c r="S8" s="113">
        <v>0</v>
      </c>
      <c r="T8" s="112">
        <v>0</v>
      </c>
      <c r="U8" s="112" t="n">
        <f>SUM(P8:T8)</f>
        <v>0.0</v>
      </c>
      <c r="V8" s="113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115</v>
      </c>
      <c r="N9" s="110">
        <v>0</v>
      </c>
      <c r="O9" s="29"/>
      <c r="P9" s="112">
        <v>0</v>
      </c>
      <c r="Q9" s="112">
        <v>0</v>
      </c>
      <c r="R9" s="112">
        <v>0</v>
      </c>
      <c r="S9" s="113">
        <v>0</v>
      </c>
      <c r="T9" s="112">
        <v>0</v>
      </c>
      <c r="U9" s="112" t="n">
        <f t="shared" ref="U9:U16" si="0">SUM(P9:T9)</f>
        <v>0.0</v>
      </c>
      <c r="V9" s="113" t="n">
        <f t="shared" ref="V9:V16" si="1">U9*N9</f>
        <v>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9.25" customHeight="1" x14ac:dyDescent="0.25">
      <c r="A10" s="276" t="s">
        <v>118</v>
      </c>
      <c r="B10" s="107" t="s">
        <v>107</v>
      </c>
      <c r="C10" s="16" t="s">
        <v>120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0">
        <v>0.1</v>
      </c>
      <c r="O10" s="29"/>
      <c r="P10" s="112">
        <v>350000</v>
      </c>
      <c r="Q10" s="112">
        <v>0</v>
      </c>
      <c r="R10" s="112">
        <v>0</v>
      </c>
      <c r="S10" s="113">
        <v>0</v>
      </c>
      <c r="T10" s="112">
        <v>0</v>
      </c>
      <c r="U10" s="112" t="n">
        <f t="shared" si="0"/>
        <v>350000.0</v>
      </c>
      <c r="V10" s="113" t="n">
        <f t="shared" si="1"/>
        <v>35000.0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s="4" customFormat="1" ht="29.25" customHeight="1" x14ac:dyDescent="0.25">
      <c r="A11" s="276" t="s">
        <v>119</v>
      </c>
      <c r="B11" s="107" t="s">
        <v>107</v>
      </c>
      <c r="C11" s="16" t="s">
        <v>121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110">
        <v>1</v>
      </c>
      <c r="O11" s="29"/>
      <c r="P11" s="112">
        <v>3750</v>
      </c>
      <c r="Q11" s="112">
        <v>0</v>
      </c>
      <c r="R11" s="112">
        <v>0</v>
      </c>
      <c r="S11" s="113">
        <v>0</v>
      </c>
      <c r="T11" s="112">
        <v>0</v>
      </c>
      <c r="U11" s="112" t="n">
        <f t="shared" ref="U11" si="2">SUM(P11:T11)</f>
        <v>3750.0</v>
      </c>
      <c r="V11" s="113" t="n">
        <f t="shared" ref="V11" si="3">U11*N11</f>
        <v>3750.0</v>
      </c>
      <c r="W11" s="106"/>
      <c r="X11" s="9"/>
      <c r="Y11" s="9"/>
      <c r="Z11" s="8"/>
      <c r="AA11" s="9"/>
      <c r="AB11" s="14"/>
      <c r="AC11" s="8"/>
      <c r="AD11" s="8"/>
      <c r="AE11" s="9"/>
      <c r="AF11" s="9"/>
      <c r="AG11" s="9"/>
      <c r="AH11" s="9"/>
      <c r="AI11" s="9"/>
      <c r="AJ11" s="9"/>
      <c r="AK11" s="9"/>
      <c r="AL11" s="9"/>
      <c r="AM11" s="8"/>
      <c r="AN11" s="9"/>
      <c r="AO11" s="14"/>
      <c r="AP11" s="8"/>
      <c r="AQ11" s="8"/>
      <c r="AR11" s="8"/>
      <c r="AS11" s="9"/>
      <c r="AT11" s="14"/>
      <c r="AU11" s="8"/>
      <c r="AV11" s="14"/>
      <c r="AW11" s="8"/>
      <c r="AX11" s="8"/>
      <c r="AY11" s="8"/>
      <c r="AZ11" s="8"/>
      <c r="BA11" s="14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30" x14ac:dyDescent="0.25">
      <c r="A12" s="5">
        <v>1.2</v>
      </c>
      <c r="B12" s="107" t="s">
        <v>107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110">
        <v>0.2</v>
      </c>
      <c r="O12" s="29"/>
      <c r="P12" s="111">
        <v>350000</v>
      </c>
      <c r="Q12" s="112">
        <v>0</v>
      </c>
      <c r="R12" s="112">
        <v>0</v>
      </c>
      <c r="S12" s="113">
        <v>0</v>
      </c>
      <c r="T12" s="112">
        <v>0</v>
      </c>
      <c r="U12" s="112" t="n">
        <f t="shared" si="0"/>
        <v>350000.0</v>
      </c>
      <c r="V12" s="113" t="n">
        <f t="shared" si="1"/>
        <v>70000.0</v>
      </c>
      <c r="W12" s="106"/>
      <c r="X12" s="9"/>
      <c r="Y12" s="10"/>
      <c r="Z12" s="10"/>
      <c r="AA12" s="10"/>
      <c r="AB12" s="15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0"/>
      <c r="AS12" s="10"/>
      <c r="AT12" s="15"/>
      <c r="AU12" s="10"/>
      <c r="AV12" s="15"/>
      <c r="AW12" s="10"/>
      <c r="AX12" s="10"/>
      <c r="AY12" s="10"/>
      <c r="AZ12" s="10"/>
      <c r="BA12" s="15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</row>
    <row r="13" spans="1:67" ht="30" x14ac:dyDescent="0.25">
      <c r="A13" s="5">
        <v>1.3</v>
      </c>
      <c r="B13" s="107" t="s">
        <v>107</v>
      </c>
      <c r="C13" s="1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1">
        <v>0.2</v>
      </c>
      <c r="O13" s="109"/>
      <c r="P13" s="111">
        <v>350000</v>
      </c>
      <c r="Q13" s="111">
        <v>0</v>
      </c>
      <c r="R13" s="111">
        <v>0</v>
      </c>
      <c r="S13" s="111">
        <v>0</v>
      </c>
      <c r="T13" s="111">
        <v>0</v>
      </c>
      <c r="U13" s="111" t="n">
        <f t="shared" si="0"/>
        <v>350000.0</v>
      </c>
      <c r="V13" s="111" t="n">
        <f t="shared" si="1"/>
        <v>70000.0</v>
      </c>
    </row>
    <row r="14" spans="1:67" ht="30" x14ac:dyDescent="0.25">
      <c r="A14" s="5">
        <v>1.4</v>
      </c>
      <c r="B14" s="107" t="s">
        <v>107</v>
      </c>
      <c r="C14" s="1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116</v>
      </c>
      <c r="N14" s="111">
        <v>0.2</v>
      </c>
      <c r="O14" s="109"/>
      <c r="P14" s="111">
        <v>350000</v>
      </c>
      <c r="Q14" s="111">
        <v>0</v>
      </c>
      <c r="R14" s="111">
        <v>0</v>
      </c>
      <c r="S14" s="111">
        <v>0</v>
      </c>
      <c r="T14" s="111">
        <v>0</v>
      </c>
      <c r="U14" s="111" t="n">
        <f t="shared" si="0"/>
        <v>350000.0</v>
      </c>
      <c r="V14" s="111" t="n">
        <f t="shared" si="1"/>
        <v>70000.0</v>
      </c>
    </row>
    <row r="15" spans="1:67" ht="30" x14ac:dyDescent="0.25">
      <c r="A15" s="5">
        <v>1.5</v>
      </c>
      <c r="B15" s="107" t="s">
        <v>107</v>
      </c>
      <c r="C15" s="116" t="s">
        <v>113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1">
        <v>0.2</v>
      </c>
      <c r="O15" s="109"/>
      <c r="P15" s="111">
        <v>350000</v>
      </c>
      <c r="Q15" s="111">
        <v>0</v>
      </c>
      <c r="R15" s="111">
        <v>0</v>
      </c>
      <c r="S15" s="111">
        <v>0</v>
      </c>
      <c r="T15" s="111">
        <v>0</v>
      </c>
      <c r="U15" s="111" t="n">
        <f t="shared" si="0"/>
        <v>350000.0</v>
      </c>
      <c r="V15" s="111" t="n">
        <f t="shared" si="1"/>
        <v>70000.0</v>
      </c>
    </row>
    <row r="16" spans="1:67" ht="30" x14ac:dyDescent="0.25">
      <c r="A16" s="5">
        <v>1.6</v>
      </c>
      <c r="B16" s="107" t="s">
        <v>107</v>
      </c>
      <c r="C16" s="116" t="s">
        <v>114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1">
        <v>0.1</v>
      </c>
      <c r="O16" s="109"/>
      <c r="P16" s="111">
        <v>350000</v>
      </c>
      <c r="Q16" s="111">
        <v>0</v>
      </c>
      <c r="R16" s="111">
        <v>0</v>
      </c>
      <c r="S16" s="111">
        <v>0</v>
      </c>
      <c r="T16" s="111">
        <v>0</v>
      </c>
      <c r="U16" s="111" t="n">
        <f t="shared" si="0"/>
        <v>350000.0</v>
      </c>
      <c r="V16" s="111" t="n">
        <f t="shared" si="1"/>
        <v>35000.0</v>
      </c>
    </row>
    <row r="18" spans="22:22" x14ac:dyDescent="0.25">
      <c r="V18" s="114"/>
    </row>
  </sheetData>
  <protectedRanges>
    <protectedRange password="CA69" sqref="C12" name="Range1_1"/>
    <protectedRange password="CA69" sqref="G8:G12" name="Range1_1_1"/>
    <protectedRange password="CA69" sqref="I8:I12" name="Range1_12_2_1"/>
    <protectedRange password="CA69" sqref="J8:K12" name="Range1_2_2_1_1"/>
    <protectedRange password="CA69" sqref="N8:O12" name="Range1_1_3"/>
    <protectedRange password="CA69" sqref="D8:D12" name="Range1_1_4"/>
    <protectedRange password="CA69" sqref="H8:H12" name="Range1_12_2_2"/>
    <protectedRange password="CA69" sqref="B8:B16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6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30" width="5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6" width="5.28515625" collapsed="true"/>
    <col min="16" max="16" bestFit="true" customWidth="true" style="1" width="14.0" collapsed="true"/>
    <col min="17" max="17" bestFit="true" customWidth="true" style="1" width="13.0" collapsed="true"/>
    <col min="18" max="18" bestFit="true" customWidth="true" style="1" width="9.7109375" collapsed="true"/>
    <col min="19" max="19" customWidth="true" style="1" width="13.0" collapsed="true"/>
    <col min="20" max="20" customWidth="true" style="1" width="13.85546875" collapsed="true"/>
    <col min="21" max="22" customWidth="true" style="34" width="13.85546875" collapsed="true"/>
    <col min="23" max="23" customWidth="true" style="37" width="4.0" collapsed="true"/>
    <col min="24" max="30" customWidth="true" style="34" width="13.85546875" collapsed="true"/>
    <col min="31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20</v>
      </c>
    </row>
    <row r="4" spans="1:76" x14ac:dyDescent="0.25">
      <c r="A4" s="1" t="s">
        <v>21</v>
      </c>
      <c r="D4" t="s">
        <v>123</v>
      </c>
      <c r="F4" s="1" t="s">
        <v>97</v>
      </c>
      <c r="G4" s="114">
        <v>60</v>
      </c>
      <c r="Z4" s="34" t="n">
        <f>SUM(Z8:Z16)</f>
        <v>213750.0</v>
      </c>
      <c r="AA4" s="34" t="n">
        <f>SUM(AA8:AA16)</f>
        <v>0.0</v>
      </c>
      <c r="AB4" s="34" t="n">
        <f>SUM(AB8:AB16)</f>
        <v>0.0</v>
      </c>
      <c r="AC4" s="34" t="n">
        <f>SUM(AC8:AC16)</f>
        <v>0.0</v>
      </c>
      <c r="AD4" s="34" t="n">
        <f>SUM(AD8:AD16)</f>
        <v>0.0</v>
      </c>
      <c r="AE4" s="34" t="n">
        <f>SUM(AE8:AE16)</f>
        <v>213750.0</v>
      </c>
    </row>
    <row r="5" spans="1:76" s="4" customFormat="1" ht="30.75" customHeight="1" x14ac:dyDescent="0.25">
      <c r="A5" s="2"/>
      <c r="B5" s="2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" t="s">
        <v>2</v>
      </c>
      <c r="N5" s="3" t="s">
        <v>12</v>
      </c>
      <c r="O5" s="27"/>
      <c r="P5" s="119" t="s">
        <v>11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8"/>
      <c r="BG5" s="118"/>
      <c r="BH5" s="118"/>
      <c r="BI5" s="118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9" t="s">
        <v>10</v>
      </c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1"/>
      <c r="AF6" s="8"/>
      <c r="AG6" s="8"/>
      <c r="AH6" s="8"/>
      <c r="AI6" s="8"/>
      <c r="AJ6" s="8"/>
      <c r="AK6" s="11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"/>
      <c r="AY6" s="118"/>
      <c r="AZ6" s="118"/>
      <c r="BA6" s="118"/>
      <c r="BB6" s="118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100</v>
      </c>
      <c r="V7" s="24" t="s">
        <v>99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115" t="s">
        <v>59</v>
      </c>
      <c r="B8" s="107" t="s">
        <v>107</v>
      </c>
      <c r="C8" s="16" t="s">
        <v>108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115</v>
      </c>
      <c r="N8" s="110">
        <v>0</v>
      </c>
      <c r="O8" s="29"/>
      <c r="P8" s="112">
        <v>0</v>
      </c>
      <c r="Q8" s="112">
        <v>0</v>
      </c>
      <c r="R8" s="112">
        <v>0</v>
      </c>
      <c r="S8" s="113">
        <v>0</v>
      </c>
      <c r="T8" s="112">
        <v>0</v>
      </c>
      <c r="U8" s="112" t="n">
        <f>SUM(P8:T8)</f>
        <v>0.0</v>
      </c>
      <c r="V8" s="113" t="n">
        <f>U8*N8</f>
        <v>0.0</v>
      </c>
      <c r="W8" s="39"/>
      <c r="X8" s="22">
        <v>0</v>
      </c>
      <c r="Y8" s="22">
        <v>0</v>
      </c>
      <c r="Z8" s="22" t="n">
        <f>P8*X8*Y8/100</f>
        <v>0.0</v>
      </c>
      <c r="AA8" s="22" t="n">
        <f>Q8*X8*Y8/100</f>
        <v>0.0</v>
      </c>
      <c r="AB8" s="22" t="n">
        <f>R8*X8*Y8/100</f>
        <v>0.0</v>
      </c>
      <c r="AC8" s="22" t="n">
        <f>S8*X8*Y8/100</f>
        <v>0.0</v>
      </c>
      <c r="AD8" s="22" t="n">
        <f>T8*X8*Y8/100</f>
        <v>0.0</v>
      </c>
      <c r="AE8" s="24" t="n">
        <f>SUM(Z8:AD8)</f>
        <v>0.0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25">
      <c r="A9" s="2">
        <v>1</v>
      </c>
      <c r="B9" s="107" t="s">
        <v>107</v>
      </c>
      <c r="C9" s="16" t="s">
        <v>109</v>
      </c>
      <c r="D9" s="20"/>
      <c r="E9" s="2"/>
      <c r="F9" s="2"/>
      <c r="G9" s="17"/>
      <c r="H9" s="25"/>
      <c r="I9" s="18"/>
      <c r="J9" s="19"/>
      <c r="K9" s="19"/>
      <c r="L9" s="32"/>
      <c r="M9" s="5" t="s">
        <v>115</v>
      </c>
      <c r="N9" s="110">
        <v>0</v>
      </c>
      <c r="O9" s="29"/>
      <c r="P9" s="112">
        <v>0</v>
      </c>
      <c r="Q9" s="112">
        <v>0</v>
      </c>
      <c r="R9" s="112">
        <v>0</v>
      </c>
      <c r="S9" s="113">
        <v>0</v>
      </c>
      <c r="T9" s="112">
        <v>0</v>
      </c>
      <c r="U9" s="112" t="n">
        <f t="shared" ref="U9:U16" si="0">SUM(P9:T9)</f>
        <v>0.0</v>
      </c>
      <c r="V9" s="113" t="n">
        <f t="shared" ref="V9:V16" si="1">U9*N9</f>
        <v>0.0</v>
      </c>
      <c r="W9" s="39"/>
      <c r="X9" s="22">
        <v>0</v>
      </c>
      <c r="Y9" s="22">
        <v>0</v>
      </c>
      <c r="Z9" s="22" t="n">
        <f t="shared" ref="Z9:Z16" si="2">P9*X9*Y9/100</f>
        <v>0.0</v>
      </c>
      <c r="AA9" s="22" t="n">
        <f t="shared" ref="AA9:AA16" si="3">Q9*X9*Y9/100</f>
        <v>0.0</v>
      </c>
      <c r="AB9" s="22" t="n">
        <f t="shared" ref="AB9:AB16" si="4">R9*X9*Y9/100</f>
        <v>0.0</v>
      </c>
      <c r="AC9" s="22" t="n">
        <f t="shared" ref="AC9:AC16" si="5">S9*X9*Y9/100</f>
        <v>0.0</v>
      </c>
      <c r="AD9" s="22" t="n">
        <f t="shared" ref="AD9:AD16" si="6">T9*X9*Y9/100</f>
        <v>0.0</v>
      </c>
      <c r="AE9" s="24" t="n">
        <f t="shared" ref="AE9:AE16" si="7">SUM(Z9:AD9)</f>
        <v>0.0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25">
      <c r="A10" s="115" t="s">
        <v>118</v>
      </c>
      <c r="B10" s="107" t="s">
        <v>107</v>
      </c>
      <c r="C10" s="16" t="s">
        <v>117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110">
        <v>0.1</v>
      </c>
      <c r="O10" s="29"/>
      <c r="P10" s="112">
        <v>350000</v>
      </c>
      <c r="Q10" s="112">
        <v>0</v>
      </c>
      <c r="R10" s="112">
        <v>0</v>
      </c>
      <c r="S10" s="113">
        <v>0</v>
      </c>
      <c r="T10" s="112">
        <v>0</v>
      </c>
      <c r="U10" s="112" t="n">
        <f t="shared" si="0"/>
        <v>350000.0</v>
      </c>
      <c r="V10" s="113" t="n">
        <f t="shared" si="1"/>
        <v>35000.0</v>
      </c>
      <c r="W10" s="39"/>
      <c r="X10" s="22" t="n">
        <v>100.0</v>
      </c>
      <c r="Y10" s="22" t="n">
        <v>0.1</v>
      </c>
      <c r="Z10" s="22" t="n">
        <f t="shared" si="2"/>
        <v>35000.0</v>
      </c>
      <c r="AA10" s="22" t="n">
        <f t="shared" si="3"/>
        <v>0.0</v>
      </c>
      <c r="AB10" s="22" t="n">
        <f t="shared" si="4"/>
        <v>0.0</v>
      </c>
      <c r="AC10" s="22" t="n">
        <f t="shared" si="5"/>
        <v>0.0</v>
      </c>
      <c r="AD10" s="22" t="n">
        <f t="shared" si="6"/>
        <v>0.0</v>
      </c>
      <c r="AE10" s="24" t="n">
        <f t="shared" si="7"/>
        <v>35000.0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s="4" customFormat="1" ht="29.25" customHeight="1" x14ac:dyDescent="0.25">
      <c r="A11" s="276" t="s">
        <v>119</v>
      </c>
      <c r="B11" s="107" t="s">
        <v>107</v>
      </c>
      <c r="C11" s="16" t="s">
        <v>121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110">
        <v>1</v>
      </c>
      <c r="O11" s="29"/>
      <c r="P11" s="112">
        <v>3750</v>
      </c>
      <c r="Q11" s="112">
        <v>0</v>
      </c>
      <c r="R11" s="112">
        <v>0</v>
      </c>
      <c r="S11" s="113">
        <v>0</v>
      </c>
      <c r="T11" s="112">
        <v>0</v>
      </c>
      <c r="U11" s="112" t="n">
        <f t="shared" ref="U11" si="8">SUM(P11:T11)</f>
        <v>3750.0</v>
      </c>
      <c r="V11" s="113" t="n">
        <f t="shared" si="1"/>
        <v>3750.0</v>
      </c>
      <c r="W11" s="39"/>
      <c r="X11" s="22" t="n">
        <v>100.0</v>
      </c>
      <c r="Y11" s="22" t="n">
        <v>1.0</v>
      </c>
      <c r="Z11" s="22" t="n">
        <f t="shared" ref="Z11" si="9">P11*X11*Y11/100</f>
        <v>3750.0</v>
      </c>
      <c r="AA11" s="22" t="n">
        <f t="shared" ref="AA11" si="10">Q11*X11*Y11/100</f>
        <v>0.0</v>
      </c>
      <c r="AB11" s="22" t="n">
        <f t="shared" ref="AB11" si="11">R11*X11*Y11/100</f>
        <v>0.0</v>
      </c>
      <c r="AC11" s="22" t="n">
        <f t="shared" ref="AC11" si="12">S11*X11*Y11/100</f>
        <v>0.0</v>
      </c>
      <c r="AD11" s="22" t="n">
        <f t="shared" ref="AD11" si="13">T11*X11*Y11/100</f>
        <v>0.0</v>
      </c>
      <c r="AE11" s="24" t="n">
        <f t="shared" ref="AE11" si="14">SUM(Z11:AD11)</f>
        <v>3750.0</v>
      </c>
      <c r="AF11" s="9"/>
      <c r="AG11" s="9"/>
      <c r="AH11" s="9"/>
      <c r="AI11" s="8"/>
      <c r="AJ11" s="9"/>
      <c r="AK11" s="14"/>
      <c r="AL11" s="8"/>
      <c r="AM11" s="8"/>
      <c r="AN11" s="9"/>
      <c r="AO11" s="9"/>
      <c r="AP11" s="9"/>
      <c r="AQ11" s="9"/>
      <c r="AR11" s="9"/>
      <c r="AS11" s="9"/>
      <c r="AT11" s="9"/>
      <c r="AU11" s="9"/>
      <c r="AV11" s="8"/>
      <c r="AW11" s="9"/>
      <c r="AX11" s="14"/>
      <c r="AY11" s="8"/>
      <c r="AZ11" s="8"/>
      <c r="BA11" s="8"/>
      <c r="BB11" s="9"/>
      <c r="BC11" s="14"/>
      <c r="BD11" s="8"/>
      <c r="BE11" s="14"/>
      <c r="BF11" s="8"/>
      <c r="BG11" s="8"/>
      <c r="BH11" s="8"/>
      <c r="BI11" s="8"/>
      <c r="BJ11" s="14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</row>
    <row r="12" spans="1:76" ht="30" x14ac:dyDescent="0.25">
      <c r="A12" s="5">
        <v>1.2</v>
      </c>
      <c r="B12" s="107" t="s">
        <v>107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110">
        <v>0.2</v>
      </c>
      <c r="O12" s="29"/>
      <c r="P12" s="111">
        <v>350000</v>
      </c>
      <c r="Q12" s="112">
        <v>0</v>
      </c>
      <c r="R12" s="112">
        <v>0</v>
      </c>
      <c r="S12" s="113">
        <v>0</v>
      </c>
      <c r="T12" s="112">
        <v>0</v>
      </c>
      <c r="U12" s="112" t="n">
        <f t="shared" si="0"/>
        <v>350000.0</v>
      </c>
      <c r="V12" s="113" t="n">
        <f t="shared" si="1"/>
        <v>70000.0</v>
      </c>
      <c r="W12" s="40"/>
      <c r="X12" s="23" t="n">
        <v>100.0</v>
      </c>
      <c r="Y12" s="23" t="n">
        <v>0.2</v>
      </c>
      <c r="Z12" s="22" t="n">
        <f t="shared" si="2"/>
        <v>70000.0</v>
      </c>
      <c r="AA12" s="22" t="n">
        <f t="shared" si="3"/>
        <v>0.0</v>
      </c>
      <c r="AB12" s="22" t="n">
        <f t="shared" si="4"/>
        <v>0.0</v>
      </c>
      <c r="AC12" s="22" t="n">
        <f t="shared" si="5"/>
        <v>0.0</v>
      </c>
      <c r="AD12" s="22" t="n">
        <f t="shared" si="6"/>
        <v>0.0</v>
      </c>
      <c r="AE12" s="24" t="n">
        <f t="shared" si="7"/>
        <v>70000.0</v>
      </c>
      <c r="AF12" s="10"/>
      <c r="AG12" s="9"/>
      <c r="AH12" s="10"/>
      <c r="AI12" s="10"/>
      <c r="AJ12" s="10"/>
      <c r="AK12" s="15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5"/>
      <c r="AY12" s="10"/>
      <c r="AZ12" s="10"/>
      <c r="BA12" s="10"/>
      <c r="BB12" s="10"/>
      <c r="BC12" s="15"/>
      <c r="BD12" s="10"/>
      <c r="BE12" s="15"/>
      <c r="BF12" s="10"/>
      <c r="BG12" s="10"/>
      <c r="BH12" s="10"/>
      <c r="BI12" s="10"/>
      <c r="BJ12" s="15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</row>
    <row r="13" spans="1:76" ht="30" x14ac:dyDescent="0.25">
      <c r="A13" s="5">
        <v>1.3</v>
      </c>
      <c r="B13" s="107" t="s">
        <v>107</v>
      </c>
      <c r="C13" s="1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111">
        <v>0.2</v>
      </c>
      <c r="O13" s="109"/>
      <c r="P13" s="111">
        <v>350000</v>
      </c>
      <c r="Q13" s="111">
        <v>0</v>
      </c>
      <c r="R13" s="111">
        <v>0</v>
      </c>
      <c r="S13" s="111">
        <v>0</v>
      </c>
      <c r="T13" s="111">
        <v>0</v>
      </c>
      <c r="U13" s="111" t="n">
        <f t="shared" si="0"/>
        <v>350000.0</v>
      </c>
      <c r="V13" s="111" t="n">
        <f t="shared" si="1"/>
        <v>70000.0</v>
      </c>
      <c r="W13" s="40"/>
      <c r="X13" s="23" t="n">
        <v>100.0</v>
      </c>
      <c r="Y13" s="23" t="n">
        <v>0.2</v>
      </c>
      <c r="Z13" s="23" t="n">
        <f t="shared" si="2"/>
        <v>70000.0</v>
      </c>
      <c r="AA13" s="23" t="n">
        <f t="shared" si="3"/>
        <v>0.0</v>
      </c>
      <c r="AB13" s="23" t="n">
        <f t="shared" si="4"/>
        <v>0.0</v>
      </c>
      <c r="AC13" s="23" t="n">
        <f t="shared" si="5"/>
        <v>0.0</v>
      </c>
      <c r="AD13" s="23" t="n">
        <f t="shared" si="6"/>
        <v>0.0</v>
      </c>
      <c r="AE13" s="111" t="n">
        <f t="shared" si="7"/>
        <v>70000.0</v>
      </c>
    </row>
    <row r="14" spans="1:76" ht="30" x14ac:dyDescent="0.25">
      <c r="A14" s="5">
        <v>1.4</v>
      </c>
      <c r="B14" s="107" t="s">
        <v>107</v>
      </c>
      <c r="C14" s="1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116</v>
      </c>
      <c r="N14" s="111">
        <v>0.2</v>
      </c>
      <c r="O14" s="109"/>
      <c r="P14" s="111">
        <v>350000</v>
      </c>
      <c r="Q14" s="111">
        <v>0</v>
      </c>
      <c r="R14" s="111">
        <v>0</v>
      </c>
      <c r="S14" s="111">
        <v>0</v>
      </c>
      <c r="T14" s="111">
        <v>0</v>
      </c>
      <c r="U14" s="111" t="n">
        <f t="shared" si="0"/>
        <v>350000.0</v>
      </c>
      <c r="V14" s="111" t="n">
        <f t="shared" si="1"/>
        <v>70000.0</v>
      </c>
      <c r="W14" s="40"/>
      <c r="X14" s="23" t="n">
        <v>100.0</v>
      </c>
      <c r="Y14" s="23" t="n">
        <v>0.1</v>
      </c>
      <c r="Z14" s="23" t="n">
        <f t="shared" si="2"/>
        <v>35000.0</v>
      </c>
      <c r="AA14" s="23" t="n">
        <f t="shared" si="3"/>
        <v>0.0</v>
      </c>
      <c r="AB14" s="23" t="n">
        <f t="shared" si="4"/>
        <v>0.0</v>
      </c>
      <c r="AC14" s="23" t="n">
        <f t="shared" si="5"/>
        <v>0.0</v>
      </c>
      <c r="AD14" s="23" t="n">
        <f t="shared" si="6"/>
        <v>0.0</v>
      </c>
      <c r="AE14" s="111" t="n">
        <f t="shared" si="7"/>
        <v>35000.0</v>
      </c>
    </row>
    <row r="15" spans="1:76" ht="30" x14ac:dyDescent="0.25">
      <c r="A15" s="5">
        <v>1.5</v>
      </c>
      <c r="B15" s="107" t="s">
        <v>107</v>
      </c>
      <c r="C15" s="116" t="s">
        <v>113</v>
      </c>
      <c r="D15" s="5"/>
      <c r="E15" s="5"/>
      <c r="F15" s="5"/>
      <c r="G15" s="5"/>
      <c r="H15" s="5"/>
      <c r="I15" s="5"/>
      <c r="J15" s="5"/>
      <c r="K15" s="5"/>
      <c r="L15" s="33"/>
      <c r="M15" s="5" t="s">
        <v>22</v>
      </c>
      <c r="N15" s="111">
        <v>0.2</v>
      </c>
      <c r="O15" s="109"/>
      <c r="P15" s="111">
        <v>350000</v>
      </c>
      <c r="Q15" s="111">
        <v>0</v>
      </c>
      <c r="R15" s="111">
        <v>0</v>
      </c>
      <c r="S15" s="111">
        <v>0</v>
      </c>
      <c r="T15" s="111">
        <v>0</v>
      </c>
      <c r="U15" s="111" t="n">
        <f t="shared" si="0"/>
        <v>350000.0</v>
      </c>
      <c r="V15" s="111" t="n">
        <f t="shared" si="1"/>
        <v>70000.0</v>
      </c>
      <c r="W15" s="40"/>
      <c r="X15" s="23">
        <v>0</v>
      </c>
      <c r="Y15" s="23">
        <v>0</v>
      </c>
      <c r="Z15" s="23" t="n">
        <f t="shared" si="2"/>
        <v>0.0</v>
      </c>
      <c r="AA15" s="23" t="n">
        <f t="shared" si="3"/>
        <v>0.0</v>
      </c>
      <c r="AB15" s="23" t="n">
        <f t="shared" si="4"/>
        <v>0.0</v>
      </c>
      <c r="AC15" s="23" t="n">
        <f t="shared" si="5"/>
        <v>0.0</v>
      </c>
      <c r="AD15" s="23" t="n">
        <f t="shared" si="6"/>
        <v>0.0</v>
      </c>
      <c r="AE15" s="111" t="n">
        <f t="shared" si="7"/>
        <v>0.0</v>
      </c>
    </row>
    <row r="16" spans="1:76" ht="30" x14ac:dyDescent="0.25">
      <c r="A16" s="5">
        <v>1.6</v>
      </c>
      <c r="B16" s="107" t="s">
        <v>107</v>
      </c>
      <c r="C16" s="116" t="s">
        <v>114</v>
      </c>
      <c r="D16" s="5"/>
      <c r="E16" s="5"/>
      <c r="F16" s="5"/>
      <c r="G16" s="5"/>
      <c r="H16" s="5"/>
      <c r="I16" s="5"/>
      <c r="J16" s="5"/>
      <c r="K16" s="5"/>
      <c r="L16" s="33"/>
      <c r="M16" s="5" t="s">
        <v>22</v>
      </c>
      <c r="N16" s="111">
        <v>0.1</v>
      </c>
      <c r="O16" s="109"/>
      <c r="P16" s="111">
        <v>350000</v>
      </c>
      <c r="Q16" s="111">
        <v>0</v>
      </c>
      <c r="R16" s="111">
        <v>0</v>
      </c>
      <c r="S16" s="111">
        <v>0</v>
      </c>
      <c r="T16" s="111">
        <v>0</v>
      </c>
      <c r="U16" s="111" t="n">
        <f t="shared" si="0"/>
        <v>350000.0</v>
      </c>
      <c r="V16" s="111" t="n">
        <f t="shared" si="1"/>
        <v>35000.0</v>
      </c>
      <c r="W16" s="40"/>
      <c r="X16" s="23">
        <v>0</v>
      </c>
      <c r="Y16" s="23">
        <v>0</v>
      </c>
      <c r="Z16" s="23" t="n">
        <f t="shared" si="2"/>
        <v>0.0</v>
      </c>
      <c r="AA16" s="23" t="n">
        <f t="shared" si="3"/>
        <v>0.0</v>
      </c>
      <c r="AB16" s="23" t="n">
        <f t="shared" si="4"/>
        <v>0.0</v>
      </c>
      <c r="AC16" s="23" t="n">
        <f t="shared" si="5"/>
        <v>0.0</v>
      </c>
      <c r="AD16" s="23" t="n">
        <f t="shared" si="6"/>
        <v>0.0</v>
      </c>
      <c r="AE16" s="111" t="n">
        <f t="shared" si="7"/>
        <v>0.0</v>
      </c>
    </row>
  </sheetData>
  <protectedRanges>
    <protectedRange password="CA69" sqref="C12" name="Range1_1_2"/>
    <protectedRange password="CA69" sqref="G8:G10 G12" name="Range1_1_1_1"/>
    <protectedRange password="CA69" sqref="I8:I10 I12" name="Range1_12_2_1_1"/>
    <protectedRange password="CA69" sqref="J8:K10 J12:K12" name="Range1_2_2_1_1_1"/>
    <protectedRange password="CA69" sqref="N8:O10 N12:O12" name="Range1_1_3_1"/>
    <protectedRange password="CA69" sqref="D8:D10 D12" name="Range1_1_4_1"/>
    <protectedRange password="CA69" sqref="H8:H10 H12" name="Range1_12_2_2_1"/>
    <protectedRange password="CA69" sqref="B8:B10 B12:B16" name="Range1_1_5"/>
    <protectedRange password="CA69" sqref="G11" name="Range1_1_1"/>
    <protectedRange password="CA69" sqref="I11" name="Range1_12_2_1"/>
    <protectedRange password="CA69" sqref="J11:K11" name="Range1_2_2_1_1"/>
    <protectedRange password="CA69" sqref="N11:O11" name="Range1_1_3"/>
    <protectedRange password="CA69" sqref="D11" name="Range1_1_4"/>
    <protectedRange password="CA69" sqref="H11" name="Range1_12_2_2"/>
    <protectedRange password="CA69" sqref="B11" name="Range1_1_5_1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L18" sqref="L18"/>
    </sheetView>
  </sheetViews>
  <sheetFormatPr defaultRowHeight="12.75" x14ac:dyDescent="0.2"/>
  <cols>
    <col min="1" max="1" style="41" width="9.140625" collapsed="true"/>
    <col min="2" max="2" customWidth="true" style="41" width="12.0" collapsed="true"/>
    <col min="3" max="3" customWidth="true" style="41" width="14.5703125" collapsed="true"/>
    <col min="4" max="4" style="41" width="9.140625" collapsed="true"/>
    <col min="5" max="5" customWidth="true" style="41" width="16.0" collapsed="true"/>
    <col min="6" max="6" customWidth="true" style="96" width="30.28515625" collapsed="true"/>
    <col min="7" max="7" customWidth="true" style="97" width="28.0" collapsed="true"/>
    <col min="8" max="8" style="98" width="9.140625" collapsed="true"/>
    <col min="9" max="9" customWidth="true" style="98" width="20.28515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253" t="s">
        <v>32</v>
      </c>
      <c r="B1" s="254"/>
      <c r="C1" s="254"/>
      <c r="D1" s="254"/>
      <c r="E1" s="254"/>
      <c r="F1" s="254"/>
      <c r="G1" s="254"/>
      <c r="H1" s="254"/>
      <c r="I1" s="255"/>
    </row>
    <row r="2" spans="1:10" ht="20.25" customHeight="1" x14ac:dyDescent="0.2">
      <c r="A2" s="256" t="s">
        <v>33</v>
      </c>
      <c r="B2" s="257"/>
      <c r="C2" s="257"/>
      <c r="D2" s="257"/>
      <c r="E2" s="257"/>
      <c r="F2" s="257"/>
      <c r="G2" s="257"/>
      <c r="H2" s="257"/>
      <c r="I2" s="258"/>
    </row>
    <row r="3" spans="1:10" ht="15.75" thickBot="1" x14ac:dyDescent="0.25">
      <c r="A3" s="259" t="s">
        <v>34</v>
      </c>
      <c r="B3" s="260"/>
      <c r="C3" s="260"/>
      <c r="D3" s="260"/>
      <c r="E3" s="260"/>
      <c r="F3" s="260"/>
      <c r="G3" s="261" t="s">
        <v>35</v>
      </c>
      <c r="H3" s="262"/>
      <c r="I3" s="263"/>
      <c r="J3" s="42"/>
    </row>
    <row r="4" spans="1:10" s="42" customFormat="1" ht="15" customHeight="1" x14ac:dyDescent="0.25">
      <c r="A4" s="264" t="s">
        <v>36</v>
      </c>
      <c r="B4" s="265"/>
      <c r="C4" s="43" t="s">
        <v>37</v>
      </c>
      <c r="D4" s="44"/>
      <c r="E4" s="44"/>
      <c r="F4" s="45"/>
      <c r="G4" s="266" t="s">
        <v>38</v>
      </c>
      <c r="H4" s="267"/>
      <c r="I4" s="268"/>
    </row>
    <row r="5" spans="1:10" s="42" customFormat="1" ht="15.75" customHeight="1" thickBot="1" x14ac:dyDescent="0.3">
      <c r="A5" s="272" t="s">
        <v>39</v>
      </c>
      <c r="B5" s="273"/>
      <c r="C5" s="274" t="s">
        <v>40</v>
      </c>
      <c r="D5" s="274"/>
      <c r="E5" s="274"/>
      <c r="F5" s="275"/>
      <c r="G5" s="269"/>
      <c r="H5" s="270"/>
      <c r="I5" s="271"/>
    </row>
    <row r="6" spans="1:10" x14ac:dyDescent="0.2">
      <c r="A6" s="239"/>
      <c r="B6" s="240"/>
      <c r="C6" s="240"/>
      <c r="D6" s="240"/>
      <c r="E6" s="46"/>
      <c r="F6" s="241"/>
      <c r="G6" s="242"/>
      <c r="H6" s="242"/>
      <c r="I6" s="243"/>
    </row>
    <row r="7" spans="1:10" ht="12.75" customHeight="1" x14ac:dyDescent="0.2">
      <c r="A7" s="103" t="s">
        <v>41</v>
      </c>
      <c r="B7" s="244" t="s">
        <v>42</v>
      </c>
      <c r="C7" s="244"/>
      <c r="D7" s="244"/>
      <c r="E7" s="245"/>
      <c r="F7" s="246" t="s">
        <v>43</v>
      </c>
      <c r="G7" s="247"/>
      <c r="H7" s="247"/>
      <c r="I7" s="248"/>
    </row>
    <row r="8" spans="1:10" ht="12.75" customHeight="1" x14ac:dyDescent="0.2">
      <c r="A8" s="249" t="s">
        <v>44</v>
      </c>
      <c r="B8" s="250"/>
      <c r="C8" s="104"/>
      <c r="D8" s="104"/>
      <c r="E8" s="46"/>
      <c r="F8" s="224" t="s">
        <v>45</v>
      </c>
      <c r="G8" s="251"/>
      <c r="H8" s="251"/>
      <c r="I8" s="252"/>
    </row>
    <row r="9" spans="1:10" ht="12.75" customHeight="1" x14ac:dyDescent="0.2">
      <c r="A9" s="216" t="s">
        <v>46</v>
      </c>
      <c r="B9" s="217"/>
      <c r="C9" s="217"/>
      <c r="D9" s="218" t="s">
        <v>47</v>
      </c>
      <c r="E9" s="219"/>
      <c r="F9" s="220" t="s">
        <v>48</v>
      </c>
      <c r="G9" s="220"/>
      <c r="H9" s="220"/>
      <c r="I9" s="221"/>
    </row>
    <row r="10" spans="1:10" ht="12.75" customHeight="1" x14ac:dyDescent="0.2">
      <c r="A10" s="216" t="s">
        <v>49</v>
      </c>
      <c r="B10" s="217"/>
      <c r="C10" s="217"/>
      <c r="D10" s="222">
        <v>6905433</v>
      </c>
      <c r="E10" s="223"/>
      <c r="F10" s="224" t="s">
        <v>50</v>
      </c>
      <c r="G10" s="225"/>
      <c r="H10" s="225"/>
      <c r="I10" s="226"/>
    </row>
    <row r="11" spans="1:10" ht="12.75" customHeight="1" x14ac:dyDescent="0.2">
      <c r="A11" s="47" t="s">
        <v>51</v>
      </c>
      <c r="B11" s="104"/>
      <c r="C11" s="105"/>
      <c r="D11" s="227"/>
      <c r="E11" s="228"/>
      <c r="F11" s="229" t="s">
        <v>52</v>
      </c>
      <c r="G11" s="230"/>
      <c r="H11" s="230"/>
      <c r="I11" s="231"/>
    </row>
    <row r="12" spans="1:10" ht="13.5" customHeight="1" thickBot="1" x14ac:dyDescent="0.25">
      <c r="A12" s="232" t="s">
        <v>53</v>
      </c>
      <c r="B12" s="233"/>
      <c r="C12" s="233"/>
      <c r="D12" s="234"/>
      <c r="E12" s="235"/>
      <c r="F12" s="48"/>
      <c r="G12" s="236"/>
      <c r="H12" s="237"/>
      <c r="I12" s="238"/>
    </row>
    <row r="13" spans="1:10" ht="26.25" customHeight="1" thickBot="1" x14ac:dyDescent="0.25">
      <c r="A13" s="49" t="s">
        <v>0</v>
      </c>
      <c r="B13" s="213" t="s">
        <v>54</v>
      </c>
      <c r="C13" s="213"/>
      <c r="D13" s="213"/>
      <c r="E13" s="213"/>
      <c r="F13" s="50" t="s">
        <v>102</v>
      </c>
      <c r="G13" s="51" t="s">
        <v>103</v>
      </c>
      <c r="H13" s="214" t="s">
        <v>104</v>
      </c>
      <c r="I13" s="215"/>
    </row>
    <row r="14" spans="1:10" x14ac:dyDescent="0.2">
      <c r="A14" s="52"/>
      <c r="B14" s="197" t="s">
        <v>55</v>
      </c>
      <c r="C14" s="198"/>
      <c r="D14" s="198"/>
      <c r="E14" s="199"/>
      <c r="F14" s="53"/>
      <c r="G14" s="54" t="s">
        <v>56</v>
      </c>
      <c r="H14" s="200"/>
      <c r="I14" s="201"/>
    </row>
    <row r="15" spans="1:10" ht="13.5" thickBot="1" x14ac:dyDescent="0.25">
      <c r="A15" s="55"/>
      <c r="B15" s="146" t="s">
        <v>57</v>
      </c>
      <c r="C15" s="147"/>
      <c r="D15" s="147"/>
      <c r="E15" s="202"/>
      <c r="F15" s="56"/>
      <c r="G15" s="57" t="s">
        <v>58</v>
      </c>
      <c r="H15" s="203"/>
      <c r="I15" s="204"/>
    </row>
    <row r="16" spans="1:10" ht="15" customHeight="1" x14ac:dyDescent="0.2">
      <c r="A16" s="58" t="s">
        <v>59</v>
      </c>
      <c r="B16" s="191" t="s">
        <v>60</v>
      </c>
      <c r="C16" s="191"/>
      <c r="D16" s="191"/>
      <c r="E16" s="191"/>
      <c r="F16" s="59"/>
      <c r="G16" s="60"/>
      <c r="H16" s="205"/>
      <c r="I16" s="206"/>
    </row>
    <row r="17" spans="1:9" ht="12.75" customHeight="1" x14ac:dyDescent="0.2">
      <c r="A17" s="52" t="n">
        <f>+A15+1</f>
        <v>1.0</v>
      </c>
      <c r="B17" s="194" t="s">
        <v>61</v>
      </c>
      <c r="C17" s="194"/>
      <c r="D17" s="194"/>
      <c r="E17" s="194"/>
      <c r="F17" s="61"/>
      <c r="G17" s="62" t="n">
        <f t="shared" ref="G17:G22" si="0">H17-F17</f>
        <v>213750.0</v>
      </c>
      <c r="H17" s="207" t="n">
        <f>Certification!Z4</f>
        <v>213750.0</v>
      </c>
      <c r="I17" s="208"/>
    </row>
    <row r="18" spans="1:9" ht="12.75" customHeight="1" x14ac:dyDescent="0.2">
      <c r="A18" s="52" t="n">
        <f>+A17+1</f>
        <v>2.0</v>
      </c>
      <c r="B18" s="194" t="s">
        <v>7</v>
      </c>
      <c r="C18" s="194"/>
      <c r="D18" s="194"/>
      <c r="E18" s="194"/>
      <c r="F18" s="61"/>
      <c r="G18" s="62" t="n">
        <f t="shared" si="0"/>
        <v>0.0</v>
      </c>
      <c r="H18" s="207" t="n">
        <f>Certification!AA4</f>
        <v>0.0</v>
      </c>
      <c r="I18" s="208"/>
    </row>
    <row r="19" spans="1:9" ht="12.75" customHeight="1" x14ac:dyDescent="0.2">
      <c r="A19" s="52">
        <v>3</v>
      </c>
      <c r="B19" s="194" t="s">
        <v>8</v>
      </c>
      <c r="C19" s="194"/>
      <c r="D19" s="194"/>
      <c r="E19" s="194"/>
      <c r="F19" s="61"/>
      <c r="G19" s="108" t="n">
        <f t="shared" si="0"/>
        <v>0.0</v>
      </c>
      <c r="H19" s="209" t="n">
        <f>Certification!AB4</f>
        <v>0.0</v>
      </c>
      <c r="I19" s="210"/>
    </row>
    <row r="20" spans="1:9" x14ac:dyDescent="0.2">
      <c r="A20" s="52">
        <v>4</v>
      </c>
      <c r="B20" s="194" t="s">
        <v>105</v>
      </c>
      <c r="C20" s="194"/>
      <c r="D20" s="194"/>
      <c r="E20" s="194"/>
      <c r="F20" s="63"/>
      <c r="G20" s="62" t="n">
        <f t="shared" si="0"/>
        <v>0.0</v>
      </c>
      <c r="H20" s="207" t="n">
        <f>Certification!AC4</f>
        <v>0.0</v>
      </c>
      <c r="I20" s="208"/>
    </row>
    <row r="21" spans="1:9" x14ac:dyDescent="0.2">
      <c r="A21" s="52">
        <v>5</v>
      </c>
      <c r="B21" s="194" t="s">
        <v>106</v>
      </c>
      <c r="C21" s="194"/>
      <c r="D21" s="194"/>
      <c r="E21" s="194"/>
      <c r="F21" s="63"/>
      <c r="G21" s="62" t="n">
        <f t="shared" si="0"/>
        <v>0.0</v>
      </c>
      <c r="H21" s="207" t="n">
        <f>Certification!AD4</f>
        <v>0.0</v>
      </c>
      <c r="I21" s="208"/>
    </row>
    <row r="22" spans="1:9" ht="15.75" customHeight="1" thickBot="1" x14ac:dyDescent="0.25">
      <c r="A22" s="64" t="s">
        <v>59</v>
      </c>
      <c r="B22" s="195" t="s">
        <v>62</v>
      </c>
      <c r="C22" s="195"/>
      <c r="D22" s="195"/>
      <c r="E22" s="195"/>
      <c r="F22" s="65" t="n">
        <f>SUM(F17:F21)</f>
        <v>0.0</v>
      </c>
      <c r="G22" s="66" t="n">
        <f t="shared" si="0"/>
        <v>213750.0</v>
      </c>
      <c r="H22" s="211" t="n">
        <f>SUM(H17:H21)</f>
        <v>213750.0</v>
      </c>
      <c r="I22" s="212"/>
    </row>
    <row r="23" spans="1:9" ht="15" customHeight="1" x14ac:dyDescent="0.2">
      <c r="A23" s="67" t="s">
        <v>63</v>
      </c>
      <c r="B23" s="196" t="s">
        <v>64</v>
      </c>
      <c r="C23" s="196"/>
      <c r="D23" s="196"/>
      <c r="E23" s="196"/>
      <c r="F23" s="68"/>
      <c r="G23" s="69"/>
      <c r="H23" s="187"/>
      <c r="I23" s="188"/>
    </row>
    <row r="24" spans="1:9" ht="12.75" customHeight="1" x14ac:dyDescent="0.2">
      <c r="A24" s="52">
        <v>1</v>
      </c>
      <c r="B24" s="189" t="s">
        <v>65</v>
      </c>
      <c r="C24" s="189"/>
      <c r="D24" s="189"/>
      <c r="E24" s="189"/>
      <c r="F24" s="61"/>
      <c r="G24" s="62"/>
      <c r="H24" s="122"/>
      <c r="I24" s="123"/>
    </row>
    <row r="25" spans="1:9" ht="12.75" customHeight="1" x14ac:dyDescent="0.2">
      <c r="A25" s="52">
        <v>2</v>
      </c>
      <c r="B25" s="189" t="s">
        <v>66</v>
      </c>
      <c r="C25" s="189"/>
      <c r="D25" s="189"/>
      <c r="E25" s="189"/>
      <c r="F25" s="70"/>
      <c r="G25" s="62"/>
      <c r="H25" s="122"/>
      <c r="I25" s="123"/>
    </row>
    <row r="26" spans="1:9" ht="12.75" customHeight="1" x14ac:dyDescent="0.2">
      <c r="A26" s="52">
        <v>3</v>
      </c>
      <c r="B26" s="189" t="s">
        <v>67</v>
      </c>
      <c r="C26" s="189"/>
      <c r="D26" s="189"/>
      <c r="E26" s="189"/>
      <c r="F26" s="70"/>
      <c r="G26" s="71"/>
      <c r="H26" s="122"/>
      <c r="I26" s="123"/>
    </row>
    <row r="27" spans="1:9" ht="12.75" customHeight="1" x14ac:dyDescent="0.2">
      <c r="A27" s="52">
        <v>4</v>
      </c>
      <c r="B27" s="189" t="s">
        <v>68</v>
      </c>
      <c r="C27" s="189"/>
      <c r="D27" s="189"/>
      <c r="E27" s="189"/>
      <c r="F27" s="70"/>
      <c r="G27" s="71"/>
      <c r="H27" s="122"/>
      <c r="I27" s="123"/>
    </row>
    <row r="28" spans="1:9" ht="12.75" customHeight="1" x14ac:dyDescent="0.2">
      <c r="A28" s="52">
        <v>5</v>
      </c>
      <c r="B28" s="189" t="s">
        <v>69</v>
      </c>
      <c r="C28" s="189"/>
      <c r="D28" s="189"/>
      <c r="E28" s="189"/>
      <c r="F28" s="70"/>
      <c r="G28" s="71"/>
      <c r="H28" s="122"/>
      <c r="I28" s="123"/>
    </row>
    <row r="29" spans="1:9" ht="12.75" customHeight="1" x14ac:dyDescent="0.2">
      <c r="A29" s="52">
        <v>6</v>
      </c>
      <c r="B29" s="189" t="s">
        <v>70</v>
      </c>
      <c r="C29" s="189"/>
      <c r="D29" s="189"/>
      <c r="E29" s="189"/>
      <c r="F29" s="70"/>
      <c r="G29" s="71"/>
      <c r="H29" s="122"/>
      <c r="I29" s="123"/>
    </row>
    <row r="30" spans="1:9" ht="12.75" customHeight="1" x14ac:dyDescent="0.2">
      <c r="A30" s="52">
        <v>7</v>
      </c>
      <c r="B30" s="189" t="s">
        <v>71</v>
      </c>
      <c r="C30" s="189"/>
      <c r="D30" s="189"/>
      <c r="E30" s="189"/>
      <c r="F30" s="72"/>
      <c r="G30" s="71"/>
      <c r="H30" s="122"/>
      <c r="I30" s="123"/>
    </row>
    <row r="31" spans="1:9" ht="12.75" customHeight="1" x14ac:dyDescent="0.2">
      <c r="A31" s="52">
        <v>8</v>
      </c>
      <c r="B31" s="189" t="s">
        <v>72</v>
      </c>
      <c r="C31" s="189"/>
      <c r="D31" s="189"/>
      <c r="E31" s="189"/>
      <c r="F31" s="61"/>
      <c r="G31" s="62"/>
      <c r="H31" s="122"/>
      <c r="I31" s="123"/>
    </row>
    <row r="32" spans="1:9" ht="12.75" customHeight="1" x14ac:dyDescent="0.2">
      <c r="A32" s="52">
        <v>9</v>
      </c>
      <c r="B32" s="189" t="s">
        <v>73</v>
      </c>
      <c r="C32" s="189"/>
      <c r="D32" s="189"/>
      <c r="E32" s="189"/>
      <c r="F32" s="61"/>
      <c r="G32" s="62" t="n">
        <f>H32-F32</f>
        <v>0.0</v>
      </c>
      <c r="H32" s="132"/>
      <c r="I32" s="133"/>
    </row>
    <row r="33" spans="1:11" ht="12.75" customHeight="1" x14ac:dyDescent="0.2">
      <c r="A33" s="52">
        <v>10</v>
      </c>
      <c r="B33" s="189" t="s">
        <v>74</v>
      </c>
      <c r="C33" s="189"/>
      <c r="D33" s="189"/>
      <c r="E33" s="189"/>
      <c r="F33" s="61"/>
      <c r="G33" s="73"/>
      <c r="H33" s="132"/>
      <c r="I33" s="133"/>
    </row>
    <row r="34" spans="1:11" ht="15.75" customHeight="1" thickBot="1" x14ac:dyDescent="0.25">
      <c r="A34" s="74" t="s">
        <v>75</v>
      </c>
      <c r="B34" s="190" t="s">
        <v>76</v>
      </c>
      <c r="C34" s="190"/>
      <c r="D34" s="190"/>
      <c r="E34" s="190"/>
      <c r="F34" s="75" t="n">
        <f>SUM(F24:F33)</f>
        <v>0.0</v>
      </c>
      <c r="G34" s="75" t="n">
        <f>H34-F34</f>
        <v>0.0</v>
      </c>
      <c r="H34" s="134" t="n">
        <f>SUM(H24:H33)</f>
        <v>0.0</v>
      </c>
      <c r="I34" s="135"/>
    </row>
    <row r="35" spans="1:11" ht="15" customHeight="1" x14ac:dyDescent="0.2">
      <c r="A35" s="58" t="s">
        <v>77</v>
      </c>
      <c r="B35" s="191" t="s">
        <v>78</v>
      </c>
      <c r="C35" s="191"/>
      <c r="D35" s="191"/>
      <c r="E35" s="191"/>
      <c r="F35" s="76"/>
      <c r="G35" s="77" t="n">
        <f>H35-F35</f>
        <v>0.0</v>
      </c>
      <c r="H35" s="136"/>
      <c r="I35" s="137"/>
    </row>
    <row r="36" spans="1:11" ht="12.75" customHeight="1" x14ac:dyDescent="0.2">
      <c r="A36" s="78">
        <v>1</v>
      </c>
      <c r="B36" s="189" t="s">
        <v>79</v>
      </c>
      <c r="C36" s="189"/>
      <c r="D36" s="189"/>
      <c r="E36" s="189"/>
      <c r="F36" s="79"/>
      <c r="G36" s="62" t="n">
        <f>H36-F36</f>
        <v>0.0</v>
      </c>
      <c r="H36" s="122"/>
      <c r="I36" s="123"/>
    </row>
    <row r="37" spans="1:11" ht="12.75" customHeight="1" x14ac:dyDescent="0.2">
      <c r="A37" s="78">
        <v>2</v>
      </c>
      <c r="B37" s="189" t="s">
        <v>80</v>
      </c>
      <c r="C37" s="189"/>
      <c r="D37" s="189"/>
      <c r="E37" s="189"/>
      <c r="F37" s="79"/>
      <c r="G37" s="62" t="n">
        <f>H37-F37</f>
        <v>0.0</v>
      </c>
      <c r="H37" s="122"/>
      <c r="I37" s="123"/>
    </row>
    <row r="38" spans="1:11" ht="12.75" customHeight="1" x14ac:dyDescent="0.2">
      <c r="A38" s="78">
        <v>3</v>
      </c>
      <c r="B38" s="189" t="s">
        <v>81</v>
      </c>
      <c r="C38" s="189"/>
      <c r="D38" s="189"/>
      <c r="E38" s="189"/>
      <c r="F38" s="79"/>
      <c r="G38" s="62" t="n">
        <f>H38-F38</f>
        <v>0.0</v>
      </c>
      <c r="H38" s="122"/>
      <c r="I38" s="123"/>
    </row>
    <row r="39" spans="1:11" ht="12.75" customHeight="1" x14ac:dyDescent="0.2">
      <c r="A39" s="78">
        <v>4</v>
      </c>
      <c r="B39" s="189" t="s">
        <v>82</v>
      </c>
      <c r="C39" s="189"/>
      <c r="D39" s="189"/>
      <c r="E39" s="189"/>
      <c r="F39" s="79"/>
      <c r="G39" s="62"/>
      <c r="H39" s="126"/>
      <c r="I39" s="127"/>
    </row>
    <row r="40" spans="1:11" ht="14.25" customHeight="1" x14ac:dyDescent="0.2">
      <c r="A40" s="78"/>
      <c r="B40" s="192" t="s">
        <v>83</v>
      </c>
      <c r="C40" s="192"/>
      <c r="D40" s="192"/>
      <c r="E40" s="192"/>
      <c r="F40" s="80"/>
      <c r="G40" s="81" t="n">
        <f>H40-F40</f>
        <v>0.0</v>
      </c>
      <c r="H40" s="128"/>
      <c r="I40" s="129"/>
      <c r="J40" s="82"/>
    </row>
    <row r="41" spans="1:11" ht="14.25" customHeight="1" x14ac:dyDescent="0.2">
      <c r="A41" s="78"/>
      <c r="B41" s="192" t="s">
        <v>84</v>
      </c>
      <c r="C41" s="192"/>
      <c r="D41" s="192"/>
      <c r="E41" s="192"/>
      <c r="F41" s="80"/>
      <c r="G41" s="81" t="n">
        <f>H41-F41</f>
        <v>0.0</v>
      </c>
      <c r="H41" s="126"/>
      <c r="I41" s="127"/>
      <c r="J41" s="82"/>
    </row>
    <row r="42" spans="1:11" s="42" customFormat="1" ht="15.75" customHeight="1" thickBot="1" x14ac:dyDescent="0.3">
      <c r="A42" s="74" t="s">
        <v>77</v>
      </c>
      <c r="B42" s="190" t="s">
        <v>85</v>
      </c>
      <c r="C42" s="190"/>
      <c r="D42" s="190"/>
      <c r="E42" s="190"/>
      <c r="F42" s="83" t="n">
        <f>SUM(F36:F41)</f>
        <v>0.0</v>
      </c>
      <c r="G42" s="83" t="n">
        <f>H42-F42</f>
        <v>0.0</v>
      </c>
      <c r="H42" s="130" t="n">
        <f>SUM(H36:H41)</f>
        <v>0.0</v>
      </c>
      <c r="I42" s="131"/>
      <c r="J42" s="84"/>
      <c r="K42" s="85"/>
    </row>
    <row r="43" spans="1:11" s="42" customFormat="1" ht="18.75" customHeight="1" thickBot="1" x14ac:dyDescent="0.3">
      <c r="A43" s="86"/>
      <c r="B43" s="193" t="s">
        <v>86</v>
      </c>
      <c r="C43" s="193"/>
      <c r="D43" s="193"/>
      <c r="E43" s="193"/>
      <c r="F43" s="87"/>
      <c r="G43" s="88" t="n">
        <f>G42-G34+G22</f>
        <v>213750.0</v>
      </c>
      <c r="H43" s="124" t="n">
        <f>H22-H34+H42</f>
        <v>213750.0</v>
      </c>
      <c r="I43" s="125"/>
      <c r="J43" s="84"/>
      <c r="K43" s="85"/>
    </row>
    <row r="44" spans="1:11" s="42" customFormat="1" ht="18" x14ac:dyDescent="0.25">
      <c r="A44" s="89"/>
      <c r="B44" s="138" t="s">
        <v>87</v>
      </c>
      <c r="C44" s="139"/>
      <c r="D44" s="139"/>
      <c r="E44" s="139"/>
      <c r="F44" s="139"/>
      <c r="G44" s="139"/>
      <c r="H44" s="139"/>
      <c r="I44" s="140"/>
    </row>
    <row r="45" spans="1:11" ht="12.75" customHeight="1" x14ac:dyDescent="0.2">
      <c r="A45" s="52"/>
      <c r="B45" s="141" t="s">
        <v>88</v>
      </c>
      <c r="C45" s="142"/>
      <c r="D45" s="142"/>
      <c r="E45" s="143"/>
      <c r="F45" s="144"/>
      <c r="G45" s="144"/>
      <c r="H45" s="144"/>
      <c r="I45" s="145"/>
    </row>
    <row r="46" spans="1:11" x14ac:dyDescent="0.2">
      <c r="A46" s="55"/>
      <c r="B46" s="146" t="s">
        <v>89</v>
      </c>
      <c r="C46" s="147"/>
      <c r="D46" s="150"/>
      <c r="E46" s="150"/>
      <c r="F46" s="150"/>
      <c r="G46" s="150"/>
      <c r="H46" s="150"/>
      <c r="I46" s="151"/>
    </row>
    <row r="47" spans="1:11" x14ac:dyDescent="0.2">
      <c r="A47" s="90"/>
      <c r="B47" s="148"/>
      <c r="C47" s="149"/>
      <c r="D47" s="152"/>
      <c r="E47" s="152"/>
      <c r="F47" s="152"/>
      <c r="G47" s="152"/>
      <c r="H47" s="152"/>
      <c r="I47" s="153"/>
    </row>
    <row r="48" spans="1:11" ht="13.5" thickBot="1" x14ac:dyDescent="0.25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">
      <c r="A49" s="181" t="s">
        <v>90</v>
      </c>
      <c r="B49" s="182"/>
      <c r="C49" s="181" t="s">
        <v>91</v>
      </c>
      <c r="D49" s="182"/>
      <c r="E49" s="183"/>
      <c r="F49" s="101" t="s">
        <v>92</v>
      </c>
      <c r="G49" s="184" t="s">
        <v>92</v>
      </c>
      <c r="H49" s="185"/>
      <c r="I49" s="186"/>
    </row>
    <row r="50" spans="1:9" x14ac:dyDescent="0.2">
      <c r="A50" s="163"/>
      <c r="B50" s="164"/>
      <c r="C50" s="163"/>
      <c r="D50" s="169"/>
      <c r="E50" s="164"/>
      <c r="F50" s="164"/>
      <c r="G50" s="172"/>
      <c r="H50" s="173"/>
      <c r="I50" s="174"/>
    </row>
    <row r="51" spans="1:9" x14ac:dyDescent="0.2">
      <c r="A51" s="165"/>
      <c r="B51" s="166"/>
      <c r="C51" s="165"/>
      <c r="D51" s="170"/>
      <c r="E51" s="166"/>
      <c r="F51" s="166"/>
      <c r="G51" s="175"/>
      <c r="H51" s="176"/>
      <c r="I51" s="177"/>
    </row>
    <row r="52" spans="1:9" x14ac:dyDescent="0.2">
      <c r="A52" s="165"/>
      <c r="B52" s="166"/>
      <c r="C52" s="165"/>
      <c r="D52" s="170"/>
      <c r="E52" s="166"/>
      <c r="F52" s="166"/>
      <c r="G52" s="175"/>
      <c r="H52" s="176"/>
      <c r="I52" s="177"/>
    </row>
    <row r="53" spans="1:9" x14ac:dyDescent="0.2">
      <c r="A53" s="165"/>
      <c r="B53" s="166"/>
      <c r="C53" s="165"/>
      <c r="D53" s="170"/>
      <c r="E53" s="166"/>
      <c r="F53" s="166"/>
      <c r="G53" s="175"/>
      <c r="H53" s="176"/>
      <c r="I53" s="177"/>
    </row>
    <row r="54" spans="1:9" x14ac:dyDescent="0.2">
      <c r="A54" s="165"/>
      <c r="B54" s="166"/>
      <c r="C54" s="165"/>
      <c r="D54" s="170"/>
      <c r="E54" s="166"/>
      <c r="F54" s="166"/>
      <c r="G54" s="175"/>
      <c r="H54" s="176"/>
      <c r="I54" s="177"/>
    </row>
    <row r="55" spans="1:9" x14ac:dyDescent="0.2">
      <c r="A55" s="165"/>
      <c r="B55" s="166"/>
      <c r="C55" s="165"/>
      <c r="D55" s="170"/>
      <c r="E55" s="166"/>
      <c r="F55" s="166"/>
      <c r="G55" s="175"/>
      <c r="H55" s="176"/>
      <c r="I55" s="177"/>
    </row>
    <row r="56" spans="1:9" x14ac:dyDescent="0.2">
      <c r="A56" s="165"/>
      <c r="B56" s="166"/>
      <c r="C56" s="165"/>
      <c r="D56" s="170"/>
      <c r="E56" s="166"/>
      <c r="F56" s="166"/>
      <c r="G56" s="175"/>
      <c r="H56" s="176"/>
      <c r="I56" s="177"/>
    </row>
    <row r="57" spans="1:9" x14ac:dyDescent="0.2">
      <c r="A57" s="167"/>
      <c r="B57" s="168"/>
      <c r="C57" s="167"/>
      <c r="D57" s="171"/>
      <c r="E57" s="168"/>
      <c r="F57" s="168"/>
      <c r="G57" s="178"/>
      <c r="H57" s="179"/>
      <c r="I57" s="180"/>
    </row>
    <row r="58" spans="1:9" x14ac:dyDescent="0.2">
      <c r="A58" s="154"/>
      <c r="B58" s="155"/>
      <c r="C58" s="156"/>
      <c r="D58" s="157"/>
      <c r="E58" s="158"/>
      <c r="F58" s="99"/>
      <c r="G58" s="154"/>
      <c r="H58" s="159"/>
      <c r="I58" s="155"/>
    </row>
    <row r="59" spans="1:9" ht="15" thickBot="1" x14ac:dyDescent="0.25">
      <c r="A59" s="160" t="s">
        <v>93</v>
      </c>
      <c r="B59" s="161"/>
      <c r="C59" s="160" t="s">
        <v>94</v>
      </c>
      <c r="D59" s="162"/>
      <c r="E59" s="161"/>
      <c r="F59" s="100" t="s">
        <v>95</v>
      </c>
      <c r="G59" s="160" t="s">
        <v>96</v>
      </c>
      <c r="H59" s="162"/>
      <c r="I59" s="161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2014-09-08T05:35:13Z</dcterms:modified>
</coreProperties>
</file>