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Gamani 341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Z101" i="9" l="1"/>
  <c r="AB101" i="9" s="1"/>
  <c r="U101" i="9"/>
  <c r="AA101" i="9" s="1"/>
  <c r="AC101" i="9" s="1"/>
  <c r="R101" i="9"/>
  <c r="Z100" i="9"/>
  <c r="AB100" i="9" s="1"/>
  <c r="U100" i="9"/>
  <c r="AA100" i="9" s="1"/>
  <c r="AC100" i="9" s="1"/>
  <c r="R100" i="9"/>
  <c r="Z99" i="9"/>
  <c r="AB99" i="9" s="1"/>
  <c r="U99" i="9"/>
  <c r="AA99" i="9" s="1"/>
  <c r="AC99" i="9" s="1"/>
  <c r="R99" i="9"/>
  <c r="Z98" i="9"/>
  <c r="AB98" i="9" s="1"/>
  <c r="U98" i="9"/>
  <c r="AA98" i="9" s="1"/>
  <c r="AC98" i="9" s="1"/>
  <c r="R98" i="9"/>
  <c r="Z97" i="9"/>
  <c r="AB97" i="9" s="1"/>
  <c r="U97" i="9"/>
  <c r="AA97" i="9" s="1"/>
  <c r="AC97" i="9" s="1"/>
  <c r="R97" i="9"/>
  <c r="Z96" i="9"/>
  <c r="AB96" i="9" s="1"/>
  <c r="U96" i="9"/>
  <c r="AA96" i="9" s="1"/>
  <c r="AC96" i="9" s="1"/>
  <c r="R96" i="9"/>
  <c r="Z95" i="9"/>
  <c r="AB95" i="9" s="1"/>
  <c r="U95" i="9"/>
  <c r="AA95" i="9" s="1"/>
  <c r="AC95" i="9" s="1"/>
  <c r="R95" i="9"/>
  <c r="Z94" i="9"/>
  <c r="AB94" i="9" s="1"/>
  <c r="U94" i="9"/>
  <c r="AA94" i="9" s="1"/>
  <c r="AC94" i="9" s="1"/>
  <c r="R94" i="9"/>
  <c r="Z93" i="9"/>
  <c r="AB93" i="9" s="1"/>
  <c r="U93" i="9"/>
  <c r="AA93" i="9" s="1"/>
  <c r="AC93" i="9" s="1"/>
  <c r="R93" i="9"/>
  <c r="Z92" i="9"/>
  <c r="AB92" i="9" s="1"/>
  <c r="U92" i="9"/>
  <c r="AA92" i="9" s="1"/>
  <c r="AC92" i="9" s="1"/>
  <c r="R92" i="9"/>
  <c r="Z91" i="9"/>
  <c r="AB91" i="9" s="1"/>
  <c r="U91" i="9"/>
  <c r="AA91" i="9" s="1"/>
  <c r="AC91" i="9" s="1"/>
  <c r="R91" i="9"/>
  <c r="Z90" i="9"/>
  <c r="AB90" i="9" s="1"/>
  <c r="U90" i="9"/>
  <c r="AA90" i="9" s="1"/>
  <c r="AC90" i="9" s="1"/>
  <c r="R90" i="9"/>
  <c r="Z89" i="9"/>
  <c r="AB89" i="9" s="1"/>
  <c r="U89" i="9"/>
  <c r="AA89" i="9" s="1"/>
  <c r="AC89" i="9" s="1"/>
  <c r="R89" i="9"/>
  <c r="Z88" i="9"/>
  <c r="AB88" i="9" s="1"/>
  <c r="U88" i="9"/>
  <c r="AA88" i="9" s="1"/>
  <c r="AC88" i="9" s="1"/>
  <c r="R88" i="9"/>
  <c r="Z87" i="9"/>
  <c r="AB87" i="9" s="1"/>
  <c r="U87" i="9"/>
  <c r="AA87" i="9" s="1"/>
  <c r="AC87" i="9" s="1"/>
  <c r="R87" i="9"/>
  <c r="Z86" i="9"/>
  <c r="AB86" i="9" s="1"/>
  <c r="U86" i="9"/>
  <c r="AA86" i="9" s="1"/>
  <c r="AC86" i="9" s="1"/>
  <c r="R86" i="9"/>
  <c r="Z85" i="9"/>
  <c r="AB85" i="9" s="1"/>
  <c r="U85" i="9"/>
  <c r="AA85" i="9" s="1"/>
  <c r="AC85" i="9" s="1"/>
  <c r="R85" i="9"/>
  <c r="Z84" i="9"/>
  <c r="AB84" i="9" s="1"/>
  <c r="U84" i="9"/>
  <c r="AA84" i="9" s="1"/>
  <c r="AC84" i="9" s="1"/>
  <c r="R84" i="9"/>
  <c r="Z83" i="9"/>
  <c r="AB83" i="9" s="1"/>
  <c r="U83" i="9"/>
  <c r="AA83" i="9" s="1"/>
  <c r="AC83" i="9" s="1"/>
  <c r="R83" i="9"/>
  <c r="Z82" i="9"/>
  <c r="AB82" i="9" s="1"/>
  <c r="U82" i="9"/>
  <c r="AA82" i="9" s="1"/>
  <c r="AC82" i="9" s="1"/>
  <c r="R82" i="9"/>
  <c r="Z81" i="9"/>
  <c r="AB81" i="9" s="1"/>
  <c r="U81" i="9"/>
  <c r="AA81" i="9" s="1"/>
  <c r="AC81" i="9" s="1"/>
  <c r="R81" i="9"/>
  <c r="Z80" i="9"/>
  <c r="AB80" i="9" s="1"/>
  <c r="U80" i="9"/>
  <c r="AA80" i="9" s="1"/>
  <c r="AC80" i="9" s="1"/>
  <c r="R80" i="9"/>
  <c r="Z79" i="9"/>
  <c r="AB79" i="9" s="1"/>
  <c r="U79" i="9"/>
  <c r="AA79" i="9" s="1"/>
  <c r="AC79" i="9" s="1"/>
  <c r="R79" i="9"/>
  <c r="Z78" i="9"/>
  <c r="AB78" i="9" s="1"/>
  <c r="U78" i="9"/>
  <c r="AA78" i="9" s="1"/>
  <c r="AC78" i="9" s="1"/>
  <c r="R78" i="9"/>
  <c r="Z77" i="9"/>
  <c r="AB77" i="9" s="1"/>
  <c r="U77" i="9"/>
  <c r="AA77" i="9" s="1"/>
  <c r="AC77" i="9" s="1"/>
  <c r="R77" i="9"/>
  <c r="Z76" i="9"/>
  <c r="AB76" i="9" s="1"/>
  <c r="U76" i="9"/>
  <c r="AA76" i="9" s="1"/>
  <c r="AC76" i="9" s="1"/>
  <c r="R76" i="9"/>
  <c r="Z75" i="9"/>
  <c r="AB75" i="9" s="1"/>
  <c r="U75" i="9"/>
  <c r="AA75" i="9" s="1"/>
  <c r="AC75" i="9" s="1"/>
  <c r="R75" i="9"/>
  <c r="Z74" i="9"/>
  <c r="AB74" i="9" s="1"/>
  <c r="U74" i="9"/>
  <c r="AA74" i="9" s="1"/>
  <c r="AC74" i="9" s="1"/>
  <c r="R74" i="9"/>
  <c r="Z73" i="9"/>
  <c r="AB73" i="9" s="1"/>
  <c r="U73" i="9"/>
  <c r="AA73" i="9" s="1"/>
  <c r="AC73" i="9" s="1"/>
  <c r="R73" i="9"/>
  <c r="Z72" i="9"/>
  <c r="AB72" i="9" s="1"/>
  <c r="U72" i="9"/>
  <c r="AA72" i="9" s="1"/>
  <c r="AC72" i="9" s="1"/>
  <c r="R72" i="9"/>
  <c r="Z71" i="9"/>
  <c r="AB71" i="9" s="1"/>
  <c r="U71" i="9"/>
  <c r="AA71" i="9" s="1"/>
  <c r="AC71" i="9" s="1"/>
  <c r="R71" i="9"/>
  <c r="Z70" i="9"/>
  <c r="AB70" i="9" s="1"/>
  <c r="U70" i="9"/>
  <c r="AA70" i="9" s="1"/>
  <c r="AC70" i="9" s="1"/>
  <c r="R70" i="9"/>
  <c r="Z69" i="9"/>
  <c r="AB69" i="9" s="1"/>
  <c r="U69" i="9"/>
  <c r="AA69" i="9" s="1"/>
  <c r="AC69" i="9" s="1"/>
  <c r="R69" i="9"/>
  <c r="Z68" i="9"/>
  <c r="AB68" i="9" s="1"/>
  <c r="U68" i="9"/>
  <c r="AA68" i="9" s="1"/>
  <c r="AC68" i="9" s="1"/>
  <c r="R68" i="9"/>
  <c r="Z67" i="9"/>
  <c r="AB67" i="9" s="1"/>
  <c r="U67" i="9"/>
  <c r="AA67" i="9" s="1"/>
  <c r="AC67" i="9" s="1"/>
  <c r="R67" i="9"/>
  <c r="Z66" i="9"/>
  <c r="AB66" i="9" s="1"/>
  <c r="U66" i="9"/>
  <c r="AA66" i="9" s="1"/>
  <c r="AC66" i="9" s="1"/>
  <c r="R66" i="9"/>
  <c r="Z65" i="9"/>
  <c r="AB65" i="9" s="1"/>
  <c r="U65" i="9"/>
  <c r="AA65" i="9" s="1"/>
  <c r="AC65" i="9" s="1"/>
  <c r="R65" i="9"/>
  <c r="Z64" i="9"/>
  <c r="AB64" i="9" s="1"/>
  <c r="U64" i="9"/>
  <c r="AA64" i="9" s="1"/>
  <c r="AC64" i="9" s="1"/>
  <c r="R64" i="9"/>
  <c r="Z63" i="9"/>
  <c r="AB63" i="9" s="1"/>
  <c r="U63" i="9"/>
  <c r="AA63" i="9" s="1"/>
  <c r="AC63" i="9" s="1"/>
  <c r="R63" i="9"/>
  <c r="Z62" i="9"/>
  <c r="AB62" i="9" s="1"/>
  <c r="U62" i="9"/>
  <c r="AA62" i="9" s="1"/>
  <c r="AC62" i="9" s="1"/>
  <c r="R62" i="9"/>
  <c r="Z61" i="9"/>
  <c r="AB61" i="9" s="1"/>
  <c r="U61" i="9"/>
  <c r="AA61" i="9" s="1"/>
  <c r="AC61" i="9" s="1"/>
  <c r="R61" i="9"/>
  <c r="Z60" i="9"/>
  <c r="AB60" i="9" s="1"/>
  <c r="U60" i="9"/>
  <c r="AA60" i="9" s="1"/>
  <c r="AC60" i="9" s="1"/>
  <c r="R60" i="9"/>
  <c r="Z59" i="9"/>
  <c r="AB59" i="9" s="1"/>
  <c r="U59" i="9"/>
  <c r="AA59" i="9" s="1"/>
  <c r="AC59" i="9" s="1"/>
  <c r="R59" i="9"/>
  <c r="Z58" i="9"/>
  <c r="AB58" i="9" s="1"/>
  <c r="U58" i="9"/>
  <c r="AA58" i="9" s="1"/>
  <c r="AC58" i="9" s="1"/>
  <c r="R58" i="9"/>
  <c r="Z57" i="9"/>
  <c r="AB57" i="9" s="1"/>
  <c r="U57" i="9"/>
  <c r="AA57" i="9" s="1"/>
  <c r="AC57" i="9" s="1"/>
  <c r="R57" i="9"/>
  <c r="Z56" i="9"/>
  <c r="AB56" i="9" s="1"/>
  <c r="U56" i="9"/>
  <c r="AA56" i="9" s="1"/>
  <c r="AC56" i="9" s="1"/>
  <c r="R56" i="9"/>
  <c r="Z55" i="9"/>
  <c r="AB55" i="9" s="1"/>
  <c r="U55" i="9"/>
  <c r="AA55" i="9" s="1"/>
  <c r="AC55" i="9" s="1"/>
  <c r="R55" i="9"/>
  <c r="Z54" i="9"/>
  <c r="AB54" i="9" s="1"/>
  <c r="U54" i="9"/>
  <c r="AA54" i="9" s="1"/>
  <c r="AC54" i="9" s="1"/>
  <c r="R54" i="9"/>
  <c r="Z53" i="9"/>
  <c r="AB53" i="9" s="1"/>
  <c r="U53" i="9"/>
  <c r="AA53" i="9" s="1"/>
  <c r="AC53" i="9" s="1"/>
  <c r="R53" i="9"/>
  <c r="Z52" i="9"/>
  <c r="AB52" i="9" s="1"/>
  <c r="U52" i="9"/>
  <c r="AA52" i="9" s="1"/>
  <c r="AC52" i="9" s="1"/>
  <c r="R52" i="9"/>
  <c r="Z51" i="9"/>
  <c r="AB51" i="9" s="1"/>
  <c r="U51" i="9"/>
  <c r="AA51" i="9" s="1"/>
  <c r="AC51" i="9" s="1"/>
  <c r="R51" i="9"/>
  <c r="Z50" i="9"/>
  <c r="AB50" i="9" s="1"/>
  <c r="U50" i="9"/>
  <c r="AA50" i="9" s="1"/>
  <c r="AC50" i="9" s="1"/>
  <c r="R50" i="9"/>
  <c r="Z49" i="9"/>
  <c r="AB49" i="9" s="1"/>
  <c r="U49" i="9"/>
  <c r="AA49" i="9" s="1"/>
  <c r="AC49" i="9" s="1"/>
  <c r="R49" i="9"/>
  <c r="Z48" i="9"/>
  <c r="AB48" i="9" s="1"/>
  <c r="U48" i="9"/>
  <c r="AA48" i="9" s="1"/>
  <c r="AC48" i="9" s="1"/>
  <c r="R48" i="9"/>
  <c r="Z47" i="9"/>
  <c r="AB47" i="9" s="1"/>
  <c r="U47" i="9"/>
  <c r="AA47" i="9" s="1"/>
  <c r="AC47" i="9" s="1"/>
  <c r="R47" i="9"/>
  <c r="Z46" i="9"/>
  <c r="AB46" i="9" s="1"/>
  <c r="U46" i="9"/>
  <c r="AA46" i="9" s="1"/>
  <c r="AC46" i="9" s="1"/>
  <c r="R46" i="9"/>
  <c r="Z45" i="9"/>
  <c r="AB45" i="9" s="1"/>
  <c r="U45" i="9"/>
  <c r="AA45" i="9" s="1"/>
  <c r="AC45" i="9" s="1"/>
  <c r="R45" i="9"/>
  <c r="Z44" i="9"/>
  <c r="AB44" i="9" s="1"/>
  <c r="U44" i="9"/>
  <c r="AA44" i="9" s="1"/>
  <c r="AC44" i="9" s="1"/>
  <c r="R44" i="9"/>
  <c r="Z43" i="9"/>
  <c r="AB43" i="9" s="1"/>
  <c r="U43" i="9"/>
  <c r="AA43" i="9" s="1"/>
  <c r="AC43" i="9" s="1"/>
  <c r="R43" i="9"/>
  <c r="Z42" i="9"/>
  <c r="AB42" i="9" s="1"/>
  <c r="U42" i="9"/>
  <c r="AA42" i="9" s="1"/>
  <c r="AC42" i="9" s="1"/>
  <c r="R42" i="9"/>
  <c r="Z41" i="9"/>
  <c r="AB41" i="9" s="1"/>
  <c r="U41" i="9"/>
  <c r="AA41" i="9" s="1"/>
  <c r="AC41" i="9" s="1"/>
  <c r="R41" i="9"/>
  <c r="Z40" i="9"/>
  <c r="AB40" i="9" s="1"/>
  <c r="U40" i="9"/>
  <c r="AA40" i="9" s="1"/>
  <c r="AC40" i="9" s="1"/>
  <c r="R40" i="9"/>
  <c r="Z39" i="9"/>
  <c r="AB39" i="9" s="1"/>
  <c r="U39" i="9"/>
  <c r="AA39" i="9" s="1"/>
  <c r="AC39" i="9" s="1"/>
  <c r="R39" i="9"/>
  <c r="Z38" i="9"/>
  <c r="AB38" i="9" s="1"/>
  <c r="U38" i="9"/>
  <c r="AA38" i="9" s="1"/>
  <c r="AC38" i="9" s="1"/>
  <c r="R38" i="9"/>
  <c r="Z37" i="9"/>
  <c r="AB37" i="9" s="1"/>
  <c r="U37" i="9"/>
  <c r="AA37" i="9" s="1"/>
  <c r="AC37" i="9" s="1"/>
  <c r="R37" i="9"/>
  <c r="Z36" i="9"/>
  <c r="AB36" i="9" s="1"/>
  <c r="U36" i="9"/>
  <c r="AA36" i="9" s="1"/>
  <c r="AC36" i="9" s="1"/>
  <c r="R36" i="9"/>
  <c r="Z35" i="9"/>
  <c r="AB35" i="9" s="1"/>
  <c r="U35" i="9"/>
  <c r="AA35" i="9" s="1"/>
  <c r="AC35" i="9" s="1"/>
  <c r="R35" i="9"/>
  <c r="Z34" i="9"/>
  <c r="AB34" i="9" s="1"/>
  <c r="U34" i="9"/>
  <c r="AA34" i="9" s="1"/>
  <c r="AC34" i="9" s="1"/>
  <c r="R34" i="9"/>
  <c r="Z33" i="9"/>
  <c r="AB33" i="9" s="1"/>
  <c r="U33" i="9"/>
  <c r="AA33" i="9" s="1"/>
  <c r="AC33" i="9" s="1"/>
  <c r="R33" i="9"/>
  <c r="Z32" i="9"/>
  <c r="AB32" i="9" s="1"/>
  <c r="U32" i="9"/>
  <c r="AA32" i="9" s="1"/>
  <c r="AC32" i="9" s="1"/>
  <c r="R32" i="9"/>
  <c r="Z31" i="9"/>
  <c r="AB31" i="9" s="1"/>
  <c r="U31" i="9"/>
  <c r="AA31" i="9" s="1"/>
  <c r="AC31" i="9" s="1"/>
  <c r="R31" i="9"/>
  <c r="Z30" i="9"/>
  <c r="AB30" i="9" s="1"/>
  <c r="U30" i="9"/>
  <c r="AA30" i="9" s="1"/>
  <c r="AC30" i="9" s="1"/>
  <c r="R30" i="9"/>
  <c r="Z29" i="9"/>
  <c r="AB29" i="9" s="1"/>
  <c r="U29" i="9"/>
  <c r="AA29" i="9" s="1"/>
  <c r="AC29" i="9" s="1"/>
  <c r="R29" i="9"/>
  <c r="Z28" i="9"/>
  <c r="AB28" i="9" s="1"/>
  <c r="U28" i="9"/>
  <c r="AA28" i="9" s="1"/>
  <c r="AC28" i="9" s="1"/>
  <c r="R28" i="9"/>
  <c r="Z27" i="9"/>
  <c r="AB27" i="9" s="1"/>
  <c r="U27" i="9"/>
  <c r="AA27" i="9" s="1"/>
  <c r="AC27" i="9" s="1"/>
  <c r="R27" i="9"/>
  <c r="Z26" i="9"/>
  <c r="AB26" i="9" s="1"/>
  <c r="U26" i="9"/>
  <c r="AA26" i="9" s="1"/>
  <c r="AC26" i="9" s="1"/>
  <c r="R26" i="9"/>
  <c r="Z25" i="9"/>
  <c r="AB25" i="9" s="1"/>
  <c r="U25" i="9"/>
  <c r="AA25" i="9" s="1"/>
  <c r="AC25" i="9" s="1"/>
  <c r="R25" i="9"/>
  <c r="Z24" i="9"/>
  <c r="AB24" i="9" s="1"/>
  <c r="U24" i="9"/>
  <c r="AA24" i="9" s="1"/>
  <c r="AC24" i="9" s="1"/>
  <c r="R24" i="9"/>
  <c r="Z23" i="9"/>
  <c r="AB23" i="9" s="1"/>
  <c r="U23" i="9"/>
  <c r="AA23" i="9" s="1"/>
  <c r="AC23" i="9" s="1"/>
  <c r="R23" i="9"/>
  <c r="Z22" i="9"/>
  <c r="AB22" i="9" s="1"/>
  <c r="U22" i="9"/>
  <c r="AA22" i="9" s="1"/>
  <c r="AC22" i="9" s="1"/>
  <c r="R22" i="9"/>
  <c r="Z21" i="9"/>
  <c r="AB21" i="9" s="1"/>
  <c r="U21" i="9"/>
  <c r="AA21" i="9" s="1"/>
  <c r="AC21" i="9" s="1"/>
  <c r="R21" i="9"/>
  <c r="Z20" i="9"/>
  <c r="AB20" i="9" s="1"/>
  <c r="U20" i="9"/>
  <c r="AA20" i="9" s="1"/>
  <c r="AC20" i="9" s="1"/>
  <c r="R20" i="9"/>
  <c r="Z19" i="9"/>
  <c r="AB19" i="9" s="1"/>
  <c r="U19" i="9"/>
  <c r="AA19" i="9" s="1"/>
  <c r="AC19" i="9" s="1"/>
  <c r="R19" i="9"/>
  <c r="Z18" i="9"/>
  <c r="AB18" i="9" s="1"/>
  <c r="U18" i="9"/>
  <c r="AA18" i="9" s="1"/>
  <c r="AC18" i="9" s="1"/>
  <c r="R18" i="9"/>
  <c r="Z17" i="9"/>
  <c r="AB17" i="9" s="1"/>
  <c r="U17" i="9"/>
  <c r="AA17" i="9" s="1"/>
  <c r="AC17" i="9" s="1"/>
  <c r="R17" i="9"/>
  <c r="Z16" i="9"/>
  <c r="AB16" i="9" s="1"/>
  <c r="U16" i="9"/>
  <c r="AA16" i="9" s="1"/>
  <c r="R16" i="9"/>
  <c r="Z15" i="9"/>
  <c r="AB15" i="9" s="1"/>
  <c r="U15" i="9"/>
  <c r="AA15" i="9" s="1"/>
  <c r="AC15" i="9" s="1"/>
  <c r="R15" i="9"/>
  <c r="Z14" i="9"/>
  <c r="AB14" i="9" s="1"/>
  <c r="U14" i="9"/>
  <c r="AA14" i="9" s="1"/>
  <c r="R14" i="9"/>
  <c r="Z13" i="9"/>
  <c r="AB13" i="9" s="1"/>
  <c r="U13" i="9"/>
  <c r="AA13" i="9" s="1"/>
  <c r="AC13" i="9" s="1"/>
  <c r="R13" i="9"/>
  <c r="Z12" i="9"/>
  <c r="AB12" i="9" s="1"/>
  <c r="U12" i="9"/>
  <c r="AA12" i="9" s="1"/>
  <c r="R12" i="9"/>
  <c r="Z11" i="9"/>
  <c r="AB11" i="9" s="1"/>
  <c r="U11" i="9"/>
  <c r="AA11" i="9" s="1"/>
  <c r="AC11" i="9" s="1"/>
  <c r="R11" i="9"/>
  <c r="Z10" i="9"/>
  <c r="AB10" i="9" s="1"/>
  <c r="U10" i="9"/>
  <c r="AA10" i="9" s="1"/>
  <c r="R10" i="9"/>
  <c r="Z9" i="9"/>
  <c r="AB9" i="9" s="1"/>
  <c r="U9" i="9"/>
  <c r="AA9" i="9" s="1"/>
  <c r="AC9" i="9" s="1"/>
  <c r="R9" i="9"/>
  <c r="Z8" i="9"/>
  <c r="AB8" i="9" s="1"/>
  <c r="U8" i="9"/>
  <c r="AA8" i="9" s="1"/>
  <c r="R8" i="9"/>
  <c r="AC8" i="9" l="1"/>
  <c r="AC10" i="9"/>
  <c r="AC12" i="9"/>
  <c r="AC14" i="9"/>
  <c r="AC16" i="9"/>
  <c r="AG11" i="9"/>
  <c r="AH11" i="9"/>
  <c r="AI11" i="9" s="1"/>
  <c r="AJ11" i="9"/>
  <c r="AK11" i="9"/>
  <c r="AM11" i="9"/>
  <c r="AN11" i="9"/>
  <c r="AO11" i="9"/>
  <c r="AP11" i="9"/>
  <c r="AG12" i="9"/>
  <c r="AH12" i="9"/>
  <c r="AI12" i="9" s="1"/>
  <c r="AJ12" i="9"/>
  <c r="AK12" i="9"/>
  <c r="AM12" i="9"/>
  <c r="AN12" i="9"/>
  <c r="AO12" i="9"/>
  <c r="AG13" i="9"/>
  <c r="AH13" i="9"/>
  <c r="AJ13" i="9"/>
  <c r="AK13" i="9"/>
  <c r="AM13" i="9"/>
  <c r="AP13" i="9" s="1"/>
  <c r="AN13" i="9"/>
  <c r="AO13" i="9"/>
  <c r="AG14" i="9"/>
  <c r="AH14" i="9"/>
  <c r="AJ14" i="9"/>
  <c r="AK14" i="9"/>
  <c r="AM14" i="9"/>
  <c r="AN14" i="9"/>
  <c r="AO14" i="9"/>
  <c r="AG15" i="9"/>
  <c r="AH15" i="9"/>
  <c r="AI15" i="9" s="1"/>
  <c r="AJ15" i="9"/>
  <c r="AK15" i="9"/>
  <c r="AM15" i="9"/>
  <c r="AN15" i="9"/>
  <c r="AO15" i="9"/>
  <c r="AP15" i="9"/>
  <c r="AG16" i="9"/>
  <c r="AH16" i="9"/>
  <c r="AI16" i="9" s="1"/>
  <c r="AJ16" i="9"/>
  <c r="AK16" i="9"/>
  <c r="AM16" i="9"/>
  <c r="AN16" i="9"/>
  <c r="AO16" i="9"/>
  <c r="AG17" i="9"/>
  <c r="AH17" i="9"/>
  <c r="AJ17" i="9"/>
  <c r="AK17" i="9"/>
  <c r="AM17" i="9"/>
  <c r="AP17" i="9" s="1"/>
  <c r="AN17" i="9"/>
  <c r="AO17" i="9"/>
  <c r="AG18" i="9"/>
  <c r="AH18" i="9"/>
  <c r="AJ18" i="9"/>
  <c r="AK18" i="9"/>
  <c r="AM18" i="9"/>
  <c r="AN18" i="9"/>
  <c r="AO18" i="9"/>
  <c r="AG19" i="9"/>
  <c r="AH19" i="9"/>
  <c r="AI19" i="9" s="1"/>
  <c r="AJ19" i="9"/>
  <c r="AK19" i="9"/>
  <c r="AM19" i="9"/>
  <c r="AN19" i="9"/>
  <c r="AO19" i="9"/>
  <c r="AP19" i="9"/>
  <c r="AG20" i="9"/>
  <c r="AH20" i="9"/>
  <c r="AI20" i="9" s="1"/>
  <c r="AJ20" i="9"/>
  <c r="AK20" i="9"/>
  <c r="AM20" i="9"/>
  <c r="AN20" i="9"/>
  <c r="AO20" i="9"/>
  <c r="AG21" i="9"/>
  <c r="AH21" i="9"/>
  <c r="AJ21" i="9"/>
  <c r="AK21" i="9"/>
  <c r="AM21" i="9"/>
  <c r="AP21" i="9" s="1"/>
  <c r="AN21" i="9"/>
  <c r="AO21" i="9"/>
  <c r="AG22" i="9"/>
  <c r="AH22" i="9"/>
  <c r="AJ22" i="9"/>
  <c r="AK22" i="9"/>
  <c r="AM22" i="9"/>
  <c r="AN22" i="9"/>
  <c r="AO22" i="9"/>
  <c r="AG23" i="9"/>
  <c r="AH23" i="9"/>
  <c r="AI23" i="9" s="1"/>
  <c r="AJ23" i="9"/>
  <c r="AK23" i="9"/>
  <c r="AM23" i="9"/>
  <c r="AN23" i="9"/>
  <c r="AO23" i="9"/>
  <c r="AP23" i="9"/>
  <c r="AG24" i="9"/>
  <c r="AH24" i="9"/>
  <c r="AI24" i="9" s="1"/>
  <c r="AJ24" i="9"/>
  <c r="AK24" i="9"/>
  <c r="AM24" i="9"/>
  <c r="AN24" i="9"/>
  <c r="AO24" i="9"/>
  <c r="AG25" i="9"/>
  <c r="AH25" i="9"/>
  <c r="AJ25" i="9"/>
  <c r="AK25" i="9"/>
  <c r="AM25" i="9"/>
  <c r="AP25" i="9" s="1"/>
  <c r="AN25" i="9"/>
  <c r="AO25" i="9"/>
  <c r="AG26" i="9"/>
  <c r="AH26" i="9"/>
  <c r="AJ26" i="9"/>
  <c r="AK26" i="9"/>
  <c r="AM26" i="9"/>
  <c r="AN26" i="9"/>
  <c r="AO26" i="9"/>
  <c r="AG27" i="9"/>
  <c r="AH27" i="9"/>
  <c r="AI27" i="9" s="1"/>
  <c r="AJ27" i="9"/>
  <c r="AK27" i="9"/>
  <c r="AM27" i="9"/>
  <c r="AN27" i="9"/>
  <c r="AO27" i="9"/>
  <c r="AP27" i="9"/>
  <c r="AG28" i="9"/>
  <c r="AH28" i="9"/>
  <c r="AI28" i="9" s="1"/>
  <c r="AJ28" i="9"/>
  <c r="AK28" i="9"/>
  <c r="AM28" i="9"/>
  <c r="AN28" i="9"/>
  <c r="AO28" i="9"/>
  <c r="AG29" i="9"/>
  <c r="AH29" i="9"/>
  <c r="AJ29" i="9"/>
  <c r="AK29" i="9"/>
  <c r="AM29" i="9"/>
  <c r="AP29" i="9" s="1"/>
  <c r="AN29" i="9"/>
  <c r="AO29" i="9"/>
  <c r="AG30" i="9"/>
  <c r="AH30" i="9"/>
  <c r="AJ30" i="9"/>
  <c r="AK30" i="9"/>
  <c r="AM30" i="9"/>
  <c r="AN30" i="9"/>
  <c r="AO30" i="9"/>
  <c r="AG31" i="9"/>
  <c r="AH31" i="9"/>
  <c r="AI31" i="9" s="1"/>
  <c r="AJ31" i="9"/>
  <c r="AK31" i="9"/>
  <c r="AM31" i="9"/>
  <c r="AN31" i="9"/>
  <c r="AO31" i="9"/>
  <c r="AP31" i="9"/>
  <c r="AG32" i="9"/>
  <c r="AH32" i="9"/>
  <c r="AI32" i="9" s="1"/>
  <c r="AJ32" i="9"/>
  <c r="AK32" i="9"/>
  <c r="AM32" i="9"/>
  <c r="AN32" i="9"/>
  <c r="AO32" i="9"/>
  <c r="AG33" i="9"/>
  <c r="AH33" i="9"/>
  <c r="AJ33" i="9"/>
  <c r="AK33" i="9"/>
  <c r="AM33" i="9"/>
  <c r="AP33" i="9" s="1"/>
  <c r="AN33" i="9"/>
  <c r="AO33" i="9"/>
  <c r="AG34" i="9"/>
  <c r="AH34" i="9"/>
  <c r="AJ34" i="9"/>
  <c r="AK34" i="9"/>
  <c r="AM34" i="9"/>
  <c r="AN34" i="9"/>
  <c r="AO34" i="9"/>
  <c r="AG35" i="9"/>
  <c r="AH35" i="9"/>
  <c r="AI35" i="9" s="1"/>
  <c r="AJ35" i="9"/>
  <c r="AK35" i="9"/>
  <c r="AM35" i="9"/>
  <c r="AN35" i="9"/>
  <c r="AO35" i="9"/>
  <c r="AP35" i="9"/>
  <c r="AG36" i="9"/>
  <c r="AH36" i="9"/>
  <c r="AI36" i="9" s="1"/>
  <c r="AJ36" i="9"/>
  <c r="AK36" i="9"/>
  <c r="AM36" i="9"/>
  <c r="AN36" i="9"/>
  <c r="AO36" i="9"/>
  <c r="AG37" i="9"/>
  <c r="AH37" i="9"/>
  <c r="AJ37" i="9"/>
  <c r="AK37" i="9"/>
  <c r="AM37" i="9"/>
  <c r="AP37" i="9" s="1"/>
  <c r="AN37" i="9"/>
  <c r="AO37" i="9"/>
  <c r="AG38" i="9"/>
  <c r="AH38" i="9"/>
  <c r="AJ38" i="9"/>
  <c r="AK38" i="9"/>
  <c r="AM38" i="9"/>
  <c r="AN38" i="9"/>
  <c r="AO38" i="9"/>
  <c r="AG39" i="9"/>
  <c r="AH39" i="9"/>
  <c r="AI39" i="9" s="1"/>
  <c r="AJ39" i="9"/>
  <c r="AK39" i="9"/>
  <c r="AM39" i="9"/>
  <c r="AN39" i="9"/>
  <c r="AO39" i="9"/>
  <c r="AP39" i="9"/>
  <c r="AG40" i="9"/>
  <c r="AH40" i="9"/>
  <c r="AI40" i="9" s="1"/>
  <c r="AJ40" i="9"/>
  <c r="AK40" i="9"/>
  <c r="AM40" i="9"/>
  <c r="AN40" i="9"/>
  <c r="AO40" i="9"/>
  <c r="AG41" i="9"/>
  <c r="AH41" i="9"/>
  <c r="AJ41" i="9"/>
  <c r="AK41" i="9"/>
  <c r="AM41" i="9"/>
  <c r="AP41" i="9" s="1"/>
  <c r="AN41" i="9"/>
  <c r="AO41" i="9"/>
  <c r="AG42" i="9"/>
  <c r="AH42" i="9"/>
  <c r="AJ42" i="9"/>
  <c r="AK42" i="9"/>
  <c r="AM42" i="9"/>
  <c r="AN42" i="9"/>
  <c r="AO42" i="9"/>
  <c r="AG43" i="9"/>
  <c r="AH43" i="9"/>
  <c r="AI43" i="9" s="1"/>
  <c r="AJ43" i="9"/>
  <c r="AK43" i="9"/>
  <c r="AM43" i="9"/>
  <c r="AN43" i="9"/>
  <c r="AO43" i="9"/>
  <c r="AP43" i="9"/>
  <c r="AG44" i="9"/>
  <c r="AH44" i="9"/>
  <c r="AI44" i="9" s="1"/>
  <c r="AJ44" i="9"/>
  <c r="AK44" i="9"/>
  <c r="AM44" i="9"/>
  <c r="AN44" i="9"/>
  <c r="AO44" i="9"/>
  <c r="AG45" i="9"/>
  <c r="AH45" i="9"/>
  <c r="AJ45" i="9"/>
  <c r="AK45" i="9"/>
  <c r="AM45" i="9"/>
  <c r="AP45" i="9" s="1"/>
  <c r="AN45" i="9"/>
  <c r="AO45" i="9"/>
  <c r="AG46" i="9"/>
  <c r="AH46" i="9"/>
  <c r="AJ46" i="9"/>
  <c r="AK46" i="9"/>
  <c r="AM46" i="9"/>
  <c r="AN46" i="9"/>
  <c r="AO46" i="9"/>
  <c r="AG47" i="9"/>
  <c r="AH47" i="9"/>
  <c r="AI47" i="9" s="1"/>
  <c r="AJ47" i="9"/>
  <c r="AK47" i="9"/>
  <c r="AM47" i="9"/>
  <c r="AN47" i="9"/>
  <c r="AO47" i="9"/>
  <c r="AP47" i="9"/>
  <c r="AG48" i="9"/>
  <c r="AH48" i="9"/>
  <c r="AI48" i="9" s="1"/>
  <c r="AJ48" i="9"/>
  <c r="AK48" i="9"/>
  <c r="AM48" i="9"/>
  <c r="AN48" i="9"/>
  <c r="AO48" i="9"/>
  <c r="AG49" i="9"/>
  <c r="AH49" i="9"/>
  <c r="AJ49" i="9"/>
  <c r="AK49" i="9"/>
  <c r="AM49" i="9"/>
  <c r="AP49" i="9" s="1"/>
  <c r="AN49" i="9"/>
  <c r="AO49" i="9"/>
  <c r="AG50" i="9"/>
  <c r="AH50" i="9"/>
  <c r="AJ50" i="9"/>
  <c r="AK50" i="9"/>
  <c r="AM50" i="9"/>
  <c r="AN50" i="9"/>
  <c r="AO50" i="9"/>
  <c r="AG51" i="9"/>
  <c r="AH51" i="9"/>
  <c r="AI51" i="9" s="1"/>
  <c r="AJ51" i="9"/>
  <c r="AK51" i="9"/>
  <c r="AM51" i="9"/>
  <c r="AN51" i="9"/>
  <c r="AO51" i="9"/>
  <c r="AP51" i="9"/>
  <c r="AG52" i="9"/>
  <c r="AH52" i="9"/>
  <c r="AI52" i="9" s="1"/>
  <c r="AJ52" i="9"/>
  <c r="AK52" i="9"/>
  <c r="AM52" i="9"/>
  <c r="AN52" i="9"/>
  <c r="AO52" i="9"/>
  <c r="AG53" i="9"/>
  <c r="AH53" i="9"/>
  <c r="AJ53" i="9"/>
  <c r="AK53" i="9"/>
  <c r="AM53" i="9"/>
  <c r="AN53" i="9"/>
  <c r="AO53" i="9"/>
  <c r="AG54" i="9"/>
  <c r="AH54" i="9"/>
  <c r="AJ54" i="9"/>
  <c r="AK54" i="9"/>
  <c r="AM54" i="9"/>
  <c r="AN54" i="9"/>
  <c r="AO54" i="9"/>
  <c r="AP54" i="9"/>
  <c r="AG55" i="9"/>
  <c r="AH55" i="9"/>
  <c r="AI55" i="9" s="1"/>
  <c r="AJ55" i="9"/>
  <c r="AK55" i="9"/>
  <c r="AM55" i="9"/>
  <c r="AN55" i="9"/>
  <c r="AO55" i="9"/>
  <c r="AG56" i="9"/>
  <c r="AH56" i="9"/>
  <c r="AJ56" i="9"/>
  <c r="AK56" i="9"/>
  <c r="AM56" i="9"/>
  <c r="AN56" i="9"/>
  <c r="AO56" i="9"/>
  <c r="AG57" i="9"/>
  <c r="AH57" i="9"/>
  <c r="AI57" i="9" s="1"/>
  <c r="AJ57" i="9"/>
  <c r="AK57" i="9"/>
  <c r="AM57" i="9"/>
  <c r="AN57" i="9"/>
  <c r="AO57" i="9"/>
  <c r="AG58" i="9"/>
  <c r="AH58" i="9"/>
  <c r="AJ58" i="9"/>
  <c r="AK58" i="9"/>
  <c r="AM58" i="9"/>
  <c r="AN58" i="9"/>
  <c r="AO58" i="9"/>
  <c r="AP58" i="9"/>
  <c r="AG59" i="9"/>
  <c r="AH59" i="9"/>
  <c r="AI59" i="9" s="1"/>
  <c r="AJ59" i="9"/>
  <c r="AK59" i="9"/>
  <c r="AM59" i="9"/>
  <c r="AN59" i="9"/>
  <c r="AO59" i="9"/>
  <c r="AG60" i="9"/>
  <c r="AH60" i="9"/>
  <c r="AJ60" i="9"/>
  <c r="AK60" i="9"/>
  <c r="AM60" i="9"/>
  <c r="AN60" i="9"/>
  <c r="AO60" i="9"/>
  <c r="AG61" i="9"/>
  <c r="AH61" i="9"/>
  <c r="AI61" i="9" s="1"/>
  <c r="AJ61" i="9"/>
  <c r="AK61" i="9"/>
  <c r="AM61" i="9"/>
  <c r="AN61" i="9"/>
  <c r="AO61" i="9"/>
  <c r="AG62" i="9"/>
  <c r="AH62" i="9"/>
  <c r="AJ62" i="9"/>
  <c r="AK62" i="9"/>
  <c r="AM62" i="9"/>
  <c r="AN62" i="9"/>
  <c r="AO62" i="9"/>
  <c r="AP62" i="9"/>
  <c r="AG63" i="9"/>
  <c r="AH63" i="9"/>
  <c r="AI63" i="9" s="1"/>
  <c r="AJ63" i="9"/>
  <c r="AK63" i="9"/>
  <c r="AM63" i="9"/>
  <c r="AN63" i="9"/>
  <c r="AO63" i="9"/>
  <c r="AG64" i="9"/>
  <c r="AH64" i="9"/>
  <c r="AJ64" i="9"/>
  <c r="AK64" i="9"/>
  <c r="AM64" i="9"/>
  <c r="AN64" i="9"/>
  <c r="AO64" i="9"/>
  <c r="AG65" i="9"/>
  <c r="AH65" i="9"/>
  <c r="AI65" i="9" s="1"/>
  <c r="AJ65" i="9"/>
  <c r="AK65" i="9"/>
  <c r="AM65" i="9"/>
  <c r="AN65" i="9"/>
  <c r="AO65" i="9"/>
  <c r="AG66" i="9"/>
  <c r="AH66" i="9"/>
  <c r="AI66" i="9" s="1"/>
  <c r="AL66" i="9" s="1"/>
  <c r="AJ66" i="9"/>
  <c r="AK66" i="9"/>
  <c r="AM66" i="9"/>
  <c r="AP66" i="9" s="1"/>
  <c r="AN66" i="9"/>
  <c r="AO66" i="9"/>
  <c r="AG67" i="9"/>
  <c r="AH67" i="9"/>
  <c r="AI67" i="9"/>
  <c r="AJ67" i="9"/>
  <c r="AK67" i="9"/>
  <c r="AM67" i="9"/>
  <c r="AN67" i="9"/>
  <c r="AO67" i="9"/>
  <c r="AG68" i="9"/>
  <c r="AH68" i="9"/>
  <c r="AJ68" i="9"/>
  <c r="AK68" i="9"/>
  <c r="AM68" i="9"/>
  <c r="AP68" i="9" s="1"/>
  <c r="AN68" i="9"/>
  <c r="AO68" i="9"/>
  <c r="AG69" i="9"/>
  <c r="AH69" i="9"/>
  <c r="AI69" i="9"/>
  <c r="AJ69" i="9"/>
  <c r="AK69" i="9"/>
  <c r="AM69" i="9"/>
  <c r="AN69" i="9"/>
  <c r="AO69" i="9"/>
  <c r="AG70" i="9"/>
  <c r="AH70" i="9"/>
  <c r="AJ70" i="9"/>
  <c r="AK70" i="9"/>
  <c r="AM70" i="9"/>
  <c r="AN70" i="9"/>
  <c r="AO70" i="9"/>
  <c r="AG71" i="9"/>
  <c r="AH71" i="9"/>
  <c r="AI71" i="9"/>
  <c r="AJ71" i="9"/>
  <c r="AK71" i="9"/>
  <c r="AM71" i="9"/>
  <c r="AN71" i="9"/>
  <c r="AO71" i="9"/>
  <c r="AG72" i="9"/>
  <c r="AH72" i="9"/>
  <c r="AJ72" i="9"/>
  <c r="AK72" i="9"/>
  <c r="AM72" i="9"/>
  <c r="AP72" i="9" s="1"/>
  <c r="AN72" i="9"/>
  <c r="AO72" i="9"/>
  <c r="AG73" i="9"/>
  <c r="AH73" i="9"/>
  <c r="AJ73" i="9"/>
  <c r="AK73" i="9"/>
  <c r="AM73" i="9"/>
  <c r="AN73" i="9"/>
  <c r="AO73" i="9"/>
  <c r="AG74" i="9"/>
  <c r="AH74" i="9"/>
  <c r="AI74" i="9" s="1"/>
  <c r="AJ74" i="9"/>
  <c r="AK74" i="9"/>
  <c r="AL74" i="9" s="1"/>
  <c r="AM74" i="9"/>
  <c r="AN74" i="9"/>
  <c r="AO74" i="9"/>
  <c r="AP74" i="9"/>
  <c r="AG75" i="9"/>
  <c r="AH75" i="9"/>
  <c r="AI75" i="9" s="1"/>
  <c r="AJ75" i="9"/>
  <c r="AK75" i="9"/>
  <c r="AM75" i="9"/>
  <c r="AN75" i="9"/>
  <c r="AO75" i="9"/>
  <c r="AG76" i="9"/>
  <c r="AH76" i="9"/>
  <c r="AI76" i="9" s="1"/>
  <c r="AL76" i="9" s="1"/>
  <c r="AJ76" i="9"/>
  <c r="AK76" i="9"/>
  <c r="AM76" i="9"/>
  <c r="AP76" i="9" s="1"/>
  <c r="AN76" i="9"/>
  <c r="AO76" i="9"/>
  <c r="AG77" i="9"/>
  <c r="AH77" i="9"/>
  <c r="AJ77" i="9"/>
  <c r="AK77" i="9"/>
  <c r="AM77" i="9"/>
  <c r="AN77" i="9"/>
  <c r="AO77" i="9"/>
  <c r="AG78" i="9"/>
  <c r="AH78" i="9"/>
  <c r="AI78" i="9" s="1"/>
  <c r="AJ78" i="9"/>
  <c r="AK78" i="9"/>
  <c r="AM78" i="9"/>
  <c r="AN78" i="9"/>
  <c r="AO78" i="9"/>
  <c r="AG79" i="9"/>
  <c r="AH79" i="9"/>
  <c r="AI79" i="9"/>
  <c r="AJ79" i="9"/>
  <c r="AK79" i="9"/>
  <c r="AM79" i="9"/>
  <c r="AN79" i="9"/>
  <c r="AO79" i="9"/>
  <c r="AG80" i="9"/>
  <c r="AH80" i="9"/>
  <c r="AJ80" i="9"/>
  <c r="AK80" i="9"/>
  <c r="AM80" i="9"/>
  <c r="AP80" i="9" s="1"/>
  <c r="AN80" i="9"/>
  <c r="AO80" i="9"/>
  <c r="AG81" i="9"/>
  <c r="AH81" i="9"/>
  <c r="AI81" i="9"/>
  <c r="AJ81" i="9"/>
  <c r="AK81" i="9"/>
  <c r="AM81" i="9"/>
  <c r="AN81" i="9"/>
  <c r="AO81" i="9"/>
  <c r="AG82" i="9"/>
  <c r="AH82" i="9"/>
  <c r="AJ82" i="9"/>
  <c r="AK82" i="9"/>
  <c r="AM82" i="9"/>
  <c r="AN82" i="9"/>
  <c r="AO82" i="9"/>
  <c r="AP82" i="9"/>
  <c r="AG83" i="9"/>
  <c r="AH83" i="9"/>
  <c r="AI83" i="9" s="1"/>
  <c r="AJ83" i="9"/>
  <c r="AK83" i="9"/>
  <c r="AM83" i="9"/>
  <c r="AN83" i="9"/>
  <c r="AO83" i="9"/>
  <c r="AG84" i="9"/>
  <c r="AH84" i="9"/>
  <c r="AI84" i="9" s="1"/>
  <c r="AL84" i="9" s="1"/>
  <c r="AJ84" i="9"/>
  <c r="AK84" i="9"/>
  <c r="AM84" i="9"/>
  <c r="AP84" i="9" s="1"/>
  <c r="AN84" i="9"/>
  <c r="AO84" i="9"/>
  <c r="AG85" i="9"/>
  <c r="AH85" i="9"/>
  <c r="AI85" i="9"/>
  <c r="AJ85" i="9"/>
  <c r="AK85" i="9"/>
  <c r="AM85" i="9"/>
  <c r="AN85" i="9"/>
  <c r="AO85" i="9"/>
  <c r="AG86" i="9"/>
  <c r="AH86" i="9"/>
  <c r="AJ86" i="9"/>
  <c r="AK86" i="9"/>
  <c r="AM86" i="9"/>
  <c r="AN86" i="9"/>
  <c r="AO86" i="9"/>
  <c r="AP86" i="9"/>
  <c r="AG87" i="9"/>
  <c r="AH87" i="9"/>
  <c r="AI87" i="9" s="1"/>
  <c r="AJ87" i="9"/>
  <c r="AK87" i="9"/>
  <c r="AM87" i="9"/>
  <c r="AN87" i="9"/>
  <c r="AO87" i="9"/>
  <c r="AG88" i="9"/>
  <c r="AH88" i="9"/>
  <c r="AJ88" i="9"/>
  <c r="AK88" i="9"/>
  <c r="AM88" i="9"/>
  <c r="AN88" i="9"/>
  <c r="AO88" i="9"/>
  <c r="AP88" i="9"/>
  <c r="AG89" i="9"/>
  <c r="AH89" i="9"/>
  <c r="AI89" i="9" s="1"/>
  <c r="AJ89" i="9"/>
  <c r="AK89" i="9"/>
  <c r="AM89" i="9"/>
  <c r="AN89" i="9"/>
  <c r="AO89" i="9"/>
  <c r="AG90" i="9"/>
  <c r="AH90" i="9"/>
  <c r="AJ90" i="9"/>
  <c r="AK90" i="9"/>
  <c r="AM90" i="9"/>
  <c r="AP90" i="9" s="1"/>
  <c r="AN90" i="9"/>
  <c r="AO90" i="9"/>
  <c r="AG91" i="9"/>
  <c r="AH91" i="9"/>
  <c r="AI91" i="9"/>
  <c r="AJ91" i="9"/>
  <c r="AK91" i="9"/>
  <c r="AM91" i="9"/>
  <c r="AN91" i="9"/>
  <c r="AO91" i="9"/>
  <c r="AG92" i="9"/>
  <c r="AH92" i="9"/>
  <c r="AJ92" i="9"/>
  <c r="AK92" i="9"/>
  <c r="AM92" i="9"/>
  <c r="AN92" i="9"/>
  <c r="AO92" i="9"/>
  <c r="AP92" i="9"/>
  <c r="AG93" i="9"/>
  <c r="AH93" i="9"/>
  <c r="AI93" i="9" s="1"/>
  <c r="AJ93" i="9"/>
  <c r="AK93" i="9"/>
  <c r="AM93" i="9"/>
  <c r="AN93" i="9"/>
  <c r="AO93" i="9"/>
  <c r="AG94" i="9"/>
  <c r="AH94" i="9"/>
  <c r="AJ94" i="9"/>
  <c r="AK94" i="9"/>
  <c r="AM94" i="9"/>
  <c r="AN94" i="9"/>
  <c r="AO94" i="9"/>
  <c r="AP94" i="9"/>
  <c r="AG95" i="9"/>
  <c r="AH95" i="9"/>
  <c r="AI95" i="9" s="1"/>
  <c r="AJ95" i="9"/>
  <c r="AK95" i="9"/>
  <c r="AM95" i="9"/>
  <c r="AN95" i="9"/>
  <c r="AO95" i="9"/>
  <c r="AG96" i="9"/>
  <c r="AH96" i="9"/>
  <c r="AI96" i="9" s="1"/>
  <c r="AL96" i="9" s="1"/>
  <c r="AJ96" i="9"/>
  <c r="AK96" i="9"/>
  <c r="AM96" i="9"/>
  <c r="AP96" i="9" s="1"/>
  <c r="AN96" i="9"/>
  <c r="AO96" i="9"/>
  <c r="AG97" i="9"/>
  <c r="AH97" i="9"/>
  <c r="AI97" i="9"/>
  <c r="AJ97" i="9"/>
  <c r="AK97" i="9"/>
  <c r="AM97" i="9"/>
  <c r="AN97" i="9"/>
  <c r="AO97" i="9"/>
  <c r="AG98" i="9"/>
  <c r="AH98" i="9"/>
  <c r="AJ98" i="9"/>
  <c r="AK98" i="9"/>
  <c r="AM98" i="9"/>
  <c r="AN98" i="9"/>
  <c r="AO98" i="9"/>
  <c r="AP98" i="9"/>
  <c r="AG99" i="9"/>
  <c r="AH99" i="9"/>
  <c r="AI99" i="9" s="1"/>
  <c r="AJ99" i="9"/>
  <c r="AK99" i="9"/>
  <c r="AM99" i="9"/>
  <c r="AN99" i="9"/>
  <c r="AO99" i="9"/>
  <c r="AG100" i="9"/>
  <c r="AH100" i="9"/>
  <c r="AJ100" i="9"/>
  <c r="AK100" i="9"/>
  <c r="AM100" i="9"/>
  <c r="AN100" i="9"/>
  <c r="AO100" i="9"/>
  <c r="AG101" i="9"/>
  <c r="AH101" i="9"/>
  <c r="AI101" i="9" s="1"/>
  <c r="AJ101" i="9"/>
  <c r="AK101" i="9"/>
  <c r="AM101" i="9"/>
  <c r="AN101" i="9"/>
  <c r="AO101" i="9"/>
  <c r="AC4" i="9"/>
  <c r="AP100" i="9" l="1"/>
  <c r="AL78" i="9"/>
  <c r="AP64" i="9"/>
  <c r="AP60" i="9"/>
  <c r="AP56" i="9"/>
  <c r="AI100" i="9"/>
  <c r="AL100" i="9" s="1"/>
  <c r="AI98" i="9"/>
  <c r="AL98" i="9" s="1"/>
  <c r="AI94" i="9"/>
  <c r="AL94" i="9" s="1"/>
  <c r="AI92" i="9"/>
  <c r="AL92" i="9" s="1"/>
  <c r="AL90" i="9"/>
  <c r="AI90" i="9"/>
  <c r="AI86" i="9"/>
  <c r="AL86" i="9" s="1"/>
  <c r="AI82" i="9"/>
  <c r="AL82" i="9" s="1"/>
  <c r="AP78" i="9"/>
  <c r="AI77" i="9"/>
  <c r="AI73" i="9"/>
  <c r="AP70" i="9"/>
  <c r="AI70" i="9"/>
  <c r="AL70" i="9" s="1"/>
  <c r="AI64" i="9"/>
  <c r="AL64" i="9" s="1"/>
  <c r="AI60" i="9"/>
  <c r="AL60" i="9" s="1"/>
  <c r="AI56" i="9"/>
  <c r="AL56" i="9" s="1"/>
  <c r="AI53" i="9"/>
  <c r="AI50" i="9"/>
  <c r="AI49" i="9"/>
  <c r="AI46" i="9"/>
  <c r="AI45" i="9"/>
  <c r="AI42" i="9"/>
  <c r="AI41" i="9"/>
  <c r="AI38" i="9"/>
  <c r="AI37" i="9"/>
  <c r="AI34" i="9"/>
  <c r="AI33" i="9"/>
  <c r="AI30" i="9"/>
  <c r="AI29" i="9"/>
  <c r="AI26" i="9"/>
  <c r="AI25" i="9"/>
  <c r="AI22" i="9"/>
  <c r="AI21" i="9"/>
  <c r="AI18" i="9"/>
  <c r="AI17" i="9"/>
  <c r="AI14" i="9"/>
  <c r="AI13" i="9"/>
  <c r="AI88" i="9"/>
  <c r="AL88" i="9" s="1"/>
  <c r="AI80" i="9"/>
  <c r="AL80" i="9" s="1"/>
  <c r="AI72" i="9"/>
  <c r="AL72" i="9" s="1"/>
  <c r="AI68" i="9"/>
  <c r="AL68" i="9" s="1"/>
  <c r="AL51" i="9"/>
  <c r="AQ51" i="9" s="1"/>
  <c r="AL49" i="9"/>
  <c r="AQ49" i="9" s="1"/>
  <c r="AL47" i="9"/>
  <c r="AQ47" i="9" s="1"/>
  <c r="AL45" i="9"/>
  <c r="AQ45" i="9" s="1"/>
  <c r="AL43" i="9"/>
  <c r="AQ43" i="9" s="1"/>
  <c r="AL41" i="9"/>
  <c r="AQ41" i="9" s="1"/>
  <c r="AL39" i="9"/>
  <c r="AQ39" i="9" s="1"/>
  <c r="AL37" i="9"/>
  <c r="AQ37" i="9" s="1"/>
  <c r="AL35" i="9"/>
  <c r="AQ35" i="9" s="1"/>
  <c r="AL33" i="9"/>
  <c r="AQ33" i="9" s="1"/>
  <c r="AL31" i="9"/>
  <c r="AQ31" i="9" s="1"/>
  <c r="AL29" i="9"/>
  <c r="AQ29" i="9" s="1"/>
  <c r="AL27" i="9"/>
  <c r="AQ27" i="9" s="1"/>
  <c r="AL25" i="9"/>
  <c r="AQ25" i="9" s="1"/>
  <c r="AL23" i="9"/>
  <c r="AQ23" i="9" s="1"/>
  <c r="AL21" i="9"/>
  <c r="AQ21" i="9" s="1"/>
  <c r="AL19" i="9"/>
  <c r="AQ19" i="9" s="1"/>
  <c r="AL17" i="9"/>
  <c r="AQ17" i="9" s="1"/>
  <c r="AL15" i="9"/>
  <c r="AQ15" i="9" s="1"/>
  <c r="AL13" i="9"/>
  <c r="AQ13" i="9" s="1"/>
  <c r="AL11" i="9"/>
  <c r="AI62" i="9"/>
  <c r="AL62" i="9" s="1"/>
  <c r="AI58" i="9"/>
  <c r="AL58" i="9" s="1"/>
  <c r="AI54" i="9"/>
  <c r="AL54" i="9" s="1"/>
  <c r="AP101" i="9"/>
  <c r="AQ100" i="9"/>
  <c r="AP99" i="9"/>
  <c r="AQ98" i="9"/>
  <c r="AP97" i="9"/>
  <c r="AQ96" i="9"/>
  <c r="AP95" i="9"/>
  <c r="AQ94" i="9"/>
  <c r="AP93" i="9"/>
  <c r="AQ92" i="9"/>
  <c r="AP91" i="9"/>
  <c r="AQ90" i="9"/>
  <c r="AP89" i="9"/>
  <c r="AQ88" i="9"/>
  <c r="AP87" i="9"/>
  <c r="AQ86" i="9"/>
  <c r="AP85" i="9"/>
  <c r="AQ84" i="9"/>
  <c r="AP83" i="9"/>
  <c r="AQ82" i="9"/>
  <c r="AP81" i="9"/>
  <c r="AQ80" i="9"/>
  <c r="AP79" i="9"/>
  <c r="AQ78" i="9"/>
  <c r="AP77" i="9"/>
  <c r="AQ76" i="9"/>
  <c r="AP75" i="9"/>
  <c r="AQ74" i="9"/>
  <c r="AP73" i="9"/>
  <c r="AQ72" i="9"/>
  <c r="AP71" i="9"/>
  <c r="AQ70" i="9"/>
  <c r="AP69" i="9"/>
  <c r="AQ68" i="9"/>
  <c r="AP67" i="9"/>
  <c r="AQ66" i="9"/>
  <c r="AP65" i="9"/>
  <c r="AQ64" i="9"/>
  <c r="AP63" i="9"/>
  <c r="AQ62" i="9"/>
  <c r="AP61" i="9"/>
  <c r="AQ60" i="9"/>
  <c r="AP59" i="9"/>
  <c r="AQ58" i="9"/>
  <c r="AP57" i="9"/>
  <c r="AQ56" i="9"/>
  <c r="AP55" i="9"/>
  <c r="AQ54" i="9"/>
  <c r="AP53" i="9"/>
  <c r="AL50" i="9"/>
  <c r="AL46" i="9"/>
  <c r="AL42" i="9"/>
  <c r="AL38" i="9"/>
  <c r="AQ11" i="9"/>
  <c r="AL101" i="9"/>
  <c r="AQ101" i="9" s="1"/>
  <c r="AL99" i="9"/>
  <c r="AQ99" i="9" s="1"/>
  <c r="AL97" i="9"/>
  <c r="AQ97" i="9" s="1"/>
  <c r="AL95" i="9"/>
  <c r="AQ95" i="9" s="1"/>
  <c r="AL93" i="9"/>
  <c r="AQ93" i="9" s="1"/>
  <c r="AL91" i="9"/>
  <c r="AQ91" i="9" s="1"/>
  <c r="AL89" i="9"/>
  <c r="AQ89" i="9" s="1"/>
  <c r="AL87" i="9"/>
  <c r="AQ87" i="9" s="1"/>
  <c r="AL85" i="9"/>
  <c r="AQ85" i="9" s="1"/>
  <c r="AL83" i="9"/>
  <c r="AQ83" i="9" s="1"/>
  <c r="AL81" i="9"/>
  <c r="AQ81" i="9" s="1"/>
  <c r="AL79" i="9"/>
  <c r="AQ79" i="9" s="1"/>
  <c r="AL77" i="9"/>
  <c r="AQ77" i="9" s="1"/>
  <c r="AL75" i="9"/>
  <c r="AQ75" i="9" s="1"/>
  <c r="AL73" i="9"/>
  <c r="AQ73" i="9" s="1"/>
  <c r="AL71" i="9"/>
  <c r="AQ71" i="9" s="1"/>
  <c r="AL69" i="9"/>
  <c r="AQ69" i="9" s="1"/>
  <c r="AL67" i="9"/>
  <c r="AQ67" i="9" s="1"/>
  <c r="AL65" i="9"/>
  <c r="AQ65" i="9" s="1"/>
  <c r="AL63" i="9"/>
  <c r="AQ63" i="9" s="1"/>
  <c r="AL61" i="9"/>
  <c r="AQ61" i="9" s="1"/>
  <c r="AL59" i="9"/>
  <c r="AQ59" i="9" s="1"/>
  <c r="AL57" i="9"/>
  <c r="AQ57" i="9" s="1"/>
  <c r="AL55" i="9"/>
  <c r="AQ55" i="9" s="1"/>
  <c r="AL53" i="9"/>
  <c r="AQ53" i="9" s="1"/>
  <c r="AL52" i="9"/>
  <c r="AL48" i="9"/>
  <c r="AL44" i="9"/>
  <c r="AL40" i="9"/>
  <c r="AL36" i="9"/>
  <c r="AL34" i="9"/>
  <c r="AL32" i="9"/>
  <c r="AL30" i="9"/>
  <c r="AL28" i="9"/>
  <c r="AL26" i="9"/>
  <c r="AL24" i="9"/>
  <c r="AL22" i="9"/>
  <c r="AL20" i="9"/>
  <c r="AL18" i="9"/>
  <c r="AL16" i="9"/>
  <c r="AL14" i="9"/>
  <c r="AL12" i="9"/>
  <c r="AP52" i="9"/>
  <c r="AP50" i="9"/>
  <c r="AP48" i="9"/>
  <c r="AP46" i="9"/>
  <c r="AP44" i="9"/>
  <c r="AP42" i="9"/>
  <c r="AP40" i="9"/>
  <c r="AP38" i="9"/>
  <c r="AP36" i="9"/>
  <c r="AP34" i="9"/>
  <c r="AP32" i="9"/>
  <c r="AP30" i="9"/>
  <c r="AP28" i="9"/>
  <c r="AP26" i="9"/>
  <c r="AP24" i="9"/>
  <c r="AP22" i="9"/>
  <c r="AP20" i="9"/>
  <c r="AP18" i="9"/>
  <c r="AP16" i="9"/>
  <c r="AP14" i="9"/>
  <c r="AP12" i="9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8" i="8"/>
  <c r="AQ40" i="9" l="1"/>
  <c r="AQ48" i="9"/>
  <c r="AQ14" i="9"/>
  <c r="AQ18" i="9"/>
  <c r="AQ22" i="9"/>
  <c r="AQ26" i="9"/>
  <c r="AQ30" i="9"/>
  <c r="AQ34" i="9"/>
  <c r="AQ42" i="9"/>
  <c r="AQ50" i="9"/>
  <c r="AQ12" i="9"/>
  <c r="AQ16" i="9"/>
  <c r="AQ20" i="9"/>
  <c r="AQ24" i="9"/>
  <c r="AQ28" i="9"/>
  <c r="AQ32" i="9"/>
  <c r="AQ36" i="9"/>
  <c r="AQ44" i="9"/>
  <c r="AQ52" i="9"/>
  <c r="AQ38" i="9"/>
  <c r="AQ46" i="9"/>
  <c r="AC9" i="8"/>
  <c r="AC10" i="8"/>
  <c r="AC11" i="8"/>
  <c r="AC12" i="8"/>
  <c r="AC13" i="8"/>
  <c r="AC14" i="8"/>
  <c r="AC15" i="8"/>
  <c r="AC16" i="8"/>
  <c r="AC17" i="8"/>
  <c r="AC18" i="8"/>
  <c r="AC19" i="8"/>
  <c r="AC20" i="8"/>
  <c r="AC21" i="8"/>
  <c r="AC22" i="8"/>
  <c r="AC23" i="8"/>
  <c r="AC24" i="8"/>
  <c r="AC25" i="8"/>
  <c r="AC26" i="8"/>
  <c r="AC27" i="8"/>
  <c r="AC28" i="8"/>
  <c r="AC29" i="8"/>
  <c r="AC30" i="8"/>
  <c r="AC31" i="8"/>
  <c r="AC32" i="8"/>
  <c r="AC33" i="8"/>
  <c r="AC34" i="8"/>
  <c r="AC35" i="8"/>
  <c r="AC36" i="8"/>
  <c r="AC37" i="8"/>
  <c r="AC38" i="8"/>
  <c r="AC39" i="8"/>
  <c r="AC40" i="8"/>
  <c r="AC41" i="8"/>
  <c r="AC42" i="8"/>
  <c r="AC43" i="8"/>
  <c r="AC44" i="8"/>
  <c r="AC45" i="8"/>
  <c r="AC46" i="8"/>
  <c r="AC48" i="8"/>
  <c r="AC49" i="8"/>
  <c r="AC50" i="8"/>
  <c r="AC51" i="8"/>
  <c r="AC52" i="8"/>
  <c r="AC53" i="8"/>
  <c r="AC54" i="8"/>
  <c r="AC55" i="8"/>
  <c r="AC56" i="8"/>
  <c r="AC57" i="8"/>
  <c r="AC58" i="8"/>
  <c r="AC59" i="8"/>
  <c r="AC60" i="8"/>
  <c r="AC61" i="8"/>
  <c r="AC62" i="8"/>
  <c r="AC63" i="8"/>
  <c r="AC65" i="8"/>
  <c r="AC66" i="8"/>
  <c r="AC67" i="8"/>
  <c r="AC68" i="8"/>
  <c r="AC69" i="8"/>
  <c r="AC70" i="8"/>
  <c r="AC71" i="8"/>
  <c r="AC72" i="8"/>
  <c r="AC73" i="8"/>
  <c r="AC74" i="8"/>
  <c r="AC75" i="8"/>
  <c r="AC76" i="8"/>
  <c r="AC77" i="8"/>
  <c r="AC78" i="8"/>
  <c r="AC79" i="8"/>
  <c r="AC84" i="8"/>
  <c r="AC89" i="8"/>
  <c r="AC92" i="8"/>
  <c r="AC95" i="8"/>
  <c r="AC97" i="8"/>
  <c r="AC98" i="8"/>
  <c r="AC99" i="8"/>
  <c r="AC100" i="8"/>
  <c r="AC101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C47" i="8" s="1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C80" i="8" s="1"/>
  <c r="AA81" i="8"/>
  <c r="AC81" i="8" s="1"/>
  <c r="AA82" i="8"/>
  <c r="AC82" i="8" s="1"/>
  <c r="AA83" i="8"/>
  <c r="AC83" i="8" s="1"/>
  <c r="AA84" i="8"/>
  <c r="AA85" i="8"/>
  <c r="AC85" i="8" s="1"/>
  <c r="AA86" i="8"/>
  <c r="AC86" i="8" s="1"/>
  <c r="AA87" i="8"/>
  <c r="AC87" i="8" s="1"/>
  <c r="AA88" i="8"/>
  <c r="AC88" i="8" s="1"/>
  <c r="AA89" i="8"/>
  <c r="AA90" i="8"/>
  <c r="AC90" i="8" s="1"/>
  <c r="AA91" i="8"/>
  <c r="AC91" i="8" s="1"/>
  <c r="AA92" i="8"/>
  <c r="AA93" i="8"/>
  <c r="AC93" i="8" s="1"/>
  <c r="AA94" i="8"/>
  <c r="AC94" i="8" s="1"/>
  <c r="AA95" i="8"/>
  <c r="AA96" i="8"/>
  <c r="AC96" i="8" s="1"/>
  <c r="AA97" i="8"/>
  <c r="AA98" i="8"/>
  <c r="AA99" i="8"/>
  <c r="AA100" i="8"/>
  <c r="AA101" i="8"/>
  <c r="AA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AB64" i="8" s="1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U64" i="8" s="1"/>
  <c r="AA64" i="8" s="1"/>
  <c r="AC64" i="8" s="1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8" i="8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C8" i="8" l="1"/>
  <c r="AO9" i="9"/>
  <c r="AO10" i="9"/>
  <c r="AO8" i="9"/>
  <c r="AO4" i="9" s="1"/>
  <c r="AN9" i="9"/>
  <c r="AN10" i="9"/>
  <c r="AN8" i="9"/>
  <c r="AM9" i="9"/>
  <c r="AM10" i="9"/>
  <c r="AM8" i="9"/>
  <c r="AM4" i="9" s="1"/>
  <c r="AK9" i="9"/>
  <c r="AK10" i="9"/>
  <c r="AK8" i="9"/>
  <c r="AJ9" i="9"/>
  <c r="AJ10" i="9"/>
  <c r="AJ8" i="9"/>
  <c r="AJ4" i="9" s="1"/>
  <c r="AH9" i="9"/>
  <c r="AH10" i="9"/>
  <c r="AH8" i="9"/>
  <c r="AG9" i="9"/>
  <c r="AG10" i="9"/>
  <c r="AG8" i="9"/>
  <c r="AG4" i="9" s="1"/>
  <c r="AH4" i="9" l="1"/>
  <c r="AK4" i="9"/>
  <c r="AN4" i="9"/>
  <c r="H20" i="10" s="1"/>
  <c r="G20" i="10" s="1"/>
  <c r="AI9" i="9"/>
  <c r="AL9" i="9" s="1"/>
  <c r="H19" i="10"/>
  <c r="G19" i="10" s="1"/>
  <c r="AP9" i="9"/>
  <c r="AI8" i="9"/>
  <c r="H18" i="10"/>
  <c r="G18" i="10" s="1"/>
  <c r="AI10" i="9"/>
  <c r="AL10" i="9" s="1"/>
  <c r="AP10" i="9"/>
  <c r="AP8" i="9"/>
  <c r="AP4" i="9" l="1"/>
  <c r="AI4" i="9"/>
  <c r="AQ10" i="9"/>
  <c r="AQ9" i="9"/>
  <c r="H21" i="10"/>
  <c r="G21" i="10" s="1"/>
  <c r="AL8" i="9"/>
  <c r="AL4" i="9" s="1"/>
  <c r="H17" i="10"/>
  <c r="AQ8" i="9" l="1"/>
  <c r="AQ4" i="9" s="1"/>
  <c r="G17" i="10"/>
  <c r="H22" i="10"/>
  <c r="G22" i="10" l="1"/>
  <c r="G43" i="10" s="1"/>
  <c r="H43" i="10"/>
</calcChain>
</file>

<file path=xl/sharedStrings.xml><?xml version="1.0" encoding="utf-8"?>
<sst xmlns="http://schemas.openxmlformats.org/spreadsheetml/2006/main" count="766" uniqueCount="233">
  <si>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</si>
  <si>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</si>
  <si>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</si>
  <si>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</si>
  <si>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</si>
  <si>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</si>
  <si>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</si>
  <si>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</si>
  <si>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</si>
  <si>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</si>
  <si>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</si>
  <si>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</si>
  <si>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</si>
  <si>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</si>
  <si>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</si>
  <si>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</si>
  <si>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</si>
  <si>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</si>
  <si>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</si>
  <si>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</si>
  <si>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</si>
  <si>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</si>
  <si>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</si>
  <si>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</si>
  <si>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</si>
  <si>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</si>
  <si>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</si>
  <si>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</si>
  <si>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</si>
  <si>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</si>
  <si>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</si>
  <si>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</si>
  <si>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</si>
  <si>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</si>
  <si>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</si>
  <si>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</si>
  <si>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</si>
  <si>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</si>
  <si>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</si>
  <si>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</si>
  <si>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</si>
  <si>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</si>
  <si>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</si>
  <si>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</si>
  <si>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</si>
  <si>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</si>
  <si>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</si>
  <si>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RM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</si>
  <si>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</si>
  <si>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</si>
  <si>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</si>
  <si>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</si>
  <si>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</si>
  <si>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</si>
  <si>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</si>
  <si>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</si>
  <si>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</si>
  <si>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</si>
  <si>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</si>
  <si>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</si>
  <si>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</si>
  <si>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</si>
  <si>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</si>
  <si>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</si>
  <si>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</si>
  <si>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</si>
  <si>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</si>
  <si>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</si>
  <si>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</si>
  <si>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</si>
  <si>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</si>
  <si>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</si>
  <si>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</si>
  <si>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</si>
  <si>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</si>
  <si>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</si>
  <si>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</si>
  <si>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</si>
  <si>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</si>
  <si>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</si>
  <si>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</si>
  <si>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</si>
  <si>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</si>
  <si>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</si>
  <si>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</si>
  <si>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</si>
  <si>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</si>
  <si>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</si>
  <si>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</si>
  <si>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</si>
  <si>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</si>
  <si>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</si>
  <si>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</si>
  <si>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</si>
  <si>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</si>
  <si>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</si>
  <si>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</si>
  <si>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</si>
  <si>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</si>
  <si>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</si>
  <si>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</si>
  <si>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</si>
  <si>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</si>
  <si>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</si>
  <si>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</si>
  <si>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</si>
  <si>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</si>
  <si>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</si>
  <si>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Local Supply + Installation</t>
  </si>
  <si>
    <t>Scenario 3</t>
  </si>
  <si>
    <t>Supply and Installation Others</t>
  </si>
  <si>
    <t>MOVING BED BIO REACTOR (MBBR) SYSTEM:</t>
  </si>
  <si>
    <t>SEWAGE TREATMENT PLANT  ( MOVING BED BIO REACTOR )</t>
  </si>
  <si>
    <t>Daily average flow - 200 Cum / Day</t>
  </si>
  <si>
    <t>Pre-treatment for Laundry &amp; Kitchen effluents</t>
  </si>
  <si>
    <t>Supply, installation, testing &amp; commissioning of 2 Nos SS Coarse &amp; Fine Perforated Screens</t>
  </si>
  <si>
    <t>Supply of MS hot dip galvanized puddle flanges in accordance to BS:10 table D; under the supervision of the STP contractor</t>
  </si>
  <si>
    <t>Supply of plastic manhole step/foot rest (@ 300 mm c/C) with polypropelene compound injection molded around 12 mm dia (Fe-415) steel reinforcing bar.</t>
  </si>
  <si>
    <t>Supply, installation, testing &amp; commissioning of CI medium duty rectangular manhole cover with frame for the feasibility of access in the tank</t>
  </si>
  <si>
    <t>Supply of vent pipes of 100 mm dia with mosquito proof grating</t>
  </si>
  <si>
    <t>Supply, installation, testing &amp; commissioning of electronic type level indicator and controller</t>
  </si>
  <si>
    <t>Supply, installation, testing &amp; commissioning of sight tube (of 3.5 to 4.5 m length) with isolation valve.</t>
  </si>
  <si>
    <t>Supply, installation, testing &amp; commissioning of non   clogging type pumps capable of handling solids upto 38 mm having CI casing &amp; impeller</t>
  </si>
  <si>
    <t>Submersible Sump Pumps (1W + 1S)</t>
  </si>
  <si>
    <t>Flow rate (each)  =  2.8 lps</t>
  </si>
  <si>
    <t>Head                     =   10Mtr</t>
  </si>
  <si>
    <t>Submersible Sump Pumps (Sewage transfer to Municipal Sewer line) (1W )</t>
  </si>
  <si>
    <t>Head                     =   25Mtr</t>
  </si>
  <si>
    <t>Plant room sump pump with CI body &amp;  CI impeller pump</t>
  </si>
  <si>
    <t>(1W + 1S)</t>
  </si>
  <si>
    <t>Flow rate (each)  = 2 lps</t>
  </si>
  <si>
    <t>Head                     =    8-10 Mtr</t>
  </si>
  <si>
    <t>Air diffusion  system  shall include the following:</t>
  </si>
  <si>
    <t>Twin lobe rotary  air blowers  capable of  delivering  200  m3/hr. of free air at 0.5 Kg/sq.cm.Mts.</t>
  </si>
  <si>
    <t>Air piping shall comprise of pipes  droppers/ laterals with    S S submerge pipe Header complete</t>
  </si>
  <si>
    <t xml:space="preserve">Non clog type air dispersion system capable of   handling        3-5 cfm of air with oxygen transfer efficiency of 3-4% per/meter water depth. </t>
  </si>
  <si>
    <t>Bronze Ball valve and air dispersion grid as required for STP as described above.</t>
  </si>
  <si>
    <t>Providing and fixing all piping (as described below) and isolation control valves for making the system complete.</t>
  </si>
  <si>
    <t xml:space="preserve">                                  header of pump/ filter</t>
  </si>
  <si>
    <t>Designing, supplying, providing, fixing, testing and commissioning of STP as mentioned above.</t>
  </si>
  <si>
    <t>Supplying, installation, testing and commissioning of horizontal /Vertical sludge recirculation pumps</t>
  </si>
  <si>
    <t xml:space="preserve">Capacity                           :  5.6 LPS </t>
  </si>
  <si>
    <t>Head                                 :  30 M</t>
  </si>
  <si>
    <t>Capacity                           :   3 LPS (1W + 1S)</t>
  </si>
  <si>
    <t>Head                                 :  15 M</t>
  </si>
  <si>
    <t>Purpose                           :  Flushing water transfer pumps</t>
  </si>
  <si>
    <t>Capacity                           :  2 LPS (1W + 1S)</t>
  </si>
  <si>
    <t>Head                                 : 70 M</t>
  </si>
  <si>
    <t>Purpose                           :  Soft water transfer pump</t>
  </si>
  <si>
    <t>Multigrade pressure sand filter</t>
  </si>
  <si>
    <t xml:space="preserve">Flow rate :5.6 LPS </t>
  </si>
  <si>
    <t>Filtration velocity 15000 ltr./Hr./ Sq.m.</t>
  </si>
  <si>
    <t>Activated Carbon Filter</t>
  </si>
  <si>
    <t>Flow rate : 5.6 LPS</t>
  </si>
  <si>
    <t>Filtration velocity 12000 ltr./ Hr./ Sq.m.</t>
  </si>
  <si>
    <t>Water Flow                             : 2 LPS</t>
  </si>
  <si>
    <t xml:space="preserve"> Test pressure 4.0 Kg / Sqcm)</t>
  </si>
  <si>
    <t>Outgoing hardness-Commercial Zero</t>
  </si>
  <si>
    <t xml:space="preserve">Supply, installation, testing and commissioniong of Ultra filtration  for flushing water supply for capacity 2.2 cum /hour (22 cum / day), </t>
  </si>
  <si>
    <t>Supply, installation, testing &amp; commissioning of poly electro type dosing system comprising of 100 ltrs HDPE/FRP tank</t>
  </si>
  <si>
    <t>Supply, installation, testing &amp; commissioning of single screw double stage, flanged end, CI body alloy steel screw and rotateing parts,</t>
  </si>
  <si>
    <t>Supply, installation, testing &amp; commissioning of automatic, hydraulic closing mechanism filter press comprising of CI body grade FG 20.</t>
  </si>
  <si>
    <t>PRETREATMENT PLANT FOR LAUNDRY EFFLUENT</t>
  </si>
  <si>
    <t>Supplying, installing, testing and commissioning of Antifoamig dosing system consisting of one HDPE tank of 100 litres capacity.  (For Holding Tank)</t>
  </si>
  <si>
    <t>Supplying, installing, testing and commissioning of Alum dosing system consisting of one HDPE tank of 100 litres capacity.(For Holding Tank)</t>
  </si>
  <si>
    <t>Supplying, installing, testing and commissioning of Lamella   Tube Settler Media in settling tank of volume 5 Cum.</t>
  </si>
  <si>
    <t>ELECTRICAL INSTALLATION FOR STP</t>
  </si>
  <si>
    <t>Design, fabrication, assembling, wiring, supply, installation, testing and commissioning of motor control centre</t>
  </si>
  <si>
    <t>MCC-1 (STP Motor Control Centre)</t>
  </si>
  <si>
    <t>Make- Vidyut</t>
  </si>
  <si>
    <t>MCC-1 for STP as described above</t>
  </si>
  <si>
    <t xml:space="preserve">inclusive of cable, cable tray and GI earthing wire. </t>
  </si>
  <si>
    <t>CABLE &amp; CABLE TRAYS</t>
  </si>
  <si>
    <t>Supplying &amp; laying of  following 1100 volt  grade XLPE insulated FRLS PVC outer sheathed copper /Aluminium conductor armoured cable  as per specification.</t>
  </si>
  <si>
    <t>3 core 10 sq.mm copper cable</t>
  </si>
  <si>
    <t>3 core 6 sq.mm copper cable</t>
  </si>
  <si>
    <t>3 core 4 sq. mm. copper cable</t>
  </si>
  <si>
    <t>4 core 25 sq. mm. Aluminium cable</t>
  </si>
  <si>
    <t>Cable end termination of the following XLPE insulated  FRLS PVC outer sheathed aluminium/copper conductor armoured cables.</t>
  </si>
  <si>
    <t>4 core 25 sq. mm. Aluminium  cable</t>
  </si>
  <si>
    <t>Supply and fixing of factory fabricated  Hot dip galvanized GI ladder type cable trays, with radial bends, suspenders and supports</t>
  </si>
  <si>
    <t>750 mm wide</t>
  </si>
  <si>
    <t>450 mm wide</t>
  </si>
  <si>
    <t>Supply and fixing of perforated type Hot dip galvanized  GI cable trays with supports, hangers, fastners of the following sizes</t>
  </si>
  <si>
    <t>300 mm wide</t>
  </si>
  <si>
    <t>150 mm wide</t>
  </si>
  <si>
    <t>EARTHING</t>
  </si>
  <si>
    <t>Supply and fixing of  bare GI tapes / wires including   all necessary  fixing  accessories  and effecting   connections   as    per specifications.</t>
  </si>
  <si>
    <t>MISCELLANEOUS WORK</t>
  </si>
  <si>
    <t>Supply, installation, testing and commissioing of energy meter, flow meter, pH Meter</t>
  </si>
  <si>
    <t>I</t>
  </si>
  <si>
    <t>A.</t>
  </si>
  <si>
    <t>1.8.1</t>
  </si>
  <si>
    <t>1.8.1(a)</t>
  </si>
  <si>
    <t>1.8.2</t>
  </si>
  <si>
    <t>1.9.1</t>
  </si>
  <si>
    <t>1.9.2</t>
  </si>
  <si>
    <t>1.9.3</t>
  </si>
  <si>
    <t>1.9.4</t>
  </si>
  <si>
    <t>a.</t>
  </si>
  <si>
    <t>b.</t>
  </si>
  <si>
    <t>c.</t>
  </si>
  <si>
    <t>d.</t>
  </si>
  <si>
    <t>Set</t>
  </si>
  <si>
    <t>L/S</t>
  </si>
  <si>
    <t>Nos.</t>
  </si>
  <si>
    <t>No.</t>
  </si>
  <si>
    <t>Lot</t>
  </si>
  <si>
    <t>Job</t>
  </si>
  <si>
    <t>LOT</t>
  </si>
  <si>
    <t>Kg</t>
  </si>
  <si>
    <t>Nil</t>
  </si>
  <si>
    <t>308000000</t>
  </si>
  <si>
    <r>
      <t>OBR -</t>
    </r>
    <r>
      <rPr>
        <u/>
        <sz val="11"/>
        <rFont val="Calibri"/>
        <family val="2"/>
      </rPr>
      <t xml:space="preserve"> 70 </t>
    </r>
    <r>
      <rPr>
        <sz val="11"/>
        <rFont val="Calibri"/>
        <family val="2"/>
      </rPr>
      <t xml:space="preserve">Cum </t>
    </r>
  </si>
  <si>
    <t>Approval from pollution board at initial &amp; various other stages of works including preparation   of report / drawings as per pollution board requirement.</t>
  </si>
  <si>
    <t>Design, supplying, installing, testing &amp; commissioning of Sewage Treatment Plant (excluding  excavation, back filling &amp; disposal of surplus earth Civil construction work) for the following duty:</t>
  </si>
  <si>
    <r>
      <t>Providing and fixing of Floating Media</t>
    </r>
    <r>
      <rPr>
        <sz val="11"/>
        <color theme="1"/>
        <rFont val="Calibri"/>
        <family val="2"/>
      </rPr>
      <t xml:space="preserve"> and tube deck media</t>
    </r>
  </si>
  <si>
    <t>Supplying, installing, testing &amp; commissioning of       vertical/Horizontal centrifugal filter feed water  pumps CI Head &amp; Base, SS304 Impeller along with motor.</t>
  </si>
  <si>
    <t>Supplying, installing, testing and commissioning of centrifugal vertical/Horizontal water supply pump C.I  Body, Bronze Impeller with mechanical seal along with motor.</t>
  </si>
  <si>
    <t xml:space="preserve">Supplying, installing, testing and commissioning of composite MSEP vessel filter with PVC frontal piping. </t>
  </si>
  <si>
    <t>Supply, installation, testing &amp; commissioning of water softening plant (FRP) for make-up water for cooling towers</t>
  </si>
  <si>
    <t>Supplying, fabricating, assembling, hoisting / erecting and fixing in position at locations specified below, structural steel works of MS rolled single / built-up sections conforming to IS 2062</t>
  </si>
  <si>
    <t>In Catwalks /platforms</t>
  </si>
  <si>
    <t>In MS ladder including bending &amp; curving the stringer at top to form handles and fixing the ladder.</t>
  </si>
  <si>
    <t>006</t>
  </si>
  <si>
    <t>Proposed Five Star Hotel at Lucknow</t>
  </si>
  <si>
    <t>Design,Engineering,Supply,Erection &amp; Commissioning of 200KLD STP</t>
  </si>
  <si>
    <t>CHPL/006/WO/12-13/0341</t>
  </si>
  <si>
    <t>M/s. Gamani Engineering Pvt. Ltd</t>
  </si>
  <si>
    <t>C-188,1st Floor, Naraina Ind. Area, Phase-I, New Delhi-110028</t>
  </si>
  <si>
    <t>PAN No.:- AACCG4962E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</si>
  <si>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>-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AACCG4962EST001</t>
    </r>
  </si>
  <si>
    <t>Invoice No.  1st R.A.Bill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</si>
</sst>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0.0"/>
  </numFmts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name val="Calibri"/>
      <family val="2"/>
    </font>
    <font>
      <sz val="11"/>
      <color rgb="FFFFFF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29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 wrapText="1"/>
    </xf>
    <xf numFmtId="0" fontId="7" fillId="4" borderId="0" xfId="0" applyFont="1" applyFill="1"/>
    <xf numFmtId="0" fontId="7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9" fillId="0" borderId="0" xfId="23" applyFont="1"/>
    <xf numFmtId="0" fontId="9" fillId="0" borderId="0" xfId="23" applyFont="1" applyAlignment="1">
      <alignment vertical="center"/>
    </xf>
    <xf numFmtId="0" fontId="10" fillId="7" borderId="15" xfId="23" quotePrefix="1" applyFont="1" applyFill="1" applyBorder="1" applyAlignment="1">
      <alignment vertical="center"/>
    </xf>
    <xf numFmtId="0" fontId="13" fillId="7" borderId="15" xfId="23" applyFont="1" applyFill="1" applyBorder="1" applyAlignment="1">
      <alignment vertical="center"/>
    </xf>
    <xf numFmtId="0" fontId="13" fillId="7" borderId="15" xfId="23" applyFont="1" applyFill="1" applyBorder="1" applyAlignment="1">
      <alignment horizontal="center" vertical="center"/>
    </xf>
    <xf numFmtId="0" fontId="9" fillId="0" borderId="21" xfId="23" applyFont="1" applyBorder="1" applyAlignment="1">
      <alignment vertical="justify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0" xfId="23" applyFont="1" applyBorder="1" applyAlignment="1">
      <alignment vertical="center"/>
    </xf>
    <xf numFmtId="0" fontId="9" fillId="0" borderId="0" xfId="23" applyFont="1" applyBorder="1" applyAlignment="1">
      <alignment vertical="center" wrapText="1"/>
    </xf>
    <xf numFmtId="0" fontId="9" fillId="0" borderId="1" xfId="23" applyFont="1" applyBorder="1" applyAlignment="1">
      <alignment horizontal="center" vertical="center"/>
    </xf>
    <xf numFmtId="0" fontId="15" fillId="0" borderId="30" xfId="23" applyFont="1" applyBorder="1" applyAlignment="1">
      <alignment vertical="center"/>
    </xf>
    <xf numFmtId="0" fontId="15" fillId="0" borderId="31" xfId="23" applyFont="1" applyBorder="1" applyAlignment="1">
      <alignment horizontal="center" vertical="center" wrapText="1"/>
    </xf>
    <xf numFmtId="166" fontId="15" fillId="0" borderId="31" xfId="2" applyNumberFormat="1" applyFont="1" applyBorder="1" applyAlignment="1">
      <alignment horizontal="center" vertical="center" wrapText="1"/>
    </xf>
    <xf numFmtId="0" fontId="9" fillId="0" borderId="34" xfId="23" applyFont="1" applyBorder="1" applyAlignment="1">
      <alignment horizontal="center" vertical="center"/>
    </xf>
    <xf numFmtId="166" fontId="9" fillId="0" borderId="1" xfId="2" applyNumberFormat="1" applyFont="1" applyBorder="1" applyAlignment="1">
      <alignment horizontal="center"/>
    </xf>
    <xf numFmtId="166" fontId="9" fillId="7" borderId="1" xfId="2" applyNumberFormat="1" applyFont="1" applyFill="1" applyBorder="1" applyAlignment="1">
      <alignment horizontal="center"/>
    </xf>
    <xf numFmtId="0" fontId="9" fillId="0" borderId="8" xfId="23" applyFont="1" applyBorder="1" applyAlignment="1">
      <alignment horizontal="center" vertical="center"/>
    </xf>
    <xf numFmtId="166" fontId="9" fillId="0" borderId="9" xfId="2" applyNumberFormat="1" applyFont="1" applyBorder="1" applyAlignment="1">
      <alignment horizontal="center" vertical="center"/>
    </xf>
    <xf numFmtId="166" fontId="9" fillId="7" borderId="9" xfId="2" applyNumberFormat="1" applyFont="1" applyFill="1" applyBorder="1" applyAlignment="1">
      <alignment horizontal="center" vertical="center"/>
    </xf>
    <xf numFmtId="0" fontId="10" fillId="0" borderId="5" xfId="23" applyFont="1" applyBorder="1" applyAlignment="1">
      <alignment horizontal="center" vertical="center"/>
    </xf>
    <xf numFmtId="166" fontId="9" fillId="0" borderId="6" xfId="2" applyNumberFormat="1" applyFont="1" applyBorder="1" applyAlignment="1">
      <alignment horizontal="center" vertical="center"/>
    </xf>
    <xf numFmtId="166" fontId="9" fillId="7" borderId="6" xfId="2" applyNumberFormat="1" applyFont="1" applyFill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/>
    </xf>
    <xf numFmtId="168" fontId="9" fillId="0" borderId="1" xfId="2" applyNumberFormat="1" applyFont="1" applyBorder="1" applyAlignment="1">
      <alignment horizontal="center" vertical="center"/>
    </xf>
    <xf numFmtId="168" fontId="15" fillId="6" borderId="1" xfId="2" applyNumberFormat="1" applyFont="1" applyFill="1" applyBorder="1" applyAlignment="1">
      <alignment horizontal="center" vertical="center"/>
    </xf>
    <xf numFmtId="167" fontId="9" fillId="7" borderId="1" xfId="2" applyNumberFormat="1" applyFont="1" applyFill="1" applyBorder="1" applyAlignment="1">
      <alignment horizontal="center" vertical="center"/>
    </xf>
    <xf numFmtId="0" fontId="10" fillId="0" borderId="11" xfId="23" applyFont="1" applyBorder="1" applyAlignment="1">
      <alignment horizontal="center" vertical="center"/>
    </xf>
    <xf numFmtId="167" fontId="10" fillId="7" borderId="12" xfId="2" applyNumberFormat="1" applyFont="1" applyFill="1" applyBorder="1" applyAlignment="1">
      <alignment horizontal="center" vertical="center"/>
    </xf>
    <xf numFmtId="168" fontId="10" fillId="6" borderId="12" xfId="2" applyNumberFormat="1" applyFont="1" applyFill="1" applyBorder="1" applyAlignment="1">
      <alignment horizontal="center" vertical="center"/>
    </xf>
    <xf numFmtId="0" fontId="10" fillId="0" borderId="42" xfId="23" applyFont="1" applyBorder="1" applyAlignment="1">
      <alignment horizontal="center" vertical="center"/>
    </xf>
    <xf numFmtId="168" fontId="15" fillId="7" borderId="43" xfId="23" applyNumberFormat="1" applyFont="1" applyFill="1" applyBorder="1" applyAlignment="1">
      <alignment horizontal="center" vertical="center" wrapText="1"/>
    </xf>
    <xf numFmtId="168" fontId="15" fillId="0" borderId="43" xfId="2" applyNumberFormat="1" applyFont="1" applyBorder="1" applyAlignment="1">
      <alignment horizontal="center" vertical="center" wrapText="1"/>
    </xf>
    <xf numFmtId="167" fontId="9" fillId="7" borderId="1" xfId="2" applyNumberFormat="1" applyFont="1" applyFill="1" applyBorder="1" applyAlignment="1">
      <alignment horizontal="center" vertical="center" wrapText="1"/>
    </xf>
    <xf numFmtId="167" fontId="9" fillId="0" borderId="1" xfId="2" applyNumberFormat="1" applyFont="1" applyBorder="1" applyAlignment="1">
      <alignment horizontal="center" vertical="center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6" borderId="1" xfId="2" applyNumberFormat="1" applyFont="1" applyFill="1" applyBorder="1" applyAlignment="1">
      <alignment horizontal="center" vertical="center"/>
    </xf>
    <xf numFmtId="0" fontId="10" fillId="0" borderId="8" xfId="23" applyFont="1" applyBorder="1" applyAlignment="1">
      <alignment horizontal="center" vertical="center"/>
    </xf>
    <xf numFmtId="168" fontId="10" fillId="0" borderId="9" xfId="2" applyNumberFormat="1" applyFont="1" applyBorder="1" applyAlignment="1">
      <alignment horizontal="center" vertical="center"/>
    </xf>
    <xf numFmtId="167" fontId="15" fillId="7" borderId="6" xfId="2" applyNumberFormat="1" applyFont="1" applyFill="1" applyBorder="1" applyAlignment="1">
      <alignment horizontal="center" vertical="center" wrapText="1"/>
    </xf>
    <xf numFmtId="168" fontId="9" fillId="0" borderId="6" xfId="2" applyNumberFormat="1" applyFont="1" applyBorder="1" applyAlignment="1">
      <alignment horizontal="center" vertical="center"/>
    </xf>
    <xf numFmtId="0" fontId="15" fillId="0" borderId="34" xfId="23" applyFont="1" applyBorder="1" applyAlignment="1">
      <alignment horizontal="center" vertical="center"/>
    </xf>
    <xf numFmtId="167" fontId="15" fillId="7" borderId="1" xfId="2" applyNumberFormat="1" applyFont="1" applyFill="1" applyBorder="1" applyAlignment="1">
      <alignment horizontal="center" vertical="center" wrapText="1"/>
    </xf>
    <xf numFmtId="168" fontId="11" fillId="7" borderId="1" xfId="2" applyNumberFormat="1" applyFont="1" applyFill="1" applyBorder="1" applyAlignment="1">
      <alignment horizontal="center" vertical="center" wrapText="1"/>
    </xf>
    <xf numFmtId="168" fontId="11" fillId="0" borderId="1" xfId="2" applyNumberFormat="1" applyFont="1" applyBorder="1" applyAlignment="1">
      <alignment horizontal="center" vertical="center"/>
    </xf>
    <xf numFmtId="169" fontId="9" fillId="0" borderId="0" xfId="23" applyNumberFormat="1" applyFont="1"/>
    <xf numFmtId="167" fontId="10" fillId="0" borderId="9" xfId="2" applyNumberFormat="1" applyFont="1" applyBorder="1" applyAlignment="1">
      <alignment vertical="center"/>
    </xf>
    <xf numFmtId="169" fontId="9" fillId="0" borderId="0" xfId="23" applyNumberFormat="1" applyFont="1" applyAlignment="1">
      <alignment vertical="center"/>
    </xf>
    <xf numFmtId="168" fontId="9" fillId="0" borderId="0" xfId="23" applyNumberFormat="1" applyFont="1" applyAlignment="1">
      <alignment vertical="center"/>
    </xf>
    <xf numFmtId="0" fontId="16" fillId="0" borderId="30" xfId="23" applyFont="1" applyBorder="1" applyAlignment="1">
      <alignment horizontal="center" vertical="center"/>
    </xf>
    <xf numFmtId="167" fontId="16" fillId="7" borderId="31" xfId="2" applyNumberFormat="1" applyFont="1" applyFill="1" applyBorder="1" applyAlignment="1">
      <alignment vertical="center"/>
    </xf>
    <xf numFmtId="167" fontId="16" fillId="6" borderId="31" xfId="2" applyNumberFormat="1" applyFont="1" applyFill="1" applyBorder="1" applyAlignment="1">
      <alignment vertical="center"/>
    </xf>
    <xf numFmtId="0" fontId="9" fillId="0" borderId="42" xfId="23" applyFont="1" applyBorder="1" applyAlignment="1">
      <alignment horizontal="center" vertical="center"/>
    </xf>
    <xf numFmtId="0" fontId="9" fillId="0" borderId="42" xfId="23" applyFont="1" applyBorder="1"/>
    <xf numFmtId="0" fontId="9" fillId="0" borderId="47" xfId="23" applyFont="1" applyBorder="1"/>
    <xf numFmtId="0" fontId="9" fillId="0" borderId="36" xfId="23" applyFont="1" applyBorder="1"/>
    <xf numFmtId="0" fontId="9" fillId="0" borderId="36" xfId="23" applyFont="1" applyBorder="1" applyAlignment="1">
      <alignment horizontal="center"/>
    </xf>
    <xf numFmtId="43" fontId="9" fillId="0" borderId="36" xfId="2" applyNumberFormat="1" applyFont="1" applyBorder="1"/>
    <xf numFmtId="166" fontId="9" fillId="0" borderId="36" xfId="2" applyNumberFormat="1" applyFont="1" applyBorder="1"/>
    <xf numFmtId="166" fontId="9" fillId="0" borderId="38" xfId="2" applyNumberFormat="1" applyFont="1" applyBorder="1"/>
    <xf numFmtId="0" fontId="15" fillId="0" borderId="40" xfId="23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0" fontId="9" fillId="0" borderId="0" xfId="23" applyFont="1" applyAlignment="1">
      <alignment horizontal="center"/>
    </xf>
    <xf numFmtId="43" fontId="9" fillId="0" borderId="0" xfId="2" applyNumberFormat="1" applyFont="1"/>
    <xf numFmtId="166" fontId="9" fillId="0" borderId="0" xfId="2" applyNumberFormat="1" applyFont="1"/>
    <xf numFmtId="0" fontId="17" fillId="0" borderId="1" xfId="40" quotePrefix="1" applyNumberFormat="1" applyFont="1" applyFill="1" applyBorder="1" applyAlignment="1" applyProtection="1">
      <alignment horizontal="center" vertical="center"/>
    </xf>
    <xf numFmtId="0" fontId="17" fillId="0" borderId="1" xfId="40" quotePrefix="1" applyNumberFormat="1" applyFont="1" applyFill="1" applyBorder="1" applyAlignment="1" applyProtection="1">
      <alignment horizontal="left" vertical="center" wrapText="1"/>
    </xf>
    <xf numFmtId="0" fontId="17" fillId="0" borderId="1" xfId="40" applyFont="1" applyFill="1" applyBorder="1" applyAlignment="1" applyProtection="1">
      <alignment horizontal="center" vertical="center"/>
    </xf>
    <xf numFmtId="0" fontId="17" fillId="3" borderId="1" xfId="40" applyFont="1" applyFill="1" applyBorder="1" applyAlignment="1" applyProtection="1">
      <alignment horizontal="left" vertical="center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7" fillId="5" borderId="1" xfId="40" applyNumberFormat="1" applyFont="1" applyFill="1" applyBorder="1" applyAlignment="1" applyProtection="1">
      <alignment horizontal="center" vertical="center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left" vertical="center"/>
    </xf>
    <xf numFmtId="2" fontId="17" fillId="0" borderId="1" xfId="0" applyNumberFormat="1" applyFont="1" applyFill="1" applyBorder="1" applyAlignment="1" applyProtection="1">
      <alignment vertical="center"/>
      <protection locked="0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 applyProtection="1">
      <alignment horizontal="center" vertical="center"/>
      <protection locked="0"/>
    </xf>
    <xf numFmtId="2" fontId="17" fillId="0" borderId="1" xfId="0" applyNumberFormat="1" applyFont="1" applyFill="1" applyBorder="1" applyAlignment="1">
      <alignment horizontal="center" vertical="center" wrapText="1"/>
    </xf>
    <xf numFmtId="2" fontId="17" fillId="0" borderId="1" xfId="41" applyNumberFormat="1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>
      <alignment horizontal="center" vertical="center"/>
    </xf>
    <xf numFmtId="2" fontId="17" fillId="0" borderId="1" xfId="41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7" fillId="0" borderId="1" xfId="0" applyNumberFormat="1" applyFont="1" applyFill="1" applyBorder="1" applyAlignment="1">
      <alignment horizontal="center" vertical="center"/>
    </xf>
    <xf numFmtId="170" fontId="17" fillId="0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vertical="center"/>
    </xf>
    <xf numFmtId="2" fontId="17" fillId="0" borderId="1" xfId="0" applyNumberFormat="1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165" fontId="18" fillId="0" borderId="1" xfId="0" applyNumberFormat="1" applyFont="1" applyBorder="1" applyAlignment="1">
      <alignment vertical="center"/>
    </xf>
    <xf numFmtId="165" fontId="18" fillId="5" borderId="1" xfId="0" applyNumberFormat="1" applyFont="1" applyFill="1" applyBorder="1" applyAlignment="1">
      <alignment vertical="center"/>
    </xf>
    <xf numFmtId="2" fontId="18" fillId="0" borderId="1" xfId="0" applyNumberFormat="1" applyFont="1" applyBorder="1" applyAlignment="1">
      <alignment vertical="center" wrapText="1"/>
    </xf>
    <xf numFmtId="165" fontId="18" fillId="0" borderId="1" xfId="0" applyNumberFormat="1" applyFont="1" applyBorder="1" applyAlignment="1">
      <alignment vertical="center" wrapText="1"/>
    </xf>
    <xf numFmtId="0" fontId="18" fillId="0" borderId="1" xfId="0" applyFont="1" applyBorder="1"/>
    <xf numFmtId="0" fontId="20" fillId="4" borderId="1" xfId="0" applyFont="1" applyFill="1" applyBorder="1"/>
    <xf numFmtId="165" fontId="18" fillId="5" borderId="1" xfId="0" applyNumberFormat="1" applyFont="1" applyFill="1" applyBorder="1"/>
    <xf numFmtId="2" fontId="18" fillId="5" borderId="1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6" fontId="11" fillId="0" borderId="50" xfId="2" applyNumberFormat="1" applyFont="1" applyBorder="1" applyAlignment="1">
      <alignment horizontal="center"/>
    </xf>
    <xf numFmtId="166" fontId="11" fillId="0" borderId="51" xfId="2" applyNumberFormat="1" applyFont="1" applyBorder="1" applyAlignment="1">
      <alignment horizontal="center"/>
    </xf>
    <xf numFmtId="166" fontId="11" fillId="0" borderId="52" xfId="2" applyNumberFormat="1" applyFont="1" applyBorder="1" applyAlignment="1">
      <alignment horizontal="center"/>
    </xf>
    <xf numFmtId="0" fontId="9" fillId="0" borderId="47" xfId="23" applyFont="1" applyBorder="1" applyAlignment="1">
      <alignment horizontal="center"/>
    </xf>
    <xf numFmtId="0" fontId="9" fillId="0" borderId="38" xfId="23" applyFont="1" applyBorder="1" applyAlignment="1">
      <alignment horizontal="center"/>
    </xf>
    <xf numFmtId="0" fontId="9" fillId="0" borderId="20" xfId="23" applyFont="1" applyBorder="1" applyAlignment="1">
      <alignment horizontal="center"/>
    </xf>
    <xf numFmtId="0" fontId="9" fillId="0" borderId="23" xfId="23" applyFont="1" applyBorder="1" applyAlignment="1">
      <alignment horizontal="center"/>
    </xf>
    <xf numFmtId="0" fontId="9" fillId="0" borderId="49" xfId="23" applyFont="1" applyBorder="1" applyAlignment="1">
      <alignment horizontal="center"/>
    </xf>
    <xf numFmtId="0" fontId="9" fillId="0" borderId="27" xfId="23" applyFont="1" applyBorder="1" applyAlignment="1">
      <alignment horizontal="center"/>
    </xf>
    <xf numFmtId="0" fontId="9" fillId="0" borderId="36" xfId="23" applyFont="1" applyBorder="1" applyAlignment="1">
      <alignment horizontal="center"/>
    </xf>
    <xf numFmtId="0" fontId="9" fillId="0" borderId="0" xfId="23" applyFont="1" applyBorder="1" applyAlignment="1">
      <alignment horizontal="center"/>
    </xf>
    <xf numFmtId="0" fontId="9" fillId="0" borderId="24" xfId="23" applyFont="1" applyBorder="1" applyAlignment="1">
      <alignment horizontal="center"/>
    </xf>
    <xf numFmtId="43" fontId="9" fillId="0" borderId="47" xfId="2" applyNumberFormat="1" applyFont="1" applyBorder="1" applyAlignment="1">
      <alignment horizontal="center"/>
    </xf>
    <xf numFmtId="43" fontId="9" fillId="0" borderId="36" xfId="2" applyNumberFormat="1" applyFont="1" applyBorder="1" applyAlignment="1">
      <alignment horizontal="center"/>
    </xf>
    <xf numFmtId="43" fontId="9" fillId="0" borderId="38" xfId="2" applyNumberFormat="1" applyFont="1" applyBorder="1" applyAlignment="1">
      <alignment horizontal="center"/>
    </xf>
    <xf numFmtId="43" fontId="9" fillId="0" borderId="20" xfId="2" applyNumberFormat="1" applyFont="1" applyBorder="1" applyAlignment="1">
      <alignment horizontal="center"/>
    </xf>
    <xf numFmtId="43" fontId="9" fillId="0" borderId="0" xfId="2" applyNumberFormat="1" applyFont="1" applyBorder="1" applyAlignment="1">
      <alignment horizontal="center"/>
    </xf>
    <xf numFmtId="43" fontId="9" fillId="0" borderId="23" xfId="2" applyNumberFormat="1" applyFont="1" applyBorder="1" applyAlignment="1">
      <alignment horizontal="center"/>
    </xf>
    <xf numFmtId="43" fontId="9" fillId="0" borderId="49" xfId="2" applyNumberFormat="1" applyFont="1" applyBorder="1" applyAlignment="1">
      <alignment horizontal="center"/>
    </xf>
    <xf numFmtId="43" fontId="9" fillId="0" borderId="24" xfId="2" applyNumberFormat="1" applyFont="1" applyBorder="1" applyAlignment="1">
      <alignment horizontal="center"/>
    </xf>
    <xf numFmtId="43" fontId="9" fillId="0" borderId="27" xfId="2" applyNumberFormat="1" applyFont="1" applyBorder="1" applyAlignment="1">
      <alignment horizontal="center"/>
    </xf>
    <xf numFmtId="0" fontId="9" fillId="0" borderId="28" xfId="23" applyFont="1" applyBorder="1" applyAlignment="1">
      <alignment horizontal="center"/>
    </xf>
    <xf numFmtId="0" fontId="9" fillId="0" borderId="29" xfId="23" applyFont="1" applyBorder="1" applyAlignment="1">
      <alignment horizontal="center"/>
    </xf>
    <xf numFmtId="166" fontId="9" fillId="0" borderId="28" xfId="2" applyNumberFormat="1" applyFont="1" applyBorder="1" applyAlignment="1">
      <alignment horizontal="center"/>
    </xf>
    <xf numFmtId="166" fontId="9" fillId="0" borderId="3" xfId="2" applyNumberFormat="1" applyFont="1" applyBorder="1" applyAlignment="1">
      <alignment horizontal="center"/>
    </xf>
    <xf numFmtId="166" fontId="9" fillId="0" borderId="29" xfId="2" applyNumberFormat="1" applyFont="1" applyBorder="1" applyAlignment="1">
      <alignment horizontal="center"/>
    </xf>
    <xf numFmtId="0" fontId="9" fillId="0" borderId="3" xfId="23" applyFont="1" applyBorder="1" applyAlignment="1">
      <alignment horizontal="center"/>
    </xf>
    <xf numFmtId="0" fontId="16" fillId="0" borderId="39" xfId="23" applyFont="1" applyBorder="1" applyAlignment="1">
      <alignment horizontal="left" vertical="center"/>
    </xf>
    <xf numFmtId="0" fontId="16" fillId="0" borderId="46" xfId="23" applyFont="1" applyBorder="1" applyAlignment="1">
      <alignment horizontal="left" vertical="center"/>
    </xf>
    <xf numFmtId="0" fontId="16" fillId="0" borderId="40" xfId="23" applyFont="1" applyBorder="1" applyAlignment="1">
      <alignment horizontal="left" vertical="center"/>
    </xf>
    <xf numFmtId="0" fontId="9" fillId="0" borderId="2" xfId="23" applyFont="1" applyBorder="1" applyAlignment="1">
      <alignment vertical="justify"/>
    </xf>
    <xf numFmtId="0" fontId="9" fillId="0" borderId="3" xfId="23" applyFont="1" applyBorder="1" applyAlignment="1">
      <alignment vertical="justify"/>
    </xf>
    <xf numFmtId="0" fontId="9" fillId="0" borderId="4" xfId="23" applyFont="1" applyBorder="1" applyAlignment="1">
      <alignment vertical="justify"/>
    </xf>
    <xf numFmtId="0" fontId="9" fillId="8" borderId="3" xfId="23" applyFont="1" applyFill="1" applyBorder="1" applyAlignment="1">
      <alignment vertical="justify"/>
    </xf>
    <xf numFmtId="0" fontId="9" fillId="8" borderId="29" xfId="23" applyFont="1" applyFill="1" applyBorder="1" applyAlignment="1">
      <alignment vertical="justify"/>
    </xf>
    <xf numFmtId="0" fontId="9" fillId="0" borderId="35" xfId="23" applyFont="1" applyBorder="1" applyAlignment="1">
      <alignment horizontal="left" vertical="center"/>
    </xf>
    <xf numFmtId="0" fontId="9" fillId="0" borderId="36" xfId="23" applyFont="1" applyBorder="1" applyAlignment="1">
      <alignment horizontal="left" vertical="center"/>
    </xf>
    <xf numFmtId="0" fontId="9" fillId="0" borderId="26" xfId="23" applyFont="1" applyBorder="1" applyAlignment="1">
      <alignment horizontal="left" vertical="center"/>
    </xf>
    <xf numFmtId="0" fontId="9" fillId="0" borderId="24" xfId="23" applyFont="1" applyBorder="1" applyAlignment="1">
      <alignment horizontal="left" vertical="center"/>
    </xf>
    <xf numFmtId="0" fontId="9" fillId="8" borderId="36" xfId="23" applyFont="1" applyFill="1" applyBorder="1" applyAlignment="1">
      <alignment horizontal="left" vertical="center"/>
    </xf>
    <xf numFmtId="0" fontId="9" fillId="8" borderId="38" xfId="23" applyFont="1" applyFill="1" applyBorder="1" applyAlignment="1">
      <alignment horizontal="left" vertical="center"/>
    </xf>
    <xf numFmtId="0" fontId="9" fillId="8" borderId="24" xfId="23" applyFont="1" applyFill="1" applyBorder="1" applyAlignment="1">
      <alignment horizontal="left" vertical="center"/>
    </xf>
    <xf numFmtId="0" fontId="9" fillId="8" borderId="27" xfId="23" applyFont="1" applyFill="1" applyBorder="1" applyAlignment="1">
      <alignment horizontal="left" vertical="center"/>
    </xf>
    <xf numFmtId="0" fontId="15" fillId="0" borderId="48" xfId="23" applyFont="1" applyBorder="1" applyAlignment="1">
      <alignment horizontal="center"/>
    </xf>
    <xf numFmtId="0" fontId="15" fillId="0" borderId="46" xfId="23" applyFont="1" applyBorder="1" applyAlignment="1">
      <alignment horizontal="center"/>
    </xf>
    <xf numFmtId="0" fontId="15" fillId="0" borderId="40" xfId="23" applyFont="1" applyBorder="1" applyAlignment="1">
      <alignment horizontal="center"/>
    </xf>
    <xf numFmtId="166" fontId="15" fillId="0" borderId="48" xfId="2" applyNumberFormat="1" applyFont="1" applyBorder="1" applyAlignment="1">
      <alignment horizontal="center"/>
    </xf>
    <xf numFmtId="166" fontId="15" fillId="0" borderId="46" xfId="2" applyNumberFormat="1" applyFont="1" applyBorder="1" applyAlignment="1">
      <alignment horizontal="center"/>
    </xf>
    <xf numFmtId="166" fontId="15" fillId="0" borderId="40" xfId="2" applyNumberFormat="1" applyFont="1" applyBorder="1" applyAlignment="1">
      <alignment horizontal="center"/>
    </xf>
    <xf numFmtId="0" fontId="11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horizontal="center" vertical="center" wrapText="1"/>
    </xf>
    <xf numFmtId="0" fontId="9" fillId="8" borderId="41" xfId="23" applyFont="1" applyFill="1" applyBorder="1" applyAlignment="1">
      <alignment horizontal="center" vertical="center" wrapText="1"/>
    </xf>
    <xf numFmtId="0" fontId="10" fillId="0" borderId="9" xfId="23" applyFont="1" applyBorder="1" applyAlignment="1">
      <alignment horizontal="left" vertical="center" wrapText="1"/>
    </xf>
    <xf numFmtId="168" fontId="10" fillId="0" borderId="35" xfId="2" applyNumberFormat="1" applyFont="1" applyBorder="1" applyAlignment="1">
      <alignment vertical="center" wrapText="1"/>
    </xf>
    <xf numFmtId="168" fontId="10" fillId="0" borderId="38" xfId="2" applyNumberFormat="1" applyFont="1" applyBorder="1" applyAlignment="1">
      <alignment vertical="center" wrapText="1"/>
    </xf>
    <xf numFmtId="0" fontId="16" fillId="0" borderId="31" xfId="23" applyFont="1" applyBorder="1" applyAlignment="1">
      <alignment horizontal="left" vertical="center" wrapText="1"/>
    </xf>
    <xf numFmtId="168" fontId="16" fillId="0" borderId="31" xfId="2" applyNumberFormat="1" applyFont="1" applyBorder="1" applyAlignment="1">
      <alignment horizontal="center" vertical="center" wrapText="1"/>
    </xf>
    <xf numFmtId="168" fontId="16" fillId="0" borderId="45" xfId="2" applyNumberFormat="1" applyFont="1" applyBorder="1" applyAlignment="1">
      <alignment horizontal="center" vertical="center" wrapText="1"/>
    </xf>
    <xf numFmtId="0" fontId="9" fillId="8" borderId="1" xfId="23" applyFont="1" applyFill="1" applyBorder="1" applyAlignment="1">
      <alignment horizontal="left" vertical="center" wrapText="1"/>
    </xf>
    <xf numFmtId="0" fontId="9" fillId="8" borderId="1" xfId="23" applyFont="1" applyFill="1" applyBorder="1" applyAlignment="1">
      <alignment vertical="center" wrapText="1"/>
    </xf>
    <xf numFmtId="0" fontId="9" fillId="8" borderId="41" xfId="23" applyFont="1" applyFill="1" applyBorder="1" applyAlignment="1">
      <alignment vertical="center" wrapText="1"/>
    </xf>
    <xf numFmtId="167" fontId="11" fillId="0" borderId="1" xfId="2" applyNumberFormat="1" applyFont="1" applyBorder="1" applyAlignment="1">
      <alignment vertical="center" wrapText="1"/>
    </xf>
    <xf numFmtId="167" fontId="11" fillId="0" borderId="41" xfId="2" applyNumberFormat="1" applyFont="1" applyBorder="1" applyAlignment="1">
      <alignment vertical="center" wrapText="1"/>
    </xf>
    <xf numFmtId="0" fontId="10" fillId="0" borderId="6" xfId="23" applyFont="1" applyBorder="1" applyAlignment="1">
      <alignment horizontal="left" vertical="center" wrapText="1"/>
    </xf>
    <xf numFmtId="0" fontId="9" fillId="8" borderId="6" xfId="23" applyFont="1" applyFill="1" applyBorder="1" applyAlignment="1">
      <alignment vertical="center" wrapText="1"/>
    </xf>
    <xf numFmtId="0" fontId="9" fillId="8" borderId="7" xfId="23" applyFont="1" applyFill="1" applyBorder="1" applyAlignment="1">
      <alignment vertical="center" wrapText="1"/>
    </xf>
    <xf numFmtId="0" fontId="9" fillId="8" borderId="2" xfId="23" applyFont="1" applyFill="1" applyBorder="1" applyAlignment="1">
      <alignment horizontal="center" vertical="center" wrapText="1"/>
    </xf>
    <xf numFmtId="0" fontId="9" fillId="8" borderId="29" xfId="23" applyFont="1" applyFill="1" applyBorder="1" applyAlignment="1">
      <alignment horizontal="center" vertical="center" wrapText="1"/>
    </xf>
    <xf numFmtId="167" fontId="10" fillId="0" borderId="9" xfId="2" applyNumberFormat="1" applyFont="1" applyBorder="1" applyAlignment="1">
      <alignment vertical="center" wrapText="1"/>
    </xf>
    <xf numFmtId="167" fontId="10" fillId="0" borderId="10" xfId="2" applyNumberFormat="1" applyFont="1" applyBorder="1" applyAlignment="1">
      <alignment vertical="center" wrapText="1"/>
    </xf>
    <xf numFmtId="0" fontId="10" fillId="0" borderId="43" xfId="23" applyFont="1" applyBorder="1" applyAlignment="1">
      <alignment horizontal="left" vertical="center" wrapText="1"/>
    </xf>
    <xf numFmtId="0" fontId="9" fillId="8" borderId="43" xfId="23" applyFont="1" applyFill="1" applyBorder="1" applyAlignment="1">
      <alignment vertical="center" wrapText="1"/>
    </xf>
    <xf numFmtId="0" fontId="9" fillId="8" borderId="44" xfId="23" applyFont="1" applyFill="1" applyBorder="1" applyAlignment="1">
      <alignment vertical="center" wrapText="1"/>
    </xf>
    <xf numFmtId="0" fontId="9" fillId="0" borderId="1" xfId="23" applyFont="1" applyBorder="1" applyAlignment="1">
      <alignment horizontal="left" vertical="justify" wrapText="1"/>
    </xf>
    <xf numFmtId="168" fontId="9" fillId="0" borderId="1" xfId="2" applyNumberFormat="1" applyFont="1" applyBorder="1" applyAlignment="1">
      <alignment vertical="center"/>
    </xf>
    <xf numFmtId="168" fontId="9" fillId="0" borderId="41" xfId="2" applyNumberFormat="1" applyFont="1" applyBorder="1" applyAlignment="1">
      <alignment vertical="center"/>
    </xf>
    <xf numFmtId="0" fontId="10" fillId="0" borderId="12" xfId="23" applyFont="1" applyBorder="1" applyAlignment="1">
      <alignment horizontal="left" vertical="center" wrapText="1"/>
    </xf>
    <xf numFmtId="168" fontId="10" fillId="0" borderId="12" xfId="2" applyNumberFormat="1" applyFont="1" applyBorder="1" applyAlignment="1">
      <alignment vertical="center"/>
    </xf>
    <xf numFmtId="168" fontId="10" fillId="0" borderId="13" xfId="2" applyNumberFormat="1" applyFont="1" applyBorder="1" applyAlignment="1">
      <alignment vertical="center"/>
    </xf>
    <xf numFmtId="168" fontId="15" fillId="0" borderId="1" xfId="2" applyNumberFormat="1" applyFont="1" applyBorder="1" applyAlignment="1">
      <alignment vertical="center"/>
    </xf>
    <xf numFmtId="168" fontId="15" fillId="0" borderId="41" xfId="2" applyNumberFormat="1" applyFont="1" applyBorder="1" applyAlignment="1">
      <alignment vertical="center"/>
    </xf>
    <xf numFmtId="0" fontId="9" fillId="0" borderId="2" xfId="23" applyFont="1" applyBorder="1" applyAlignment="1">
      <alignment horizontal="left" vertical="center"/>
    </xf>
    <xf numFmtId="0" fontId="9" fillId="0" borderId="3" xfId="23" applyFont="1" applyBorder="1" applyAlignment="1">
      <alignment horizontal="left" vertical="center"/>
    </xf>
    <xf numFmtId="0" fontId="9" fillId="0" borderId="4" xfId="23" applyFont="1" applyBorder="1" applyAlignment="1">
      <alignment horizontal="left" vertical="center"/>
    </xf>
    <xf numFmtId="166" fontId="9" fillId="0" borderId="2" xfId="2" applyNumberFormat="1" applyFont="1" applyBorder="1" applyAlignment="1">
      <alignment horizontal="right"/>
    </xf>
    <xf numFmtId="166" fontId="9" fillId="0" borderId="29" xfId="2" applyNumberFormat="1" applyFont="1" applyBorder="1" applyAlignment="1">
      <alignment horizontal="right"/>
    </xf>
    <xf numFmtId="0" fontId="9" fillId="0" borderId="37" xfId="23" applyFont="1" applyBorder="1" applyAlignment="1">
      <alignment horizontal="left" vertical="center"/>
    </xf>
    <xf numFmtId="168" fontId="15" fillId="0" borderId="35" xfId="2" applyNumberFormat="1" applyFont="1" applyBorder="1" applyAlignment="1">
      <alignment horizontal="right" vertical="center"/>
    </xf>
    <xf numFmtId="168" fontId="9" fillId="0" borderId="38" xfId="2" applyNumberFormat="1" applyFont="1" applyBorder="1" applyAlignment="1">
      <alignment horizontal="right" vertical="center"/>
    </xf>
    <xf numFmtId="168" fontId="15" fillId="0" borderId="39" xfId="2" applyNumberFormat="1" applyFont="1" applyBorder="1" applyAlignment="1">
      <alignment horizontal="center" vertical="center"/>
    </xf>
    <xf numFmtId="168" fontId="15" fillId="0" borderId="40" xfId="2" applyNumberFormat="1" applyFont="1" applyBorder="1" applyAlignment="1">
      <alignment horizontal="center" vertical="center"/>
    </xf>
    <xf numFmtId="168" fontId="9" fillId="7" borderId="24" xfId="23" applyNumberFormat="1" applyFont="1" applyFill="1" applyBorder="1" applyAlignment="1">
      <alignment horizontal="center" vertical="center" wrapText="1"/>
    </xf>
    <xf numFmtId="168" fontId="9" fillId="7" borderId="25" xfId="23" applyNumberFormat="1" applyFont="1" applyFill="1" applyBorder="1" applyAlignment="1">
      <alignment horizontal="center" vertical="center" wrapText="1"/>
    </xf>
    <xf numFmtId="0" fontId="9" fillId="8" borderId="26" xfId="23" applyFont="1" applyFill="1" applyBorder="1" applyAlignment="1">
      <alignment vertical="center" wrapText="1"/>
    </xf>
    <xf numFmtId="0" fontId="9" fillId="8" borderId="24" xfId="23" applyFont="1" applyFill="1" applyBorder="1" applyAlignment="1">
      <alignment vertical="center" wrapText="1"/>
    </xf>
    <xf numFmtId="0" fontId="9" fillId="8" borderId="27" xfId="23" applyFont="1" applyFill="1" applyBorder="1" applyAlignment="1">
      <alignment vertical="center" wrapText="1"/>
    </xf>
    <xf numFmtId="0" fontId="9" fillId="0" borderId="28" xfId="23" applyFont="1" applyBorder="1" applyAlignment="1">
      <alignment horizontal="left" vertical="center" wrapText="1"/>
    </xf>
    <xf numFmtId="0" fontId="9" fillId="0" borderId="3" xfId="23" applyFont="1" applyBorder="1" applyAlignment="1">
      <alignment horizontal="left" vertical="center" wrapText="1"/>
    </xf>
    <xf numFmtId="168" fontId="9" fillId="7" borderId="3" xfId="23" applyNumberFormat="1" applyFont="1" applyFill="1" applyBorder="1" applyAlignment="1">
      <alignment horizontal="center" vertical="center"/>
    </xf>
    <xf numFmtId="168" fontId="9" fillId="7" borderId="4" xfId="23" applyNumberFormat="1" applyFont="1" applyFill="1" applyBorder="1" applyAlignment="1">
      <alignment horizontal="center" vertical="center"/>
    </xf>
    <xf numFmtId="43" fontId="9" fillId="0" borderId="2" xfId="2" applyNumberFormat="1" applyFont="1" applyBorder="1" applyAlignment="1">
      <alignment horizontal="right" vertical="center" indent="2"/>
    </xf>
    <xf numFmtId="43" fontId="9" fillId="0" borderId="3" xfId="2" applyNumberFormat="1" applyFont="1" applyBorder="1" applyAlignment="1">
      <alignment horizontal="right" vertical="center" indent="2"/>
    </xf>
    <xf numFmtId="43" fontId="9" fillId="0" borderId="29" xfId="2" applyNumberFormat="1" applyFont="1" applyBorder="1" applyAlignment="1">
      <alignment horizontal="right" vertical="center" indent="2"/>
    </xf>
    <xf numFmtId="0" fontId="15" fillId="0" borderId="31" xfId="23" applyFont="1" applyBorder="1" applyAlignment="1">
      <alignment horizontal="center" vertical="center"/>
    </xf>
    <xf numFmtId="166" fontId="15" fillId="0" borderId="32" xfId="2" applyNumberFormat="1" applyFont="1" applyBorder="1" applyAlignment="1">
      <alignment horizontal="center" vertical="center" wrapText="1"/>
    </xf>
    <xf numFmtId="166" fontId="15" fillId="0" borderId="33" xfId="2" applyNumberFormat="1" applyFont="1" applyBorder="1" applyAlignment="1">
      <alignment horizontal="center" vertical="center" wrapText="1"/>
    </xf>
    <xf numFmtId="0" fontId="9" fillId="0" borderId="20" xfId="23" applyFont="1" applyBorder="1" applyAlignment="1">
      <alignment horizontal="left" vertical="center" wrapText="1"/>
    </xf>
    <xf numFmtId="0" fontId="9" fillId="0" borderId="0" xfId="23" applyFont="1" applyBorder="1" applyAlignment="1">
      <alignment horizontal="left" vertical="center" wrapText="1"/>
    </xf>
    <xf numFmtId="167" fontId="9" fillId="7" borderId="0" xfId="2" applyNumberFormat="1" applyFont="1" applyFill="1" applyBorder="1" applyAlignment="1">
      <alignment horizontal="center" vertical="center"/>
    </xf>
    <xf numFmtId="167" fontId="9" fillId="7" borderId="21" xfId="2" applyNumberFormat="1" applyFont="1" applyFill="1" applyBorder="1" applyAlignment="1">
      <alignment horizontal="center" vertical="center"/>
    </xf>
    <xf numFmtId="0" fontId="9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9" fillId="0" borderId="20" xfId="23" applyFont="1" applyBorder="1" applyAlignment="1">
      <alignment vertical="justify"/>
    </xf>
    <xf numFmtId="0" fontId="9" fillId="0" borderId="0" xfId="23" applyFont="1" applyBorder="1" applyAlignment="1">
      <alignment vertical="justify"/>
    </xf>
    <xf numFmtId="0" fontId="9" fillId="0" borderId="22" xfId="23" applyFont="1" applyBorder="1" applyAlignment="1">
      <alignment vertical="center"/>
    </xf>
    <xf numFmtId="0" fontId="9" fillId="0" borderId="0" xfId="23" applyFont="1" applyBorder="1" applyAlignment="1">
      <alignment vertical="center"/>
    </xf>
    <xf numFmtId="0" fontId="9" fillId="0" borderId="23" xfId="23" applyFont="1" applyBorder="1" applyAlignment="1">
      <alignment vertical="center"/>
    </xf>
    <xf numFmtId="0" fontId="9" fillId="7" borderId="0" xfId="23" applyFont="1" applyFill="1" applyBorder="1" applyAlignment="1">
      <alignment horizontal="left" vertical="justify"/>
    </xf>
    <xf numFmtId="0" fontId="9" fillId="7" borderId="21" xfId="23" applyFont="1" applyFill="1" applyBorder="1" applyAlignment="1">
      <alignment horizontal="left" vertical="justify"/>
    </xf>
    <xf numFmtId="0" fontId="15" fillId="7" borderId="22" xfId="23" applyFont="1" applyFill="1" applyBorder="1" applyAlignment="1">
      <alignment vertical="center"/>
    </xf>
    <xf numFmtId="0" fontId="15" fillId="7" borderId="0" xfId="23" applyFont="1" applyFill="1" applyBorder="1" applyAlignment="1">
      <alignment vertical="center"/>
    </xf>
    <xf numFmtId="0" fontId="15" fillId="7" borderId="23" xfId="23" applyFont="1" applyFill="1" applyBorder="1" applyAlignment="1">
      <alignment vertical="center"/>
    </xf>
    <xf numFmtId="0" fontId="9" fillId="0" borderId="20" xfId="23" applyFont="1" applyBorder="1" applyAlignment="1">
      <alignment vertical="center" wrapText="1"/>
    </xf>
    <xf numFmtId="0" fontId="9" fillId="0" borderId="0" xfId="23" applyFont="1" applyBorder="1" applyAlignment="1">
      <alignment vertical="center" wrapText="1"/>
    </xf>
    <xf numFmtId="0" fontId="9" fillId="7" borderId="0" xfId="23" applyFont="1" applyFill="1" applyBorder="1" applyAlignment="1">
      <alignment vertical="center" wrapText="1"/>
    </xf>
    <xf numFmtId="0" fontId="9" fillId="7" borderId="23" xfId="23" applyFont="1" applyFill="1" applyBorder="1" applyAlignment="1">
      <alignment vertical="center" wrapText="1"/>
    </xf>
    <xf numFmtId="0" fontId="8" fillId="0" borderId="5" xfId="23" applyFont="1" applyBorder="1" applyAlignment="1">
      <alignment horizontal="center" vertical="center"/>
    </xf>
    <xf numFmtId="0" fontId="8" fillId="0" borderId="6" xfId="23" applyFont="1" applyBorder="1" applyAlignment="1">
      <alignment horizontal="center" vertical="center"/>
    </xf>
    <xf numFmtId="0" fontId="8" fillId="0" borderId="7" xfId="23" applyFont="1" applyBorder="1" applyAlignment="1">
      <alignment horizontal="center" vertical="center"/>
    </xf>
    <xf numFmtId="0" fontId="8" fillId="0" borderId="8" xfId="23" applyFont="1" applyBorder="1" applyAlignment="1">
      <alignment horizontal="center" vertical="justify"/>
    </xf>
    <xf numFmtId="0" fontId="8" fillId="0" borderId="9" xfId="23" applyFont="1" applyBorder="1" applyAlignment="1">
      <alignment horizontal="center" vertical="justify"/>
    </xf>
    <xf numFmtId="0" fontId="8" fillId="0" borderId="10" xfId="23" applyFont="1" applyBorder="1" applyAlignment="1">
      <alignment horizontal="center" vertical="justify"/>
    </xf>
    <xf numFmtId="0" fontId="10" fillId="7" borderId="11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2" fillId="7" borderId="13" xfId="23" applyFont="1" applyFill="1" applyBorder="1" applyAlignment="1">
      <alignment horizontal="left" vertical="center"/>
    </xf>
    <xf numFmtId="0" fontId="10" fillId="0" borderId="14" xfId="23" applyFont="1" applyBorder="1" applyAlignment="1">
      <alignment vertical="center"/>
    </xf>
    <xf numFmtId="0" fontId="10" fillId="0" borderId="15" xfId="23" applyFont="1" applyBorder="1" applyAlignment="1">
      <alignment vertical="center"/>
    </xf>
    <xf numFmtId="166" fontId="14" fillId="7" borderId="14" xfId="2" applyNumberFormat="1" applyFont="1" applyFill="1" applyBorder="1" applyAlignment="1">
      <alignment horizontal="center" vertical="center"/>
    </xf>
    <xf numFmtId="166" fontId="14" fillId="7" borderId="15" xfId="2" applyNumberFormat="1" applyFont="1" applyFill="1" applyBorder="1" applyAlignment="1">
      <alignment horizontal="center" vertical="center"/>
    </xf>
    <xf numFmtId="166" fontId="14" fillId="7" borderId="16" xfId="2" applyNumberFormat="1" applyFont="1" applyFill="1" applyBorder="1" applyAlignment="1">
      <alignment horizontal="center" vertical="center"/>
    </xf>
    <xf numFmtId="166" fontId="14" fillId="7" borderId="17" xfId="2" applyNumberFormat="1" applyFont="1" applyFill="1" applyBorder="1" applyAlignment="1">
      <alignment horizontal="center" vertical="center"/>
    </xf>
    <xf numFmtId="166" fontId="14" fillId="7" borderId="18" xfId="2" applyNumberFormat="1" applyFont="1" applyFill="1" applyBorder="1" applyAlignment="1">
      <alignment horizontal="center" vertical="center"/>
    </xf>
    <xf numFmtId="166" fontId="14" fillId="7" borderId="19" xfId="2" applyNumberFormat="1" applyFont="1" applyFill="1" applyBorder="1" applyAlignment="1">
      <alignment horizontal="center" vertical="center"/>
    </xf>
    <xf numFmtId="0" fontId="10" fillId="0" borderId="17" xfId="23" applyFont="1" applyBorder="1" applyAlignment="1">
      <alignment horizontal="left" vertical="center"/>
    </xf>
    <xf numFmtId="0" fontId="10" fillId="0" borderId="18" xfId="23" applyFont="1" applyBorder="1" applyAlignment="1">
      <alignment horizontal="left" vertical="center"/>
    </xf>
    <xf numFmtId="0" fontId="10" fillId="7" borderId="18" xfId="23" applyFont="1" applyFill="1" applyBorder="1" applyAlignment="1">
      <alignment horizontal="left" vertical="center"/>
    </xf>
    <xf numFmtId="0" fontId="10" fillId="7" borderId="19" xfId="23" applyFont="1" applyFill="1" applyBorder="1" applyAlignment="1">
      <alignment horizontal="left" vertical="center"/>
    </xf>
    <xf numFmtId="0" fontId="9" fillId="7" borderId="0" xfId="23" applyFont="1" applyFill="1" applyBorder="1" applyAlignment="1">
      <alignment horizontal="left" vertical="center" wrapText="1"/>
    </xf>
    <xf numFmtId="0" fontId="9" fillId="7" borderId="21" xfId="23" applyFont="1" applyFill="1" applyBorder="1" applyAlignment="1">
      <alignment horizontal="left" vertical="center" wrapText="1"/>
    </xf>
    <xf numFmtId="0" fontId="9" fillId="7" borderId="0" xfId="23" applyFont="1" applyFill="1" applyBorder="1" applyAlignment="1">
      <alignment vertical="center"/>
    </xf>
    <xf numFmtId="0" fontId="9" fillId="7" borderId="23" xfId="23" applyFont="1" applyFill="1" applyBorder="1" applyAlignment="1">
      <alignment vertical="center"/>
    </xf>
  </cellXfs>
  <cellStyles count="42">
    <cellStyle name="Comma" xfId="41" builtinId="3"/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01"/>
  <sheetViews>
    <sheetView workbookViewId="0">
      <pane xSplit="3" ySplit="6" topLeftCell="AA88" activePane="bottomRight" state="frozen"/>
      <selection pane="topRight" activeCell="D1" sqref="D1"/>
      <selection pane="bottomLeft" activeCell="A7" sqref="A7"/>
      <selection pane="bottomRight" activeCell="A8" sqref="A8:AC101"/>
    </sheetView>
  </sheetViews>
  <sheetFormatPr defaultRowHeight="15" x14ac:dyDescent="0.25"/>
  <cols>
    <col min="1" max="1" customWidth="true" style="1" width="10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17" width="2.7109375" collapsed="false"/>
    <col min="13" max="13" bestFit="true" customWidth="true" style="1" width="7.140625" collapsed="false"/>
    <col min="14" max="14" bestFit="true" customWidth="true" style="1" width="9.140625" collapsed="false"/>
    <col min="15" max="15" customWidth="true" style="20" width="3.7109375" collapsed="false"/>
    <col min="16" max="16" bestFit="true" customWidth="true" style="1" width="14.140625" collapsed="false"/>
    <col min="17" max="17" customWidth="true" style="23" width="11.42578125" collapsed="false"/>
    <col min="18" max="18" customWidth="true" style="23" width="9.5703125" collapsed="false"/>
    <col min="19" max="19" customWidth="true" style="23" width="8.28515625" collapsed="false"/>
    <col min="20" max="20" customWidth="true" style="23" width="14.0" collapsed="false"/>
    <col min="21" max="21" customWidth="true" style="23" width="18.42578125" collapsed="false"/>
    <col min="22" max="22" customWidth="true" style="24" width="5.28515625" collapsed="false"/>
    <col min="23" max="23" bestFit="true" customWidth="true" style="23" width="9.7109375" collapsed="false"/>
    <col min="24" max="24" customWidth="true" style="27" width="13.0" collapsed="false"/>
    <col min="25" max="29" customWidth="true" style="23" width="13.85546875" collapsed="false"/>
    <col min="30" max="32" customWidth="true" style="1" width="13.85546875" collapsed="false"/>
    <col min="33" max="33" bestFit="true" customWidth="true" style="1" width="8.140625" collapsed="false"/>
    <col min="34" max="34" bestFit="true" customWidth="true" style="1" width="11.7109375" collapsed="false"/>
    <col min="35" max="35" customWidth="true" style="1" width="2.7109375" collapsed="false"/>
    <col min="36" max="36" bestFit="true" customWidth="true" style="1" width="14.0" collapsed="false"/>
    <col min="37" max="37" bestFit="true" customWidth="true" style="1" width="9.140625" collapsed="false"/>
    <col min="38" max="38" bestFit="true" customWidth="true" style="1" width="17.140625" collapsed="false"/>
    <col min="39" max="39" customWidth="true" style="1" width="8.85546875" collapsed="false"/>
    <col min="40" max="40" customWidth="true" style="1" width="7.85546875" collapsed="false"/>
    <col min="41" max="41" customWidth="true" style="1" width="9.140625" collapsed="false"/>
    <col min="42" max="42" customWidth="true" style="1" width="10.7109375" collapsed="false"/>
    <col min="43" max="44" customWidth="true" style="1" width="12.85546875" collapsed="false"/>
    <col min="45" max="45" customWidth="true" style="1" width="10.5703125" collapsed="false"/>
    <col min="46" max="46" bestFit="true" customWidth="true" style="1" width="8.140625" collapsed="false"/>
    <col min="47" max="47" customWidth="true" style="1" width="25.140625" collapsed="false"/>
    <col min="48" max="48" customWidth="true" style="1" width="2.7109375" collapsed="false"/>
    <col min="49" max="49" bestFit="true" customWidth="true" style="1" width="14.0" collapsed="false"/>
    <col min="50" max="50" bestFit="true" customWidth="true" style="1" width="15.0" collapsed="false"/>
    <col min="51" max="51" bestFit="true" customWidth="true" style="1" width="8.140625" collapsed="false"/>
    <col min="52" max="52" bestFit="true" customWidth="true" style="1" width="27.140625" collapsed="false"/>
    <col min="53" max="53" customWidth="true" style="1" width="2.7109375" collapsed="false"/>
    <col min="54" max="54" bestFit="true" customWidth="true" style="1" width="61.7109375" collapsed="false"/>
    <col min="55" max="55" customWidth="true" style="1" width="2.7109375" collapsed="false"/>
    <col min="56" max="56" bestFit="true" customWidth="true" style="1" width="13.85546875" collapsed="false"/>
    <col min="57" max="57" bestFit="true" customWidth="true" style="1" width="20.140625" collapsed="false"/>
    <col min="58" max="58" bestFit="true" customWidth="true" style="1" width="18.85546875" collapsed="false"/>
    <col min="59" max="59" bestFit="true" customWidth="true" style="1" width="36.85546875" collapsed="false"/>
    <col min="60" max="60" customWidth="true" style="1" width="2.7109375" collapsed="false"/>
    <col min="61" max="61" customWidth="true" style="1" width="23.5703125" collapsed="false"/>
    <col min="62" max="16384" style="1" width="9.140625" collapsed="false"/>
  </cols>
  <sheetData>
    <row r="3" spans="1:74" x14ac:dyDescent="0.25">
      <c r="A3" s="1" t="s">
        <v>109</v>
      </c>
    </row>
    <row r="4" spans="1:74" x14ac:dyDescent="0.25">
      <c r="A4" s="1" t="s">
        <v>20</v>
      </c>
      <c r="G4" s="27"/>
    </row>
    <row r="5" spans="1:74" s="4" customFormat="1" ht="30.75" customHeight="1" x14ac:dyDescent="0.25">
      <c r="A5" s="2"/>
      <c r="B5" s="2"/>
      <c r="C5" s="138" t="s">
        <v>5</v>
      </c>
      <c r="D5" s="138"/>
      <c r="E5" s="138"/>
      <c r="F5" s="138"/>
      <c r="G5" s="138"/>
      <c r="H5" s="138"/>
      <c r="I5" s="138"/>
      <c r="J5" s="138"/>
      <c r="K5" s="138"/>
      <c r="L5" s="138"/>
      <c r="M5" s="3" t="s">
        <v>2</v>
      </c>
      <c r="N5" s="3" t="s">
        <v>9</v>
      </c>
      <c r="O5" s="21"/>
      <c r="P5" s="139" t="s">
        <v>8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41"/>
      <c r="BE5" s="141"/>
      <c r="BF5" s="141"/>
      <c r="BG5" s="141"/>
      <c r="BH5" s="11"/>
      <c r="BI5" s="30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5" x14ac:dyDescent="0.25">
      <c r="A6" s="2" t="s">
        <v>0</v>
      </c>
      <c r="B6" s="2" t="s">
        <v>4</v>
      </c>
      <c r="C6" s="2" t="s">
        <v>1</v>
      </c>
      <c r="D6" s="29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18"/>
      <c r="M6" s="3"/>
      <c r="N6" s="3"/>
      <c r="O6" s="21"/>
      <c r="P6" s="139" t="s">
        <v>21</v>
      </c>
      <c r="Q6" s="140"/>
      <c r="R6" s="140"/>
      <c r="S6" s="140"/>
      <c r="T6" s="140"/>
      <c r="U6" s="140"/>
      <c r="V6" s="31"/>
      <c r="W6" s="140" t="s">
        <v>29</v>
      </c>
      <c r="X6" s="140"/>
      <c r="Y6" s="140"/>
      <c r="Z6" s="140"/>
      <c r="AA6" s="140" t="s">
        <v>30</v>
      </c>
      <c r="AB6" s="140"/>
      <c r="AC6" s="140"/>
      <c r="AD6" s="8"/>
      <c r="AE6" s="8"/>
      <c r="AF6" s="8"/>
      <c r="AG6" s="8"/>
      <c r="AH6" s="8"/>
      <c r="AI6" s="1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1"/>
      <c r="AW6" s="141"/>
      <c r="AX6" s="141"/>
      <c r="AY6" s="141"/>
      <c r="AZ6" s="141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19"/>
      <c r="M7" s="5"/>
      <c r="N7" s="7"/>
      <c r="O7" s="22"/>
      <c r="P7" s="2" t="s">
        <v>6</v>
      </c>
      <c r="Q7" s="15" t="s">
        <v>17</v>
      </c>
      <c r="R7" s="16" t="s">
        <v>18</v>
      </c>
      <c r="S7" s="16" t="s">
        <v>19</v>
      </c>
      <c r="T7" s="15" t="s">
        <v>22</v>
      </c>
      <c r="U7" s="16" t="s">
        <v>23</v>
      </c>
      <c r="V7" s="25"/>
      <c r="W7" s="15" t="s">
        <v>6</v>
      </c>
      <c r="X7" s="28" t="s">
        <v>24</v>
      </c>
      <c r="Y7" s="15" t="s">
        <v>7</v>
      </c>
      <c r="Z7" s="16" t="s">
        <v>25</v>
      </c>
      <c r="AA7" s="16" t="s">
        <v>26</v>
      </c>
      <c r="AB7" s="16" t="s">
        <v>27</v>
      </c>
      <c r="AC7" s="26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58.5" customHeight="1" x14ac:dyDescent="0.25">
      <c r="A8" s="117" t="s">
        <v>190</v>
      </c>
      <c r="B8" s="106" t="s">
        <v>212</v>
      </c>
      <c r="C8" s="107" t="s">
        <v>111</v>
      </c>
      <c r="D8" s="108"/>
      <c r="E8" s="128"/>
      <c r="F8" s="128"/>
      <c r="G8" s="109"/>
      <c r="H8" s="110"/>
      <c r="I8" s="111"/>
      <c r="J8" s="112"/>
      <c r="K8" s="112"/>
      <c r="L8" s="129"/>
      <c r="M8" s="117" t="s">
        <v>211</v>
      </c>
      <c r="N8" s="119">
        <v>0</v>
      </c>
      <c r="O8" s="113"/>
      <c r="P8" s="123">
        <v>0</v>
      </c>
      <c r="Q8" s="130">
        <v>0</v>
      </c>
      <c r="R8" s="130" t="n">
        <f>P8+Q8</f>
        <v>0.0</v>
      </c>
      <c r="S8" s="130">
        <v>0</v>
      </c>
      <c r="T8" s="130">
        <v>0</v>
      </c>
      <c r="U8" s="130" t="n">
        <f>SUM(R8:T8)</f>
        <v>0.0</v>
      </c>
      <c r="V8" s="131"/>
      <c r="W8" s="130">
        <v>0</v>
      </c>
      <c r="X8" s="132">
        <v>0</v>
      </c>
      <c r="Y8" s="130">
        <v>0</v>
      </c>
      <c r="Z8" s="130" t="n">
        <f>SUM(W8:Y8)</f>
        <v>0.0</v>
      </c>
      <c r="AA8" s="130" t="n">
        <f>U8*N8</f>
        <v>0.0</v>
      </c>
      <c r="AB8" s="130" t="n">
        <f>Z8*N8</f>
        <v>0.0</v>
      </c>
      <c r="AC8" s="133" t="n">
        <f>SUM(AA8:AB8)</f>
        <v>0.0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x14ac:dyDescent="0.25">
      <c r="A9" s="117" t="s">
        <v>191</v>
      </c>
      <c r="B9" s="106" t="s">
        <v>212</v>
      </c>
      <c r="C9" s="107" t="s">
        <v>112</v>
      </c>
      <c r="D9" s="114"/>
      <c r="E9" s="134"/>
      <c r="F9" s="134"/>
      <c r="G9" s="115"/>
      <c r="H9" s="110"/>
      <c r="I9" s="111"/>
      <c r="J9" s="112"/>
      <c r="K9" s="112"/>
      <c r="L9" s="135"/>
      <c r="M9" s="117" t="s">
        <v>211</v>
      </c>
      <c r="N9" s="119">
        <v>0</v>
      </c>
      <c r="O9" s="113"/>
      <c r="P9" s="116">
        <v>0</v>
      </c>
      <c r="Q9" s="130">
        <v>0</v>
      </c>
      <c r="R9" s="130" t="n">
        <f t="shared" ref="R9:R72" si="0">P9+Q9</f>
        <v>0.0</v>
      </c>
      <c r="S9" s="130">
        <v>0</v>
      </c>
      <c r="T9" s="130">
        <v>0</v>
      </c>
      <c r="U9" s="130" t="n">
        <f t="shared" ref="U9:U72" si="1">SUM(R9:T9)</f>
        <v>0.0</v>
      </c>
      <c r="V9" s="136"/>
      <c r="W9" s="130">
        <v>0</v>
      </c>
      <c r="X9" s="132">
        <v>0</v>
      </c>
      <c r="Y9" s="130">
        <v>0</v>
      </c>
      <c r="Z9" s="130" t="n">
        <f t="shared" ref="Z9:Z72" si="2">SUM(W9:Y9)</f>
        <v>0.0</v>
      </c>
      <c r="AA9" s="130" t="n">
        <f t="shared" ref="AA9:AA72" si="3">U9*N9</f>
        <v>0.0</v>
      </c>
      <c r="AB9" s="130" t="n">
        <f t="shared" ref="AB9:AB72" si="4">Z9*N9</f>
        <v>0.0</v>
      </c>
      <c r="AC9" s="133" t="n">
        <f t="shared" ref="AC9:AC72" si="5">SUM(AA9:AB9)</f>
        <v>0.0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ht="60" x14ac:dyDescent="0.25">
      <c r="A10" s="117">
        <v>1</v>
      </c>
      <c r="B10" s="106" t="s">
        <v>212</v>
      </c>
      <c r="C10" s="107" t="s">
        <v>215</v>
      </c>
      <c r="D10" s="134"/>
      <c r="E10" s="134"/>
      <c r="F10" s="134"/>
      <c r="G10" s="134"/>
      <c r="H10" s="134"/>
      <c r="I10" s="134"/>
      <c r="J10" s="134"/>
      <c r="K10" s="134"/>
      <c r="L10" s="135"/>
      <c r="M10" s="117" t="s">
        <v>211</v>
      </c>
      <c r="N10" s="119">
        <v>0</v>
      </c>
      <c r="O10" s="137"/>
      <c r="P10" s="118">
        <v>0</v>
      </c>
      <c r="Q10" s="130">
        <v>0</v>
      </c>
      <c r="R10" s="130" t="n">
        <f t="shared" si="0"/>
        <v>0.0</v>
      </c>
      <c r="S10" s="130">
        <v>0</v>
      </c>
      <c r="T10" s="130">
        <v>0</v>
      </c>
      <c r="U10" s="130" t="n">
        <f t="shared" si="1"/>
        <v>0.0</v>
      </c>
      <c r="V10" s="136"/>
      <c r="W10" s="130">
        <v>0</v>
      </c>
      <c r="X10" s="132">
        <v>0</v>
      </c>
      <c r="Y10" s="130">
        <v>0</v>
      </c>
      <c r="Z10" s="130" t="n">
        <f t="shared" si="2"/>
        <v>0.0</v>
      </c>
      <c r="AA10" s="130" t="n">
        <f t="shared" si="3"/>
        <v>0.0</v>
      </c>
      <c r="AB10" s="130" t="n">
        <f t="shared" si="4"/>
        <v>0.0</v>
      </c>
      <c r="AC10" s="133" t="n">
        <f t="shared" si="5"/>
        <v>0.0</v>
      </c>
    </row>
    <row r="11" spans="1:74" x14ac:dyDescent="0.25">
      <c r="A11" s="117"/>
      <c r="B11" s="106" t="s">
        <v>212</v>
      </c>
      <c r="C11" s="107" t="s">
        <v>113</v>
      </c>
      <c r="D11" s="134"/>
      <c r="E11" s="134"/>
      <c r="F11" s="134"/>
      <c r="G11" s="134"/>
      <c r="H11" s="134"/>
      <c r="I11" s="134"/>
      <c r="J11" s="134"/>
      <c r="K11" s="134"/>
      <c r="L11" s="135"/>
      <c r="M11" s="117" t="s">
        <v>211</v>
      </c>
      <c r="N11" s="119">
        <v>0</v>
      </c>
      <c r="O11" s="137"/>
      <c r="P11" s="118">
        <v>0</v>
      </c>
      <c r="Q11" s="130">
        <v>0</v>
      </c>
      <c r="R11" s="130" t="n">
        <f t="shared" si="0"/>
        <v>0.0</v>
      </c>
      <c r="S11" s="130">
        <v>0</v>
      </c>
      <c r="T11" s="130">
        <v>0</v>
      </c>
      <c r="U11" s="130" t="n">
        <f t="shared" si="1"/>
        <v>0.0</v>
      </c>
      <c r="V11" s="136"/>
      <c r="W11" s="130">
        <v>0</v>
      </c>
      <c r="X11" s="132">
        <v>0</v>
      </c>
      <c r="Y11" s="130">
        <v>0</v>
      </c>
      <c r="Z11" s="130" t="n">
        <f t="shared" si="2"/>
        <v>0.0</v>
      </c>
      <c r="AA11" s="130" t="n">
        <f t="shared" si="3"/>
        <v>0.0</v>
      </c>
      <c r="AB11" s="130" t="n">
        <f t="shared" si="4"/>
        <v>0.0</v>
      </c>
      <c r="AC11" s="133" t="n">
        <f t="shared" si="5"/>
        <v>0.0</v>
      </c>
    </row>
    <row r="12" spans="1:74" x14ac:dyDescent="0.25">
      <c r="A12" s="117"/>
      <c r="B12" s="106" t="s">
        <v>212</v>
      </c>
      <c r="C12" s="107" t="s">
        <v>114</v>
      </c>
      <c r="D12" s="134"/>
      <c r="E12" s="134"/>
      <c r="F12" s="134"/>
      <c r="G12" s="134"/>
      <c r="H12" s="134"/>
      <c r="I12" s="134"/>
      <c r="J12" s="134"/>
      <c r="K12" s="134"/>
      <c r="L12" s="135"/>
      <c r="M12" s="117" t="s">
        <v>211</v>
      </c>
      <c r="N12" s="119">
        <v>0</v>
      </c>
      <c r="O12" s="137"/>
      <c r="P12" s="118">
        <v>0</v>
      </c>
      <c r="Q12" s="130">
        <v>0</v>
      </c>
      <c r="R12" s="130" t="n">
        <f t="shared" si="0"/>
        <v>0.0</v>
      </c>
      <c r="S12" s="130">
        <v>0</v>
      </c>
      <c r="T12" s="130">
        <v>0</v>
      </c>
      <c r="U12" s="130" t="n">
        <f t="shared" si="1"/>
        <v>0.0</v>
      </c>
      <c r="V12" s="136"/>
      <c r="W12" s="130">
        <v>0</v>
      </c>
      <c r="X12" s="132">
        <v>0</v>
      </c>
      <c r="Y12" s="130">
        <v>0</v>
      </c>
      <c r="Z12" s="130" t="n">
        <f t="shared" si="2"/>
        <v>0.0</v>
      </c>
      <c r="AA12" s="130" t="n">
        <f t="shared" si="3"/>
        <v>0.0</v>
      </c>
      <c r="AB12" s="130" t="n">
        <f t="shared" si="4"/>
        <v>0.0</v>
      </c>
      <c r="AC12" s="133" t="n">
        <f t="shared" si="5"/>
        <v>0.0</v>
      </c>
    </row>
    <row r="13" spans="1:74" ht="30" x14ac:dyDescent="0.25">
      <c r="A13" s="117">
        <v>1.1000000000000001</v>
      </c>
      <c r="B13" s="106" t="s">
        <v>212</v>
      </c>
      <c r="C13" s="107" t="s">
        <v>115</v>
      </c>
      <c r="D13" s="134"/>
      <c r="E13" s="134"/>
      <c r="F13" s="134"/>
      <c r="G13" s="134"/>
      <c r="H13" s="134"/>
      <c r="I13" s="134"/>
      <c r="J13" s="134"/>
      <c r="K13" s="134"/>
      <c r="L13" s="135"/>
      <c r="M13" s="117" t="s">
        <v>203</v>
      </c>
      <c r="N13" s="119">
        <v>1</v>
      </c>
      <c r="O13" s="137"/>
      <c r="P13" s="120">
        <v>15000</v>
      </c>
      <c r="Q13" s="130">
        <v>0</v>
      </c>
      <c r="R13" s="130" t="n">
        <f t="shared" si="0"/>
        <v>15000.0</v>
      </c>
      <c r="S13" s="130">
        <v>0</v>
      </c>
      <c r="T13" s="130">
        <v>0</v>
      </c>
      <c r="U13" s="130" t="n">
        <f t="shared" si="1"/>
        <v>15000.0</v>
      </c>
      <c r="V13" s="136"/>
      <c r="W13" s="130">
        <v>1000</v>
      </c>
      <c r="X13" s="132">
        <v>0</v>
      </c>
      <c r="Y13" s="130">
        <v>0</v>
      </c>
      <c r="Z13" s="130" t="n">
        <f t="shared" si="2"/>
        <v>1000.0</v>
      </c>
      <c r="AA13" s="130" t="n">
        <f t="shared" si="3"/>
        <v>15000.0</v>
      </c>
      <c r="AB13" s="130" t="n">
        <f t="shared" si="4"/>
        <v>1000.0</v>
      </c>
      <c r="AC13" s="133" t="n">
        <f t="shared" si="5"/>
        <v>16000.0</v>
      </c>
    </row>
    <row r="14" spans="1:74" ht="45" x14ac:dyDescent="0.25">
      <c r="A14" s="117">
        <v>1.2</v>
      </c>
      <c r="B14" s="106" t="s">
        <v>212</v>
      </c>
      <c r="C14" s="107" t="s">
        <v>116</v>
      </c>
      <c r="D14" s="134"/>
      <c r="E14" s="134"/>
      <c r="F14" s="134"/>
      <c r="G14" s="134"/>
      <c r="H14" s="134"/>
      <c r="I14" s="134"/>
      <c r="J14" s="134"/>
      <c r="K14" s="134"/>
      <c r="L14" s="135"/>
      <c r="M14" s="117" t="s">
        <v>204</v>
      </c>
      <c r="N14" s="119">
        <v>0</v>
      </c>
      <c r="O14" s="137"/>
      <c r="P14" s="120">
        <v>32000</v>
      </c>
      <c r="Q14" s="130">
        <v>0</v>
      </c>
      <c r="R14" s="130" t="n">
        <f t="shared" si="0"/>
        <v>32000.0</v>
      </c>
      <c r="S14" s="130">
        <v>0</v>
      </c>
      <c r="T14" s="130">
        <v>0</v>
      </c>
      <c r="U14" s="130" t="n">
        <f t="shared" si="1"/>
        <v>32000.0</v>
      </c>
      <c r="V14" s="136"/>
      <c r="W14" s="130">
        <v>1500</v>
      </c>
      <c r="X14" s="132">
        <v>0</v>
      </c>
      <c r="Y14" s="130">
        <v>0</v>
      </c>
      <c r="Z14" s="130" t="n">
        <f t="shared" si="2"/>
        <v>1500.0</v>
      </c>
      <c r="AA14" s="130" t="n">
        <f t="shared" si="3"/>
        <v>0.0</v>
      </c>
      <c r="AB14" s="130" t="n">
        <f t="shared" si="4"/>
        <v>0.0</v>
      </c>
      <c r="AC14" s="133" t="n">
        <f t="shared" si="5"/>
        <v>0.0</v>
      </c>
    </row>
    <row r="15" spans="1:74" ht="45" x14ac:dyDescent="0.25">
      <c r="A15" s="117">
        <v>1.3</v>
      </c>
      <c r="B15" s="106" t="s">
        <v>212</v>
      </c>
      <c r="C15" s="107" t="s">
        <v>117</v>
      </c>
      <c r="D15" s="134"/>
      <c r="E15" s="134"/>
      <c r="F15" s="134"/>
      <c r="G15" s="134"/>
      <c r="H15" s="134"/>
      <c r="I15" s="134"/>
      <c r="J15" s="134"/>
      <c r="K15" s="134"/>
      <c r="L15" s="135"/>
      <c r="M15" s="117" t="s">
        <v>205</v>
      </c>
      <c r="N15" s="119">
        <v>0</v>
      </c>
      <c r="O15" s="137"/>
      <c r="P15" s="120">
        <v>110</v>
      </c>
      <c r="Q15" s="130">
        <v>0</v>
      </c>
      <c r="R15" s="130" t="n">
        <f t="shared" si="0"/>
        <v>110.0</v>
      </c>
      <c r="S15" s="130">
        <v>0</v>
      </c>
      <c r="T15" s="130">
        <v>0</v>
      </c>
      <c r="U15" s="130" t="n">
        <f t="shared" si="1"/>
        <v>110.0</v>
      </c>
      <c r="V15" s="136"/>
      <c r="W15" s="130">
        <v>25</v>
      </c>
      <c r="X15" s="132">
        <v>0</v>
      </c>
      <c r="Y15" s="130">
        <v>0</v>
      </c>
      <c r="Z15" s="130" t="n">
        <f t="shared" si="2"/>
        <v>25.0</v>
      </c>
      <c r="AA15" s="130" t="n">
        <f t="shared" si="3"/>
        <v>0.0</v>
      </c>
      <c r="AB15" s="130" t="n">
        <f t="shared" si="4"/>
        <v>0.0</v>
      </c>
      <c r="AC15" s="133" t="n">
        <f t="shared" si="5"/>
        <v>0.0</v>
      </c>
    </row>
    <row r="16" spans="1:74" ht="45" x14ac:dyDescent="0.25">
      <c r="A16" s="117">
        <v>1.4</v>
      </c>
      <c r="B16" s="106" t="s">
        <v>212</v>
      </c>
      <c r="C16" s="107" t="s">
        <v>118</v>
      </c>
      <c r="D16" s="134"/>
      <c r="E16" s="134"/>
      <c r="F16" s="134"/>
      <c r="G16" s="134"/>
      <c r="H16" s="134"/>
      <c r="I16" s="134"/>
      <c r="J16" s="134"/>
      <c r="K16" s="134"/>
      <c r="L16" s="135"/>
      <c r="M16" s="117" t="s">
        <v>205</v>
      </c>
      <c r="N16" s="119">
        <v>0</v>
      </c>
      <c r="O16" s="137"/>
      <c r="P16" s="120">
        <v>5000</v>
      </c>
      <c r="Q16" s="130">
        <v>0</v>
      </c>
      <c r="R16" s="130" t="n">
        <f t="shared" si="0"/>
        <v>5000.0</v>
      </c>
      <c r="S16" s="130">
        <v>0</v>
      </c>
      <c r="T16" s="130">
        <v>0</v>
      </c>
      <c r="U16" s="130" t="n">
        <f t="shared" si="1"/>
        <v>5000.0</v>
      </c>
      <c r="V16" s="136"/>
      <c r="W16" s="130">
        <v>2000</v>
      </c>
      <c r="X16" s="132">
        <v>0</v>
      </c>
      <c r="Y16" s="130">
        <v>0</v>
      </c>
      <c r="Z16" s="130" t="n">
        <f t="shared" si="2"/>
        <v>2000.0</v>
      </c>
      <c r="AA16" s="130" t="n">
        <f t="shared" si="3"/>
        <v>0.0</v>
      </c>
      <c r="AB16" s="130" t="n">
        <f t="shared" si="4"/>
        <v>0.0</v>
      </c>
      <c r="AC16" s="133" t="n">
        <f t="shared" si="5"/>
        <v>0.0</v>
      </c>
    </row>
    <row r="17" spans="1:29" ht="30" x14ac:dyDescent="0.25">
      <c r="A17" s="117">
        <v>1.5</v>
      </c>
      <c r="B17" s="106" t="s">
        <v>212</v>
      </c>
      <c r="C17" s="107" t="s">
        <v>119</v>
      </c>
      <c r="D17" s="134"/>
      <c r="E17" s="134"/>
      <c r="F17" s="134"/>
      <c r="G17" s="134"/>
      <c r="H17" s="134"/>
      <c r="I17" s="134"/>
      <c r="J17" s="134"/>
      <c r="K17" s="134"/>
      <c r="L17" s="135"/>
      <c r="M17" s="117" t="s">
        <v>205</v>
      </c>
      <c r="N17" s="119">
        <v>0</v>
      </c>
      <c r="O17" s="137"/>
      <c r="P17" s="120">
        <v>3200</v>
      </c>
      <c r="Q17" s="130">
        <v>0</v>
      </c>
      <c r="R17" s="130" t="n">
        <f t="shared" si="0"/>
        <v>3200.0</v>
      </c>
      <c r="S17" s="130">
        <v>0</v>
      </c>
      <c r="T17" s="130">
        <v>0</v>
      </c>
      <c r="U17" s="130" t="n">
        <f t="shared" si="1"/>
        <v>3200.0</v>
      </c>
      <c r="V17" s="136"/>
      <c r="W17" s="130">
        <v>1000</v>
      </c>
      <c r="X17" s="132">
        <v>0</v>
      </c>
      <c r="Y17" s="130">
        <v>0</v>
      </c>
      <c r="Z17" s="130" t="n">
        <f t="shared" si="2"/>
        <v>1000.0</v>
      </c>
      <c r="AA17" s="130" t="n">
        <f t="shared" si="3"/>
        <v>0.0</v>
      </c>
      <c r="AB17" s="130" t="n">
        <f t="shared" si="4"/>
        <v>0.0</v>
      </c>
      <c r="AC17" s="133" t="n">
        <f t="shared" si="5"/>
        <v>0.0</v>
      </c>
    </row>
    <row r="18" spans="1:29" ht="30" x14ac:dyDescent="0.25">
      <c r="A18" s="117">
        <v>1.6</v>
      </c>
      <c r="B18" s="106" t="s">
        <v>212</v>
      </c>
      <c r="C18" s="107" t="s">
        <v>120</v>
      </c>
      <c r="D18" s="134"/>
      <c r="E18" s="134"/>
      <c r="F18" s="134"/>
      <c r="G18" s="134"/>
      <c r="H18" s="134"/>
      <c r="I18" s="134"/>
      <c r="J18" s="134"/>
      <c r="K18" s="134"/>
      <c r="L18" s="135"/>
      <c r="M18" s="117" t="s">
        <v>203</v>
      </c>
      <c r="N18" s="119">
        <v>1</v>
      </c>
      <c r="O18" s="137"/>
      <c r="P18" s="120">
        <v>5500</v>
      </c>
      <c r="Q18" s="130">
        <v>0</v>
      </c>
      <c r="R18" s="130" t="n">
        <f t="shared" si="0"/>
        <v>5500.0</v>
      </c>
      <c r="S18" s="130">
        <v>0</v>
      </c>
      <c r="T18" s="130">
        <v>0</v>
      </c>
      <c r="U18" s="130" t="n">
        <f t="shared" si="1"/>
        <v>5500.0</v>
      </c>
      <c r="V18" s="136"/>
      <c r="W18" s="130">
        <v>1000</v>
      </c>
      <c r="X18" s="132">
        <v>0</v>
      </c>
      <c r="Y18" s="130">
        <v>0</v>
      </c>
      <c r="Z18" s="130" t="n">
        <f t="shared" si="2"/>
        <v>1000.0</v>
      </c>
      <c r="AA18" s="130" t="n">
        <f t="shared" si="3"/>
        <v>5500.0</v>
      </c>
      <c r="AB18" s="130" t="n">
        <f t="shared" si="4"/>
        <v>1000.0</v>
      </c>
      <c r="AC18" s="133" t="n">
        <f t="shared" si="5"/>
        <v>6500.0</v>
      </c>
    </row>
    <row r="19" spans="1:29" ht="30" x14ac:dyDescent="0.25">
      <c r="A19" s="117">
        <v>1.7</v>
      </c>
      <c r="B19" s="106" t="s">
        <v>212</v>
      </c>
      <c r="C19" s="107" t="s">
        <v>121</v>
      </c>
      <c r="D19" s="134"/>
      <c r="E19" s="134"/>
      <c r="F19" s="134"/>
      <c r="G19" s="134"/>
      <c r="H19" s="134"/>
      <c r="I19" s="134"/>
      <c r="J19" s="134"/>
      <c r="K19" s="134"/>
      <c r="L19" s="135"/>
      <c r="M19" s="117" t="s">
        <v>205</v>
      </c>
      <c r="N19" s="119">
        <v>3</v>
      </c>
      <c r="O19" s="137"/>
      <c r="P19" s="120">
        <v>2000</v>
      </c>
      <c r="Q19" s="130">
        <v>0</v>
      </c>
      <c r="R19" s="130" t="n">
        <f t="shared" si="0"/>
        <v>2000.0</v>
      </c>
      <c r="S19" s="130">
        <v>0</v>
      </c>
      <c r="T19" s="130">
        <v>0</v>
      </c>
      <c r="U19" s="130" t="n">
        <f t="shared" si="1"/>
        <v>2000.0</v>
      </c>
      <c r="V19" s="136"/>
      <c r="W19" s="130">
        <v>500</v>
      </c>
      <c r="X19" s="132">
        <v>0</v>
      </c>
      <c r="Y19" s="130">
        <v>0</v>
      </c>
      <c r="Z19" s="130" t="n">
        <f t="shared" si="2"/>
        <v>500.0</v>
      </c>
      <c r="AA19" s="130" t="n">
        <f t="shared" si="3"/>
        <v>6000.0</v>
      </c>
      <c r="AB19" s="130" t="n">
        <f t="shared" si="4"/>
        <v>1500.0</v>
      </c>
      <c r="AC19" s="133" t="n">
        <f t="shared" si="5"/>
        <v>7500.0</v>
      </c>
    </row>
    <row r="20" spans="1:29" ht="45" x14ac:dyDescent="0.25">
      <c r="A20" s="117">
        <v>1.8</v>
      </c>
      <c r="B20" s="106" t="s">
        <v>212</v>
      </c>
      <c r="C20" s="107" t="s">
        <v>122</v>
      </c>
      <c r="D20" s="134"/>
      <c r="E20" s="134"/>
      <c r="F20" s="134"/>
      <c r="G20" s="134"/>
      <c r="H20" s="134"/>
      <c r="I20" s="134"/>
      <c r="J20" s="134"/>
      <c r="K20" s="134"/>
      <c r="L20" s="135"/>
      <c r="M20" s="117" t="s">
        <v>211</v>
      </c>
      <c r="N20" s="119">
        <v>0</v>
      </c>
      <c r="O20" s="137"/>
      <c r="P20" s="118">
        <v>0</v>
      </c>
      <c r="Q20" s="130">
        <v>0</v>
      </c>
      <c r="R20" s="130" t="n">
        <f t="shared" si="0"/>
        <v>0.0</v>
      </c>
      <c r="S20" s="130">
        <v>0</v>
      </c>
      <c r="T20" s="130">
        <v>0</v>
      </c>
      <c r="U20" s="130" t="n">
        <f t="shared" si="1"/>
        <v>0.0</v>
      </c>
      <c r="V20" s="136"/>
      <c r="W20" s="130">
        <v>0</v>
      </c>
      <c r="X20" s="132">
        <v>0</v>
      </c>
      <c r="Y20" s="130">
        <v>0</v>
      </c>
      <c r="Z20" s="130" t="n">
        <f t="shared" si="2"/>
        <v>0.0</v>
      </c>
      <c r="AA20" s="130" t="n">
        <f t="shared" si="3"/>
        <v>0.0</v>
      </c>
      <c r="AB20" s="130" t="n">
        <f t="shared" si="4"/>
        <v>0.0</v>
      </c>
      <c r="AC20" s="133" t="n">
        <f t="shared" si="5"/>
        <v>0.0</v>
      </c>
    </row>
    <row r="21" spans="1:29" x14ac:dyDescent="0.25">
      <c r="A21" s="117" t="s">
        <v>192</v>
      </c>
      <c r="B21" s="106" t="s">
        <v>212</v>
      </c>
      <c r="C21" s="107" t="s">
        <v>123</v>
      </c>
      <c r="D21" s="134"/>
      <c r="E21" s="134"/>
      <c r="F21" s="134"/>
      <c r="G21" s="134"/>
      <c r="H21" s="134"/>
      <c r="I21" s="134"/>
      <c r="J21" s="134"/>
      <c r="K21" s="134"/>
      <c r="L21" s="135"/>
      <c r="M21" s="117" t="s">
        <v>211</v>
      </c>
      <c r="N21" s="119">
        <v>0</v>
      </c>
      <c r="O21" s="137"/>
      <c r="P21" s="118">
        <v>0</v>
      </c>
      <c r="Q21" s="130">
        <v>0</v>
      </c>
      <c r="R21" s="130" t="n">
        <f t="shared" si="0"/>
        <v>0.0</v>
      </c>
      <c r="S21" s="130">
        <v>0</v>
      </c>
      <c r="T21" s="130">
        <v>0</v>
      </c>
      <c r="U21" s="130" t="n">
        <f t="shared" si="1"/>
        <v>0.0</v>
      </c>
      <c r="V21" s="136"/>
      <c r="W21" s="130">
        <v>0</v>
      </c>
      <c r="X21" s="132">
        <v>0</v>
      </c>
      <c r="Y21" s="130">
        <v>0</v>
      </c>
      <c r="Z21" s="130" t="n">
        <f t="shared" si="2"/>
        <v>0.0</v>
      </c>
      <c r="AA21" s="130" t="n">
        <f t="shared" si="3"/>
        <v>0.0</v>
      </c>
      <c r="AB21" s="130" t="n">
        <f t="shared" si="4"/>
        <v>0.0</v>
      </c>
      <c r="AC21" s="133" t="n">
        <f t="shared" si="5"/>
        <v>0.0</v>
      </c>
    </row>
    <row r="22" spans="1:29" x14ac:dyDescent="0.25">
      <c r="A22" s="117"/>
      <c r="B22" s="106" t="s">
        <v>212</v>
      </c>
      <c r="C22" s="107" t="s">
        <v>124</v>
      </c>
      <c r="D22" s="134"/>
      <c r="E22" s="134"/>
      <c r="F22" s="134"/>
      <c r="G22" s="134"/>
      <c r="H22" s="134"/>
      <c r="I22" s="134"/>
      <c r="J22" s="134"/>
      <c r="K22" s="134"/>
      <c r="L22" s="135"/>
      <c r="M22" s="117" t="s">
        <v>211</v>
      </c>
      <c r="N22" s="119">
        <v>0</v>
      </c>
      <c r="O22" s="137"/>
      <c r="P22" s="118">
        <v>0</v>
      </c>
      <c r="Q22" s="130">
        <v>0</v>
      </c>
      <c r="R22" s="130" t="n">
        <f t="shared" si="0"/>
        <v>0.0</v>
      </c>
      <c r="S22" s="130">
        <v>0</v>
      </c>
      <c r="T22" s="130">
        <v>0</v>
      </c>
      <c r="U22" s="130" t="n">
        <f t="shared" si="1"/>
        <v>0.0</v>
      </c>
      <c r="V22" s="136"/>
      <c r="W22" s="130">
        <v>0</v>
      </c>
      <c r="X22" s="132">
        <v>0</v>
      </c>
      <c r="Y22" s="130">
        <v>0</v>
      </c>
      <c r="Z22" s="130" t="n">
        <f t="shared" si="2"/>
        <v>0.0</v>
      </c>
      <c r="AA22" s="130" t="n">
        <f t="shared" si="3"/>
        <v>0.0</v>
      </c>
      <c r="AB22" s="130" t="n">
        <f t="shared" si="4"/>
        <v>0.0</v>
      </c>
      <c r="AC22" s="133" t="n">
        <f t="shared" si="5"/>
        <v>0.0</v>
      </c>
    </row>
    <row r="23" spans="1:29" x14ac:dyDescent="0.25">
      <c r="A23" s="117"/>
      <c r="B23" s="106" t="s">
        <v>212</v>
      </c>
      <c r="C23" s="107" t="s">
        <v>125</v>
      </c>
      <c r="D23" s="134"/>
      <c r="E23" s="134"/>
      <c r="F23" s="134"/>
      <c r="G23" s="134"/>
      <c r="H23" s="134"/>
      <c r="I23" s="134"/>
      <c r="J23" s="134"/>
      <c r="K23" s="134"/>
      <c r="L23" s="135"/>
      <c r="M23" s="117" t="s">
        <v>205</v>
      </c>
      <c r="N23" s="119">
        <v>2</v>
      </c>
      <c r="O23" s="137"/>
      <c r="P23" s="120">
        <v>55000</v>
      </c>
      <c r="Q23" s="130">
        <v>0</v>
      </c>
      <c r="R23" s="130" t="n">
        <f t="shared" si="0"/>
        <v>55000.0</v>
      </c>
      <c r="S23" s="130">
        <v>0</v>
      </c>
      <c r="T23" s="130">
        <v>0</v>
      </c>
      <c r="U23" s="130" t="n">
        <f t="shared" si="1"/>
        <v>55000.0</v>
      </c>
      <c r="V23" s="136"/>
      <c r="W23" s="130">
        <v>3000</v>
      </c>
      <c r="X23" s="132">
        <v>0</v>
      </c>
      <c r="Y23" s="130">
        <v>0</v>
      </c>
      <c r="Z23" s="130" t="n">
        <f t="shared" si="2"/>
        <v>3000.0</v>
      </c>
      <c r="AA23" s="130" t="n">
        <f t="shared" si="3"/>
        <v>110000.0</v>
      </c>
      <c r="AB23" s="130" t="n">
        <f t="shared" si="4"/>
        <v>6000.0</v>
      </c>
      <c r="AC23" s="133" t="n">
        <f t="shared" si="5"/>
        <v>116000.0</v>
      </c>
    </row>
    <row r="24" spans="1:29" ht="30" x14ac:dyDescent="0.25">
      <c r="A24" s="117" t="s">
        <v>193</v>
      </c>
      <c r="B24" s="106" t="s">
        <v>212</v>
      </c>
      <c r="C24" s="107" t="s">
        <v>126</v>
      </c>
      <c r="D24" s="134"/>
      <c r="E24" s="134"/>
      <c r="F24" s="134"/>
      <c r="G24" s="134"/>
      <c r="H24" s="134"/>
      <c r="I24" s="134"/>
      <c r="J24" s="134"/>
      <c r="K24" s="134"/>
      <c r="L24" s="135"/>
      <c r="M24" s="117" t="s">
        <v>211</v>
      </c>
      <c r="N24" s="119">
        <v>0</v>
      </c>
      <c r="O24" s="137"/>
      <c r="P24" s="120">
        <v>0</v>
      </c>
      <c r="Q24" s="130">
        <v>0</v>
      </c>
      <c r="R24" s="130" t="n">
        <f t="shared" si="0"/>
        <v>0.0</v>
      </c>
      <c r="S24" s="130">
        <v>0</v>
      </c>
      <c r="T24" s="130">
        <v>0</v>
      </c>
      <c r="U24" s="130" t="n">
        <f t="shared" si="1"/>
        <v>0.0</v>
      </c>
      <c r="V24" s="136"/>
      <c r="W24" s="130">
        <v>0</v>
      </c>
      <c r="X24" s="132">
        <v>0</v>
      </c>
      <c r="Y24" s="130">
        <v>0</v>
      </c>
      <c r="Z24" s="130" t="n">
        <f t="shared" si="2"/>
        <v>0.0</v>
      </c>
      <c r="AA24" s="130" t="n">
        <f t="shared" si="3"/>
        <v>0.0</v>
      </c>
      <c r="AB24" s="130" t="n">
        <f t="shared" si="4"/>
        <v>0.0</v>
      </c>
      <c r="AC24" s="133" t="n">
        <f t="shared" si="5"/>
        <v>0.0</v>
      </c>
    </row>
    <row r="25" spans="1:29" x14ac:dyDescent="0.25">
      <c r="A25" s="117"/>
      <c r="B25" s="106" t="s">
        <v>212</v>
      </c>
      <c r="C25" s="107" t="s">
        <v>124</v>
      </c>
      <c r="D25" s="134"/>
      <c r="E25" s="134"/>
      <c r="F25" s="134"/>
      <c r="G25" s="134"/>
      <c r="H25" s="134"/>
      <c r="I25" s="134"/>
      <c r="J25" s="134"/>
      <c r="K25" s="134"/>
      <c r="L25" s="135"/>
      <c r="M25" s="117" t="s">
        <v>211</v>
      </c>
      <c r="N25" s="119">
        <v>0</v>
      </c>
      <c r="O25" s="137"/>
      <c r="P25" s="120">
        <v>0</v>
      </c>
      <c r="Q25" s="130">
        <v>0</v>
      </c>
      <c r="R25" s="130" t="n">
        <f t="shared" si="0"/>
        <v>0.0</v>
      </c>
      <c r="S25" s="130">
        <v>0</v>
      </c>
      <c r="T25" s="130">
        <v>0</v>
      </c>
      <c r="U25" s="130" t="n">
        <f t="shared" si="1"/>
        <v>0.0</v>
      </c>
      <c r="V25" s="136"/>
      <c r="W25" s="130">
        <v>0</v>
      </c>
      <c r="X25" s="132">
        <v>0</v>
      </c>
      <c r="Y25" s="130">
        <v>0</v>
      </c>
      <c r="Z25" s="130" t="n">
        <f t="shared" si="2"/>
        <v>0.0</v>
      </c>
      <c r="AA25" s="130" t="n">
        <f t="shared" si="3"/>
        <v>0.0</v>
      </c>
      <c r="AB25" s="130" t="n">
        <f t="shared" si="4"/>
        <v>0.0</v>
      </c>
      <c r="AC25" s="133" t="n">
        <f t="shared" si="5"/>
        <v>0.0</v>
      </c>
    </row>
    <row r="26" spans="1:29" x14ac:dyDescent="0.25">
      <c r="A26" s="117"/>
      <c r="B26" s="106" t="s">
        <v>212</v>
      </c>
      <c r="C26" s="107" t="s">
        <v>127</v>
      </c>
      <c r="D26" s="134"/>
      <c r="E26" s="134"/>
      <c r="F26" s="134"/>
      <c r="G26" s="134"/>
      <c r="H26" s="134"/>
      <c r="I26" s="134"/>
      <c r="J26" s="134"/>
      <c r="K26" s="134"/>
      <c r="L26" s="135"/>
      <c r="M26" s="117" t="s">
        <v>206</v>
      </c>
      <c r="N26" s="119">
        <v>1</v>
      </c>
      <c r="O26" s="137"/>
      <c r="P26" s="120">
        <v>165000</v>
      </c>
      <c r="Q26" s="130">
        <v>0</v>
      </c>
      <c r="R26" s="130" t="n">
        <f t="shared" si="0"/>
        <v>165000.0</v>
      </c>
      <c r="S26" s="130">
        <v>0</v>
      </c>
      <c r="T26" s="130">
        <v>0</v>
      </c>
      <c r="U26" s="130" t="n">
        <f t="shared" si="1"/>
        <v>165000.0</v>
      </c>
      <c r="V26" s="136"/>
      <c r="W26" s="130">
        <v>2000</v>
      </c>
      <c r="X26" s="132">
        <v>0</v>
      </c>
      <c r="Y26" s="130">
        <v>0</v>
      </c>
      <c r="Z26" s="130" t="n">
        <f t="shared" si="2"/>
        <v>2000.0</v>
      </c>
      <c r="AA26" s="130" t="n">
        <f t="shared" si="3"/>
        <v>165000.0</v>
      </c>
      <c r="AB26" s="130" t="n">
        <f t="shared" si="4"/>
        <v>2000.0</v>
      </c>
      <c r="AC26" s="133" t="n">
        <f t="shared" si="5"/>
        <v>167000.0</v>
      </c>
    </row>
    <row r="27" spans="1:29" x14ac:dyDescent="0.25">
      <c r="A27" s="117" t="s">
        <v>194</v>
      </c>
      <c r="B27" s="106" t="s">
        <v>212</v>
      </c>
      <c r="C27" s="107" t="s">
        <v>128</v>
      </c>
      <c r="D27" s="134"/>
      <c r="E27" s="134"/>
      <c r="F27" s="134"/>
      <c r="G27" s="134"/>
      <c r="H27" s="134"/>
      <c r="I27" s="134"/>
      <c r="J27" s="134"/>
      <c r="K27" s="134"/>
      <c r="L27" s="135"/>
      <c r="M27" s="117" t="s">
        <v>211</v>
      </c>
      <c r="N27" s="119">
        <v>0</v>
      </c>
      <c r="O27" s="137"/>
      <c r="P27" s="120">
        <v>0</v>
      </c>
      <c r="Q27" s="130">
        <v>0</v>
      </c>
      <c r="R27" s="130" t="n">
        <f t="shared" si="0"/>
        <v>0.0</v>
      </c>
      <c r="S27" s="130">
        <v>0</v>
      </c>
      <c r="T27" s="130">
        <v>0</v>
      </c>
      <c r="U27" s="130" t="n">
        <f t="shared" si="1"/>
        <v>0.0</v>
      </c>
      <c r="V27" s="136"/>
      <c r="W27" s="130">
        <v>0</v>
      </c>
      <c r="X27" s="132">
        <v>0</v>
      </c>
      <c r="Y27" s="130">
        <v>0</v>
      </c>
      <c r="Z27" s="130" t="n">
        <f t="shared" si="2"/>
        <v>0.0</v>
      </c>
      <c r="AA27" s="130" t="n">
        <f t="shared" si="3"/>
        <v>0.0</v>
      </c>
      <c r="AB27" s="130" t="n">
        <f t="shared" si="4"/>
        <v>0.0</v>
      </c>
      <c r="AC27" s="133" t="n">
        <f t="shared" si="5"/>
        <v>0.0</v>
      </c>
    </row>
    <row r="28" spans="1:29" x14ac:dyDescent="0.25">
      <c r="A28" s="117"/>
      <c r="B28" s="106" t="s">
        <v>212</v>
      </c>
      <c r="C28" s="107" t="s">
        <v>129</v>
      </c>
      <c r="D28" s="134"/>
      <c r="E28" s="134"/>
      <c r="F28" s="134"/>
      <c r="G28" s="134"/>
      <c r="H28" s="134"/>
      <c r="I28" s="134"/>
      <c r="J28" s="134"/>
      <c r="K28" s="134"/>
      <c r="L28" s="135"/>
      <c r="M28" s="117" t="s">
        <v>211</v>
      </c>
      <c r="N28" s="119">
        <v>0</v>
      </c>
      <c r="O28" s="137"/>
      <c r="P28" s="120">
        <v>0</v>
      </c>
      <c r="Q28" s="130">
        <v>0</v>
      </c>
      <c r="R28" s="130" t="n">
        <f t="shared" si="0"/>
        <v>0.0</v>
      </c>
      <c r="S28" s="130">
        <v>0</v>
      </c>
      <c r="T28" s="130">
        <v>0</v>
      </c>
      <c r="U28" s="130" t="n">
        <f t="shared" si="1"/>
        <v>0.0</v>
      </c>
      <c r="V28" s="136"/>
      <c r="W28" s="130">
        <v>0</v>
      </c>
      <c r="X28" s="132">
        <v>0</v>
      </c>
      <c r="Y28" s="130">
        <v>0</v>
      </c>
      <c r="Z28" s="130" t="n">
        <f t="shared" si="2"/>
        <v>0.0</v>
      </c>
      <c r="AA28" s="130" t="n">
        <f t="shared" si="3"/>
        <v>0.0</v>
      </c>
      <c r="AB28" s="130" t="n">
        <f t="shared" si="4"/>
        <v>0.0</v>
      </c>
      <c r="AC28" s="133" t="n">
        <f t="shared" si="5"/>
        <v>0.0</v>
      </c>
    </row>
    <row r="29" spans="1:29" x14ac:dyDescent="0.25">
      <c r="A29" s="117"/>
      <c r="B29" s="106" t="s">
        <v>212</v>
      </c>
      <c r="C29" s="107" t="s">
        <v>130</v>
      </c>
      <c r="D29" s="134"/>
      <c r="E29" s="134"/>
      <c r="F29" s="134"/>
      <c r="G29" s="134"/>
      <c r="H29" s="134"/>
      <c r="I29" s="134"/>
      <c r="J29" s="134"/>
      <c r="K29" s="134"/>
      <c r="L29" s="135"/>
      <c r="M29" s="117" t="s">
        <v>211</v>
      </c>
      <c r="N29" s="119">
        <v>0</v>
      </c>
      <c r="O29" s="137"/>
      <c r="P29" s="120">
        <v>0</v>
      </c>
      <c r="Q29" s="130">
        <v>0</v>
      </c>
      <c r="R29" s="130" t="n">
        <f t="shared" si="0"/>
        <v>0.0</v>
      </c>
      <c r="S29" s="130">
        <v>0</v>
      </c>
      <c r="T29" s="130">
        <v>0</v>
      </c>
      <c r="U29" s="130" t="n">
        <f t="shared" si="1"/>
        <v>0.0</v>
      </c>
      <c r="V29" s="136"/>
      <c r="W29" s="130">
        <v>0</v>
      </c>
      <c r="X29" s="132">
        <v>0</v>
      </c>
      <c r="Y29" s="130">
        <v>0</v>
      </c>
      <c r="Z29" s="130" t="n">
        <f t="shared" si="2"/>
        <v>0.0</v>
      </c>
      <c r="AA29" s="130" t="n">
        <f t="shared" si="3"/>
        <v>0.0</v>
      </c>
      <c r="AB29" s="130" t="n">
        <f t="shared" si="4"/>
        <v>0.0</v>
      </c>
      <c r="AC29" s="133" t="n">
        <f t="shared" si="5"/>
        <v>0.0</v>
      </c>
    </row>
    <row r="30" spans="1:29" x14ac:dyDescent="0.25">
      <c r="A30" s="117"/>
      <c r="B30" s="106" t="s">
        <v>212</v>
      </c>
      <c r="C30" s="107" t="s">
        <v>131</v>
      </c>
      <c r="D30" s="134"/>
      <c r="E30" s="134"/>
      <c r="F30" s="134"/>
      <c r="G30" s="134"/>
      <c r="H30" s="134"/>
      <c r="I30" s="134"/>
      <c r="J30" s="134"/>
      <c r="K30" s="134"/>
      <c r="L30" s="135"/>
      <c r="M30" s="117" t="s">
        <v>205</v>
      </c>
      <c r="N30" s="119">
        <v>2</v>
      </c>
      <c r="O30" s="137"/>
      <c r="P30" s="120">
        <v>40000</v>
      </c>
      <c r="Q30" s="130">
        <v>0</v>
      </c>
      <c r="R30" s="130" t="n">
        <f t="shared" si="0"/>
        <v>40000.0</v>
      </c>
      <c r="S30" s="130">
        <v>0</v>
      </c>
      <c r="T30" s="130">
        <v>0</v>
      </c>
      <c r="U30" s="130" t="n">
        <f t="shared" si="1"/>
        <v>40000.0</v>
      </c>
      <c r="V30" s="136"/>
      <c r="W30" s="130">
        <v>3000</v>
      </c>
      <c r="X30" s="132">
        <v>0</v>
      </c>
      <c r="Y30" s="130">
        <v>0</v>
      </c>
      <c r="Z30" s="130" t="n">
        <f t="shared" si="2"/>
        <v>3000.0</v>
      </c>
      <c r="AA30" s="130" t="n">
        <f t="shared" si="3"/>
        <v>80000.0</v>
      </c>
      <c r="AB30" s="130" t="n">
        <f t="shared" si="4"/>
        <v>6000.0</v>
      </c>
      <c r="AC30" s="133" t="n">
        <f t="shared" si="5"/>
        <v>86000.0</v>
      </c>
    </row>
    <row r="31" spans="1:29" x14ac:dyDescent="0.25">
      <c r="A31" s="117">
        <v>1.9</v>
      </c>
      <c r="B31" s="106" t="s">
        <v>212</v>
      </c>
      <c r="C31" s="107" t="s">
        <v>132</v>
      </c>
      <c r="D31" s="134"/>
      <c r="E31" s="134"/>
      <c r="F31" s="134"/>
      <c r="G31" s="134"/>
      <c r="H31" s="134"/>
      <c r="I31" s="134"/>
      <c r="J31" s="134"/>
      <c r="K31" s="134"/>
      <c r="L31" s="135"/>
      <c r="M31" s="117" t="s">
        <v>211</v>
      </c>
      <c r="N31" s="119">
        <v>0</v>
      </c>
      <c r="O31" s="137"/>
      <c r="P31" s="118">
        <v>0</v>
      </c>
      <c r="Q31" s="130">
        <v>0</v>
      </c>
      <c r="R31" s="130" t="n">
        <f t="shared" si="0"/>
        <v>0.0</v>
      </c>
      <c r="S31" s="130">
        <v>0</v>
      </c>
      <c r="T31" s="130">
        <v>0</v>
      </c>
      <c r="U31" s="130" t="n">
        <f t="shared" si="1"/>
        <v>0.0</v>
      </c>
      <c r="V31" s="136"/>
      <c r="W31" s="130">
        <v>0</v>
      </c>
      <c r="X31" s="132">
        <v>0</v>
      </c>
      <c r="Y31" s="130">
        <v>0</v>
      </c>
      <c r="Z31" s="130" t="n">
        <f t="shared" si="2"/>
        <v>0.0</v>
      </c>
      <c r="AA31" s="130" t="n">
        <f t="shared" si="3"/>
        <v>0.0</v>
      </c>
      <c r="AB31" s="130" t="n">
        <f t="shared" si="4"/>
        <v>0.0</v>
      </c>
      <c r="AC31" s="133" t="n">
        <f t="shared" si="5"/>
        <v>0.0</v>
      </c>
    </row>
    <row r="32" spans="1:29" ht="30" x14ac:dyDescent="0.25">
      <c r="A32" s="117" t="s">
        <v>195</v>
      </c>
      <c r="B32" s="106" t="s">
        <v>212</v>
      </c>
      <c r="C32" s="107" t="s">
        <v>133</v>
      </c>
      <c r="D32" s="134"/>
      <c r="E32" s="134"/>
      <c r="F32" s="134"/>
      <c r="G32" s="134"/>
      <c r="H32" s="134"/>
      <c r="I32" s="134"/>
      <c r="J32" s="134"/>
      <c r="K32" s="134"/>
      <c r="L32" s="135"/>
      <c r="M32" s="117" t="s">
        <v>205</v>
      </c>
      <c r="N32" s="119">
        <v>2</v>
      </c>
      <c r="O32" s="137"/>
      <c r="P32" s="120">
        <v>140000</v>
      </c>
      <c r="Q32" s="130">
        <v>0</v>
      </c>
      <c r="R32" s="130" t="n">
        <f t="shared" si="0"/>
        <v>140000.0</v>
      </c>
      <c r="S32" s="130">
        <v>0</v>
      </c>
      <c r="T32" s="130">
        <v>0</v>
      </c>
      <c r="U32" s="130" t="n">
        <f t="shared" si="1"/>
        <v>140000.0</v>
      </c>
      <c r="V32" s="136"/>
      <c r="W32" s="130">
        <v>4000</v>
      </c>
      <c r="X32" s="132">
        <v>0</v>
      </c>
      <c r="Y32" s="130">
        <v>0</v>
      </c>
      <c r="Z32" s="130" t="n">
        <f t="shared" si="2"/>
        <v>4000.0</v>
      </c>
      <c r="AA32" s="130" t="n">
        <f t="shared" si="3"/>
        <v>280000.0</v>
      </c>
      <c r="AB32" s="130" t="n">
        <f t="shared" si="4"/>
        <v>8000.0</v>
      </c>
      <c r="AC32" s="133" t="n">
        <f t="shared" si="5"/>
        <v>288000.0</v>
      </c>
    </row>
    <row r="33" spans="1:29" ht="30" x14ac:dyDescent="0.25">
      <c r="A33" s="117" t="s">
        <v>196</v>
      </c>
      <c r="B33" s="106" t="s">
        <v>212</v>
      </c>
      <c r="C33" s="107" t="s">
        <v>134</v>
      </c>
      <c r="D33" s="134"/>
      <c r="E33" s="134"/>
      <c r="F33" s="134"/>
      <c r="G33" s="134"/>
      <c r="H33" s="134"/>
      <c r="I33" s="134"/>
      <c r="J33" s="134"/>
      <c r="K33" s="134"/>
      <c r="L33" s="135"/>
      <c r="M33" s="117" t="s">
        <v>207</v>
      </c>
      <c r="N33" s="119">
        <v>1</v>
      </c>
      <c r="O33" s="137"/>
      <c r="P33" s="120">
        <v>35000</v>
      </c>
      <c r="Q33" s="130">
        <v>0</v>
      </c>
      <c r="R33" s="130" t="n">
        <f t="shared" si="0"/>
        <v>35000.0</v>
      </c>
      <c r="S33" s="130">
        <v>0</v>
      </c>
      <c r="T33" s="130">
        <v>0</v>
      </c>
      <c r="U33" s="130" t="n">
        <f t="shared" si="1"/>
        <v>35000.0</v>
      </c>
      <c r="V33" s="136"/>
      <c r="W33" s="130">
        <v>5000</v>
      </c>
      <c r="X33" s="132">
        <v>0</v>
      </c>
      <c r="Y33" s="130">
        <v>0</v>
      </c>
      <c r="Z33" s="130" t="n">
        <f t="shared" si="2"/>
        <v>5000.0</v>
      </c>
      <c r="AA33" s="130" t="n">
        <f t="shared" si="3"/>
        <v>35000.0</v>
      </c>
      <c r="AB33" s="130" t="n">
        <f t="shared" si="4"/>
        <v>5000.0</v>
      </c>
      <c r="AC33" s="133" t="n">
        <f t="shared" si="5"/>
        <v>40000.0</v>
      </c>
    </row>
    <row r="34" spans="1:29" ht="45" x14ac:dyDescent="0.25">
      <c r="A34" s="117" t="s">
        <v>197</v>
      </c>
      <c r="B34" s="106" t="s">
        <v>212</v>
      </c>
      <c r="C34" s="107" t="s">
        <v>135</v>
      </c>
      <c r="D34" s="134"/>
      <c r="E34" s="134"/>
      <c r="F34" s="134"/>
      <c r="G34" s="134"/>
      <c r="H34" s="134"/>
      <c r="I34" s="134"/>
      <c r="J34" s="134"/>
      <c r="K34" s="134"/>
      <c r="L34" s="135"/>
      <c r="M34" s="117" t="s">
        <v>207</v>
      </c>
      <c r="N34" s="119">
        <v>1</v>
      </c>
      <c r="O34" s="137"/>
      <c r="P34" s="120">
        <v>32000</v>
      </c>
      <c r="Q34" s="130">
        <v>0</v>
      </c>
      <c r="R34" s="130" t="n">
        <f t="shared" si="0"/>
        <v>32000.0</v>
      </c>
      <c r="S34" s="130">
        <v>0</v>
      </c>
      <c r="T34" s="130">
        <v>0</v>
      </c>
      <c r="U34" s="130" t="n">
        <f t="shared" si="1"/>
        <v>32000.0</v>
      </c>
      <c r="V34" s="136"/>
      <c r="W34" s="130">
        <v>3000</v>
      </c>
      <c r="X34" s="132">
        <v>0</v>
      </c>
      <c r="Y34" s="130">
        <v>0</v>
      </c>
      <c r="Z34" s="130" t="n">
        <f t="shared" si="2"/>
        <v>3000.0</v>
      </c>
      <c r="AA34" s="130" t="n">
        <f t="shared" si="3"/>
        <v>32000.0</v>
      </c>
      <c r="AB34" s="130" t="n">
        <f t="shared" si="4"/>
        <v>3000.0</v>
      </c>
      <c r="AC34" s="133" t="n">
        <f t="shared" si="5"/>
        <v>35000.0</v>
      </c>
    </row>
    <row r="35" spans="1:29" ht="30" x14ac:dyDescent="0.25">
      <c r="A35" s="117" t="s">
        <v>198</v>
      </c>
      <c r="B35" s="106" t="s">
        <v>212</v>
      </c>
      <c r="C35" s="107" t="s">
        <v>136</v>
      </c>
      <c r="D35" s="134"/>
      <c r="E35" s="134"/>
      <c r="F35" s="134"/>
      <c r="G35" s="134"/>
      <c r="H35" s="134"/>
      <c r="I35" s="134"/>
      <c r="J35" s="134"/>
      <c r="K35" s="134"/>
      <c r="L35" s="135"/>
      <c r="M35" s="117" t="s">
        <v>207</v>
      </c>
      <c r="N35" s="119">
        <v>1</v>
      </c>
      <c r="O35" s="137"/>
      <c r="P35" s="120">
        <v>8000</v>
      </c>
      <c r="Q35" s="130">
        <v>0</v>
      </c>
      <c r="R35" s="130" t="n">
        <f t="shared" si="0"/>
        <v>8000.0</v>
      </c>
      <c r="S35" s="130">
        <v>0</v>
      </c>
      <c r="T35" s="130">
        <v>0</v>
      </c>
      <c r="U35" s="130" t="n">
        <f t="shared" si="1"/>
        <v>8000.0</v>
      </c>
      <c r="V35" s="136"/>
      <c r="W35" s="130">
        <v>1000</v>
      </c>
      <c r="X35" s="132">
        <v>0</v>
      </c>
      <c r="Y35" s="130">
        <v>0</v>
      </c>
      <c r="Z35" s="130" t="n">
        <f t="shared" si="2"/>
        <v>1000.0</v>
      </c>
      <c r="AA35" s="130" t="n">
        <f t="shared" si="3"/>
        <v>8000.0</v>
      </c>
      <c r="AB35" s="130" t="n">
        <f t="shared" si="4"/>
        <v>1000.0</v>
      </c>
      <c r="AC35" s="133" t="n">
        <f t="shared" si="5"/>
        <v>9000.0</v>
      </c>
    </row>
    <row r="36" spans="1:29" ht="30" x14ac:dyDescent="0.25">
      <c r="A36" s="119">
        <v>1.1000000000000001</v>
      </c>
      <c r="B36" s="106" t="s">
        <v>212</v>
      </c>
      <c r="C36" s="107" t="s">
        <v>137</v>
      </c>
      <c r="D36" s="134"/>
      <c r="E36" s="134"/>
      <c r="F36" s="134"/>
      <c r="G36" s="134"/>
      <c r="H36" s="134"/>
      <c r="I36" s="134"/>
      <c r="J36" s="134"/>
      <c r="K36" s="134"/>
      <c r="L36" s="135"/>
      <c r="M36" s="117" t="s">
        <v>211</v>
      </c>
      <c r="N36" s="119">
        <v>0</v>
      </c>
      <c r="O36" s="137"/>
      <c r="P36" s="118">
        <v>0</v>
      </c>
      <c r="Q36" s="130">
        <v>0</v>
      </c>
      <c r="R36" s="130" t="n">
        <f t="shared" si="0"/>
        <v>0.0</v>
      </c>
      <c r="S36" s="130">
        <v>0</v>
      </c>
      <c r="T36" s="130">
        <v>0</v>
      </c>
      <c r="U36" s="130" t="n">
        <f t="shared" si="1"/>
        <v>0.0</v>
      </c>
      <c r="V36" s="136"/>
      <c r="W36" s="130">
        <v>0</v>
      </c>
      <c r="X36" s="132">
        <v>0</v>
      </c>
      <c r="Y36" s="130">
        <v>0</v>
      </c>
      <c r="Z36" s="130" t="n">
        <f t="shared" si="2"/>
        <v>0.0</v>
      </c>
      <c r="AA36" s="130" t="n">
        <f t="shared" si="3"/>
        <v>0.0</v>
      </c>
      <c r="AB36" s="130" t="n">
        <f t="shared" si="4"/>
        <v>0.0</v>
      </c>
      <c r="AC36" s="133" t="n">
        <f t="shared" si="5"/>
        <v>0.0</v>
      </c>
    </row>
    <row r="37" spans="1:29" x14ac:dyDescent="0.25">
      <c r="A37" s="117"/>
      <c r="B37" s="106" t="s">
        <v>212</v>
      </c>
      <c r="C37" s="107" t="s">
        <v>138</v>
      </c>
      <c r="D37" s="134"/>
      <c r="E37" s="134"/>
      <c r="F37" s="134"/>
      <c r="G37" s="134"/>
      <c r="H37" s="134"/>
      <c r="I37" s="134"/>
      <c r="J37" s="134"/>
      <c r="K37" s="134"/>
      <c r="L37" s="135"/>
      <c r="M37" s="117" t="s">
        <v>208</v>
      </c>
      <c r="N37" s="119">
        <v>1</v>
      </c>
      <c r="O37" s="137"/>
      <c r="P37" s="118">
        <v>225000</v>
      </c>
      <c r="Q37" s="130">
        <v>0</v>
      </c>
      <c r="R37" s="130" t="n">
        <f t="shared" si="0"/>
        <v>225000.0</v>
      </c>
      <c r="S37" s="130">
        <v>0</v>
      </c>
      <c r="T37" s="130">
        <v>0</v>
      </c>
      <c r="U37" s="130" t="n">
        <f t="shared" si="1"/>
        <v>225000.0</v>
      </c>
      <c r="V37" s="136"/>
      <c r="W37" s="130">
        <v>10000</v>
      </c>
      <c r="X37" s="132">
        <v>0</v>
      </c>
      <c r="Y37" s="130">
        <v>0</v>
      </c>
      <c r="Z37" s="130" t="n">
        <f t="shared" si="2"/>
        <v>10000.0</v>
      </c>
      <c r="AA37" s="130" t="n">
        <f t="shared" si="3"/>
        <v>225000.0</v>
      </c>
      <c r="AB37" s="130" t="n">
        <f t="shared" si="4"/>
        <v>10000.0</v>
      </c>
      <c r="AC37" s="133" t="n">
        <f t="shared" si="5"/>
        <v>235000.0</v>
      </c>
    </row>
    <row r="38" spans="1:29" ht="30" x14ac:dyDescent="0.25">
      <c r="A38" s="119">
        <v>1.1100000000000001</v>
      </c>
      <c r="B38" s="106" t="s">
        <v>212</v>
      </c>
      <c r="C38" s="107" t="s">
        <v>139</v>
      </c>
      <c r="D38" s="134"/>
      <c r="E38" s="134"/>
      <c r="F38" s="134"/>
      <c r="G38" s="134"/>
      <c r="H38" s="134"/>
      <c r="I38" s="134"/>
      <c r="J38" s="134"/>
      <c r="K38" s="134"/>
      <c r="L38" s="135"/>
      <c r="M38" s="117" t="s">
        <v>211</v>
      </c>
      <c r="N38" s="119">
        <v>0</v>
      </c>
      <c r="O38" s="137"/>
      <c r="P38" s="118">
        <v>0</v>
      </c>
      <c r="Q38" s="130">
        <v>0</v>
      </c>
      <c r="R38" s="130" t="n">
        <f t="shared" si="0"/>
        <v>0.0</v>
      </c>
      <c r="S38" s="130">
        <v>0</v>
      </c>
      <c r="T38" s="130">
        <v>0</v>
      </c>
      <c r="U38" s="130" t="n">
        <f t="shared" si="1"/>
        <v>0.0</v>
      </c>
      <c r="V38" s="136"/>
      <c r="W38" s="130">
        <v>0</v>
      </c>
      <c r="X38" s="132">
        <v>0</v>
      </c>
      <c r="Y38" s="130">
        <v>0</v>
      </c>
      <c r="Z38" s="130" t="n">
        <f t="shared" si="2"/>
        <v>0.0</v>
      </c>
      <c r="AA38" s="130" t="n">
        <f t="shared" si="3"/>
        <v>0.0</v>
      </c>
      <c r="AB38" s="130" t="n">
        <f t="shared" si="4"/>
        <v>0.0</v>
      </c>
      <c r="AC38" s="133" t="n">
        <f t="shared" si="5"/>
        <v>0.0</v>
      </c>
    </row>
    <row r="39" spans="1:29" ht="30" x14ac:dyDescent="0.25">
      <c r="A39" s="117"/>
      <c r="B39" s="106" t="s">
        <v>212</v>
      </c>
      <c r="C39" s="107" t="s">
        <v>216</v>
      </c>
      <c r="D39" s="134"/>
      <c r="E39" s="134"/>
      <c r="F39" s="134"/>
      <c r="G39" s="134"/>
      <c r="H39" s="134"/>
      <c r="I39" s="134"/>
      <c r="J39" s="134"/>
      <c r="K39" s="134"/>
      <c r="L39" s="135"/>
      <c r="M39" s="117" t="s">
        <v>208</v>
      </c>
      <c r="N39" s="119">
        <v>1</v>
      </c>
      <c r="O39" s="137"/>
      <c r="P39" s="120">
        <v>340000</v>
      </c>
      <c r="Q39" s="130">
        <v>0</v>
      </c>
      <c r="R39" s="130" t="n">
        <f t="shared" si="0"/>
        <v>340000.0</v>
      </c>
      <c r="S39" s="130">
        <v>0</v>
      </c>
      <c r="T39" s="130">
        <v>0</v>
      </c>
      <c r="U39" s="130" t="n">
        <f t="shared" si="1"/>
        <v>340000.0</v>
      </c>
      <c r="V39" s="136"/>
      <c r="W39" s="130">
        <v>7500</v>
      </c>
      <c r="X39" s="132">
        <v>0</v>
      </c>
      <c r="Y39" s="130">
        <v>0</v>
      </c>
      <c r="Z39" s="130" t="n">
        <f t="shared" si="2"/>
        <v>7500.0</v>
      </c>
      <c r="AA39" s="130" t="n">
        <f t="shared" si="3"/>
        <v>340000.0</v>
      </c>
      <c r="AB39" s="130" t="n">
        <f t="shared" si="4"/>
        <v>7500.0</v>
      </c>
      <c r="AC39" s="133" t="n">
        <f t="shared" si="5"/>
        <v>347500.0</v>
      </c>
    </row>
    <row r="40" spans="1:29" ht="30" x14ac:dyDescent="0.25">
      <c r="A40" s="117">
        <v>2</v>
      </c>
      <c r="B40" s="106" t="s">
        <v>212</v>
      </c>
      <c r="C40" s="107" t="s">
        <v>140</v>
      </c>
      <c r="D40" s="134"/>
      <c r="E40" s="134"/>
      <c r="F40" s="134"/>
      <c r="G40" s="134"/>
      <c r="H40" s="134"/>
      <c r="I40" s="134"/>
      <c r="J40" s="134"/>
      <c r="K40" s="134"/>
      <c r="L40" s="135"/>
      <c r="M40" s="117" t="s">
        <v>205</v>
      </c>
      <c r="N40" s="119">
        <v>2</v>
      </c>
      <c r="O40" s="137"/>
      <c r="P40" s="120">
        <v>18000</v>
      </c>
      <c r="Q40" s="130">
        <v>0</v>
      </c>
      <c r="R40" s="130" t="n">
        <f t="shared" si="0"/>
        <v>18000.0</v>
      </c>
      <c r="S40" s="130">
        <v>0</v>
      </c>
      <c r="T40" s="130">
        <v>0</v>
      </c>
      <c r="U40" s="130" t="n">
        <f t="shared" si="1"/>
        <v>18000.0</v>
      </c>
      <c r="V40" s="136"/>
      <c r="W40" s="130">
        <v>1500</v>
      </c>
      <c r="X40" s="132">
        <v>0</v>
      </c>
      <c r="Y40" s="130">
        <v>0</v>
      </c>
      <c r="Z40" s="130" t="n">
        <f t="shared" si="2"/>
        <v>1500.0</v>
      </c>
      <c r="AA40" s="130" t="n">
        <f t="shared" si="3"/>
        <v>36000.0</v>
      </c>
      <c r="AB40" s="130" t="n">
        <f t="shared" si="4"/>
        <v>3000.0</v>
      </c>
      <c r="AC40" s="133" t="n">
        <f t="shared" si="5"/>
        <v>39000.0</v>
      </c>
    </row>
    <row r="41" spans="1:29" ht="45" x14ac:dyDescent="0.25">
      <c r="A41" s="117">
        <v>3</v>
      </c>
      <c r="B41" s="106" t="s">
        <v>212</v>
      </c>
      <c r="C41" s="107" t="s">
        <v>217</v>
      </c>
      <c r="D41" s="134"/>
      <c r="E41" s="134"/>
      <c r="F41" s="134"/>
      <c r="G41" s="134"/>
      <c r="H41" s="134"/>
      <c r="I41" s="134"/>
      <c r="J41" s="134"/>
      <c r="K41" s="134"/>
      <c r="L41" s="135"/>
      <c r="M41" s="117" t="s">
        <v>211</v>
      </c>
      <c r="N41" s="119">
        <v>0</v>
      </c>
      <c r="O41" s="137"/>
      <c r="P41" s="120">
        <v>0</v>
      </c>
      <c r="Q41" s="130">
        <v>0</v>
      </c>
      <c r="R41" s="130" t="n">
        <f t="shared" si="0"/>
        <v>0.0</v>
      </c>
      <c r="S41" s="130">
        <v>0</v>
      </c>
      <c r="T41" s="130">
        <v>0</v>
      </c>
      <c r="U41" s="130" t="n">
        <f t="shared" si="1"/>
        <v>0.0</v>
      </c>
      <c r="V41" s="136"/>
      <c r="W41" s="130">
        <v>0</v>
      </c>
      <c r="X41" s="132">
        <v>0</v>
      </c>
      <c r="Y41" s="130">
        <v>0</v>
      </c>
      <c r="Z41" s="130" t="n">
        <f t="shared" si="2"/>
        <v>0.0</v>
      </c>
      <c r="AA41" s="130" t="n">
        <f t="shared" si="3"/>
        <v>0.0</v>
      </c>
      <c r="AB41" s="130" t="n">
        <f t="shared" si="4"/>
        <v>0.0</v>
      </c>
      <c r="AC41" s="133" t="n">
        <f t="shared" si="5"/>
        <v>0.0</v>
      </c>
    </row>
    <row r="42" spans="1:29" x14ac:dyDescent="0.25">
      <c r="A42" s="117"/>
      <c r="B42" s="106" t="s">
        <v>212</v>
      </c>
      <c r="C42" s="107" t="s">
        <v>141</v>
      </c>
      <c r="D42" s="134"/>
      <c r="E42" s="134"/>
      <c r="F42" s="134"/>
      <c r="G42" s="134"/>
      <c r="H42" s="134"/>
      <c r="I42" s="134"/>
      <c r="J42" s="134"/>
      <c r="K42" s="134"/>
      <c r="L42" s="135"/>
      <c r="M42" s="117" t="s">
        <v>211</v>
      </c>
      <c r="N42" s="119">
        <v>0</v>
      </c>
      <c r="O42" s="137"/>
      <c r="P42" s="120">
        <v>0</v>
      </c>
      <c r="Q42" s="130">
        <v>0</v>
      </c>
      <c r="R42" s="130" t="n">
        <f t="shared" si="0"/>
        <v>0.0</v>
      </c>
      <c r="S42" s="130">
        <v>0</v>
      </c>
      <c r="T42" s="130">
        <v>0</v>
      </c>
      <c r="U42" s="130" t="n">
        <f t="shared" si="1"/>
        <v>0.0</v>
      </c>
      <c r="V42" s="136"/>
      <c r="W42" s="130">
        <v>0</v>
      </c>
      <c r="X42" s="132">
        <v>0</v>
      </c>
      <c r="Y42" s="130">
        <v>0</v>
      </c>
      <c r="Z42" s="130" t="n">
        <f t="shared" si="2"/>
        <v>0.0</v>
      </c>
      <c r="AA42" s="130" t="n">
        <f t="shared" si="3"/>
        <v>0.0</v>
      </c>
      <c r="AB42" s="130" t="n">
        <f t="shared" si="4"/>
        <v>0.0</v>
      </c>
      <c r="AC42" s="133" t="n">
        <f t="shared" si="5"/>
        <v>0.0</v>
      </c>
    </row>
    <row r="43" spans="1:29" x14ac:dyDescent="0.25">
      <c r="A43" s="117"/>
      <c r="B43" s="106" t="s">
        <v>212</v>
      </c>
      <c r="C43" s="107" t="s">
        <v>142</v>
      </c>
      <c r="D43" s="134"/>
      <c r="E43" s="134"/>
      <c r="F43" s="134"/>
      <c r="G43" s="134"/>
      <c r="H43" s="134"/>
      <c r="I43" s="134"/>
      <c r="J43" s="134"/>
      <c r="K43" s="134"/>
      <c r="L43" s="135"/>
      <c r="M43" s="117" t="s">
        <v>205</v>
      </c>
      <c r="N43" s="119">
        <v>2</v>
      </c>
      <c r="O43" s="137"/>
      <c r="P43" s="120">
        <v>28000</v>
      </c>
      <c r="Q43" s="130">
        <v>0</v>
      </c>
      <c r="R43" s="130" t="n">
        <f t="shared" si="0"/>
        <v>28000.0</v>
      </c>
      <c r="S43" s="130">
        <v>0</v>
      </c>
      <c r="T43" s="130">
        <v>0</v>
      </c>
      <c r="U43" s="130" t="n">
        <f t="shared" si="1"/>
        <v>28000.0</v>
      </c>
      <c r="V43" s="136"/>
      <c r="W43" s="130">
        <v>2000</v>
      </c>
      <c r="X43" s="132">
        <v>0</v>
      </c>
      <c r="Y43" s="130">
        <v>0</v>
      </c>
      <c r="Z43" s="130" t="n">
        <f t="shared" si="2"/>
        <v>2000.0</v>
      </c>
      <c r="AA43" s="130" t="n">
        <f t="shared" si="3"/>
        <v>56000.0</v>
      </c>
      <c r="AB43" s="130" t="n">
        <f t="shared" si="4"/>
        <v>4000.0</v>
      </c>
      <c r="AC43" s="133" t="n">
        <f t="shared" si="5"/>
        <v>60000.0</v>
      </c>
    </row>
    <row r="44" spans="1:29" ht="60" x14ac:dyDescent="0.25">
      <c r="A44" s="117">
        <v>4</v>
      </c>
      <c r="B44" s="106" t="s">
        <v>212</v>
      </c>
      <c r="C44" s="107" t="s">
        <v>218</v>
      </c>
      <c r="D44" s="134"/>
      <c r="E44" s="134"/>
      <c r="F44" s="134"/>
      <c r="G44" s="134"/>
      <c r="H44" s="134"/>
      <c r="I44" s="134"/>
      <c r="J44" s="134"/>
      <c r="K44" s="134"/>
      <c r="L44" s="135"/>
      <c r="M44" s="117" t="s">
        <v>211</v>
      </c>
      <c r="N44" s="119">
        <v>0</v>
      </c>
      <c r="O44" s="137"/>
      <c r="P44" s="120">
        <v>0</v>
      </c>
      <c r="Q44" s="130">
        <v>0</v>
      </c>
      <c r="R44" s="130" t="n">
        <f t="shared" si="0"/>
        <v>0.0</v>
      </c>
      <c r="S44" s="130">
        <v>0</v>
      </c>
      <c r="T44" s="130">
        <v>0</v>
      </c>
      <c r="U44" s="130" t="n">
        <f t="shared" si="1"/>
        <v>0.0</v>
      </c>
      <c r="V44" s="136"/>
      <c r="W44" s="130">
        <v>0</v>
      </c>
      <c r="X44" s="132">
        <v>0</v>
      </c>
      <c r="Y44" s="130">
        <v>0</v>
      </c>
      <c r="Z44" s="130" t="n">
        <f t="shared" si="2"/>
        <v>0.0</v>
      </c>
      <c r="AA44" s="130" t="n">
        <f t="shared" si="3"/>
        <v>0.0</v>
      </c>
      <c r="AB44" s="130" t="n">
        <f t="shared" si="4"/>
        <v>0.0</v>
      </c>
      <c r="AC44" s="133" t="n">
        <f t="shared" si="5"/>
        <v>0.0</v>
      </c>
    </row>
    <row r="45" spans="1:29" x14ac:dyDescent="0.25">
      <c r="A45" s="117">
        <v>4.0999999999999996</v>
      </c>
      <c r="B45" s="106" t="s">
        <v>212</v>
      </c>
      <c r="C45" s="107" t="s">
        <v>143</v>
      </c>
      <c r="D45" s="134"/>
      <c r="E45" s="134"/>
      <c r="F45" s="134"/>
      <c r="G45" s="134"/>
      <c r="H45" s="134"/>
      <c r="I45" s="134"/>
      <c r="J45" s="134"/>
      <c r="K45" s="134"/>
      <c r="L45" s="135"/>
      <c r="M45" s="117" t="s">
        <v>211</v>
      </c>
      <c r="N45" s="119">
        <v>0</v>
      </c>
      <c r="O45" s="137"/>
      <c r="P45" s="120">
        <v>0</v>
      </c>
      <c r="Q45" s="130">
        <v>0</v>
      </c>
      <c r="R45" s="130" t="n">
        <f t="shared" si="0"/>
        <v>0.0</v>
      </c>
      <c r="S45" s="130">
        <v>0</v>
      </c>
      <c r="T45" s="130">
        <v>0</v>
      </c>
      <c r="U45" s="130" t="n">
        <f t="shared" si="1"/>
        <v>0.0</v>
      </c>
      <c r="V45" s="136"/>
      <c r="W45" s="130">
        <v>0</v>
      </c>
      <c r="X45" s="132">
        <v>0</v>
      </c>
      <c r="Y45" s="130">
        <v>0</v>
      </c>
      <c r="Z45" s="130" t="n">
        <f t="shared" si="2"/>
        <v>0.0</v>
      </c>
      <c r="AA45" s="130" t="n">
        <f t="shared" si="3"/>
        <v>0.0</v>
      </c>
      <c r="AB45" s="130" t="n">
        <f t="shared" si="4"/>
        <v>0.0</v>
      </c>
      <c r="AC45" s="133" t="n">
        <f t="shared" si="5"/>
        <v>0.0</v>
      </c>
    </row>
    <row r="46" spans="1:29" x14ac:dyDescent="0.25">
      <c r="A46" s="117"/>
      <c r="B46" s="106" t="s">
        <v>212</v>
      </c>
      <c r="C46" s="107" t="s">
        <v>144</v>
      </c>
      <c r="D46" s="134"/>
      <c r="E46" s="134"/>
      <c r="F46" s="134"/>
      <c r="G46" s="134"/>
      <c r="H46" s="134"/>
      <c r="I46" s="134"/>
      <c r="J46" s="134"/>
      <c r="K46" s="134"/>
      <c r="L46" s="135"/>
      <c r="M46" s="117" t="s">
        <v>211</v>
      </c>
      <c r="N46" s="119">
        <v>0</v>
      </c>
      <c r="O46" s="137"/>
      <c r="P46" s="120">
        <v>0</v>
      </c>
      <c r="Q46" s="130">
        <v>0</v>
      </c>
      <c r="R46" s="130" t="n">
        <f t="shared" si="0"/>
        <v>0.0</v>
      </c>
      <c r="S46" s="130">
        <v>0</v>
      </c>
      <c r="T46" s="130">
        <v>0</v>
      </c>
      <c r="U46" s="130" t="n">
        <f t="shared" si="1"/>
        <v>0.0</v>
      </c>
      <c r="V46" s="136"/>
      <c r="W46" s="130">
        <v>0</v>
      </c>
      <c r="X46" s="132">
        <v>0</v>
      </c>
      <c r="Y46" s="130">
        <v>0</v>
      </c>
      <c r="Z46" s="130" t="n">
        <f t="shared" si="2"/>
        <v>0.0</v>
      </c>
      <c r="AA46" s="130" t="n">
        <f t="shared" si="3"/>
        <v>0.0</v>
      </c>
      <c r="AB46" s="130" t="n">
        <f t="shared" si="4"/>
        <v>0.0</v>
      </c>
      <c r="AC46" s="133" t="n">
        <f t="shared" si="5"/>
        <v>0.0</v>
      </c>
    </row>
    <row r="47" spans="1:29" x14ac:dyDescent="0.25">
      <c r="A47" s="117"/>
      <c r="B47" s="106" t="s">
        <v>212</v>
      </c>
      <c r="C47" s="107" t="s">
        <v>145</v>
      </c>
      <c r="D47" s="134"/>
      <c r="E47" s="134"/>
      <c r="F47" s="134"/>
      <c r="G47" s="134"/>
      <c r="H47" s="134"/>
      <c r="I47" s="134"/>
      <c r="J47" s="134"/>
      <c r="K47" s="134"/>
      <c r="L47" s="135"/>
      <c r="M47" s="117" t="s">
        <v>205</v>
      </c>
      <c r="N47" s="119">
        <v>0</v>
      </c>
      <c r="O47" s="137"/>
      <c r="P47" s="120">
        <v>25000</v>
      </c>
      <c r="Q47" s="130">
        <v>0</v>
      </c>
      <c r="R47" s="130" t="n">
        <f t="shared" si="0"/>
        <v>25000.0</v>
      </c>
      <c r="S47" s="130">
        <v>0</v>
      </c>
      <c r="T47" s="130">
        <v>0</v>
      </c>
      <c r="U47" s="130" t="n">
        <f t="shared" si="1"/>
        <v>25000.0</v>
      </c>
      <c r="V47" s="136"/>
      <c r="W47" s="130">
        <v>2000</v>
      </c>
      <c r="X47" s="132">
        <v>0</v>
      </c>
      <c r="Y47" s="130">
        <v>0</v>
      </c>
      <c r="Z47" s="130" t="n">
        <f t="shared" si="2"/>
        <v>2000.0</v>
      </c>
      <c r="AA47" s="130" t="n">
        <f t="shared" si="3"/>
        <v>0.0</v>
      </c>
      <c r="AB47" s="130" t="n">
        <f t="shared" si="4"/>
        <v>0.0</v>
      </c>
      <c r="AC47" s="133" t="n">
        <f t="shared" si="5"/>
        <v>0.0</v>
      </c>
    </row>
    <row r="48" spans="1:29" x14ac:dyDescent="0.25">
      <c r="A48" s="117">
        <v>4.3</v>
      </c>
      <c r="B48" s="106" t="s">
        <v>212</v>
      </c>
      <c r="C48" s="107" t="s">
        <v>146</v>
      </c>
      <c r="D48" s="134"/>
      <c r="E48" s="134"/>
      <c r="F48" s="134"/>
      <c r="G48" s="134"/>
      <c r="H48" s="134"/>
      <c r="I48" s="134"/>
      <c r="J48" s="134"/>
      <c r="K48" s="134"/>
      <c r="L48" s="135"/>
      <c r="M48" s="117" t="s">
        <v>211</v>
      </c>
      <c r="N48" s="119">
        <v>0</v>
      </c>
      <c r="O48" s="137"/>
      <c r="P48" s="120">
        <v>0</v>
      </c>
      <c r="Q48" s="130">
        <v>0</v>
      </c>
      <c r="R48" s="130" t="n">
        <f t="shared" si="0"/>
        <v>0.0</v>
      </c>
      <c r="S48" s="130">
        <v>0</v>
      </c>
      <c r="T48" s="130">
        <v>0</v>
      </c>
      <c r="U48" s="130" t="n">
        <f t="shared" si="1"/>
        <v>0.0</v>
      </c>
      <c r="V48" s="136"/>
      <c r="W48" s="130">
        <v>0</v>
      </c>
      <c r="X48" s="132">
        <v>0</v>
      </c>
      <c r="Y48" s="130">
        <v>0</v>
      </c>
      <c r="Z48" s="130" t="n">
        <f t="shared" si="2"/>
        <v>0.0</v>
      </c>
      <c r="AA48" s="130" t="n">
        <f t="shared" si="3"/>
        <v>0.0</v>
      </c>
      <c r="AB48" s="130" t="n">
        <f t="shared" si="4"/>
        <v>0.0</v>
      </c>
      <c r="AC48" s="133" t="n">
        <f t="shared" si="5"/>
        <v>0.0</v>
      </c>
    </row>
    <row r="49" spans="1:29" x14ac:dyDescent="0.25">
      <c r="A49" s="117"/>
      <c r="B49" s="106" t="s">
        <v>212</v>
      </c>
      <c r="C49" s="107" t="s">
        <v>147</v>
      </c>
      <c r="D49" s="134"/>
      <c r="E49" s="134"/>
      <c r="F49" s="134"/>
      <c r="G49" s="134"/>
      <c r="H49" s="134"/>
      <c r="I49" s="134"/>
      <c r="J49" s="134"/>
      <c r="K49" s="134"/>
      <c r="L49" s="135"/>
      <c r="M49" s="117" t="s">
        <v>211</v>
      </c>
      <c r="N49" s="119">
        <v>0</v>
      </c>
      <c r="O49" s="137"/>
      <c r="P49" s="120">
        <v>0</v>
      </c>
      <c r="Q49" s="130">
        <v>0</v>
      </c>
      <c r="R49" s="130" t="n">
        <f t="shared" si="0"/>
        <v>0.0</v>
      </c>
      <c r="S49" s="130">
        <v>0</v>
      </c>
      <c r="T49" s="130">
        <v>0</v>
      </c>
      <c r="U49" s="130" t="n">
        <f t="shared" si="1"/>
        <v>0.0</v>
      </c>
      <c r="V49" s="136"/>
      <c r="W49" s="130">
        <v>0</v>
      </c>
      <c r="X49" s="132">
        <v>0</v>
      </c>
      <c r="Y49" s="130">
        <v>0</v>
      </c>
      <c r="Z49" s="130" t="n">
        <f t="shared" si="2"/>
        <v>0.0</v>
      </c>
      <c r="AA49" s="130" t="n">
        <f t="shared" si="3"/>
        <v>0.0</v>
      </c>
      <c r="AB49" s="130" t="n">
        <f t="shared" si="4"/>
        <v>0.0</v>
      </c>
      <c r="AC49" s="133" t="n">
        <f t="shared" si="5"/>
        <v>0.0</v>
      </c>
    </row>
    <row r="50" spans="1:29" x14ac:dyDescent="0.25">
      <c r="A50" s="117"/>
      <c r="B50" s="106" t="s">
        <v>212</v>
      </c>
      <c r="C50" s="107" t="s">
        <v>148</v>
      </c>
      <c r="D50" s="134"/>
      <c r="E50" s="134"/>
      <c r="F50" s="134"/>
      <c r="G50" s="134"/>
      <c r="H50" s="134"/>
      <c r="I50" s="134"/>
      <c r="J50" s="134"/>
      <c r="K50" s="134"/>
      <c r="L50" s="135"/>
      <c r="M50" s="117" t="s">
        <v>205</v>
      </c>
      <c r="N50" s="119">
        <v>2</v>
      </c>
      <c r="O50" s="137"/>
      <c r="P50" s="120">
        <v>37000</v>
      </c>
      <c r="Q50" s="130">
        <v>0</v>
      </c>
      <c r="R50" s="130" t="n">
        <f t="shared" si="0"/>
        <v>37000.0</v>
      </c>
      <c r="S50" s="130">
        <v>0</v>
      </c>
      <c r="T50" s="130">
        <v>0</v>
      </c>
      <c r="U50" s="130" t="n">
        <f t="shared" si="1"/>
        <v>37000.0</v>
      </c>
      <c r="V50" s="136"/>
      <c r="W50" s="130">
        <v>2000</v>
      </c>
      <c r="X50" s="132">
        <v>0</v>
      </c>
      <c r="Y50" s="130">
        <v>0</v>
      </c>
      <c r="Z50" s="130" t="n">
        <f t="shared" si="2"/>
        <v>2000.0</v>
      </c>
      <c r="AA50" s="130" t="n">
        <f t="shared" si="3"/>
        <v>74000.0</v>
      </c>
      <c r="AB50" s="130" t="n">
        <f t="shared" si="4"/>
        <v>4000.0</v>
      </c>
      <c r="AC50" s="133" t="n">
        <f t="shared" si="5"/>
        <v>78000.0</v>
      </c>
    </row>
    <row r="51" spans="1:29" ht="30" x14ac:dyDescent="0.25">
      <c r="A51" s="117">
        <v>5</v>
      </c>
      <c r="B51" s="106" t="s">
        <v>212</v>
      </c>
      <c r="C51" s="107" t="s">
        <v>219</v>
      </c>
      <c r="D51" s="134"/>
      <c r="E51" s="134"/>
      <c r="F51" s="134"/>
      <c r="G51" s="134"/>
      <c r="H51" s="134"/>
      <c r="I51" s="134"/>
      <c r="J51" s="134"/>
      <c r="K51" s="134"/>
      <c r="L51" s="135"/>
      <c r="M51" s="117" t="s">
        <v>211</v>
      </c>
      <c r="N51" s="119">
        <v>0</v>
      </c>
      <c r="O51" s="137"/>
      <c r="P51" s="120">
        <v>0</v>
      </c>
      <c r="Q51" s="130">
        <v>0</v>
      </c>
      <c r="R51" s="130" t="n">
        <f t="shared" si="0"/>
        <v>0.0</v>
      </c>
      <c r="S51" s="130">
        <v>0</v>
      </c>
      <c r="T51" s="130">
        <v>0</v>
      </c>
      <c r="U51" s="130" t="n">
        <f t="shared" si="1"/>
        <v>0.0</v>
      </c>
      <c r="V51" s="136"/>
      <c r="W51" s="130">
        <v>0</v>
      </c>
      <c r="X51" s="132">
        <v>0</v>
      </c>
      <c r="Y51" s="130">
        <v>0</v>
      </c>
      <c r="Z51" s="130" t="n">
        <f t="shared" si="2"/>
        <v>0.0</v>
      </c>
      <c r="AA51" s="130" t="n">
        <f t="shared" si="3"/>
        <v>0.0</v>
      </c>
      <c r="AB51" s="130" t="n">
        <f t="shared" si="4"/>
        <v>0.0</v>
      </c>
      <c r="AC51" s="133" t="n">
        <f t="shared" si="5"/>
        <v>0.0</v>
      </c>
    </row>
    <row r="52" spans="1:29" x14ac:dyDescent="0.25">
      <c r="A52" s="117">
        <v>5.0999999999999996</v>
      </c>
      <c r="B52" s="106" t="s">
        <v>212</v>
      </c>
      <c r="C52" s="107" t="s">
        <v>149</v>
      </c>
      <c r="D52" s="134"/>
      <c r="E52" s="134"/>
      <c r="F52" s="134"/>
      <c r="G52" s="134"/>
      <c r="H52" s="134"/>
      <c r="I52" s="134"/>
      <c r="J52" s="134"/>
      <c r="K52" s="134"/>
      <c r="L52" s="135"/>
      <c r="M52" s="117" t="s">
        <v>206</v>
      </c>
      <c r="N52" s="119">
        <v>1</v>
      </c>
      <c r="O52" s="137"/>
      <c r="P52" s="120">
        <v>140000</v>
      </c>
      <c r="Q52" s="130">
        <v>0</v>
      </c>
      <c r="R52" s="130" t="n">
        <f t="shared" si="0"/>
        <v>140000.0</v>
      </c>
      <c r="S52" s="130">
        <v>0</v>
      </c>
      <c r="T52" s="130">
        <v>0</v>
      </c>
      <c r="U52" s="130" t="n">
        <f t="shared" si="1"/>
        <v>140000.0</v>
      </c>
      <c r="V52" s="136"/>
      <c r="W52" s="130">
        <v>5000</v>
      </c>
      <c r="X52" s="132">
        <v>0</v>
      </c>
      <c r="Y52" s="130">
        <v>0</v>
      </c>
      <c r="Z52" s="130" t="n">
        <f t="shared" si="2"/>
        <v>5000.0</v>
      </c>
      <c r="AA52" s="130" t="n">
        <f t="shared" si="3"/>
        <v>140000.0</v>
      </c>
      <c r="AB52" s="130" t="n">
        <f t="shared" si="4"/>
        <v>5000.0</v>
      </c>
      <c r="AC52" s="133" t="n">
        <f t="shared" si="5"/>
        <v>145000.0</v>
      </c>
    </row>
    <row r="53" spans="1:29" x14ac:dyDescent="0.25">
      <c r="A53" s="117"/>
      <c r="B53" s="106" t="s">
        <v>212</v>
      </c>
      <c r="C53" s="107" t="s">
        <v>150</v>
      </c>
      <c r="D53" s="134"/>
      <c r="E53" s="134"/>
      <c r="F53" s="134"/>
      <c r="G53" s="134"/>
      <c r="H53" s="134"/>
      <c r="I53" s="134"/>
      <c r="J53" s="134"/>
      <c r="K53" s="134"/>
      <c r="L53" s="135"/>
      <c r="M53" s="117" t="s">
        <v>211</v>
      </c>
      <c r="N53" s="119">
        <v>0</v>
      </c>
      <c r="O53" s="137"/>
      <c r="P53" s="120">
        <v>0</v>
      </c>
      <c r="Q53" s="130">
        <v>0</v>
      </c>
      <c r="R53" s="130" t="n">
        <f t="shared" si="0"/>
        <v>0.0</v>
      </c>
      <c r="S53" s="130">
        <v>0</v>
      </c>
      <c r="T53" s="130">
        <v>0</v>
      </c>
      <c r="U53" s="130" t="n">
        <f t="shared" si="1"/>
        <v>0.0</v>
      </c>
      <c r="V53" s="136"/>
      <c r="W53" s="130">
        <v>0</v>
      </c>
      <c r="X53" s="132">
        <v>0</v>
      </c>
      <c r="Y53" s="130">
        <v>0</v>
      </c>
      <c r="Z53" s="130" t="n">
        <f t="shared" si="2"/>
        <v>0.0</v>
      </c>
      <c r="AA53" s="130" t="n">
        <f t="shared" si="3"/>
        <v>0.0</v>
      </c>
      <c r="AB53" s="130" t="n">
        <f t="shared" si="4"/>
        <v>0.0</v>
      </c>
      <c r="AC53" s="133" t="n">
        <f t="shared" si="5"/>
        <v>0.0</v>
      </c>
    </row>
    <row r="54" spans="1:29" x14ac:dyDescent="0.25">
      <c r="A54" s="117"/>
      <c r="B54" s="106" t="s">
        <v>212</v>
      </c>
      <c r="C54" s="107" t="s">
        <v>151</v>
      </c>
      <c r="D54" s="134"/>
      <c r="E54" s="134"/>
      <c r="F54" s="134"/>
      <c r="G54" s="134"/>
      <c r="H54" s="134"/>
      <c r="I54" s="134"/>
      <c r="J54" s="134"/>
      <c r="K54" s="134"/>
      <c r="L54" s="135"/>
      <c r="M54" s="117" t="s">
        <v>211</v>
      </c>
      <c r="N54" s="119">
        <v>0</v>
      </c>
      <c r="O54" s="137"/>
      <c r="P54" s="120">
        <v>0</v>
      </c>
      <c r="Q54" s="130">
        <v>0</v>
      </c>
      <c r="R54" s="130" t="n">
        <f t="shared" si="0"/>
        <v>0.0</v>
      </c>
      <c r="S54" s="130">
        <v>0</v>
      </c>
      <c r="T54" s="130">
        <v>0</v>
      </c>
      <c r="U54" s="130" t="n">
        <f t="shared" si="1"/>
        <v>0.0</v>
      </c>
      <c r="V54" s="136"/>
      <c r="W54" s="130">
        <v>0</v>
      </c>
      <c r="X54" s="132">
        <v>0</v>
      </c>
      <c r="Y54" s="130">
        <v>0</v>
      </c>
      <c r="Z54" s="130" t="n">
        <f t="shared" si="2"/>
        <v>0.0</v>
      </c>
      <c r="AA54" s="130" t="n">
        <f t="shared" si="3"/>
        <v>0.0</v>
      </c>
      <c r="AB54" s="130" t="n">
        <f t="shared" si="4"/>
        <v>0.0</v>
      </c>
      <c r="AC54" s="133" t="n">
        <f t="shared" si="5"/>
        <v>0.0</v>
      </c>
    </row>
    <row r="55" spans="1:29" x14ac:dyDescent="0.25">
      <c r="A55" s="117">
        <v>5.2</v>
      </c>
      <c r="B55" s="106" t="s">
        <v>212</v>
      </c>
      <c r="C55" s="107" t="s">
        <v>152</v>
      </c>
      <c r="D55" s="134"/>
      <c r="E55" s="134"/>
      <c r="F55" s="134"/>
      <c r="G55" s="134"/>
      <c r="H55" s="134"/>
      <c r="I55" s="134"/>
      <c r="J55" s="134"/>
      <c r="K55" s="134"/>
      <c r="L55" s="135"/>
      <c r="M55" s="117" t="s">
        <v>206</v>
      </c>
      <c r="N55" s="119">
        <v>1</v>
      </c>
      <c r="O55" s="137"/>
      <c r="P55" s="120">
        <v>165000</v>
      </c>
      <c r="Q55" s="130">
        <v>0</v>
      </c>
      <c r="R55" s="130" t="n">
        <f t="shared" si="0"/>
        <v>165000.0</v>
      </c>
      <c r="S55" s="130">
        <v>0</v>
      </c>
      <c r="T55" s="130">
        <v>0</v>
      </c>
      <c r="U55" s="130" t="n">
        <f t="shared" si="1"/>
        <v>165000.0</v>
      </c>
      <c r="V55" s="136"/>
      <c r="W55" s="130">
        <v>5000</v>
      </c>
      <c r="X55" s="132">
        <v>0</v>
      </c>
      <c r="Y55" s="130">
        <v>0</v>
      </c>
      <c r="Z55" s="130" t="n">
        <f t="shared" si="2"/>
        <v>5000.0</v>
      </c>
      <c r="AA55" s="130" t="n">
        <f t="shared" si="3"/>
        <v>165000.0</v>
      </c>
      <c r="AB55" s="130" t="n">
        <f t="shared" si="4"/>
        <v>5000.0</v>
      </c>
      <c r="AC55" s="133" t="n">
        <f t="shared" si="5"/>
        <v>170000.0</v>
      </c>
    </row>
    <row r="56" spans="1:29" x14ac:dyDescent="0.25">
      <c r="A56" s="117"/>
      <c r="B56" s="106" t="s">
        <v>212</v>
      </c>
      <c r="C56" s="107" t="s">
        <v>153</v>
      </c>
      <c r="D56" s="134"/>
      <c r="E56" s="134"/>
      <c r="F56" s="134"/>
      <c r="G56" s="134"/>
      <c r="H56" s="134"/>
      <c r="I56" s="134"/>
      <c r="J56" s="134"/>
      <c r="K56" s="134"/>
      <c r="L56" s="135"/>
      <c r="M56" s="117" t="s">
        <v>211</v>
      </c>
      <c r="N56" s="119">
        <v>0</v>
      </c>
      <c r="O56" s="137"/>
      <c r="P56" s="118">
        <v>0</v>
      </c>
      <c r="Q56" s="130">
        <v>0</v>
      </c>
      <c r="R56" s="130" t="n">
        <f t="shared" si="0"/>
        <v>0.0</v>
      </c>
      <c r="S56" s="130">
        <v>0</v>
      </c>
      <c r="T56" s="130">
        <v>0</v>
      </c>
      <c r="U56" s="130" t="n">
        <f t="shared" si="1"/>
        <v>0.0</v>
      </c>
      <c r="V56" s="136"/>
      <c r="W56" s="130">
        <v>0</v>
      </c>
      <c r="X56" s="132">
        <v>0</v>
      </c>
      <c r="Y56" s="130">
        <v>0</v>
      </c>
      <c r="Z56" s="130" t="n">
        <f t="shared" si="2"/>
        <v>0.0</v>
      </c>
      <c r="AA56" s="130" t="n">
        <f t="shared" si="3"/>
        <v>0.0</v>
      </c>
      <c r="AB56" s="130" t="n">
        <f t="shared" si="4"/>
        <v>0.0</v>
      </c>
      <c r="AC56" s="133" t="n">
        <f t="shared" si="5"/>
        <v>0.0</v>
      </c>
    </row>
    <row r="57" spans="1:29" x14ac:dyDescent="0.25">
      <c r="A57" s="117"/>
      <c r="B57" s="106" t="s">
        <v>212</v>
      </c>
      <c r="C57" s="107" t="s">
        <v>154</v>
      </c>
      <c r="D57" s="134"/>
      <c r="E57" s="134"/>
      <c r="F57" s="134"/>
      <c r="G57" s="134"/>
      <c r="H57" s="134"/>
      <c r="I57" s="134"/>
      <c r="J57" s="134"/>
      <c r="K57" s="134"/>
      <c r="L57" s="135"/>
      <c r="M57" s="117" t="s">
        <v>211</v>
      </c>
      <c r="N57" s="119">
        <v>0</v>
      </c>
      <c r="O57" s="137"/>
      <c r="P57" s="118">
        <v>0</v>
      </c>
      <c r="Q57" s="130">
        <v>0</v>
      </c>
      <c r="R57" s="130" t="n">
        <f t="shared" si="0"/>
        <v>0.0</v>
      </c>
      <c r="S57" s="130">
        <v>0</v>
      </c>
      <c r="T57" s="130">
        <v>0</v>
      </c>
      <c r="U57" s="130" t="n">
        <f t="shared" si="1"/>
        <v>0.0</v>
      </c>
      <c r="V57" s="136"/>
      <c r="W57" s="130">
        <v>0</v>
      </c>
      <c r="X57" s="132">
        <v>0</v>
      </c>
      <c r="Y57" s="130">
        <v>0</v>
      </c>
      <c r="Z57" s="130" t="n">
        <f t="shared" si="2"/>
        <v>0.0</v>
      </c>
      <c r="AA57" s="130" t="n">
        <f t="shared" si="3"/>
        <v>0.0</v>
      </c>
      <c r="AB57" s="130" t="n">
        <f t="shared" si="4"/>
        <v>0.0</v>
      </c>
      <c r="AC57" s="133" t="n">
        <f t="shared" si="5"/>
        <v>0.0</v>
      </c>
    </row>
    <row r="58" spans="1:29" ht="45" x14ac:dyDescent="0.25">
      <c r="A58" s="117">
        <v>6</v>
      </c>
      <c r="B58" s="106" t="s">
        <v>212</v>
      </c>
      <c r="C58" s="107" t="s">
        <v>220</v>
      </c>
      <c r="D58" s="134"/>
      <c r="E58" s="134"/>
      <c r="F58" s="134"/>
      <c r="G58" s="134"/>
      <c r="H58" s="134"/>
      <c r="I58" s="134"/>
      <c r="J58" s="134"/>
      <c r="K58" s="134"/>
      <c r="L58" s="135"/>
      <c r="M58" s="117" t="s">
        <v>211</v>
      </c>
      <c r="N58" s="119">
        <v>0</v>
      </c>
      <c r="O58" s="137"/>
      <c r="P58" s="120">
        <v>0</v>
      </c>
      <c r="Q58" s="130">
        <v>0</v>
      </c>
      <c r="R58" s="130" t="n">
        <f t="shared" si="0"/>
        <v>0.0</v>
      </c>
      <c r="S58" s="130">
        <v>0</v>
      </c>
      <c r="T58" s="130">
        <v>0</v>
      </c>
      <c r="U58" s="130" t="n">
        <f t="shared" si="1"/>
        <v>0.0</v>
      </c>
      <c r="V58" s="136"/>
      <c r="W58" s="130">
        <v>0</v>
      </c>
      <c r="X58" s="132">
        <v>0</v>
      </c>
      <c r="Y58" s="130">
        <v>0</v>
      </c>
      <c r="Z58" s="130" t="n">
        <f t="shared" si="2"/>
        <v>0.0</v>
      </c>
      <c r="AA58" s="130" t="n">
        <f t="shared" si="3"/>
        <v>0.0</v>
      </c>
      <c r="AB58" s="130" t="n">
        <f t="shared" si="4"/>
        <v>0.0</v>
      </c>
      <c r="AC58" s="133" t="n">
        <f t="shared" si="5"/>
        <v>0.0</v>
      </c>
    </row>
    <row r="59" spans="1:29" x14ac:dyDescent="0.25">
      <c r="A59" s="117">
        <v>6.1</v>
      </c>
      <c r="B59" s="106" t="s">
        <v>212</v>
      </c>
      <c r="C59" s="107" t="s">
        <v>155</v>
      </c>
      <c r="D59" s="134"/>
      <c r="E59" s="134"/>
      <c r="F59" s="134"/>
      <c r="G59" s="134"/>
      <c r="H59" s="134"/>
      <c r="I59" s="134"/>
      <c r="J59" s="134"/>
      <c r="K59" s="134"/>
      <c r="L59" s="135"/>
      <c r="M59" s="117" t="s">
        <v>211</v>
      </c>
      <c r="N59" s="119">
        <v>0</v>
      </c>
      <c r="O59" s="137"/>
      <c r="P59" s="120">
        <v>0</v>
      </c>
      <c r="Q59" s="130">
        <v>0</v>
      </c>
      <c r="R59" s="130" t="n">
        <f t="shared" si="0"/>
        <v>0.0</v>
      </c>
      <c r="S59" s="130">
        <v>0</v>
      </c>
      <c r="T59" s="130">
        <v>0</v>
      </c>
      <c r="U59" s="130" t="n">
        <f t="shared" si="1"/>
        <v>0.0</v>
      </c>
      <c r="V59" s="136"/>
      <c r="W59" s="130">
        <v>0</v>
      </c>
      <c r="X59" s="132">
        <v>0</v>
      </c>
      <c r="Y59" s="130">
        <v>0</v>
      </c>
      <c r="Z59" s="130" t="n">
        <f t="shared" si="2"/>
        <v>0.0</v>
      </c>
      <c r="AA59" s="130" t="n">
        <f t="shared" si="3"/>
        <v>0.0</v>
      </c>
      <c r="AB59" s="130" t="n">
        <f t="shared" si="4"/>
        <v>0.0</v>
      </c>
      <c r="AC59" s="133" t="n">
        <f t="shared" si="5"/>
        <v>0.0</v>
      </c>
    </row>
    <row r="60" spans="1:29" x14ac:dyDescent="0.25">
      <c r="A60" s="117"/>
      <c r="B60" s="106" t="s">
        <v>212</v>
      </c>
      <c r="C60" s="107" t="s">
        <v>156</v>
      </c>
      <c r="D60" s="134"/>
      <c r="E60" s="134"/>
      <c r="F60" s="134"/>
      <c r="G60" s="134"/>
      <c r="H60" s="134"/>
      <c r="I60" s="134"/>
      <c r="J60" s="134"/>
      <c r="K60" s="134"/>
      <c r="L60" s="135"/>
      <c r="M60" s="117" t="s">
        <v>211</v>
      </c>
      <c r="N60" s="119">
        <v>0</v>
      </c>
      <c r="O60" s="137"/>
      <c r="P60" s="120">
        <v>0</v>
      </c>
      <c r="Q60" s="130">
        <v>0</v>
      </c>
      <c r="R60" s="130" t="n">
        <f t="shared" si="0"/>
        <v>0.0</v>
      </c>
      <c r="S60" s="130">
        <v>0</v>
      </c>
      <c r="T60" s="130">
        <v>0</v>
      </c>
      <c r="U60" s="130" t="n">
        <f t="shared" si="1"/>
        <v>0.0</v>
      </c>
      <c r="V60" s="136"/>
      <c r="W60" s="130">
        <v>0</v>
      </c>
      <c r="X60" s="132">
        <v>0</v>
      </c>
      <c r="Y60" s="130">
        <v>0</v>
      </c>
      <c r="Z60" s="130" t="n">
        <f t="shared" si="2"/>
        <v>0.0</v>
      </c>
      <c r="AA60" s="130" t="n">
        <f t="shared" si="3"/>
        <v>0.0</v>
      </c>
      <c r="AB60" s="130" t="n">
        <f t="shared" si="4"/>
        <v>0.0</v>
      </c>
      <c r="AC60" s="133" t="n">
        <f t="shared" si="5"/>
        <v>0.0</v>
      </c>
    </row>
    <row r="61" spans="1:29" x14ac:dyDescent="0.25">
      <c r="A61" s="117"/>
      <c r="B61" s="106" t="s">
        <v>212</v>
      </c>
      <c r="C61" s="107" t="s">
        <v>157</v>
      </c>
      <c r="D61" s="134"/>
      <c r="E61" s="134"/>
      <c r="F61" s="134"/>
      <c r="G61" s="134"/>
      <c r="H61" s="134"/>
      <c r="I61" s="134"/>
      <c r="J61" s="134"/>
      <c r="K61" s="134"/>
      <c r="L61" s="135"/>
      <c r="M61" s="117" t="s">
        <v>211</v>
      </c>
      <c r="N61" s="119">
        <v>0</v>
      </c>
      <c r="O61" s="137"/>
      <c r="P61" s="120">
        <v>0</v>
      </c>
      <c r="Q61" s="130">
        <v>0</v>
      </c>
      <c r="R61" s="130" t="n">
        <f t="shared" si="0"/>
        <v>0.0</v>
      </c>
      <c r="S61" s="130">
        <v>0</v>
      </c>
      <c r="T61" s="130">
        <v>0</v>
      </c>
      <c r="U61" s="130" t="n">
        <f t="shared" si="1"/>
        <v>0.0</v>
      </c>
      <c r="V61" s="136"/>
      <c r="W61" s="130">
        <v>0</v>
      </c>
      <c r="X61" s="132">
        <v>0</v>
      </c>
      <c r="Y61" s="130">
        <v>0</v>
      </c>
      <c r="Z61" s="130" t="n">
        <f t="shared" si="2"/>
        <v>0.0</v>
      </c>
      <c r="AA61" s="130" t="n">
        <f t="shared" si="3"/>
        <v>0.0</v>
      </c>
      <c r="AB61" s="130" t="n">
        <f t="shared" si="4"/>
        <v>0.0</v>
      </c>
      <c r="AC61" s="133" t="n">
        <f t="shared" si="5"/>
        <v>0.0</v>
      </c>
    </row>
    <row r="62" spans="1:29" x14ac:dyDescent="0.25">
      <c r="A62" s="117"/>
      <c r="B62" s="106" t="s">
        <v>212</v>
      </c>
      <c r="C62" s="107" t="s">
        <v>213</v>
      </c>
      <c r="D62" s="134"/>
      <c r="E62" s="134"/>
      <c r="F62" s="134"/>
      <c r="G62" s="134"/>
      <c r="H62" s="134"/>
      <c r="I62" s="134"/>
      <c r="J62" s="134"/>
      <c r="K62" s="134"/>
      <c r="L62" s="135"/>
      <c r="M62" s="117" t="s">
        <v>203</v>
      </c>
      <c r="N62" s="119">
        <v>1</v>
      </c>
      <c r="O62" s="137"/>
      <c r="P62" s="120">
        <v>120000</v>
      </c>
      <c r="Q62" s="130">
        <v>0</v>
      </c>
      <c r="R62" s="130" t="n">
        <f t="shared" si="0"/>
        <v>120000.0</v>
      </c>
      <c r="S62" s="130">
        <v>0</v>
      </c>
      <c r="T62" s="130">
        <v>0</v>
      </c>
      <c r="U62" s="130" t="n">
        <f t="shared" si="1"/>
        <v>120000.0</v>
      </c>
      <c r="V62" s="136"/>
      <c r="W62" s="130">
        <v>5000</v>
      </c>
      <c r="X62" s="132">
        <v>0</v>
      </c>
      <c r="Y62" s="130">
        <v>0</v>
      </c>
      <c r="Z62" s="130" t="n">
        <f t="shared" si="2"/>
        <v>5000.0</v>
      </c>
      <c r="AA62" s="130" t="n">
        <f t="shared" si="3"/>
        <v>120000.0</v>
      </c>
      <c r="AB62" s="130" t="n">
        <f t="shared" si="4"/>
        <v>5000.0</v>
      </c>
      <c r="AC62" s="133" t="n">
        <f t="shared" si="5"/>
        <v>125000.0</v>
      </c>
    </row>
    <row r="63" spans="1:29" ht="45" x14ac:dyDescent="0.25">
      <c r="A63" s="117">
        <v>7</v>
      </c>
      <c r="B63" s="106" t="s">
        <v>212</v>
      </c>
      <c r="C63" s="107" t="s">
        <v>158</v>
      </c>
      <c r="D63" s="134"/>
      <c r="E63" s="134"/>
      <c r="F63" s="134"/>
      <c r="G63" s="134"/>
      <c r="H63" s="134"/>
      <c r="I63" s="134"/>
      <c r="J63" s="134"/>
      <c r="K63" s="134"/>
      <c r="L63" s="135"/>
      <c r="M63" s="117" t="s">
        <v>207</v>
      </c>
      <c r="N63" s="119">
        <v>1</v>
      </c>
      <c r="O63" s="137"/>
      <c r="P63" s="120">
        <v>385000</v>
      </c>
      <c r="Q63" s="130">
        <v>0</v>
      </c>
      <c r="R63" s="130" t="n">
        <f t="shared" si="0"/>
        <v>385000.0</v>
      </c>
      <c r="S63" s="130">
        <v>0</v>
      </c>
      <c r="T63" s="130">
        <v>0</v>
      </c>
      <c r="U63" s="130" t="n">
        <f t="shared" si="1"/>
        <v>385000.0</v>
      </c>
      <c r="V63" s="136"/>
      <c r="W63" s="130">
        <v>10000</v>
      </c>
      <c r="X63" s="132">
        <v>0</v>
      </c>
      <c r="Y63" s="130">
        <v>0</v>
      </c>
      <c r="Z63" s="130" t="n">
        <f t="shared" si="2"/>
        <v>10000.0</v>
      </c>
      <c r="AA63" s="130" t="n">
        <f t="shared" si="3"/>
        <v>385000.0</v>
      </c>
      <c r="AB63" s="130" t="n">
        <f t="shared" si="4"/>
        <v>10000.0</v>
      </c>
      <c r="AC63" s="133" t="n">
        <f t="shared" si="5"/>
        <v>395000.0</v>
      </c>
    </row>
    <row r="64" spans="1:29" ht="45" x14ac:dyDescent="0.25">
      <c r="A64" s="117">
        <v>8</v>
      </c>
      <c r="B64" s="106" t="s">
        <v>212</v>
      </c>
      <c r="C64" s="107" t="s">
        <v>159</v>
      </c>
      <c r="D64" s="134"/>
      <c r="E64" s="134"/>
      <c r="F64" s="134"/>
      <c r="G64" s="134"/>
      <c r="H64" s="134"/>
      <c r="I64" s="134"/>
      <c r="J64" s="134"/>
      <c r="K64" s="134"/>
      <c r="L64" s="135"/>
      <c r="M64" s="117" t="s">
        <v>206</v>
      </c>
      <c r="N64" s="119">
        <v>1</v>
      </c>
      <c r="O64" s="137"/>
      <c r="P64" s="118">
        <v>15000</v>
      </c>
      <c r="Q64" s="130">
        <v>0</v>
      </c>
      <c r="R64" s="130" t="n">
        <f t="shared" si="0"/>
        <v>15000.0</v>
      </c>
      <c r="S64" s="130">
        <v>0</v>
      </c>
      <c r="T64" s="130">
        <v>0</v>
      </c>
      <c r="U64" s="130" t="n">
        <f t="shared" si="1"/>
        <v>15000.0</v>
      </c>
      <c r="V64" s="136"/>
      <c r="W64" s="130">
        <v>1000</v>
      </c>
      <c r="X64" s="132">
        <v>0</v>
      </c>
      <c r="Y64" s="130">
        <v>0</v>
      </c>
      <c r="Z64" s="130" t="n">
        <f t="shared" si="2"/>
        <v>1000.0</v>
      </c>
      <c r="AA64" s="130" t="n">
        <f t="shared" si="3"/>
        <v>15000.0</v>
      </c>
      <c r="AB64" s="130" t="n">
        <f t="shared" si="4"/>
        <v>1000.0</v>
      </c>
      <c r="AC64" s="133" t="n">
        <f t="shared" si="5"/>
        <v>16000.0</v>
      </c>
    </row>
    <row r="65" spans="1:29" ht="45" x14ac:dyDescent="0.25">
      <c r="A65" s="117">
        <v>9</v>
      </c>
      <c r="B65" s="106" t="s">
        <v>212</v>
      </c>
      <c r="C65" s="107" t="s">
        <v>160</v>
      </c>
      <c r="D65" s="134"/>
      <c r="E65" s="134"/>
      <c r="F65" s="134"/>
      <c r="G65" s="134"/>
      <c r="H65" s="134"/>
      <c r="I65" s="134"/>
      <c r="J65" s="134"/>
      <c r="K65" s="134"/>
      <c r="L65" s="135"/>
      <c r="M65" s="117" t="s">
        <v>206</v>
      </c>
      <c r="N65" s="119">
        <v>1</v>
      </c>
      <c r="O65" s="137"/>
      <c r="P65" s="120">
        <v>45000</v>
      </c>
      <c r="Q65" s="130">
        <v>0</v>
      </c>
      <c r="R65" s="130" t="n">
        <f t="shared" si="0"/>
        <v>45000.0</v>
      </c>
      <c r="S65" s="130">
        <v>0</v>
      </c>
      <c r="T65" s="130">
        <v>0</v>
      </c>
      <c r="U65" s="130" t="n">
        <f t="shared" si="1"/>
        <v>45000.0</v>
      </c>
      <c r="V65" s="136"/>
      <c r="W65" s="130">
        <v>2000</v>
      </c>
      <c r="X65" s="132">
        <v>0</v>
      </c>
      <c r="Y65" s="130">
        <v>0</v>
      </c>
      <c r="Z65" s="130" t="n">
        <f t="shared" si="2"/>
        <v>2000.0</v>
      </c>
      <c r="AA65" s="130" t="n">
        <f t="shared" si="3"/>
        <v>45000.0</v>
      </c>
      <c r="AB65" s="130" t="n">
        <f t="shared" si="4"/>
        <v>2000.0</v>
      </c>
      <c r="AC65" s="133" t="n">
        <f t="shared" si="5"/>
        <v>47000.0</v>
      </c>
    </row>
    <row r="66" spans="1:29" ht="45" x14ac:dyDescent="0.25">
      <c r="A66" s="117">
        <v>10</v>
      </c>
      <c r="B66" s="106" t="s">
        <v>212</v>
      </c>
      <c r="C66" s="107" t="s">
        <v>161</v>
      </c>
      <c r="D66" s="134"/>
      <c r="E66" s="134"/>
      <c r="F66" s="134"/>
      <c r="G66" s="134"/>
      <c r="H66" s="134"/>
      <c r="I66" s="134"/>
      <c r="J66" s="134"/>
      <c r="K66" s="134"/>
      <c r="L66" s="135"/>
      <c r="M66" s="121" t="s">
        <v>206</v>
      </c>
      <c r="N66" s="122">
        <v>1</v>
      </c>
      <c r="O66" s="137"/>
      <c r="P66" s="120">
        <v>125000</v>
      </c>
      <c r="Q66" s="130">
        <v>0</v>
      </c>
      <c r="R66" s="130" t="n">
        <f t="shared" si="0"/>
        <v>125000.0</v>
      </c>
      <c r="S66" s="130">
        <v>0</v>
      </c>
      <c r="T66" s="130">
        <v>0</v>
      </c>
      <c r="U66" s="130" t="n">
        <f t="shared" si="1"/>
        <v>125000.0</v>
      </c>
      <c r="V66" s="136"/>
      <c r="W66" s="130">
        <v>4000</v>
      </c>
      <c r="X66" s="132">
        <v>0</v>
      </c>
      <c r="Y66" s="130">
        <v>0</v>
      </c>
      <c r="Z66" s="130" t="n">
        <f t="shared" si="2"/>
        <v>4000.0</v>
      </c>
      <c r="AA66" s="130" t="n">
        <f t="shared" si="3"/>
        <v>125000.0</v>
      </c>
      <c r="AB66" s="130" t="n">
        <f t="shared" si="4"/>
        <v>4000.0</v>
      </c>
      <c r="AC66" s="133" t="n">
        <f t="shared" si="5"/>
        <v>129000.0</v>
      </c>
    </row>
    <row r="67" spans="1:29" x14ac:dyDescent="0.25">
      <c r="A67" s="117">
        <v>11</v>
      </c>
      <c r="B67" s="106" t="s">
        <v>212</v>
      </c>
      <c r="C67" s="107" t="s">
        <v>162</v>
      </c>
      <c r="D67" s="134"/>
      <c r="E67" s="134"/>
      <c r="F67" s="134"/>
      <c r="G67" s="134"/>
      <c r="H67" s="134"/>
      <c r="I67" s="134"/>
      <c r="J67" s="134"/>
      <c r="K67" s="134"/>
      <c r="L67" s="135"/>
      <c r="M67" s="117" t="s">
        <v>211</v>
      </c>
      <c r="N67" s="119">
        <v>0</v>
      </c>
      <c r="O67" s="137"/>
      <c r="P67" s="118">
        <v>0</v>
      </c>
      <c r="Q67" s="130">
        <v>0</v>
      </c>
      <c r="R67" s="130" t="n">
        <f t="shared" si="0"/>
        <v>0.0</v>
      </c>
      <c r="S67" s="130">
        <v>0</v>
      </c>
      <c r="T67" s="130">
        <v>0</v>
      </c>
      <c r="U67" s="130" t="n">
        <f t="shared" si="1"/>
        <v>0.0</v>
      </c>
      <c r="V67" s="136"/>
      <c r="W67" s="130">
        <v>0</v>
      </c>
      <c r="X67" s="132">
        <v>0</v>
      </c>
      <c r="Y67" s="130">
        <v>0</v>
      </c>
      <c r="Z67" s="130" t="n">
        <f t="shared" si="2"/>
        <v>0.0</v>
      </c>
      <c r="AA67" s="130" t="n">
        <f t="shared" si="3"/>
        <v>0.0</v>
      </c>
      <c r="AB67" s="130" t="n">
        <f t="shared" si="4"/>
        <v>0.0</v>
      </c>
      <c r="AC67" s="133" t="n">
        <f t="shared" si="5"/>
        <v>0.0</v>
      </c>
    </row>
    <row r="68" spans="1:29" ht="45" x14ac:dyDescent="0.25">
      <c r="A68" s="117">
        <v>11.1</v>
      </c>
      <c r="B68" s="106" t="s">
        <v>212</v>
      </c>
      <c r="C68" s="107" t="s">
        <v>163</v>
      </c>
      <c r="D68" s="134"/>
      <c r="E68" s="134"/>
      <c r="F68" s="134"/>
      <c r="G68" s="134"/>
      <c r="H68" s="134"/>
      <c r="I68" s="134"/>
      <c r="J68" s="134"/>
      <c r="K68" s="134"/>
      <c r="L68" s="135"/>
      <c r="M68" s="117" t="s">
        <v>206</v>
      </c>
      <c r="N68" s="119">
        <v>1</v>
      </c>
      <c r="O68" s="137"/>
      <c r="P68" s="120">
        <v>15000</v>
      </c>
      <c r="Q68" s="130">
        <v>0</v>
      </c>
      <c r="R68" s="130" t="n">
        <f t="shared" si="0"/>
        <v>15000.0</v>
      </c>
      <c r="S68" s="130">
        <v>0</v>
      </c>
      <c r="T68" s="130">
        <v>0</v>
      </c>
      <c r="U68" s="130" t="n">
        <f t="shared" si="1"/>
        <v>15000.0</v>
      </c>
      <c r="V68" s="136"/>
      <c r="W68" s="130">
        <v>1000</v>
      </c>
      <c r="X68" s="132">
        <v>0</v>
      </c>
      <c r="Y68" s="130">
        <v>0</v>
      </c>
      <c r="Z68" s="130" t="n">
        <f t="shared" si="2"/>
        <v>1000.0</v>
      </c>
      <c r="AA68" s="130" t="n">
        <f t="shared" si="3"/>
        <v>15000.0</v>
      </c>
      <c r="AB68" s="130" t="n">
        <f t="shared" si="4"/>
        <v>1000.0</v>
      </c>
      <c r="AC68" s="133" t="n">
        <f t="shared" si="5"/>
        <v>16000.0</v>
      </c>
    </row>
    <row r="69" spans="1:29" ht="45" x14ac:dyDescent="0.25">
      <c r="A69" s="117">
        <v>11.2</v>
      </c>
      <c r="B69" s="106" t="s">
        <v>212</v>
      </c>
      <c r="C69" s="107" t="s">
        <v>164</v>
      </c>
      <c r="D69" s="134"/>
      <c r="E69" s="134"/>
      <c r="F69" s="134"/>
      <c r="G69" s="134"/>
      <c r="H69" s="134"/>
      <c r="I69" s="134"/>
      <c r="J69" s="134"/>
      <c r="K69" s="134"/>
      <c r="L69" s="135"/>
      <c r="M69" s="117" t="s">
        <v>206</v>
      </c>
      <c r="N69" s="119">
        <v>1</v>
      </c>
      <c r="O69" s="137"/>
      <c r="P69" s="120">
        <v>15000</v>
      </c>
      <c r="Q69" s="130">
        <v>0</v>
      </c>
      <c r="R69" s="130" t="n">
        <f t="shared" si="0"/>
        <v>15000.0</v>
      </c>
      <c r="S69" s="130">
        <v>0</v>
      </c>
      <c r="T69" s="130">
        <v>0</v>
      </c>
      <c r="U69" s="130" t="n">
        <f t="shared" si="1"/>
        <v>15000.0</v>
      </c>
      <c r="V69" s="136"/>
      <c r="W69" s="130">
        <v>1000</v>
      </c>
      <c r="X69" s="132">
        <v>0</v>
      </c>
      <c r="Y69" s="130">
        <v>0</v>
      </c>
      <c r="Z69" s="130" t="n">
        <f t="shared" si="2"/>
        <v>1000.0</v>
      </c>
      <c r="AA69" s="130" t="n">
        <f t="shared" si="3"/>
        <v>15000.0</v>
      </c>
      <c r="AB69" s="130" t="n">
        <f t="shared" si="4"/>
        <v>1000.0</v>
      </c>
      <c r="AC69" s="133" t="n">
        <f t="shared" si="5"/>
        <v>16000.0</v>
      </c>
    </row>
    <row r="70" spans="1:29" ht="45" x14ac:dyDescent="0.25">
      <c r="A70" s="117">
        <v>11.3</v>
      </c>
      <c r="B70" s="106" t="s">
        <v>212</v>
      </c>
      <c r="C70" s="107" t="s">
        <v>165</v>
      </c>
      <c r="D70" s="134"/>
      <c r="E70" s="134"/>
      <c r="F70" s="134"/>
      <c r="G70" s="134"/>
      <c r="H70" s="134"/>
      <c r="I70" s="134"/>
      <c r="J70" s="134"/>
      <c r="K70" s="134"/>
      <c r="L70" s="135"/>
      <c r="M70" s="117" t="s">
        <v>207</v>
      </c>
      <c r="N70" s="119">
        <v>1</v>
      </c>
      <c r="O70" s="137"/>
      <c r="P70" s="120">
        <v>55000</v>
      </c>
      <c r="Q70" s="130">
        <v>0</v>
      </c>
      <c r="R70" s="130" t="n">
        <f t="shared" si="0"/>
        <v>55000.0</v>
      </c>
      <c r="S70" s="130">
        <v>0</v>
      </c>
      <c r="T70" s="130">
        <v>0</v>
      </c>
      <c r="U70" s="130" t="n">
        <f t="shared" si="1"/>
        <v>55000.0</v>
      </c>
      <c r="V70" s="136"/>
      <c r="W70" s="130">
        <v>2000</v>
      </c>
      <c r="X70" s="132">
        <v>0</v>
      </c>
      <c r="Y70" s="130">
        <v>0</v>
      </c>
      <c r="Z70" s="130" t="n">
        <f t="shared" si="2"/>
        <v>2000.0</v>
      </c>
      <c r="AA70" s="130" t="n">
        <f t="shared" si="3"/>
        <v>55000.0</v>
      </c>
      <c r="AB70" s="130" t="n">
        <f t="shared" si="4"/>
        <v>2000.0</v>
      </c>
      <c r="AC70" s="133" t="n">
        <f t="shared" si="5"/>
        <v>57000.0</v>
      </c>
    </row>
    <row r="71" spans="1:29" ht="45" x14ac:dyDescent="0.25">
      <c r="A71" s="117">
        <v>12</v>
      </c>
      <c r="B71" s="106" t="s">
        <v>212</v>
      </c>
      <c r="C71" s="107" t="s">
        <v>214</v>
      </c>
      <c r="D71" s="134"/>
      <c r="E71" s="134"/>
      <c r="F71" s="134"/>
      <c r="G71" s="134"/>
      <c r="H71" s="134"/>
      <c r="I71" s="134"/>
      <c r="J71" s="134"/>
      <c r="K71" s="134"/>
      <c r="L71" s="135"/>
      <c r="M71" s="117" t="s">
        <v>208</v>
      </c>
      <c r="N71" s="119">
        <v>1</v>
      </c>
      <c r="O71" s="137"/>
      <c r="P71" s="120">
        <v>45000</v>
      </c>
      <c r="Q71" s="130">
        <v>0</v>
      </c>
      <c r="R71" s="130" t="n">
        <f t="shared" si="0"/>
        <v>45000.0</v>
      </c>
      <c r="S71" s="130">
        <v>0</v>
      </c>
      <c r="T71" s="130">
        <v>0</v>
      </c>
      <c r="U71" s="130" t="n">
        <f t="shared" si="1"/>
        <v>45000.0</v>
      </c>
      <c r="V71" s="136"/>
      <c r="W71" s="130">
        <v>0</v>
      </c>
      <c r="X71" s="132">
        <v>0</v>
      </c>
      <c r="Y71" s="130">
        <v>0</v>
      </c>
      <c r="Z71" s="130" t="n">
        <f t="shared" si="2"/>
        <v>0.0</v>
      </c>
      <c r="AA71" s="130" t="n">
        <f t="shared" si="3"/>
        <v>45000.0</v>
      </c>
      <c r="AB71" s="130" t="n">
        <f t="shared" si="4"/>
        <v>0.0</v>
      </c>
      <c r="AC71" s="133" t="n">
        <f t="shared" si="5"/>
        <v>45000.0</v>
      </c>
    </row>
    <row r="72" spans="1:29" x14ac:dyDescent="0.25">
      <c r="A72" s="117" t="s">
        <v>85</v>
      </c>
      <c r="B72" s="106" t="s">
        <v>212</v>
      </c>
      <c r="C72" s="107" t="s">
        <v>166</v>
      </c>
      <c r="D72" s="134"/>
      <c r="E72" s="134"/>
      <c r="F72" s="134"/>
      <c r="G72" s="134"/>
      <c r="H72" s="134"/>
      <c r="I72" s="134"/>
      <c r="J72" s="134"/>
      <c r="K72" s="134"/>
      <c r="L72" s="135"/>
      <c r="M72" s="117" t="s">
        <v>211</v>
      </c>
      <c r="N72" s="119">
        <v>0</v>
      </c>
      <c r="O72" s="137"/>
      <c r="P72" s="118">
        <v>0</v>
      </c>
      <c r="Q72" s="130">
        <v>0</v>
      </c>
      <c r="R72" s="130" t="n">
        <f t="shared" si="0"/>
        <v>0.0</v>
      </c>
      <c r="S72" s="130">
        <v>0</v>
      </c>
      <c r="T72" s="130">
        <v>0</v>
      </c>
      <c r="U72" s="130" t="n">
        <f t="shared" si="1"/>
        <v>0.0</v>
      </c>
      <c r="V72" s="136"/>
      <c r="W72" s="130">
        <v>0</v>
      </c>
      <c r="X72" s="132">
        <v>0</v>
      </c>
      <c r="Y72" s="130">
        <v>0</v>
      </c>
      <c r="Z72" s="130" t="n">
        <f t="shared" si="2"/>
        <v>0.0</v>
      </c>
      <c r="AA72" s="130" t="n">
        <f t="shared" si="3"/>
        <v>0.0</v>
      </c>
      <c r="AB72" s="130" t="n">
        <f t="shared" si="4"/>
        <v>0.0</v>
      </c>
      <c r="AC72" s="133" t="n">
        <f t="shared" si="5"/>
        <v>0.0</v>
      </c>
    </row>
    <row r="73" spans="1:29" ht="45" x14ac:dyDescent="0.25">
      <c r="A73" s="117"/>
      <c r="B73" s="106" t="s">
        <v>212</v>
      </c>
      <c r="C73" s="107" t="s">
        <v>167</v>
      </c>
      <c r="D73" s="134"/>
      <c r="E73" s="134"/>
      <c r="F73" s="134"/>
      <c r="G73" s="134"/>
      <c r="H73" s="134"/>
      <c r="I73" s="134"/>
      <c r="J73" s="134"/>
      <c r="K73" s="134"/>
      <c r="L73" s="135"/>
      <c r="M73" s="117" t="s">
        <v>211</v>
      </c>
      <c r="N73" s="119">
        <v>0</v>
      </c>
      <c r="O73" s="137"/>
      <c r="P73" s="123">
        <v>0</v>
      </c>
      <c r="Q73" s="130">
        <v>0</v>
      </c>
      <c r="R73" s="130" t="n">
        <f t="shared" ref="R73:R101" si="6">P73+Q73</f>
        <v>0.0</v>
      </c>
      <c r="S73" s="130">
        <v>0</v>
      </c>
      <c r="T73" s="130">
        <v>0</v>
      </c>
      <c r="U73" s="130" t="n">
        <f t="shared" ref="U73:U101" si="7">SUM(R73:T73)</f>
        <v>0.0</v>
      </c>
      <c r="V73" s="136"/>
      <c r="W73" s="130">
        <v>0</v>
      </c>
      <c r="X73" s="132">
        <v>0</v>
      </c>
      <c r="Y73" s="130">
        <v>0</v>
      </c>
      <c r="Z73" s="130" t="n">
        <f t="shared" ref="Z73:Z101" si="8">SUM(W73:Y73)</f>
        <v>0.0</v>
      </c>
      <c r="AA73" s="130" t="n">
        <f t="shared" ref="AA73:AA101" si="9">U73*N73</f>
        <v>0.0</v>
      </c>
      <c r="AB73" s="130" t="n">
        <f t="shared" ref="AB73:AB101" si="10">Z73*N73</f>
        <v>0.0</v>
      </c>
      <c r="AC73" s="133" t="n">
        <f t="shared" ref="AC73:AC101" si="11">SUM(AA73:AB73)</f>
        <v>0.0</v>
      </c>
    </row>
    <row r="74" spans="1:29" x14ac:dyDescent="0.25">
      <c r="A74" s="117">
        <v>1</v>
      </c>
      <c r="B74" s="106" t="s">
        <v>212</v>
      </c>
      <c r="C74" s="107" t="s">
        <v>168</v>
      </c>
      <c r="D74" s="134"/>
      <c r="E74" s="134"/>
      <c r="F74" s="134"/>
      <c r="G74" s="134"/>
      <c r="H74" s="134"/>
      <c r="I74" s="134"/>
      <c r="J74" s="134"/>
      <c r="K74" s="134"/>
      <c r="L74" s="135"/>
      <c r="M74" s="117" t="s">
        <v>211</v>
      </c>
      <c r="N74" s="119">
        <v>0</v>
      </c>
      <c r="O74" s="137"/>
      <c r="P74" s="123">
        <v>0</v>
      </c>
      <c r="Q74" s="130">
        <v>0</v>
      </c>
      <c r="R74" s="130" t="n">
        <f t="shared" si="6"/>
        <v>0.0</v>
      </c>
      <c r="S74" s="130">
        <v>0</v>
      </c>
      <c r="T74" s="130">
        <v>0</v>
      </c>
      <c r="U74" s="130" t="n">
        <f t="shared" si="7"/>
        <v>0.0</v>
      </c>
      <c r="V74" s="136"/>
      <c r="W74" s="130">
        <v>0</v>
      </c>
      <c r="X74" s="132">
        <v>0</v>
      </c>
      <c r="Y74" s="130">
        <v>0</v>
      </c>
      <c r="Z74" s="130" t="n">
        <f t="shared" si="8"/>
        <v>0.0</v>
      </c>
      <c r="AA74" s="130" t="n">
        <f t="shared" si="9"/>
        <v>0.0</v>
      </c>
      <c r="AB74" s="130" t="n">
        <f t="shared" si="10"/>
        <v>0.0</v>
      </c>
      <c r="AC74" s="133" t="n">
        <f t="shared" si="11"/>
        <v>0.0</v>
      </c>
    </row>
    <row r="75" spans="1:29" x14ac:dyDescent="0.25">
      <c r="A75" s="117"/>
      <c r="B75" s="106" t="s">
        <v>212</v>
      </c>
      <c r="C75" s="107" t="s">
        <v>169</v>
      </c>
      <c r="D75" s="134"/>
      <c r="E75" s="134"/>
      <c r="F75" s="134"/>
      <c r="G75" s="134"/>
      <c r="H75" s="134"/>
      <c r="I75" s="134"/>
      <c r="J75" s="134"/>
      <c r="K75" s="134"/>
      <c r="L75" s="135"/>
      <c r="M75" s="117" t="s">
        <v>211</v>
      </c>
      <c r="N75" s="119">
        <v>0</v>
      </c>
      <c r="O75" s="137"/>
      <c r="P75" s="123">
        <v>0</v>
      </c>
      <c r="Q75" s="130">
        <v>0</v>
      </c>
      <c r="R75" s="130" t="n">
        <f t="shared" si="6"/>
        <v>0.0</v>
      </c>
      <c r="S75" s="130">
        <v>0</v>
      </c>
      <c r="T75" s="130">
        <v>0</v>
      </c>
      <c r="U75" s="130" t="n">
        <f t="shared" si="7"/>
        <v>0.0</v>
      </c>
      <c r="V75" s="136"/>
      <c r="W75" s="130">
        <v>0</v>
      </c>
      <c r="X75" s="132">
        <v>0</v>
      </c>
      <c r="Y75" s="130">
        <v>0</v>
      </c>
      <c r="Z75" s="130" t="n">
        <f t="shared" si="8"/>
        <v>0.0</v>
      </c>
      <c r="AA75" s="130" t="n">
        <f t="shared" si="9"/>
        <v>0.0</v>
      </c>
      <c r="AB75" s="130" t="n">
        <f t="shared" si="10"/>
        <v>0.0</v>
      </c>
      <c r="AC75" s="133" t="n">
        <f t="shared" si="11"/>
        <v>0.0</v>
      </c>
    </row>
    <row r="76" spans="1:29" x14ac:dyDescent="0.25">
      <c r="A76" s="117"/>
      <c r="B76" s="106" t="s">
        <v>212</v>
      </c>
      <c r="C76" s="107" t="s">
        <v>170</v>
      </c>
      <c r="D76" s="134"/>
      <c r="E76" s="134"/>
      <c r="F76" s="134"/>
      <c r="G76" s="134"/>
      <c r="H76" s="134"/>
      <c r="I76" s="134"/>
      <c r="J76" s="134"/>
      <c r="K76" s="134"/>
      <c r="L76" s="135"/>
      <c r="M76" s="117" t="s">
        <v>206</v>
      </c>
      <c r="N76" s="119">
        <v>1</v>
      </c>
      <c r="O76" s="137"/>
      <c r="P76" s="123">
        <v>390000</v>
      </c>
      <c r="Q76" s="130">
        <v>0</v>
      </c>
      <c r="R76" s="130" t="n">
        <f t="shared" si="6"/>
        <v>390000.0</v>
      </c>
      <c r="S76" s="130">
        <v>0</v>
      </c>
      <c r="T76" s="130">
        <v>0</v>
      </c>
      <c r="U76" s="130" t="n">
        <f t="shared" si="7"/>
        <v>390000.0</v>
      </c>
      <c r="V76" s="136"/>
      <c r="W76" s="130">
        <v>15000</v>
      </c>
      <c r="X76" s="132">
        <v>0</v>
      </c>
      <c r="Y76" s="130">
        <v>0</v>
      </c>
      <c r="Z76" s="130" t="n">
        <f t="shared" si="8"/>
        <v>15000.0</v>
      </c>
      <c r="AA76" s="130" t="n">
        <f t="shared" si="9"/>
        <v>390000.0</v>
      </c>
      <c r="AB76" s="130" t="n">
        <f t="shared" si="10"/>
        <v>15000.0</v>
      </c>
      <c r="AC76" s="133" t="n">
        <f t="shared" si="11"/>
        <v>405000.0</v>
      </c>
    </row>
    <row r="77" spans="1:29" x14ac:dyDescent="0.25">
      <c r="A77" s="117"/>
      <c r="B77" s="106" t="s">
        <v>212</v>
      </c>
      <c r="C77" s="107" t="s">
        <v>171</v>
      </c>
      <c r="D77" s="134"/>
      <c r="E77" s="134"/>
      <c r="F77" s="134"/>
      <c r="G77" s="134"/>
      <c r="H77" s="134"/>
      <c r="I77" s="134"/>
      <c r="J77" s="134"/>
      <c r="K77" s="134"/>
      <c r="L77" s="135"/>
      <c r="M77" s="117" t="s">
        <v>211</v>
      </c>
      <c r="N77" s="119">
        <v>0</v>
      </c>
      <c r="O77" s="137"/>
      <c r="P77" s="123">
        <v>0</v>
      </c>
      <c r="Q77" s="130">
        <v>0</v>
      </c>
      <c r="R77" s="130" t="n">
        <f t="shared" si="6"/>
        <v>0.0</v>
      </c>
      <c r="S77" s="130">
        <v>0</v>
      </c>
      <c r="T77" s="130">
        <v>0</v>
      </c>
      <c r="U77" s="130" t="n">
        <f t="shared" si="7"/>
        <v>0.0</v>
      </c>
      <c r="V77" s="136"/>
      <c r="W77" s="130">
        <v>0</v>
      </c>
      <c r="X77" s="132">
        <v>0</v>
      </c>
      <c r="Y77" s="130">
        <v>0</v>
      </c>
      <c r="Z77" s="130" t="n">
        <f t="shared" si="8"/>
        <v>0.0</v>
      </c>
      <c r="AA77" s="130" t="n">
        <f t="shared" si="9"/>
        <v>0.0</v>
      </c>
      <c r="AB77" s="130" t="n">
        <f t="shared" si="10"/>
        <v>0.0</v>
      </c>
      <c r="AC77" s="133" t="n">
        <f t="shared" si="11"/>
        <v>0.0</v>
      </c>
    </row>
    <row r="78" spans="1:29" x14ac:dyDescent="0.25">
      <c r="A78" s="117">
        <v>2</v>
      </c>
      <c r="B78" s="106" t="s">
        <v>212</v>
      </c>
      <c r="C78" s="107" t="s">
        <v>172</v>
      </c>
      <c r="D78" s="134"/>
      <c r="E78" s="134"/>
      <c r="F78" s="134"/>
      <c r="G78" s="134"/>
      <c r="H78" s="134"/>
      <c r="I78" s="134"/>
      <c r="J78" s="134"/>
      <c r="K78" s="134"/>
      <c r="L78" s="135"/>
      <c r="M78" s="117" t="s">
        <v>211</v>
      </c>
      <c r="N78" s="119">
        <v>0</v>
      </c>
      <c r="O78" s="137"/>
      <c r="P78" s="118">
        <v>0</v>
      </c>
      <c r="Q78" s="130">
        <v>0</v>
      </c>
      <c r="R78" s="130" t="n">
        <f t="shared" si="6"/>
        <v>0.0</v>
      </c>
      <c r="S78" s="130">
        <v>0</v>
      </c>
      <c r="T78" s="130">
        <v>0</v>
      </c>
      <c r="U78" s="130" t="n">
        <f t="shared" si="7"/>
        <v>0.0</v>
      </c>
      <c r="V78" s="136"/>
      <c r="W78" s="130">
        <v>0</v>
      </c>
      <c r="X78" s="132">
        <v>0</v>
      </c>
      <c r="Y78" s="130">
        <v>0</v>
      </c>
      <c r="Z78" s="130" t="n">
        <f t="shared" si="8"/>
        <v>0.0</v>
      </c>
      <c r="AA78" s="130" t="n">
        <f t="shared" si="9"/>
        <v>0.0</v>
      </c>
      <c r="AB78" s="130" t="n">
        <f t="shared" si="10"/>
        <v>0.0</v>
      </c>
      <c r="AC78" s="133" t="n">
        <f t="shared" si="11"/>
        <v>0.0</v>
      </c>
    </row>
    <row r="79" spans="1:29" ht="45" x14ac:dyDescent="0.25">
      <c r="A79" s="117">
        <v>2.1</v>
      </c>
      <c r="B79" s="106" t="s">
        <v>212</v>
      </c>
      <c r="C79" s="107" t="s">
        <v>173</v>
      </c>
      <c r="D79" s="134"/>
      <c r="E79" s="134"/>
      <c r="F79" s="134"/>
      <c r="G79" s="134"/>
      <c r="H79" s="134"/>
      <c r="I79" s="134"/>
      <c r="J79" s="134"/>
      <c r="K79" s="134"/>
      <c r="L79" s="135"/>
      <c r="M79" s="117" t="s">
        <v>211</v>
      </c>
      <c r="N79" s="119">
        <v>0</v>
      </c>
      <c r="O79" s="137"/>
      <c r="P79" s="118">
        <v>0</v>
      </c>
      <c r="Q79" s="130">
        <v>0</v>
      </c>
      <c r="R79" s="130" t="n">
        <f t="shared" si="6"/>
        <v>0.0</v>
      </c>
      <c r="S79" s="130">
        <v>0</v>
      </c>
      <c r="T79" s="130">
        <v>0</v>
      </c>
      <c r="U79" s="130" t="n">
        <f t="shared" si="7"/>
        <v>0.0</v>
      </c>
      <c r="V79" s="136"/>
      <c r="W79" s="130">
        <v>0</v>
      </c>
      <c r="X79" s="132">
        <v>0</v>
      </c>
      <c r="Y79" s="130">
        <v>0</v>
      </c>
      <c r="Z79" s="130" t="n">
        <f t="shared" si="8"/>
        <v>0.0</v>
      </c>
      <c r="AA79" s="130" t="n">
        <f t="shared" si="9"/>
        <v>0.0</v>
      </c>
      <c r="AB79" s="130" t="n">
        <f t="shared" si="10"/>
        <v>0.0</v>
      </c>
      <c r="AC79" s="133" t="n">
        <f t="shared" si="11"/>
        <v>0.0</v>
      </c>
    </row>
    <row r="80" spans="1:29" x14ac:dyDescent="0.25">
      <c r="A80" s="117" t="s">
        <v>199</v>
      </c>
      <c r="B80" s="106" t="s">
        <v>212</v>
      </c>
      <c r="C80" s="107" t="s">
        <v>174</v>
      </c>
      <c r="D80" s="134"/>
      <c r="E80" s="134"/>
      <c r="F80" s="134"/>
      <c r="G80" s="134"/>
      <c r="H80" s="134"/>
      <c r="I80" s="134"/>
      <c r="J80" s="134"/>
      <c r="K80" s="134"/>
      <c r="L80" s="135"/>
      <c r="M80" s="117" t="s">
        <v>47</v>
      </c>
      <c r="N80" s="124">
        <v>0</v>
      </c>
      <c r="O80" s="137"/>
      <c r="P80" s="118">
        <v>380</v>
      </c>
      <c r="Q80" s="130">
        <v>0</v>
      </c>
      <c r="R80" s="130" t="n">
        <f t="shared" si="6"/>
        <v>380.0</v>
      </c>
      <c r="S80" s="130">
        <v>0</v>
      </c>
      <c r="T80" s="130">
        <v>0</v>
      </c>
      <c r="U80" s="130" t="n">
        <f t="shared" si="7"/>
        <v>380.0</v>
      </c>
      <c r="V80" s="136"/>
      <c r="W80" s="130">
        <v>50</v>
      </c>
      <c r="X80" s="132">
        <v>0</v>
      </c>
      <c r="Y80" s="130">
        <v>0</v>
      </c>
      <c r="Z80" s="130" t="n">
        <f t="shared" si="8"/>
        <v>50.0</v>
      </c>
      <c r="AA80" s="130" t="n">
        <f t="shared" si="9"/>
        <v>0.0</v>
      </c>
      <c r="AB80" s="130" t="n">
        <f t="shared" si="10"/>
        <v>0.0</v>
      </c>
      <c r="AC80" s="133" t="n">
        <f t="shared" si="11"/>
        <v>0.0</v>
      </c>
    </row>
    <row r="81" spans="1:29" x14ac:dyDescent="0.25">
      <c r="A81" s="117" t="s">
        <v>200</v>
      </c>
      <c r="B81" s="106" t="s">
        <v>212</v>
      </c>
      <c r="C81" s="107" t="s">
        <v>175</v>
      </c>
      <c r="D81" s="134"/>
      <c r="E81" s="134"/>
      <c r="F81" s="134"/>
      <c r="G81" s="134"/>
      <c r="H81" s="134"/>
      <c r="I81" s="134"/>
      <c r="J81" s="134"/>
      <c r="K81" s="134"/>
      <c r="L81" s="135"/>
      <c r="M81" s="117" t="s">
        <v>47</v>
      </c>
      <c r="N81" s="124">
        <v>0</v>
      </c>
      <c r="O81" s="137"/>
      <c r="P81" s="118">
        <v>350</v>
      </c>
      <c r="Q81" s="130">
        <v>0</v>
      </c>
      <c r="R81" s="130" t="n">
        <f t="shared" si="6"/>
        <v>350.0</v>
      </c>
      <c r="S81" s="130">
        <v>0</v>
      </c>
      <c r="T81" s="130">
        <v>0</v>
      </c>
      <c r="U81" s="130" t="n">
        <f t="shared" si="7"/>
        <v>350.0</v>
      </c>
      <c r="V81" s="136"/>
      <c r="W81" s="130">
        <v>50</v>
      </c>
      <c r="X81" s="132">
        <v>0</v>
      </c>
      <c r="Y81" s="130">
        <v>0</v>
      </c>
      <c r="Z81" s="130" t="n">
        <f t="shared" si="8"/>
        <v>50.0</v>
      </c>
      <c r="AA81" s="130" t="n">
        <f t="shared" si="9"/>
        <v>0.0</v>
      </c>
      <c r="AB81" s="130" t="n">
        <f t="shared" si="10"/>
        <v>0.0</v>
      </c>
      <c r="AC81" s="133" t="n">
        <f t="shared" si="11"/>
        <v>0.0</v>
      </c>
    </row>
    <row r="82" spans="1:29" x14ac:dyDescent="0.25">
      <c r="A82" s="117" t="s">
        <v>201</v>
      </c>
      <c r="B82" s="106" t="s">
        <v>212</v>
      </c>
      <c r="C82" s="107" t="s">
        <v>176</v>
      </c>
      <c r="D82" s="134"/>
      <c r="E82" s="134"/>
      <c r="F82" s="134"/>
      <c r="G82" s="134"/>
      <c r="H82" s="134"/>
      <c r="I82" s="134"/>
      <c r="J82" s="134"/>
      <c r="K82" s="134"/>
      <c r="L82" s="135"/>
      <c r="M82" s="117" t="s">
        <v>47</v>
      </c>
      <c r="N82" s="124">
        <v>0</v>
      </c>
      <c r="O82" s="137"/>
      <c r="P82" s="118">
        <v>300</v>
      </c>
      <c r="Q82" s="130">
        <v>0</v>
      </c>
      <c r="R82" s="130" t="n">
        <f t="shared" si="6"/>
        <v>300.0</v>
      </c>
      <c r="S82" s="130">
        <v>0</v>
      </c>
      <c r="T82" s="130">
        <v>0</v>
      </c>
      <c r="U82" s="130" t="n">
        <f t="shared" si="7"/>
        <v>300.0</v>
      </c>
      <c r="V82" s="136"/>
      <c r="W82" s="130">
        <v>50</v>
      </c>
      <c r="X82" s="132">
        <v>0</v>
      </c>
      <c r="Y82" s="130">
        <v>0</v>
      </c>
      <c r="Z82" s="130" t="n">
        <f t="shared" si="8"/>
        <v>50.0</v>
      </c>
      <c r="AA82" s="130" t="n">
        <f t="shared" si="9"/>
        <v>0.0</v>
      </c>
      <c r="AB82" s="130" t="n">
        <f t="shared" si="10"/>
        <v>0.0</v>
      </c>
      <c r="AC82" s="133" t="n">
        <f t="shared" si="11"/>
        <v>0.0</v>
      </c>
    </row>
    <row r="83" spans="1:29" x14ac:dyDescent="0.25">
      <c r="A83" s="117" t="s">
        <v>202</v>
      </c>
      <c r="B83" s="106" t="s">
        <v>212</v>
      </c>
      <c r="C83" s="107" t="s">
        <v>177</v>
      </c>
      <c r="D83" s="134"/>
      <c r="E83" s="134"/>
      <c r="F83" s="134"/>
      <c r="G83" s="134"/>
      <c r="H83" s="134"/>
      <c r="I83" s="134"/>
      <c r="J83" s="134"/>
      <c r="K83" s="134"/>
      <c r="L83" s="135"/>
      <c r="M83" s="117" t="s">
        <v>47</v>
      </c>
      <c r="N83" s="124">
        <v>0</v>
      </c>
      <c r="O83" s="137"/>
      <c r="P83" s="118">
        <v>310</v>
      </c>
      <c r="Q83" s="130">
        <v>0</v>
      </c>
      <c r="R83" s="130" t="n">
        <f t="shared" si="6"/>
        <v>310.0</v>
      </c>
      <c r="S83" s="130">
        <v>0</v>
      </c>
      <c r="T83" s="130">
        <v>0</v>
      </c>
      <c r="U83" s="130" t="n">
        <f t="shared" si="7"/>
        <v>310.0</v>
      </c>
      <c r="V83" s="136"/>
      <c r="W83" s="130">
        <v>50</v>
      </c>
      <c r="X83" s="132">
        <v>0</v>
      </c>
      <c r="Y83" s="130">
        <v>0</v>
      </c>
      <c r="Z83" s="130" t="n">
        <f t="shared" si="8"/>
        <v>50.0</v>
      </c>
      <c r="AA83" s="130" t="n">
        <f t="shared" si="9"/>
        <v>0.0</v>
      </c>
      <c r="AB83" s="130" t="n">
        <f t="shared" si="10"/>
        <v>0.0</v>
      </c>
      <c r="AC83" s="133" t="n">
        <f t="shared" si="11"/>
        <v>0.0</v>
      </c>
    </row>
    <row r="84" spans="1:29" ht="45" x14ac:dyDescent="0.25">
      <c r="A84" s="117">
        <v>2.2000000000000002</v>
      </c>
      <c r="B84" s="106" t="s">
        <v>212</v>
      </c>
      <c r="C84" s="107" t="s">
        <v>178</v>
      </c>
      <c r="D84" s="134"/>
      <c r="E84" s="134"/>
      <c r="F84" s="134"/>
      <c r="G84" s="134"/>
      <c r="H84" s="134"/>
      <c r="I84" s="134"/>
      <c r="J84" s="134"/>
      <c r="K84" s="134"/>
      <c r="L84" s="135"/>
      <c r="M84" s="117" t="s">
        <v>211</v>
      </c>
      <c r="N84" s="119">
        <v>0</v>
      </c>
      <c r="O84" s="137"/>
      <c r="P84" s="118">
        <v>0</v>
      </c>
      <c r="Q84" s="130">
        <v>0</v>
      </c>
      <c r="R84" s="130" t="n">
        <f t="shared" si="6"/>
        <v>0.0</v>
      </c>
      <c r="S84" s="130">
        <v>0</v>
      </c>
      <c r="T84" s="130">
        <v>0</v>
      </c>
      <c r="U84" s="130" t="n">
        <f t="shared" si="7"/>
        <v>0.0</v>
      </c>
      <c r="V84" s="136"/>
      <c r="W84" s="130">
        <v>0</v>
      </c>
      <c r="X84" s="132">
        <v>0</v>
      </c>
      <c r="Y84" s="130">
        <v>0</v>
      </c>
      <c r="Z84" s="130" t="n">
        <f t="shared" si="8"/>
        <v>0.0</v>
      </c>
      <c r="AA84" s="130" t="n">
        <f t="shared" si="9"/>
        <v>0.0</v>
      </c>
      <c r="AB84" s="130" t="n">
        <f t="shared" si="10"/>
        <v>0.0</v>
      </c>
      <c r="AC84" s="133" t="n">
        <f t="shared" si="11"/>
        <v>0.0</v>
      </c>
    </row>
    <row r="85" spans="1:29" x14ac:dyDescent="0.25">
      <c r="A85" s="117" t="s">
        <v>199</v>
      </c>
      <c r="B85" s="106" t="s">
        <v>212</v>
      </c>
      <c r="C85" s="107" t="s">
        <v>174</v>
      </c>
      <c r="D85" s="134"/>
      <c r="E85" s="134"/>
      <c r="F85" s="134"/>
      <c r="G85" s="134"/>
      <c r="H85" s="134"/>
      <c r="I85" s="134"/>
      <c r="J85" s="134"/>
      <c r="K85" s="134"/>
      <c r="L85" s="135"/>
      <c r="M85" s="117" t="s">
        <v>205</v>
      </c>
      <c r="N85" s="124">
        <v>0</v>
      </c>
      <c r="O85" s="137"/>
      <c r="P85" s="123">
        <v>150</v>
      </c>
      <c r="Q85" s="130">
        <v>0</v>
      </c>
      <c r="R85" s="130" t="n">
        <f t="shared" si="6"/>
        <v>150.0</v>
      </c>
      <c r="S85" s="130">
        <v>0</v>
      </c>
      <c r="T85" s="130">
        <v>0</v>
      </c>
      <c r="U85" s="130" t="n">
        <f t="shared" si="7"/>
        <v>150.0</v>
      </c>
      <c r="V85" s="136"/>
      <c r="W85" s="130">
        <v>50</v>
      </c>
      <c r="X85" s="132">
        <v>0</v>
      </c>
      <c r="Y85" s="130">
        <v>0</v>
      </c>
      <c r="Z85" s="130" t="n">
        <f t="shared" si="8"/>
        <v>50.0</v>
      </c>
      <c r="AA85" s="130" t="n">
        <f t="shared" si="9"/>
        <v>0.0</v>
      </c>
      <c r="AB85" s="130" t="n">
        <f t="shared" si="10"/>
        <v>0.0</v>
      </c>
      <c r="AC85" s="133" t="n">
        <f t="shared" si="11"/>
        <v>0.0</v>
      </c>
    </row>
    <row r="86" spans="1:29" x14ac:dyDescent="0.25">
      <c r="A86" s="117" t="s">
        <v>200</v>
      </c>
      <c r="B86" s="106" t="s">
        <v>212</v>
      </c>
      <c r="C86" s="107" t="s">
        <v>175</v>
      </c>
      <c r="D86" s="134"/>
      <c r="E86" s="134"/>
      <c r="F86" s="134"/>
      <c r="G86" s="134"/>
      <c r="H86" s="134"/>
      <c r="I86" s="134"/>
      <c r="J86" s="134"/>
      <c r="K86" s="134"/>
      <c r="L86" s="135"/>
      <c r="M86" s="117" t="s">
        <v>205</v>
      </c>
      <c r="N86" s="124">
        <v>0</v>
      </c>
      <c r="O86" s="137"/>
      <c r="P86" s="123">
        <v>150</v>
      </c>
      <c r="Q86" s="130">
        <v>0</v>
      </c>
      <c r="R86" s="130" t="n">
        <f t="shared" si="6"/>
        <v>150.0</v>
      </c>
      <c r="S86" s="130">
        <v>0</v>
      </c>
      <c r="T86" s="130">
        <v>0</v>
      </c>
      <c r="U86" s="130" t="n">
        <f t="shared" si="7"/>
        <v>150.0</v>
      </c>
      <c r="V86" s="136"/>
      <c r="W86" s="130">
        <v>50</v>
      </c>
      <c r="X86" s="132">
        <v>0</v>
      </c>
      <c r="Y86" s="130">
        <v>0</v>
      </c>
      <c r="Z86" s="130" t="n">
        <f t="shared" si="8"/>
        <v>50.0</v>
      </c>
      <c r="AA86" s="130" t="n">
        <f t="shared" si="9"/>
        <v>0.0</v>
      </c>
      <c r="AB86" s="130" t="n">
        <f t="shared" si="10"/>
        <v>0.0</v>
      </c>
      <c r="AC86" s="133" t="n">
        <f t="shared" si="11"/>
        <v>0.0</v>
      </c>
    </row>
    <row r="87" spans="1:29" x14ac:dyDescent="0.25">
      <c r="A87" s="117" t="s">
        <v>201</v>
      </c>
      <c r="B87" s="106" t="s">
        <v>212</v>
      </c>
      <c r="C87" s="107" t="s">
        <v>176</v>
      </c>
      <c r="D87" s="134"/>
      <c r="E87" s="134"/>
      <c r="F87" s="134"/>
      <c r="G87" s="134"/>
      <c r="H87" s="134"/>
      <c r="I87" s="134"/>
      <c r="J87" s="134"/>
      <c r="K87" s="134"/>
      <c r="L87" s="135"/>
      <c r="M87" s="117" t="s">
        <v>205</v>
      </c>
      <c r="N87" s="124">
        <v>0</v>
      </c>
      <c r="O87" s="137"/>
      <c r="P87" s="123">
        <v>150</v>
      </c>
      <c r="Q87" s="130">
        <v>0</v>
      </c>
      <c r="R87" s="130" t="n">
        <f t="shared" si="6"/>
        <v>150.0</v>
      </c>
      <c r="S87" s="130">
        <v>0</v>
      </c>
      <c r="T87" s="130">
        <v>0</v>
      </c>
      <c r="U87" s="130" t="n">
        <f t="shared" si="7"/>
        <v>150.0</v>
      </c>
      <c r="V87" s="136"/>
      <c r="W87" s="130">
        <v>50</v>
      </c>
      <c r="X87" s="132">
        <v>0</v>
      </c>
      <c r="Y87" s="130">
        <v>0</v>
      </c>
      <c r="Z87" s="130" t="n">
        <f t="shared" si="8"/>
        <v>50.0</v>
      </c>
      <c r="AA87" s="130" t="n">
        <f t="shared" si="9"/>
        <v>0.0</v>
      </c>
      <c r="AB87" s="130" t="n">
        <f t="shared" si="10"/>
        <v>0.0</v>
      </c>
      <c r="AC87" s="133" t="n">
        <f t="shared" si="11"/>
        <v>0.0</v>
      </c>
    </row>
    <row r="88" spans="1:29" x14ac:dyDescent="0.25">
      <c r="A88" s="117" t="s">
        <v>202</v>
      </c>
      <c r="B88" s="106" t="s">
        <v>212</v>
      </c>
      <c r="C88" s="107" t="s">
        <v>179</v>
      </c>
      <c r="D88" s="134"/>
      <c r="E88" s="134"/>
      <c r="F88" s="134"/>
      <c r="G88" s="134"/>
      <c r="H88" s="134"/>
      <c r="I88" s="134"/>
      <c r="J88" s="134"/>
      <c r="K88" s="134"/>
      <c r="L88" s="135"/>
      <c r="M88" s="117" t="s">
        <v>205</v>
      </c>
      <c r="N88" s="124">
        <v>0</v>
      </c>
      <c r="O88" s="137"/>
      <c r="P88" s="123">
        <v>250</v>
      </c>
      <c r="Q88" s="130">
        <v>0</v>
      </c>
      <c r="R88" s="130" t="n">
        <f t="shared" si="6"/>
        <v>250.0</v>
      </c>
      <c r="S88" s="130">
        <v>0</v>
      </c>
      <c r="T88" s="130">
        <v>0</v>
      </c>
      <c r="U88" s="130" t="n">
        <f t="shared" si="7"/>
        <v>250.0</v>
      </c>
      <c r="V88" s="136"/>
      <c r="W88" s="130">
        <v>50</v>
      </c>
      <c r="X88" s="132">
        <v>0</v>
      </c>
      <c r="Y88" s="130">
        <v>0</v>
      </c>
      <c r="Z88" s="130" t="n">
        <f t="shared" si="8"/>
        <v>50.0</v>
      </c>
      <c r="AA88" s="130" t="n">
        <f t="shared" si="9"/>
        <v>0.0</v>
      </c>
      <c r="AB88" s="130" t="n">
        <f t="shared" si="10"/>
        <v>0.0</v>
      </c>
      <c r="AC88" s="133" t="n">
        <f t="shared" si="11"/>
        <v>0.0</v>
      </c>
    </row>
    <row r="89" spans="1:29" ht="45" x14ac:dyDescent="0.25">
      <c r="A89" s="117">
        <v>2.2999999999999998</v>
      </c>
      <c r="B89" s="106" t="s">
        <v>212</v>
      </c>
      <c r="C89" s="107" t="s">
        <v>180</v>
      </c>
      <c r="D89" s="134"/>
      <c r="E89" s="134"/>
      <c r="F89" s="134"/>
      <c r="G89" s="134"/>
      <c r="H89" s="134"/>
      <c r="I89" s="134"/>
      <c r="J89" s="134"/>
      <c r="K89" s="134"/>
      <c r="L89" s="135"/>
      <c r="M89" s="117" t="s">
        <v>211</v>
      </c>
      <c r="N89" s="119">
        <v>0</v>
      </c>
      <c r="O89" s="137"/>
      <c r="P89" s="118">
        <v>0</v>
      </c>
      <c r="Q89" s="130">
        <v>0</v>
      </c>
      <c r="R89" s="130" t="n">
        <f t="shared" si="6"/>
        <v>0.0</v>
      </c>
      <c r="S89" s="130">
        <v>0</v>
      </c>
      <c r="T89" s="130">
        <v>0</v>
      </c>
      <c r="U89" s="130" t="n">
        <f t="shared" si="7"/>
        <v>0.0</v>
      </c>
      <c r="V89" s="136"/>
      <c r="W89" s="130">
        <v>0</v>
      </c>
      <c r="X89" s="132">
        <v>0</v>
      </c>
      <c r="Y89" s="130">
        <v>0</v>
      </c>
      <c r="Z89" s="130" t="n">
        <f t="shared" si="8"/>
        <v>0.0</v>
      </c>
      <c r="AA89" s="130" t="n">
        <f t="shared" si="9"/>
        <v>0.0</v>
      </c>
      <c r="AB89" s="130" t="n">
        <f t="shared" si="10"/>
        <v>0.0</v>
      </c>
      <c r="AC89" s="133" t="n">
        <f t="shared" si="11"/>
        <v>0.0</v>
      </c>
    </row>
    <row r="90" spans="1:29" x14ac:dyDescent="0.25">
      <c r="A90" s="117" t="s">
        <v>199</v>
      </c>
      <c r="B90" s="106" t="s">
        <v>212</v>
      </c>
      <c r="C90" s="107" t="s">
        <v>181</v>
      </c>
      <c r="D90" s="134"/>
      <c r="E90" s="134"/>
      <c r="F90" s="134"/>
      <c r="G90" s="134"/>
      <c r="H90" s="134"/>
      <c r="I90" s="134"/>
      <c r="J90" s="134"/>
      <c r="K90" s="134"/>
      <c r="L90" s="135"/>
      <c r="M90" s="117" t="s">
        <v>47</v>
      </c>
      <c r="N90" s="124">
        <v>0</v>
      </c>
      <c r="O90" s="137"/>
      <c r="P90" s="118">
        <v>350</v>
      </c>
      <c r="Q90" s="130">
        <v>0</v>
      </c>
      <c r="R90" s="130" t="n">
        <f t="shared" si="6"/>
        <v>350.0</v>
      </c>
      <c r="S90" s="130">
        <v>0</v>
      </c>
      <c r="T90" s="130">
        <v>0</v>
      </c>
      <c r="U90" s="130" t="n">
        <f t="shared" si="7"/>
        <v>350.0</v>
      </c>
      <c r="V90" s="136"/>
      <c r="W90" s="130">
        <v>70</v>
      </c>
      <c r="X90" s="132">
        <v>0</v>
      </c>
      <c r="Y90" s="130">
        <v>0</v>
      </c>
      <c r="Z90" s="130" t="n">
        <f t="shared" si="8"/>
        <v>70.0</v>
      </c>
      <c r="AA90" s="130" t="n">
        <f t="shared" si="9"/>
        <v>0.0</v>
      </c>
      <c r="AB90" s="130" t="n">
        <f t="shared" si="10"/>
        <v>0.0</v>
      </c>
      <c r="AC90" s="133" t="n">
        <f t="shared" si="11"/>
        <v>0.0</v>
      </c>
    </row>
    <row r="91" spans="1:29" x14ac:dyDescent="0.25">
      <c r="A91" s="117" t="s">
        <v>200</v>
      </c>
      <c r="B91" s="106" t="s">
        <v>212</v>
      </c>
      <c r="C91" s="107" t="s">
        <v>182</v>
      </c>
      <c r="D91" s="134"/>
      <c r="E91" s="134"/>
      <c r="F91" s="134"/>
      <c r="G91" s="134"/>
      <c r="H91" s="134"/>
      <c r="I91" s="134"/>
      <c r="J91" s="134"/>
      <c r="K91" s="134"/>
      <c r="L91" s="135"/>
      <c r="M91" s="117" t="s">
        <v>47</v>
      </c>
      <c r="N91" s="124">
        <v>0</v>
      </c>
      <c r="O91" s="137"/>
      <c r="P91" s="118">
        <v>300</v>
      </c>
      <c r="Q91" s="130">
        <v>0</v>
      </c>
      <c r="R91" s="130" t="n">
        <f t="shared" si="6"/>
        <v>300.0</v>
      </c>
      <c r="S91" s="130">
        <v>0</v>
      </c>
      <c r="T91" s="130">
        <v>0</v>
      </c>
      <c r="U91" s="130" t="n">
        <f t="shared" si="7"/>
        <v>300.0</v>
      </c>
      <c r="V91" s="136"/>
      <c r="W91" s="130">
        <v>60</v>
      </c>
      <c r="X91" s="132">
        <v>0</v>
      </c>
      <c r="Y91" s="130">
        <v>0</v>
      </c>
      <c r="Z91" s="130" t="n">
        <f t="shared" si="8"/>
        <v>60.0</v>
      </c>
      <c r="AA91" s="130" t="n">
        <f t="shared" si="9"/>
        <v>0.0</v>
      </c>
      <c r="AB91" s="130" t="n">
        <f t="shared" si="10"/>
        <v>0.0</v>
      </c>
      <c r="AC91" s="133" t="n">
        <f t="shared" si="11"/>
        <v>0.0</v>
      </c>
    </row>
    <row r="92" spans="1:29" ht="45" x14ac:dyDescent="0.25">
      <c r="A92" s="117">
        <v>2.4</v>
      </c>
      <c r="B92" s="106" t="s">
        <v>212</v>
      </c>
      <c r="C92" s="107" t="s">
        <v>183</v>
      </c>
      <c r="D92" s="134"/>
      <c r="E92" s="134"/>
      <c r="F92" s="134"/>
      <c r="G92" s="134"/>
      <c r="H92" s="134"/>
      <c r="I92" s="134"/>
      <c r="J92" s="134"/>
      <c r="K92" s="134"/>
      <c r="L92" s="135"/>
      <c r="M92" s="117" t="s">
        <v>211</v>
      </c>
      <c r="N92" s="119">
        <v>0</v>
      </c>
      <c r="O92" s="137"/>
      <c r="P92" s="118">
        <v>0</v>
      </c>
      <c r="Q92" s="130">
        <v>0</v>
      </c>
      <c r="R92" s="130" t="n">
        <f t="shared" si="6"/>
        <v>0.0</v>
      </c>
      <c r="S92" s="130">
        <v>0</v>
      </c>
      <c r="T92" s="130">
        <v>0</v>
      </c>
      <c r="U92" s="130" t="n">
        <f t="shared" si="7"/>
        <v>0.0</v>
      </c>
      <c r="V92" s="136"/>
      <c r="W92" s="130">
        <v>0</v>
      </c>
      <c r="X92" s="132">
        <v>0</v>
      </c>
      <c r="Y92" s="130">
        <v>0</v>
      </c>
      <c r="Z92" s="130" t="n">
        <f t="shared" si="8"/>
        <v>0.0</v>
      </c>
      <c r="AA92" s="130" t="n">
        <f t="shared" si="9"/>
        <v>0.0</v>
      </c>
      <c r="AB92" s="130" t="n">
        <f t="shared" si="10"/>
        <v>0.0</v>
      </c>
      <c r="AC92" s="133" t="n">
        <f t="shared" si="11"/>
        <v>0.0</v>
      </c>
    </row>
    <row r="93" spans="1:29" x14ac:dyDescent="0.25">
      <c r="A93" s="117" t="s">
        <v>199</v>
      </c>
      <c r="B93" s="106" t="s">
        <v>212</v>
      </c>
      <c r="C93" s="107" t="s">
        <v>184</v>
      </c>
      <c r="D93" s="134"/>
      <c r="E93" s="134"/>
      <c r="F93" s="134"/>
      <c r="G93" s="134"/>
      <c r="H93" s="134"/>
      <c r="I93" s="134"/>
      <c r="J93" s="134"/>
      <c r="K93" s="134"/>
      <c r="L93" s="135"/>
      <c r="M93" s="117" t="s">
        <v>47</v>
      </c>
      <c r="N93" s="124">
        <v>0</v>
      </c>
      <c r="O93" s="137"/>
      <c r="P93" s="118">
        <v>400</v>
      </c>
      <c r="Q93" s="130">
        <v>0</v>
      </c>
      <c r="R93" s="130" t="n">
        <f t="shared" si="6"/>
        <v>400.0</v>
      </c>
      <c r="S93" s="130">
        <v>0</v>
      </c>
      <c r="T93" s="130">
        <v>0</v>
      </c>
      <c r="U93" s="130" t="n">
        <f t="shared" si="7"/>
        <v>400.0</v>
      </c>
      <c r="V93" s="136"/>
      <c r="W93" s="130">
        <v>60</v>
      </c>
      <c r="X93" s="132">
        <v>0</v>
      </c>
      <c r="Y93" s="130">
        <v>0</v>
      </c>
      <c r="Z93" s="130" t="n">
        <f t="shared" si="8"/>
        <v>60.0</v>
      </c>
      <c r="AA93" s="130" t="n">
        <f t="shared" si="9"/>
        <v>0.0</v>
      </c>
      <c r="AB93" s="130" t="n">
        <f t="shared" si="10"/>
        <v>0.0</v>
      </c>
      <c r="AC93" s="133" t="n">
        <f t="shared" si="11"/>
        <v>0.0</v>
      </c>
    </row>
    <row r="94" spans="1:29" x14ac:dyDescent="0.25">
      <c r="A94" s="117" t="s">
        <v>200</v>
      </c>
      <c r="B94" s="106" t="s">
        <v>212</v>
      </c>
      <c r="C94" s="107" t="s">
        <v>185</v>
      </c>
      <c r="D94" s="134"/>
      <c r="E94" s="134"/>
      <c r="F94" s="134"/>
      <c r="G94" s="134"/>
      <c r="H94" s="134"/>
      <c r="I94" s="134"/>
      <c r="J94" s="134"/>
      <c r="K94" s="134"/>
      <c r="L94" s="135"/>
      <c r="M94" s="117" t="s">
        <v>47</v>
      </c>
      <c r="N94" s="124">
        <v>0</v>
      </c>
      <c r="O94" s="137"/>
      <c r="P94" s="118">
        <v>350</v>
      </c>
      <c r="Q94" s="130">
        <v>0</v>
      </c>
      <c r="R94" s="130" t="n">
        <f t="shared" si="6"/>
        <v>350.0</v>
      </c>
      <c r="S94" s="130">
        <v>0</v>
      </c>
      <c r="T94" s="130">
        <v>0</v>
      </c>
      <c r="U94" s="130" t="n">
        <f t="shared" si="7"/>
        <v>350.0</v>
      </c>
      <c r="V94" s="136"/>
      <c r="W94" s="130">
        <v>60</v>
      </c>
      <c r="X94" s="132">
        <v>0</v>
      </c>
      <c r="Y94" s="130">
        <v>0</v>
      </c>
      <c r="Z94" s="130" t="n">
        <f t="shared" si="8"/>
        <v>60.0</v>
      </c>
      <c r="AA94" s="130" t="n">
        <f t="shared" si="9"/>
        <v>0.0</v>
      </c>
      <c r="AB94" s="130" t="n">
        <f t="shared" si="10"/>
        <v>0.0</v>
      </c>
      <c r="AC94" s="133" t="n">
        <f t="shared" si="11"/>
        <v>0.0</v>
      </c>
    </row>
    <row r="95" spans="1:29" x14ac:dyDescent="0.25">
      <c r="A95" s="117">
        <v>3</v>
      </c>
      <c r="B95" s="106" t="s">
        <v>212</v>
      </c>
      <c r="C95" s="107" t="s">
        <v>186</v>
      </c>
      <c r="D95" s="134"/>
      <c r="E95" s="134"/>
      <c r="F95" s="134"/>
      <c r="G95" s="134"/>
      <c r="H95" s="134"/>
      <c r="I95" s="134"/>
      <c r="J95" s="134"/>
      <c r="K95" s="134"/>
      <c r="L95" s="135"/>
      <c r="M95" s="117" t="s">
        <v>211</v>
      </c>
      <c r="N95" s="119">
        <v>0</v>
      </c>
      <c r="O95" s="137"/>
      <c r="P95" s="118">
        <v>0</v>
      </c>
      <c r="Q95" s="130">
        <v>0</v>
      </c>
      <c r="R95" s="130" t="n">
        <f t="shared" si="6"/>
        <v>0.0</v>
      </c>
      <c r="S95" s="130">
        <v>0</v>
      </c>
      <c r="T95" s="130">
        <v>0</v>
      </c>
      <c r="U95" s="130" t="n">
        <f t="shared" si="7"/>
        <v>0.0</v>
      </c>
      <c r="V95" s="136"/>
      <c r="W95" s="130">
        <v>0</v>
      </c>
      <c r="X95" s="132">
        <v>0</v>
      </c>
      <c r="Y95" s="130">
        <v>0</v>
      </c>
      <c r="Z95" s="130" t="n">
        <f t="shared" si="8"/>
        <v>0.0</v>
      </c>
      <c r="AA95" s="130" t="n">
        <f t="shared" si="9"/>
        <v>0.0</v>
      </c>
      <c r="AB95" s="130" t="n">
        <f t="shared" si="10"/>
        <v>0.0</v>
      </c>
      <c r="AC95" s="133" t="n">
        <f t="shared" si="11"/>
        <v>0.0</v>
      </c>
    </row>
    <row r="96" spans="1:29" ht="45" x14ac:dyDescent="0.25">
      <c r="A96" s="121"/>
      <c r="B96" s="106" t="s">
        <v>212</v>
      </c>
      <c r="C96" s="107" t="s">
        <v>187</v>
      </c>
      <c r="D96" s="134"/>
      <c r="E96" s="134"/>
      <c r="F96" s="134"/>
      <c r="G96" s="134"/>
      <c r="H96" s="134"/>
      <c r="I96" s="134"/>
      <c r="J96" s="134"/>
      <c r="K96" s="134"/>
      <c r="L96" s="135"/>
      <c r="M96" s="117" t="s">
        <v>209</v>
      </c>
      <c r="N96" s="124">
        <v>0</v>
      </c>
      <c r="O96" s="137"/>
      <c r="P96" s="118">
        <v>8000</v>
      </c>
      <c r="Q96" s="130">
        <v>0</v>
      </c>
      <c r="R96" s="130" t="n">
        <f t="shared" si="6"/>
        <v>8000.0</v>
      </c>
      <c r="S96" s="130">
        <v>0</v>
      </c>
      <c r="T96" s="130">
        <v>0</v>
      </c>
      <c r="U96" s="130" t="n">
        <f t="shared" si="7"/>
        <v>8000.0</v>
      </c>
      <c r="V96" s="136"/>
      <c r="W96" s="130">
        <v>500</v>
      </c>
      <c r="X96" s="132">
        <v>0</v>
      </c>
      <c r="Y96" s="130">
        <v>0</v>
      </c>
      <c r="Z96" s="130" t="n">
        <f t="shared" si="8"/>
        <v>500.0</v>
      </c>
      <c r="AA96" s="130" t="n">
        <f t="shared" si="9"/>
        <v>0.0</v>
      </c>
      <c r="AB96" s="130" t="n">
        <f t="shared" si="10"/>
        <v>0.0</v>
      </c>
      <c r="AC96" s="133" t="n">
        <f t="shared" si="11"/>
        <v>0.0</v>
      </c>
    </row>
    <row r="97" spans="1:29" x14ac:dyDescent="0.25">
      <c r="A97" s="117" t="s">
        <v>87</v>
      </c>
      <c r="B97" s="106" t="s">
        <v>212</v>
      </c>
      <c r="C97" s="107" t="s">
        <v>188</v>
      </c>
      <c r="D97" s="134"/>
      <c r="E97" s="134"/>
      <c r="F97" s="134"/>
      <c r="G97" s="134"/>
      <c r="H97" s="134"/>
      <c r="I97" s="134"/>
      <c r="J97" s="134"/>
      <c r="K97" s="134"/>
      <c r="L97" s="135"/>
      <c r="M97" s="117" t="s">
        <v>211</v>
      </c>
      <c r="N97" s="119">
        <v>0</v>
      </c>
      <c r="O97" s="137"/>
      <c r="P97" s="118">
        <v>0</v>
      </c>
      <c r="Q97" s="130">
        <v>0</v>
      </c>
      <c r="R97" s="130" t="n">
        <f t="shared" si="6"/>
        <v>0.0</v>
      </c>
      <c r="S97" s="130">
        <v>0</v>
      </c>
      <c r="T97" s="130">
        <v>0</v>
      </c>
      <c r="U97" s="130" t="n">
        <f t="shared" si="7"/>
        <v>0.0</v>
      </c>
      <c r="V97" s="136"/>
      <c r="W97" s="130">
        <v>0</v>
      </c>
      <c r="X97" s="132">
        <v>0</v>
      </c>
      <c r="Y97" s="130">
        <v>0</v>
      </c>
      <c r="Z97" s="130" t="n">
        <f t="shared" si="8"/>
        <v>0.0</v>
      </c>
      <c r="AA97" s="130" t="n">
        <f t="shared" si="9"/>
        <v>0.0</v>
      </c>
      <c r="AB97" s="130" t="n">
        <f t="shared" si="10"/>
        <v>0.0</v>
      </c>
      <c r="AC97" s="133" t="n">
        <f t="shared" si="11"/>
        <v>0.0</v>
      </c>
    </row>
    <row r="98" spans="1:29" ht="60" x14ac:dyDescent="0.25">
      <c r="A98" s="125">
        <v>1</v>
      </c>
      <c r="B98" s="106" t="s">
        <v>212</v>
      </c>
      <c r="C98" s="107" t="s">
        <v>221</v>
      </c>
      <c r="D98" s="134"/>
      <c r="E98" s="134"/>
      <c r="F98" s="134"/>
      <c r="G98" s="134"/>
      <c r="H98" s="134"/>
      <c r="I98" s="134"/>
      <c r="J98" s="134"/>
      <c r="K98" s="134"/>
      <c r="L98" s="135"/>
      <c r="M98" s="117" t="s">
        <v>211</v>
      </c>
      <c r="N98" s="119">
        <v>0</v>
      </c>
      <c r="O98" s="137"/>
      <c r="P98" s="116">
        <v>0</v>
      </c>
      <c r="Q98" s="130">
        <v>0</v>
      </c>
      <c r="R98" s="130" t="n">
        <f t="shared" si="6"/>
        <v>0.0</v>
      </c>
      <c r="S98" s="130">
        <v>0</v>
      </c>
      <c r="T98" s="130">
        <v>0</v>
      </c>
      <c r="U98" s="130" t="n">
        <f t="shared" si="7"/>
        <v>0.0</v>
      </c>
      <c r="V98" s="136"/>
      <c r="W98" s="130">
        <v>0</v>
      </c>
      <c r="X98" s="132">
        <v>0</v>
      </c>
      <c r="Y98" s="130">
        <v>0</v>
      </c>
      <c r="Z98" s="130" t="n">
        <f t="shared" si="8"/>
        <v>0.0</v>
      </c>
      <c r="AA98" s="130" t="n">
        <f t="shared" si="9"/>
        <v>0.0</v>
      </c>
      <c r="AB98" s="130" t="n">
        <f t="shared" si="10"/>
        <v>0.0</v>
      </c>
      <c r="AC98" s="133" t="n">
        <f t="shared" si="11"/>
        <v>0.0</v>
      </c>
    </row>
    <row r="99" spans="1:29" x14ac:dyDescent="0.25">
      <c r="A99" s="125">
        <v>1.1000000000000001</v>
      </c>
      <c r="B99" s="106" t="s">
        <v>212</v>
      </c>
      <c r="C99" s="107" t="s">
        <v>222</v>
      </c>
      <c r="D99" s="134"/>
      <c r="E99" s="134"/>
      <c r="F99" s="134"/>
      <c r="G99" s="134"/>
      <c r="H99" s="134"/>
      <c r="I99" s="134"/>
      <c r="J99" s="134"/>
      <c r="K99" s="134"/>
      <c r="L99" s="135"/>
      <c r="M99" s="117" t="s">
        <v>210</v>
      </c>
      <c r="N99" s="124">
        <v>350</v>
      </c>
      <c r="O99" s="137"/>
      <c r="P99" s="118">
        <v>90</v>
      </c>
      <c r="Q99" s="130">
        <v>0</v>
      </c>
      <c r="R99" s="130" t="n">
        <f t="shared" si="6"/>
        <v>90.0</v>
      </c>
      <c r="S99" s="130">
        <v>0</v>
      </c>
      <c r="T99" s="130">
        <v>0</v>
      </c>
      <c r="U99" s="130" t="n">
        <f t="shared" si="7"/>
        <v>90.0</v>
      </c>
      <c r="V99" s="136"/>
      <c r="W99" s="130">
        <v>15</v>
      </c>
      <c r="X99" s="132">
        <v>0</v>
      </c>
      <c r="Y99" s="130">
        <v>0</v>
      </c>
      <c r="Z99" s="130" t="n">
        <f t="shared" si="8"/>
        <v>15.0</v>
      </c>
      <c r="AA99" s="130" t="n">
        <f t="shared" si="9"/>
        <v>31500.0</v>
      </c>
      <c r="AB99" s="130" t="n">
        <f t="shared" si="10"/>
        <v>5250.0</v>
      </c>
      <c r="AC99" s="133" t="n">
        <f t="shared" si="11"/>
        <v>36750.0</v>
      </c>
    </row>
    <row r="100" spans="1:29" ht="30" x14ac:dyDescent="0.25">
      <c r="A100" s="121">
        <v>1.2</v>
      </c>
      <c r="B100" s="106" t="s">
        <v>212</v>
      </c>
      <c r="C100" s="107" t="s">
        <v>223</v>
      </c>
      <c r="D100" s="134"/>
      <c r="E100" s="134"/>
      <c r="F100" s="134"/>
      <c r="G100" s="134"/>
      <c r="H100" s="134"/>
      <c r="I100" s="134"/>
      <c r="J100" s="134"/>
      <c r="K100" s="134"/>
      <c r="L100" s="135"/>
      <c r="M100" s="117" t="s">
        <v>210</v>
      </c>
      <c r="N100" s="124">
        <v>150</v>
      </c>
      <c r="O100" s="137"/>
      <c r="P100" s="118">
        <v>90</v>
      </c>
      <c r="Q100" s="130">
        <v>0</v>
      </c>
      <c r="R100" s="130" t="n">
        <f t="shared" si="6"/>
        <v>90.0</v>
      </c>
      <c r="S100" s="130">
        <v>0</v>
      </c>
      <c r="T100" s="130">
        <v>0</v>
      </c>
      <c r="U100" s="130" t="n">
        <f t="shared" si="7"/>
        <v>90.0</v>
      </c>
      <c r="V100" s="136"/>
      <c r="W100" s="130">
        <v>15</v>
      </c>
      <c r="X100" s="132">
        <v>0</v>
      </c>
      <c r="Y100" s="130">
        <v>0</v>
      </c>
      <c r="Z100" s="130" t="n">
        <f t="shared" si="8"/>
        <v>15.0</v>
      </c>
      <c r="AA100" s="130" t="n">
        <f t="shared" si="9"/>
        <v>13500.0</v>
      </c>
      <c r="AB100" s="130" t="n">
        <f t="shared" si="10"/>
        <v>2250.0</v>
      </c>
      <c r="AC100" s="133" t="n">
        <f t="shared" si="11"/>
        <v>15750.0</v>
      </c>
    </row>
    <row r="101" spans="1:29" ht="30" x14ac:dyDescent="0.25">
      <c r="A101" s="121">
        <v>1.3</v>
      </c>
      <c r="B101" s="106" t="s">
        <v>212</v>
      </c>
      <c r="C101" s="107" t="s">
        <v>189</v>
      </c>
      <c r="D101" s="134"/>
      <c r="E101" s="134"/>
      <c r="F101" s="134"/>
      <c r="G101" s="134"/>
      <c r="H101" s="134"/>
      <c r="I101" s="134"/>
      <c r="J101" s="134"/>
      <c r="K101" s="134"/>
      <c r="L101" s="135"/>
      <c r="M101" s="126" t="s">
        <v>207</v>
      </c>
      <c r="N101" s="127">
        <v>1</v>
      </c>
      <c r="O101" s="137"/>
      <c r="P101" s="116">
        <v>50000</v>
      </c>
      <c r="Q101" s="130">
        <v>0</v>
      </c>
      <c r="R101" s="130" t="n">
        <f t="shared" si="6"/>
        <v>50000.0</v>
      </c>
      <c r="S101" s="130">
        <v>0</v>
      </c>
      <c r="T101" s="130">
        <v>0</v>
      </c>
      <c r="U101" s="130" t="n">
        <f t="shared" si="7"/>
        <v>50000.0</v>
      </c>
      <c r="V101" s="136"/>
      <c r="W101" s="130">
        <v>1000</v>
      </c>
      <c r="X101" s="132">
        <v>0</v>
      </c>
      <c r="Y101" s="130">
        <v>0</v>
      </c>
      <c r="Z101" s="130" t="n">
        <f t="shared" si="8"/>
        <v>1000.0</v>
      </c>
      <c r="AA101" s="130" t="n">
        <f t="shared" si="9"/>
        <v>50000.0</v>
      </c>
      <c r="AB101" s="130" t="n">
        <f t="shared" si="10"/>
        <v>1000.0</v>
      </c>
      <c r="AC101" s="133" t="n">
        <f t="shared" si="11"/>
        <v>51000.0</v>
      </c>
    </row>
  </sheetData>
  <protectedRanges>
    <protectedRange password="CA69" sqref="G8" name="Range1_1_1_1"/>
    <protectedRange password="CA69" sqref="I8:I9" name="Range1_12_2_1_1"/>
    <protectedRange password="CA69" sqref="J8:K9" name="Range1_2_2_1_1_1"/>
    <protectedRange password="CA69" sqref="N8:O8 N9:N12 N20:N22 N24:N25 N27:N29 N31 N36 N38 N41:N42 N44:N46 N48:N49 N51 N53:N54 N56:N61 N64 N67 N72:N75 N77:N79 N84 N89 N92 N95 N97:N98" name="Range1_1_3_1"/>
    <protectedRange password="CA69" sqref="D8:D9" name="Range1_1_4_1"/>
    <protectedRange password="CA69" sqref="H8" name="Range1_12_2_2_1"/>
    <protectedRange password="CA69" sqref="H9" name="Range1_2_2_1_2"/>
    <protectedRange password="CA69" sqref="B8:B101" name="Range1_1_5_7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1"/>
  <sheetViews>
    <sheetView tabSelected="1" zoomScaleNormal="100" workbookViewId="0">
      <selection activeCell="AT4" sqref="AT4"/>
    </sheetView>
  </sheetViews>
  <sheetFormatPr defaultRowHeight="15" x14ac:dyDescent="0.2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17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0" width="3.7109375" collapsed="false"/>
    <col min="16" max="16" bestFit="true" customWidth="true" style="1" width="14.0" collapsed="false"/>
    <col min="17" max="17" customWidth="true" style="23" width="11.42578125" collapsed="false"/>
    <col min="18" max="18" customWidth="true" style="23" width="8.85546875" collapsed="false"/>
    <col min="19" max="19" customWidth="true" style="23" width="8.28515625" collapsed="false"/>
    <col min="20" max="20" customWidth="true" style="23" width="14.0" collapsed="false"/>
    <col min="21" max="21" customWidth="true" style="23" width="18.42578125" collapsed="false"/>
    <col min="22" max="22" customWidth="true" style="24" width="5.28515625" collapsed="false"/>
    <col min="23" max="23" bestFit="true" customWidth="true" style="23" width="9.7109375" collapsed="false"/>
    <col min="24" max="24" customWidth="true" style="27" width="13.0" collapsed="false"/>
    <col min="25" max="29" customWidth="true" style="23" width="13.85546875" collapsed="false"/>
    <col min="30" max="30" customWidth="true" style="35" width="5.42578125" collapsed="false"/>
    <col min="31" max="42" customWidth="true" style="23" width="13.85546875" collapsed="false"/>
    <col min="43" max="43" customWidth="true" style="23" width="23.140625" collapsed="false"/>
    <col min="44" max="46" customWidth="true" style="1" width="13.85546875" collapsed="false"/>
    <col min="47" max="47" bestFit="true" customWidth="true" style="1" width="8.140625" collapsed="false"/>
    <col min="48" max="48" bestFit="true" customWidth="true" style="1" width="11.7109375" collapsed="false"/>
    <col min="49" max="49" customWidth="true" style="1" width="2.7109375" collapsed="false"/>
    <col min="50" max="50" bestFit="true" customWidth="true" style="1" width="14.0" collapsed="false"/>
    <col min="51" max="51" bestFit="true" customWidth="true" style="1" width="9.140625" collapsed="false"/>
    <col min="52" max="52" bestFit="true" customWidth="true" style="1" width="17.140625" collapsed="false"/>
    <col min="53" max="53" customWidth="true" style="1" width="8.85546875" collapsed="false"/>
    <col min="54" max="54" customWidth="true" style="1" width="7.85546875" collapsed="false"/>
    <col min="55" max="55" customWidth="true" style="1" width="9.140625" collapsed="false"/>
    <col min="56" max="56" customWidth="true" style="1" width="10.7109375" collapsed="false"/>
    <col min="57" max="58" customWidth="true" style="1" width="12.85546875" collapsed="false"/>
    <col min="59" max="59" customWidth="true" style="1" width="10.5703125" collapsed="false"/>
    <col min="60" max="60" bestFit="true" customWidth="true" style="1" width="8.140625" collapsed="false"/>
    <col min="61" max="61" customWidth="true" style="1" width="25.140625" collapsed="false"/>
    <col min="62" max="62" customWidth="true" style="1" width="2.7109375" collapsed="false"/>
    <col min="63" max="63" bestFit="true" customWidth="true" style="1" width="14.0" collapsed="false"/>
    <col min="64" max="64" bestFit="true" customWidth="true" style="1" width="15.0" collapsed="false"/>
    <col min="65" max="65" bestFit="true" customWidth="true" style="1" width="8.140625" collapsed="false"/>
    <col min="66" max="66" bestFit="true" customWidth="true" style="1" width="27.140625" collapsed="false"/>
    <col min="67" max="67" customWidth="true" style="1" width="2.7109375" collapsed="false"/>
    <col min="68" max="68" bestFit="true" customWidth="true" style="1" width="61.7109375" collapsed="false"/>
    <col min="69" max="69" customWidth="true" style="1" width="2.7109375" collapsed="false"/>
    <col min="70" max="70" bestFit="true" customWidth="true" style="1" width="13.85546875" collapsed="false"/>
    <col min="71" max="71" bestFit="true" customWidth="true" style="1" width="20.140625" collapsed="false"/>
    <col min="72" max="72" bestFit="true" customWidth="true" style="1" width="18.85546875" collapsed="false"/>
    <col min="73" max="73" bestFit="true" customWidth="true" style="1" width="36.85546875" collapsed="false"/>
    <col min="74" max="74" customWidth="true" style="1" width="2.7109375" collapsed="false"/>
    <col min="75" max="75" customWidth="true" style="1" width="23.5703125" collapsed="false"/>
    <col min="76" max="16384" style="1" width="9.140625" collapsed="false"/>
  </cols>
  <sheetData>
    <row r="3" spans="1:88" x14ac:dyDescent="0.25">
      <c r="A3" s="1" t="s">
        <v>109</v>
      </c>
    </row>
    <row r="4" spans="1:88" x14ac:dyDescent="0.25">
      <c r="A4" s="1" t="s">
        <v>108</v>
      </c>
      <c r="G4" s="27"/>
      <c r="AC4" s="23">
        <f>SUM(AC8:AC101)</f>
        <v>3200000</v>
      </c>
      <c r="AG4" s="23">
        <f t="shared" ref="AG4:AQ4" si="0">SUM(AG8:AG101)</f>
        <v>0</v>
      </c>
      <c r="AH4" s="23">
        <f t="shared" si="0"/>
        <v>0</v>
      </c>
      <c r="AI4" s="23">
        <f t="shared" si="0"/>
        <v>0</v>
      </c>
      <c r="AJ4" s="23">
        <f t="shared" si="0"/>
        <v>0</v>
      </c>
      <c r="AK4" s="23">
        <f t="shared" si="0"/>
        <v>0</v>
      </c>
      <c r="AL4" s="23">
        <f t="shared" si="0"/>
        <v>0</v>
      </c>
      <c r="AM4" s="23">
        <f t="shared" si="0"/>
        <v>0</v>
      </c>
      <c r="AN4" s="23">
        <f t="shared" si="0"/>
        <v>0</v>
      </c>
      <c r="AO4" s="23">
        <f t="shared" si="0"/>
        <v>0</v>
      </c>
      <c r="AP4" s="23">
        <f t="shared" si="0"/>
        <v>0</v>
      </c>
      <c r="AQ4" s="23">
        <f t="shared" si="0"/>
        <v>0</v>
      </c>
    </row>
    <row r="5" spans="1:88" s="4" customFormat="1" ht="30.75" customHeight="1" x14ac:dyDescent="0.25">
      <c r="A5" s="2"/>
      <c r="B5" s="2"/>
      <c r="C5" s="138" t="s">
        <v>5</v>
      </c>
      <c r="D5" s="138"/>
      <c r="E5" s="138"/>
      <c r="F5" s="138"/>
      <c r="G5" s="138"/>
      <c r="H5" s="138"/>
      <c r="I5" s="138"/>
      <c r="J5" s="138"/>
      <c r="K5" s="138"/>
      <c r="L5" s="138"/>
      <c r="M5" s="3" t="s">
        <v>2</v>
      </c>
      <c r="N5" s="3" t="s">
        <v>9</v>
      </c>
      <c r="O5" s="21"/>
      <c r="P5" s="139" t="s">
        <v>8</v>
      </c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  <c r="AM5" s="140"/>
      <c r="AN5" s="140"/>
      <c r="AO5" s="140"/>
      <c r="AP5" s="140"/>
      <c r="AQ5" s="142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41"/>
      <c r="BS5" s="141"/>
      <c r="BT5" s="141"/>
      <c r="BU5" s="141"/>
      <c r="BV5" s="11"/>
      <c r="BW5" s="30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5" x14ac:dyDescent="0.25">
      <c r="A6" s="2" t="s">
        <v>0</v>
      </c>
      <c r="B6" s="2" t="s">
        <v>4</v>
      </c>
      <c r="C6" s="2" t="s">
        <v>1</v>
      </c>
      <c r="D6" s="33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18"/>
      <c r="M6" s="3"/>
      <c r="N6" s="3"/>
      <c r="O6" s="21"/>
      <c r="P6" s="139" t="s">
        <v>21</v>
      </c>
      <c r="Q6" s="140"/>
      <c r="R6" s="140"/>
      <c r="S6" s="140"/>
      <c r="T6" s="140"/>
      <c r="U6" s="140"/>
      <c r="V6" s="34"/>
      <c r="W6" s="140" t="s">
        <v>29</v>
      </c>
      <c r="X6" s="140"/>
      <c r="Y6" s="140"/>
      <c r="Z6" s="140"/>
      <c r="AA6" s="140" t="s">
        <v>30</v>
      </c>
      <c r="AB6" s="140"/>
      <c r="AC6" s="140"/>
      <c r="AD6" s="36"/>
      <c r="AE6" s="140" t="s">
        <v>38</v>
      </c>
      <c r="AF6" s="140"/>
      <c r="AG6" s="140"/>
      <c r="AH6" s="140"/>
      <c r="AI6" s="140"/>
      <c r="AJ6" s="140"/>
      <c r="AK6" s="140"/>
      <c r="AL6" s="140"/>
      <c r="AM6" s="140" t="s">
        <v>39</v>
      </c>
      <c r="AN6" s="140"/>
      <c r="AO6" s="140"/>
      <c r="AP6" s="140"/>
      <c r="AQ6" s="32" t="s">
        <v>45</v>
      </c>
      <c r="AR6" s="8"/>
      <c r="AS6" s="8"/>
      <c r="AT6" s="8"/>
      <c r="AU6" s="8"/>
      <c r="AV6" s="8"/>
      <c r="AW6" s="1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  <c r="BJ6" s="11"/>
      <c r="BK6" s="141"/>
      <c r="BL6" s="141"/>
      <c r="BM6" s="141"/>
      <c r="BN6" s="141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25">
      <c r="A7" s="2"/>
      <c r="B7" s="5"/>
      <c r="D7" s="2"/>
      <c r="E7" s="5"/>
      <c r="G7" s="2"/>
      <c r="H7" s="2"/>
      <c r="I7" s="2"/>
      <c r="J7" s="2"/>
      <c r="K7" s="2"/>
      <c r="L7" s="19"/>
      <c r="M7" s="5"/>
      <c r="N7" s="7"/>
      <c r="O7" s="22"/>
      <c r="P7" s="2" t="s">
        <v>6</v>
      </c>
      <c r="Q7" s="15" t="s">
        <v>17</v>
      </c>
      <c r="R7" s="16" t="s">
        <v>18</v>
      </c>
      <c r="S7" s="16" t="s">
        <v>19</v>
      </c>
      <c r="T7" s="15" t="s">
        <v>22</v>
      </c>
      <c r="U7" s="16" t="s">
        <v>23</v>
      </c>
      <c r="V7" s="25"/>
      <c r="W7" s="15" t="s">
        <v>6</v>
      </c>
      <c r="X7" s="28" t="s">
        <v>24</v>
      </c>
      <c r="Y7" s="15" t="s">
        <v>7</v>
      </c>
      <c r="Z7" s="16" t="s">
        <v>25</v>
      </c>
      <c r="AA7" s="16" t="s">
        <v>26</v>
      </c>
      <c r="AB7" s="16" t="s">
        <v>27</v>
      </c>
      <c r="AC7" s="26" t="s">
        <v>28</v>
      </c>
      <c r="AD7" s="37"/>
      <c r="AE7" s="16" t="s">
        <v>31</v>
      </c>
      <c r="AF7" s="16" t="s">
        <v>32</v>
      </c>
      <c r="AG7" s="16" t="s">
        <v>33</v>
      </c>
      <c r="AH7" s="16" t="s">
        <v>34</v>
      </c>
      <c r="AI7" s="16" t="s">
        <v>35</v>
      </c>
      <c r="AJ7" s="16" t="s">
        <v>36</v>
      </c>
      <c r="AK7" s="16" t="s">
        <v>42</v>
      </c>
      <c r="AL7" s="16" t="s">
        <v>43</v>
      </c>
      <c r="AM7" s="16" t="s">
        <v>40</v>
      </c>
      <c r="AN7" s="16" t="s">
        <v>41</v>
      </c>
      <c r="AO7" s="16" t="s">
        <v>37</v>
      </c>
      <c r="AP7" s="16" t="s">
        <v>44</v>
      </c>
      <c r="AQ7" s="26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58.5" customHeight="1" x14ac:dyDescent="0.25">
      <c r="A8" s="117" t="s">
        <v>190</v>
      </c>
      <c r="B8" s="106" t="s">
        <v>212</v>
      </c>
      <c r="C8" s="107" t="s">
        <v>111</v>
      </c>
      <c r="D8" s="108"/>
      <c r="E8" s="128"/>
      <c r="F8" s="128"/>
      <c r="G8" s="109"/>
      <c r="H8" s="110"/>
      <c r="I8" s="111"/>
      <c r="J8" s="112"/>
      <c r="K8" s="112"/>
      <c r="L8" s="129"/>
      <c r="M8" s="117" t="s">
        <v>211</v>
      </c>
      <c r="N8" s="119">
        <v>0</v>
      </c>
      <c r="O8" s="113"/>
      <c r="P8" s="123">
        <v>0</v>
      </c>
      <c r="Q8" s="130">
        <v>0</v>
      </c>
      <c r="R8" s="130">
        <f>P8+Q8</f>
        <v>0</v>
      </c>
      <c r="S8" s="130">
        <v>0</v>
      </c>
      <c r="T8" s="130">
        <v>0</v>
      </c>
      <c r="U8" s="130">
        <f>SUM(R8:T8)</f>
        <v>0</v>
      </c>
      <c r="V8" s="131"/>
      <c r="W8" s="130">
        <v>0</v>
      </c>
      <c r="X8" s="132">
        <v>0</v>
      </c>
      <c r="Y8" s="130">
        <v>0</v>
      </c>
      <c r="Z8" s="130">
        <f>SUM(W8:Y8)</f>
        <v>0</v>
      </c>
      <c r="AA8" s="130">
        <f>U8*N8</f>
        <v>0</v>
      </c>
      <c r="AB8" s="130">
        <f>Z8*N8</f>
        <v>0</v>
      </c>
      <c r="AC8" s="133">
        <f>SUM(AA8:AB8)</f>
        <v>0</v>
      </c>
      <c r="AD8" s="38"/>
      <c r="AE8" s="15">
        <v>0</v>
      </c>
      <c r="AF8" s="15">
        <v>0</v>
      </c>
      <c r="AG8" s="15">
        <f>AE8*AF8*P8/100</f>
        <v>0</v>
      </c>
      <c r="AH8" s="15">
        <f>AE8*AF8*Q8/100</f>
        <v>0</v>
      </c>
      <c r="AI8" s="15">
        <f>AG8+AH8</f>
        <v>0</v>
      </c>
      <c r="AJ8" s="15">
        <f>AE8*AF8*S8/100</f>
        <v>0</v>
      </c>
      <c r="AK8" s="15">
        <f>AE8*AF8*T8/100</f>
        <v>0</v>
      </c>
      <c r="AL8" s="15">
        <f>SUM(AI8:AK8)</f>
        <v>0</v>
      </c>
      <c r="AM8" s="15">
        <f>AE8*AF8*W8/100</f>
        <v>0</v>
      </c>
      <c r="AN8" s="15">
        <f>AE8*AF8*X8/100</f>
        <v>0</v>
      </c>
      <c r="AO8" s="15">
        <f>AE8*AF8*Y8/100</f>
        <v>0</v>
      </c>
      <c r="AP8" s="15">
        <f>SUM(AM8:AO8)</f>
        <v>0</v>
      </c>
      <c r="AQ8" s="16">
        <f>AL8+AP8</f>
        <v>0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x14ac:dyDescent="0.25">
      <c r="A9" s="117" t="s">
        <v>191</v>
      </c>
      <c r="B9" s="106" t="s">
        <v>212</v>
      </c>
      <c r="C9" s="107" t="s">
        <v>112</v>
      </c>
      <c r="D9" s="114"/>
      <c r="E9" s="134"/>
      <c r="F9" s="134"/>
      <c r="G9" s="115"/>
      <c r="H9" s="110"/>
      <c r="I9" s="111"/>
      <c r="J9" s="112"/>
      <c r="K9" s="112"/>
      <c r="L9" s="135"/>
      <c r="M9" s="117" t="s">
        <v>211</v>
      </c>
      <c r="N9" s="119">
        <v>0</v>
      </c>
      <c r="O9" s="113"/>
      <c r="P9" s="116">
        <v>0</v>
      </c>
      <c r="Q9" s="130">
        <v>0</v>
      </c>
      <c r="R9" s="130">
        <f t="shared" ref="R9:R72" si="1">P9+Q9</f>
        <v>0</v>
      </c>
      <c r="S9" s="130">
        <v>0</v>
      </c>
      <c r="T9" s="130">
        <v>0</v>
      </c>
      <c r="U9" s="130">
        <f t="shared" ref="U9:U72" si="2">SUM(R9:T9)</f>
        <v>0</v>
      </c>
      <c r="V9" s="136"/>
      <c r="W9" s="130">
        <v>0</v>
      </c>
      <c r="X9" s="132">
        <v>0</v>
      </c>
      <c r="Y9" s="130">
        <v>0</v>
      </c>
      <c r="Z9" s="130">
        <f t="shared" ref="Z9:Z72" si="3">SUM(W9:Y9)</f>
        <v>0</v>
      </c>
      <c r="AA9" s="130">
        <f t="shared" ref="AA9:AA72" si="4">U9*N9</f>
        <v>0</v>
      </c>
      <c r="AB9" s="130">
        <f t="shared" ref="AB9:AB72" si="5">Z9*N9</f>
        <v>0</v>
      </c>
      <c r="AC9" s="133">
        <f t="shared" ref="AC9:AC72" si="6">SUM(AA9:AB9)</f>
        <v>0</v>
      </c>
      <c r="AD9" s="39"/>
      <c r="AE9" s="15">
        <v>0</v>
      </c>
      <c r="AF9" s="15">
        <v>0</v>
      </c>
      <c r="AG9" s="15">
        <f t="shared" ref="AG9:AG10" si="7">AE9*AF9*P9/100</f>
        <v>0</v>
      </c>
      <c r="AH9" s="15">
        <f t="shared" ref="AH9:AH10" si="8">AE9*AF9*Q9/100</f>
        <v>0</v>
      </c>
      <c r="AI9" s="15">
        <f t="shared" ref="AI9:AI10" si="9">AG9+AH9</f>
        <v>0</v>
      </c>
      <c r="AJ9" s="15">
        <f t="shared" ref="AJ9:AJ10" si="10">AE9*AF9*S9/100</f>
        <v>0</v>
      </c>
      <c r="AK9" s="15">
        <f t="shared" ref="AK9:AK10" si="11">AE9*AF9*T9/100</f>
        <v>0</v>
      </c>
      <c r="AL9" s="15">
        <f t="shared" ref="AL9:AL10" si="12">SUM(AI9:AK9)</f>
        <v>0</v>
      </c>
      <c r="AM9" s="15">
        <f t="shared" ref="AM9:AM10" si="13">AE9*AF9*W9/100</f>
        <v>0</v>
      </c>
      <c r="AN9" s="15">
        <f t="shared" ref="AN9:AN10" si="14">AE9*AF9*X9/100</f>
        <v>0</v>
      </c>
      <c r="AO9" s="15">
        <f t="shared" ref="AO9:AO10" si="15">AE9*AF9*Y9/100</f>
        <v>0</v>
      </c>
      <c r="AP9" s="15">
        <f t="shared" ref="AP9:AP10" si="16">SUM(AM9:AO9)</f>
        <v>0</v>
      </c>
      <c r="AQ9" s="16">
        <f t="shared" ref="AQ9:AQ10" si="17">AL9+AP9</f>
        <v>0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 ht="60" x14ac:dyDescent="0.25">
      <c r="A10" s="117">
        <v>1</v>
      </c>
      <c r="B10" s="106" t="s">
        <v>212</v>
      </c>
      <c r="C10" s="107" t="s">
        <v>215</v>
      </c>
      <c r="D10" s="134"/>
      <c r="E10" s="134"/>
      <c r="F10" s="134"/>
      <c r="G10" s="134"/>
      <c r="H10" s="134"/>
      <c r="I10" s="134"/>
      <c r="J10" s="134"/>
      <c r="K10" s="134"/>
      <c r="L10" s="135"/>
      <c r="M10" s="117" t="s">
        <v>211</v>
      </c>
      <c r="N10" s="119">
        <v>0</v>
      </c>
      <c r="O10" s="137"/>
      <c r="P10" s="118">
        <v>0</v>
      </c>
      <c r="Q10" s="130">
        <v>0</v>
      </c>
      <c r="R10" s="130">
        <f t="shared" si="1"/>
        <v>0</v>
      </c>
      <c r="S10" s="130">
        <v>0</v>
      </c>
      <c r="T10" s="130">
        <v>0</v>
      </c>
      <c r="U10" s="130">
        <f t="shared" si="2"/>
        <v>0</v>
      </c>
      <c r="V10" s="136"/>
      <c r="W10" s="130">
        <v>0</v>
      </c>
      <c r="X10" s="132">
        <v>0</v>
      </c>
      <c r="Y10" s="130">
        <v>0</v>
      </c>
      <c r="Z10" s="130">
        <f t="shared" si="3"/>
        <v>0</v>
      </c>
      <c r="AA10" s="130">
        <f t="shared" si="4"/>
        <v>0</v>
      </c>
      <c r="AB10" s="130">
        <f t="shared" si="5"/>
        <v>0</v>
      </c>
      <c r="AC10" s="133">
        <f t="shared" si="6"/>
        <v>0</v>
      </c>
      <c r="AD10" s="39"/>
      <c r="AE10" s="15">
        <v>0</v>
      </c>
      <c r="AF10" s="15">
        <v>0</v>
      </c>
      <c r="AG10" s="15">
        <f t="shared" si="7"/>
        <v>0</v>
      </c>
      <c r="AH10" s="15">
        <f t="shared" si="8"/>
        <v>0</v>
      </c>
      <c r="AI10" s="15">
        <f t="shared" si="9"/>
        <v>0</v>
      </c>
      <c r="AJ10" s="15">
        <f t="shared" si="10"/>
        <v>0</v>
      </c>
      <c r="AK10" s="15">
        <f t="shared" si="11"/>
        <v>0</v>
      </c>
      <c r="AL10" s="15">
        <f t="shared" si="12"/>
        <v>0</v>
      </c>
      <c r="AM10" s="15">
        <f t="shared" si="13"/>
        <v>0</v>
      </c>
      <c r="AN10" s="15">
        <f t="shared" si="14"/>
        <v>0</v>
      </c>
      <c r="AO10" s="15">
        <f t="shared" si="15"/>
        <v>0</v>
      </c>
      <c r="AP10" s="15">
        <f t="shared" si="16"/>
        <v>0</v>
      </c>
      <c r="AQ10" s="16">
        <f t="shared" si="17"/>
        <v>0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  <row r="11" spans="1:88" x14ac:dyDescent="0.25">
      <c r="A11" s="117"/>
      <c r="B11" s="106" t="s">
        <v>212</v>
      </c>
      <c r="C11" s="107" t="s">
        <v>113</v>
      </c>
      <c r="D11" s="134"/>
      <c r="E11" s="134"/>
      <c r="F11" s="134"/>
      <c r="G11" s="134"/>
      <c r="H11" s="134"/>
      <c r="I11" s="134"/>
      <c r="J11" s="134"/>
      <c r="K11" s="134"/>
      <c r="L11" s="135"/>
      <c r="M11" s="117" t="s">
        <v>211</v>
      </c>
      <c r="N11" s="119">
        <v>0</v>
      </c>
      <c r="O11" s="137"/>
      <c r="P11" s="118">
        <v>0</v>
      </c>
      <c r="Q11" s="130">
        <v>0</v>
      </c>
      <c r="R11" s="130">
        <f t="shared" si="1"/>
        <v>0</v>
      </c>
      <c r="S11" s="130">
        <v>0</v>
      </c>
      <c r="T11" s="130">
        <v>0</v>
      </c>
      <c r="U11" s="130">
        <f t="shared" si="2"/>
        <v>0</v>
      </c>
      <c r="V11" s="136"/>
      <c r="W11" s="130">
        <v>0</v>
      </c>
      <c r="X11" s="132">
        <v>0</v>
      </c>
      <c r="Y11" s="130">
        <v>0</v>
      </c>
      <c r="Z11" s="130">
        <f t="shared" si="3"/>
        <v>0</v>
      </c>
      <c r="AA11" s="130">
        <f t="shared" si="4"/>
        <v>0</v>
      </c>
      <c r="AB11" s="130">
        <f t="shared" si="5"/>
        <v>0</v>
      </c>
      <c r="AC11" s="133">
        <f t="shared" si="6"/>
        <v>0</v>
      </c>
      <c r="AD11" s="39"/>
      <c r="AE11" s="15">
        <v>0</v>
      </c>
      <c r="AF11" s="15">
        <v>0</v>
      </c>
      <c r="AG11" s="15">
        <f t="shared" ref="AG11:AG74" si="18">AE11*AF11*P11/100</f>
        <v>0</v>
      </c>
      <c r="AH11" s="15">
        <f t="shared" ref="AH11:AH74" si="19">AE11*AF11*Q11/100</f>
        <v>0</v>
      </c>
      <c r="AI11" s="15">
        <f t="shared" ref="AI11:AI74" si="20">AG11+AH11</f>
        <v>0</v>
      </c>
      <c r="AJ11" s="15">
        <f t="shared" ref="AJ11:AJ74" si="21">AE11*AF11*S11/100</f>
        <v>0</v>
      </c>
      <c r="AK11" s="15">
        <f t="shared" ref="AK11:AK74" si="22">AE11*AF11*T11/100</f>
        <v>0</v>
      </c>
      <c r="AL11" s="15">
        <f t="shared" ref="AL11:AL74" si="23">SUM(AI11:AK11)</f>
        <v>0</v>
      </c>
      <c r="AM11" s="15">
        <f t="shared" ref="AM11:AM74" si="24">AE11*AF11*W11/100</f>
        <v>0</v>
      </c>
      <c r="AN11" s="15">
        <f t="shared" ref="AN11:AN74" si="25">AE11*AF11*X11/100</f>
        <v>0</v>
      </c>
      <c r="AO11" s="15">
        <f t="shared" ref="AO11:AO74" si="26">AE11*AF11*Y11/100</f>
        <v>0</v>
      </c>
      <c r="AP11" s="15">
        <f t="shared" ref="AP11:AP74" si="27">SUM(AM11:AO11)</f>
        <v>0</v>
      </c>
      <c r="AQ11" s="16">
        <f t="shared" ref="AQ11:AQ74" si="28">AL11+AP11</f>
        <v>0</v>
      </c>
    </row>
    <row r="12" spans="1:88" x14ac:dyDescent="0.25">
      <c r="A12" s="117"/>
      <c r="B12" s="106" t="s">
        <v>212</v>
      </c>
      <c r="C12" s="107" t="s">
        <v>114</v>
      </c>
      <c r="D12" s="134"/>
      <c r="E12" s="134"/>
      <c r="F12" s="134"/>
      <c r="G12" s="134"/>
      <c r="H12" s="134"/>
      <c r="I12" s="134"/>
      <c r="J12" s="134"/>
      <c r="K12" s="134"/>
      <c r="L12" s="135"/>
      <c r="M12" s="117" t="s">
        <v>211</v>
      </c>
      <c r="N12" s="119">
        <v>0</v>
      </c>
      <c r="O12" s="137"/>
      <c r="P12" s="118">
        <v>0</v>
      </c>
      <c r="Q12" s="130">
        <v>0</v>
      </c>
      <c r="R12" s="130">
        <f t="shared" si="1"/>
        <v>0</v>
      </c>
      <c r="S12" s="130">
        <v>0</v>
      </c>
      <c r="T12" s="130">
        <v>0</v>
      </c>
      <c r="U12" s="130">
        <f t="shared" si="2"/>
        <v>0</v>
      </c>
      <c r="V12" s="136"/>
      <c r="W12" s="130">
        <v>0</v>
      </c>
      <c r="X12" s="132">
        <v>0</v>
      </c>
      <c r="Y12" s="130">
        <v>0</v>
      </c>
      <c r="Z12" s="130">
        <f t="shared" si="3"/>
        <v>0</v>
      </c>
      <c r="AA12" s="130">
        <f t="shared" si="4"/>
        <v>0</v>
      </c>
      <c r="AB12" s="130">
        <f t="shared" si="5"/>
        <v>0</v>
      </c>
      <c r="AC12" s="133">
        <f t="shared" si="6"/>
        <v>0</v>
      </c>
      <c r="AD12" s="39"/>
      <c r="AE12" s="15">
        <v>0</v>
      </c>
      <c r="AF12" s="15">
        <v>0</v>
      </c>
      <c r="AG12" s="15">
        <f t="shared" si="18"/>
        <v>0</v>
      </c>
      <c r="AH12" s="15">
        <f t="shared" si="19"/>
        <v>0</v>
      </c>
      <c r="AI12" s="15">
        <f t="shared" si="20"/>
        <v>0</v>
      </c>
      <c r="AJ12" s="15">
        <f t="shared" si="21"/>
        <v>0</v>
      </c>
      <c r="AK12" s="15">
        <f t="shared" si="22"/>
        <v>0</v>
      </c>
      <c r="AL12" s="15">
        <f t="shared" si="23"/>
        <v>0</v>
      </c>
      <c r="AM12" s="15">
        <f t="shared" si="24"/>
        <v>0</v>
      </c>
      <c r="AN12" s="15">
        <f t="shared" si="25"/>
        <v>0</v>
      </c>
      <c r="AO12" s="15">
        <f t="shared" si="26"/>
        <v>0</v>
      </c>
      <c r="AP12" s="15">
        <f t="shared" si="27"/>
        <v>0</v>
      </c>
      <c r="AQ12" s="16">
        <f t="shared" si="28"/>
        <v>0</v>
      </c>
    </row>
    <row r="13" spans="1:88" ht="30" x14ac:dyDescent="0.25">
      <c r="A13" s="117">
        <v>1.1000000000000001</v>
      </c>
      <c r="B13" s="106" t="s">
        <v>212</v>
      </c>
      <c r="C13" s="107" t="s">
        <v>115</v>
      </c>
      <c r="D13" s="134"/>
      <c r="E13" s="134"/>
      <c r="F13" s="134"/>
      <c r="G13" s="134"/>
      <c r="H13" s="134"/>
      <c r="I13" s="134"/>
      <c r="J13" s="134"/>
      <c r="K13" s="134"/>
      <c r="L13" s="135"/>
      <c r="M13" s="117" t="s">
        <v>203</v>
      </c>
      <c r="N13" s="119">
        <v>1</v>
      </c>
      <c r="O13" s="137"/>
      <c r="P13" s="120">
        <v>15000</v>
      </c>
      <c r="Q13" s="130">
        <v>0</v>
      </c>
      <c r="R13" s="130">
        <f t="shared" si="1"/>
        <v>15000</v>
      </c>
      <c r="S13" s="130">
        <v>0</v>
      </c>
      <c r="T13" s="130">
        <v>0</v>
      </c>
      <c r="U13" s="130">
        <f t="shared" si="2"/>
        <v>15000</v>
      </c>
      <c r="V13" s="136"/>
      <c r="W13" s="130">
        <v>1000</v>
      </c>
      <c r="X13" s="132">
        <v>0</v>
      </c>
      <c r="Y13" s="130">
        <v>0</v>
      </c>
      <c r="Z13" s="130">
        <f t="shared" si="3"/>
        <v>1000</v>
      </c>
      <c r="AA13" s="130">
        <f t="shared" si="4"/>
        <v>15000</v>
      </c>
      <c r="AB13" s="130">
        <f t="shared" si="5"/>
        <v>1000</v>
      </c>
      <c r="AC13" s="133">
        <f t="shared" si="6"/>
        <v>16000</v>
      </c>
      <c r="AD13" s="39"/>
      <c r="AE13" s="15">
        <v>0</v>
      </c>
      <c r="AF13" s="15">
        <v>0</v>
      </c>
      <c r="AG13" s="15">
        <f t="shared" si="18"/>
        <v>0</v>
      </c>
      <c r="AH13" s="15">
        <f t="shared" si="19"/>
        <v>0</v>
      </c>
      <c r="AI13" s="15">
        <f t="shared" si="20"/>
        <v>0</v>
      </c>
      <c r="AJ13" s="15">
        <f t="shared" si="21"/>
        <v>0</v>
      </c>
      <c r="AK13" s="15">
        <f t="shared" si="22"/>
        <v>0</v>
      </c>
      <c r="AL13" s="15">
        <f t="shared" si="23"/>
        <v>0</v>
      </c>
      <c r="AM13" s="15">
        <f t="shared" si="24"/>
        <v>0</v>
      </c>
      <c r="AN13" s="15">
        <f t="shared" si="25"/>
        <v>0</v>
      </c>
      <c r="AO13" s="15">
        <f t="shared" si="26"/>
        <v>0</v>
      </c>
      <c r="AP13" s="15">
        <f t="shared" si="27"/>
        <v>0</v>
      </c>
      <c r="AQ13" s="16">
        <f t="shared" si="28"/>
        <v>0</v>
      </c>
    </row>
    <row r="14" spans="1:88" ht="45" x14ac:dyDescent="0.25">
      <c r="A14" s="117">
        <v>1.2</v>
      </c>
      <c r="B14" s="106" t="s">
        <v>212</v>
      </c>
      <c r="C14" s="107" t="s">
        <v>116</v>
      </c>
      <c r="D14" s="134"/>
      <c r="E14" s="134"/>
      <c r="F14" s="134"/>
      <c r="G14" s="134"/>
      <c r="H14" s="134"/>
      <c r="I14" s="134"/>
      <c r="J14" s="134"/>
      <c r="K14" s="134"/>
      <c r="L14" s="135"/>
      <c r="M14" s="117" t="s">
        <v>204</v>
      </c>
      <c r="N14" s="119">
        <v>0</v>
      </c>
      <c r="O14" s="137"/>
      <c r="P14" s="120">
        <v>32000</v>
      </c>
      <c r="Q14" s="130">
        <v>0</v>
      </c>
      <c r="R14" s="130">
        <f t="shared" si="1"/>
        <v>32000</v>
      </c>
      <c r="S14" s="130">
        <v>0</v>
      </c>
      <c r="T14" s="130">
        <v>0</v>
      </c>
      <c r="U14" s="130">
        <f t="shared" si="2"/>
        <v>32000</v>
      </c>
      <c r="V14" s="136"/>
      <c r="W14" s="130">
        <v>1500</v>
      </c>
      <c r="X14" s="132">
        <v>0</v>
      </c>
      <c r="Y14" s="130">
        <v>0</v>
      </c>
      <c r="Z14" s="130">
        <f t="shared" si="3"/>
        <v>1500</v>
      </c>
      <c r="AA14" s="130">
        <f t="shared" si="4"/>
        <v>0</v>
      </c>
      <c r="AB14" s="130">
        <f t="shared" si="5"/>
        <v>0</v>
      </c>
      <c r="AC14" s="133">
        <f t="shared" si="6"/>
        <v>0</v>
      </c>
      <c r="AD14" s="39"/>
      <c r="AE14" s="15">
        <v>0</v>
      </c>
      <c r="AF14" s="15">
        <v>0</v>
      </c>
      <c r="AG14" s="15">
        <f t="shared" si="18"/>
        <v>0</v>
      </c>
      <c r="AH14" s="15">
        <f t="shared" si="19"/>
        <v>0</v>
      </c>
      <c r="AI14" s="15">
        <f t="shared" si="20"/>
        <v>0</v>
      </c>
      <c r="AJ14" s="15">
        <f t="shared" si="21"/>
        <v>0</v>
      </c>
      <c r="AK14" s="15">
        <f t="shared" si="22"/>
        <v>0</v>
      </c>
      <c r="AL14" s="15">
        <f t="shared" si="23"/>
        <v>0</v>
      </c>
      <c r="AM14" s="15">
        <f t="shared" si="24"/>
        <v>0</v>
      </c>
      <c r="AN14" s="15">
        <f t="shared" si="25"/>
        <v>0</v>
      </c>
      <c r="AO14" s="15">
        <f t="shared" si="26"/>
        <v>0</v>
      </c>
      <c r="AP14" s="15">
        <f t="shared" si="27"/>
        <v>0</v>
      </c>
      <c r="AQ14" s="16">
        <f t="shared" si="28"/>
        <v>0</v>
      </c>
    </row>
    <row r="15" spans="1:88" ht="45" x14ac:dyDescent="0.25">
      <c r="A15" s="117">
        <v>1.3</v>
      </c>
      <c r="B15" s="106" t="s">
        <v>212</v>
      </c>
      <c r="C15" s="107" t="s">
        <v>117</v>
      </c>
      <c r="D15" s="134"/>
      <c r="E15" s="134"/>
      <c r="F15" s="134"/>
      <c r="G15" s="134"/>
      <c r="H15" s="134"/>
      <c r="I15" s="134"/>
      <c r="J15" s="134"/>
      <c r="K15" s="134"/>
      <c r="L15" s="135"/>
      <c r="M15" s="117" t="s">
        <v>205</v>
      </c>
      <c r="N15" s="119">
        <v>0</v>
      </c>
      <c r="O15" s="137"/>
      <c r="P15" s="120">
        <v>110</v>
      </c>
      <c r="Q15" s="130">
        <v>0</v>
      </c>
      <c r="R15" s="130">
        <f t="shared" si="1"/>
        <v>110</v>
      </c>
      <c r="S15" s="130">
        <v>0</v>
      </c>
      <c r="T15" s="130">
        <v>0</v>
      </c>
      <c r="U15" s="130">
        <f t="shared" si="2"/>
        <v>110</v>
      </c>
      <c r="V15" s="136"/>
      <c r="W15" s="130">
        <v>25</v>
      </c>
      <c r="X15" s="132">
        <v>0</v>
      </c>
      <c r="Y15" s="130">
        <v>0</v>
      </c>
      <c r="Z15" s="130">
        <f t="shared" si="3"/>
        <v>25</v>
      </c>
      <c r="AA15" s="130">
        <f t="shared" si="4"/>
        <v>0</v>
      </c>
      <c r="AB15" s="130">
        <f t="shared" si="5"/>
        <v>0</v>
      </c>
      <c r="AC15" s="133">
        <f t="shared" si="6"/>
        <v>0</v>
      </c>
      <c r="AD15" s="39"/>
      <c r="AE15" s="15">
        <v>0</v>
      </c>
      <c r="AF15" s="15">
        <v>0</v>
      </c>
      <c r="AG15" s="15">
        <f t="shared" si="18"/>
        <v>0</v>
      </c>
      <c r="AH15" s="15">
        <f t="shared" si="19"/>
        <v>0</v>
      </c>
      <c r="AI15" s="15">
        <f t="shared" si="20"/>
        <v>0</v>
      </c>
      <c r="AJ15" s="15">
        <f t="shared" si="21"/>
        <v>0</v>
      </c>
      <c r="AK15" s="15">
        <f t="shared" si="22"/>
        <v>0</v>
      </c>
      <c r="AL15" s="15">
        <f t="shared" si="23"/>
        <v>0</v>
      </c>
      <c r="AM15" s="15">
        <f t="shared" si="24"/>
        <v>0</v>
      </c>
      <c r="AN15" s="15">
        <f t="shared" si="25"/>
        <v>0</v>
      </c>
      <c r="AO15" s="15">
        <f t="shared" si="26"/>
        <v>0</v>
      </c>
      <c r="AP15" s="15">
        <f t="shared" si="27"/>
        <v>0</v>
      </c>
      <c r="AQ15" s="16">
        <f t="shared" si="28"/>
        <v>0</v>
      </c>
    </row>
    <row r="16" spans="1:88" ht="45" x14ac:dyDescent="0.25">
      <c r="A16" s="117">
        <v>1.4</v>
      </c>
      <c r="B16" s="106" t="s">
        <v>212</v>
      </c>
      <c r="C16" s="107" t="s">
        <v>118</v>
      </c>
      <c r="D16" s="134"/>
      <c r="E16" s="134"/>
      <c r="F16" s="134"/>
      <c r="G16" s="134"/>
      <c r="H16" s="134"/>
      <c r="I16" s="134"/>
      <c r="J16" s="134"/>
      <c r="K16" s="134"/>
      <c r="L16" s="135"/>
      <c r="M16" s="117" t="s">
        <v>205</v>
      </c>
      <c r="N16" s="119">
        <v>0</v>
      </c>
      <c r="O16" s="137"/>
      <c r="P16" s="120">
        <v>5000</v>
      </c>
      <c r="Q16" s="130">
        <v>0</v>
      </c>
      <c r="R16" s="130">
        <f t="shared" si="1"/>
        <v>5000</v>
      </c>
      <c r="S16" s="130">
        <v>0</v>
      </c>
      <c r="T16" s="130">
        <v>0</v>
      </c>
      <c r="U16" s="130">
        <f t="shared" si="2"/>
        <v>5000</v>
      </c>
      <c r="V16" s="136"/>
      <c r="W16" s="130">
        <v>2000</v>
      </c>
      <c r="X16" s="132">
        <v>0</v>
      </c>
      <c r="Y16" s="130">
        <v>0</v>
      </c>
      <c r="Z16" s="130">
        <f t="shared" si="3"/>
        <v>2000</v>
      </c>
      <c r="AA16" s="130">
        <f t="shared" si="4"/>
        <v>0</v>
      </c>
      <c r="AB16" s="130">
        <f t="shared" si="5"/>
        <v>0</v>
      </c>
      <c r="AC16" s="133">
        <f t="shared" si="6"/>
        <v>0</v>
      </c>
      <c r="AD16" s="39"/>
      <c r="AE16" s="15">
        <v>0</v>
      </c>
      <c r="AF16" s="15">
        <v>0</v>
      </c>
      <c r="AG16" s="15">
        <f t="shared" si="18"/>
        <v>0</v>
      </c>
      <c r="AH16" s="15">
        <f t="shared" si="19"/>
        <v>0</v>
      </c>
      <c r="AI16" s="15">
        <f t="shared" si="20"/>
        <v>0</v>
      </c>
      <c r="AJ16" s="15">
        <f t="shared" si="21"/>
        <v>0</v>
      </c>
      <c r="AK16" s="15">
        <f t="shared" si="22"/>
        <v>0</v>
      </c>
      <c r="AL16" s="15">
        <f t="shared" si="23"/>
        <v>0</v>
      </c>
      <c r="AM16" s="15">
        <f t="shared" si="24"/>
        <v>0</v>
      </c>
      <c r="AN16" s="15">
        <f t="shared" si="25"/>
        <v>0</v>
      </c>
      <c r="AO16" s="15">
        <f t="shared" si="26"/>
        <v>0</v>
      </c>
      <c r="AP16" s="15">
        <f t="shared" si="27"/>
        <v>0</v>
      </c>
      <c r="AQ16" s="16">
        <f t="shared" si="28"/>
        <v>0</v>
      </c>
    </row>
    <row r="17" spans="1:43" ht="30" x14ac:dyDescent="0.25">
      <c r="A17" s="117">
        <v>1.5</v>
      </c>
      <c r="B17" s="106" t="s">
        <v>212</v>
      </c>
      <c r="C17" s="107" t="s">
        <v>119</v>
      </c>
      <c r="D17" s="134"/>
      <c r="E17" s="134"/>
      <c r="F17" s="134"/>
      <c r="G17" s="134"/>
      <c r="H17" s="134"/>
      <c r="I17" s="134"/>
      <c r="J17" s="134"/>
      <c r="K17" s="134"/>
      <c r="L17" s="135"/>
      <c r="M17" s="117" t="s">
        <v>205</v>
      </c>
      <c r="N17" s="119">
        <v>0</v>
      </c>
      <c r="O17" s="137"/>
      <c r="P17" s="120">
        <v>3200</v>
      </c>
      <c r="Q17" s="130">
        <v>0</v>
      </c>
      <c r="R17" s="130">
        <f t="shared" si="1"/>
        <v>3200</v>
      </c>
      <c r="S17" s="130">
        <v>0</v>
      </c>
      <c r="T17" s="130">
        <v>0</v>
      </c>
      <c r="U17" s="130">
        <f t="shared" si="2"/>
        <v>3200</v>
      </c>
      <c r="V17" s="136"/>
      <c r="W17" s="130">
        <v>1000</v>
      </c>
      <c r="X17" s="132">
        <v>0</v>
      </c>
      <c r="Y17" s="130">
        <v>0</v>
      </c>
      <c r="Z17" s="130">
        <f t="shared" si="3"/>
        <v>1000</v>
      </c>
      <c r="AA17" s="130">
        <f t="shared" si="4"/>
        <v>0</v>
      </c>
      <c r="AB17" s="130">
        <f t="shared" si="5"/>
        <v>0</v>
      </c>
      <c r="AC17" s="133">
        <f t="shared" si="6"/>
        <v>0</v>
      </c>
      <c r="AD17" s="39"/>
      <c r="AE17" s="15">
        <v>0</v>
      </c>
      <c r="AF17" s="15">
        <v>0</v>
      </c>
      <c r="AG17" s="15">
        <f t="shared" si="18"/>
        <v>0</v>
      </c>
      <c r="AH17" s="15">
        <f t="shared" si="19"/>
        <v>0</v>
      </c>
      <c r="AI17" s="15">
        <f t="shared" si="20"/>
        <v>0</v>
      </c>
      <c r="AJ17" s="15">
        <f t="shared" si="21"/>
        <v>0</v>
      </c>
      <c r="AK17" s="15">
        <f t="shared" si="22"/>
        <v>0</v>
      </c>
      <c r="AL17" s="15">
        <f t="shared" si="23"/>
        <v>0</v>
      </c>
      <c r="AM17" s="15">
        <f t="shared" si="24"/>
        <v>0</v>
      </c>
      <c r="AN17" s="15">
        <f t="shared" si="25"/>
        <v>0</v>
      </c>
      <c r="AO17" s="15">
        <f t="shared" si="26"/>
        <v>0</v>
      </c>
      <c r="AP17" s="15">
        <f t="shared" si="27"/>
        <v>0</v>
      </c>
      <c r="AQ17" s="16">
        <f t="shared" si="28"/>
        <v>0</v>
      </c>
    </row>
    <row r="18" spans="1:43" ht="30" x14ac:dyDescent="0.25">
      <c r="A18" s="117">
        <v>1.6</v>
      </c>
      <c r="B18" s="106" t="s">
        <v>212</v>
      </c>
      <c r="C18" s="107" t="s">
        <v>120</v>
      </c>
      <c r="D18" s="134"/>
      <c r="E18" s="134"/>
      <c r="F18" s="134"/>
      <c r="G18" s="134"/>
      <c r="H18" s="134"/>
      <c r="I18" s="134"/>
      <c r="J18" s="134"/>
      <c r="K18" s="134"/>
      <c r="L18" s="135"/>
      <c r="M18" s="117" t="s">
        <v>203</v>
      </c>
      <c r="N18" s="119">
        <v>1</v>
      </c>
      <c r="O18" s="137"/>
      <c r="P18" s="120">
        <v>5500</v>
      </c>
      <c r="Q18" s="130">
        <v>0</v>
      </c>
      <c r="R18" s="130">
        <f t="shared" si="1"/>
        <v>5500</v>
      </c>
      <c r="S18" s="130">
        <v>0</v>
      </c>
      <c r="T18" s="130">
        <v>0</v>
      </c>
      <c r="U18" s="130">
        <f t="shared" si="2"/>
        <v>5500</v>
      </c>
      <c r="V18" s="136"/>
      <c r="W18" s="130">
        <v>1000</v>
      </c>
      <c r="X18" s="132">
        <v>0</v>
      </c>
      <c r="Y18" s="130">
        <v>0</v>
      </c>
      <c r="Z18" s="130">
        <f t="shared" si="3"/>
        <v>1000</v>
      </c>
      <c r="AA18" s="130">
        <f t="shared" si="4"/>
        <v>5500</v>
      </c>
      <c r="AB18" s="130">
        <f t="shared" si="5"/>
        <v>1000</v>
      </c>
      <c r="AC18" s="133">
        <f t="shared" si="6"/>
        <v>6500</v>
      </c>
      <c r="AD18" s="39"/>
      <c r="AE18" s="15">
        <v>0</v>
      </c>
      <c r="AF18" s="15">
        <v>0</v>
      </c>
      <c r="AG18" s="15">
        <f t="shared" si="18"/>
        <v>0</v>
      </c>
      <c r="AH18" s="15">
        <f t="shared" si="19"/>
        <v>0</v>
      </c>
      <c r="AI18" s="15">
        <f t="shared" si="20"/>
        <v>0</v>
      </c>
      <c r="AJ18" s="15">
        <f t="shared" si="21"/>
        <v>0</v>
      </c>
      <c r="AK18" s="15">
        <f t="shared" si="22"/>
        <v>0</v>
      </c>
      <c r="AL18" s="15">
        <f t="shared" si="23"/>
        <v>0</v>
      </c>
      <c r="AM18" s="15">
        <f t="shared" si="24"/>
        <v>0</v>
      </c>
      <c r="AN18" s="15">
        <f t="shared" si="25"/>
        <v>0</v>
      </c>
      <c r="AO18" s="15">
        <f t="shared" si="26"/>
        <v>0</v>
      </c>
      <c r="AP18" s="15">
        <f t="shared" si="27"/>
        <v>0</v>
      </c>
      <c r="AQ18" s="16">
        <f t="shared" si="28"/>
        <v>0</v>
      </c>
    </row>
    <row r="19" spans="1:43" ht="30" x14ac:dyDescent="0.25">
      <c r="A19" s="117">
        <v>1.7</v>
      </c>
      <c r="B19" s="106" t="s">
        <v>212</v>
      </c>
      <c r="C19" s="107" t="s">
        <v>121</v>
      </c>
      <c r="D19" s="134"/>
      <c r="E19" s="134"/>
      <c r="F19" s="134"/>
      <c r="G19" s="134"/>
      <c r="H19" s="134"/>
      <c r="I19" s="134"/>
      <c r="J19" s="134"/>
      <c r="K19" s="134"/>
      <c r="L19" s="135"/>
      <c r="M19" s="117" t="s">
        <v>205</v>
      </c>
      <c r="N19" s="119">
        <v>3</v>
      </c>
      <c r="O19" s="137"/>
      <c r="P19" s="120">
        <v>2000</v>
      </c>
      <c r="Q19" s="130">
        <v>0</v>
      </c>
      <c r="R19" s="130">
        <f t="shared" si="1"/>
        <v>2000</v>
      </c>
      <c r="S19" s="130">
        <v>0</v>
      </c>
      <c r="T19" s="130">
        <v>0</v>
      </c>
      <c r="U19" s="130">
        <f t="shared" si="2"/>
        <v>2000</v>
      </c>
      <c r="V19" s="136"/>
      <c r="W19" s="130">
        <v>500</v>
      </c>
      <c r="X19" s="132">
        <v>0</v>
      </c>
      <c r="Y19" s="130">
        <v>0</v>
      </c>
      <c r="Z19" s="130">
        <f t="shared" si="3"/>
        <v>500</v>
      </c>
      <c r="AA19" s="130">
        <f t="shared" si="4"/>
        <v>6000</v>
      </c>
      <c r="AB19" s="130">
        <f t="shared" si="5"/>
        <v>1500</v>
      </c>
      <c r="AC19" s="133">
        <f t="shared" si="6"/>
        <v>7500</v>
      </c>
      <c r="AD19" s="39"/>
      <c r="AE19" s="15">
        <v>0</v>
      </c>
      <c r="AF19" s="15">
        <v>0</v>
      </c>
      <c r="AG19" s="15">
        <f t="shared" si="18"/>
        <v>0</v>
      </c>
      <c r="AH19" s="15">
        <f t="shared" si="19"/>
        <v>0</v>
      </c>
      <c r="AI19" s="15">
        <f t="shared" si="20"/>
        <v>0</v>
      </c>
      <c r="AJ19" s="15">
        <f t="shared" si="21"/>
        <v>0</v>
      </c>
      <c r="AK19" s="15">
        <f t="shared" si="22"/>
        <v>0</v>
      </c>
      <c r="AL19" s="15">
        <f t="shared" si="23"/>
        <v>0</v>
      </c>
      <c r="AM19" s="15">
        <f t="shared" si="24"/>
        <v>0</v>
      </c>
      <c r="AN19" s="15">
        <f t="shared" si="25"/>
        <v>0</v>
      </c>
      <c r="AO19" s="15">
        <f t="shared" si="26"/>
        <v>0</v>
      </c>
      <c r="AP19" s="15">
        <f t="shared" si="27"/>
        <v>0</v>
      </c>
      <c r="AQ19" s="16">
        <f t="shared" si="28"/>
        <v>0</v>
      </c>
    </row>
    <row r="20" spans="1:43" ht="45" x14ac:dyDescent="0.25">
      <c r="A20" s="117">
        <v>1.8</v>
      </c>
      <c r="B20" s="106" t="s">
        <v>212</v>
      </c>
      <c r="C20" s="107" t="s">
        <v>122</v>
      </c>
      <c r="D20" s="134"/>
      <c r="E20" s="134"/>
      <c r="F20" s="134"/>
      <c r="G20" s="134"/>
      <c r="H20" s="134"/>
      <c r="I20" s="134"/>
      <c r="J20" s="134"/>
      <c r="K20" s="134"/>
      <c r="L20" s="135"/>
      <c r="M20" s="117" t="s">
        <v>211</v>
      </c>
      <c r="N20" s="119">
        <v>0</v>
      </c>
      <c r="O20" s="137"/>
      <c r="P20" s="118">
        <v>0</v>
      </c>
      <c r="Q20" s="130">
        <v>0</v>
      </c>
      <c r="R20" s="130">
        <f t="shared" si="1"/>
        <v>0</v>
      </c>
      <c r="S20" s="130">
        <v>0</v>
      </c>
      <c r="T20" s="130">
        <v>0</v>
      </c>
      <c r="U20" s="130">
        <f t="shared" si="2"/>
        <v>0</v>
      </c>
      <c r="V20" s="136"/>
      <c r="W20" s="130">
        <v>0</v>
      </c>
      <c r="X20" s="132">
        <v>0</v>
      </c>
      <c r="Y20" s="130">
        <v>0</v>
      </c>
      <c r="Z20" s="130">
        <f t="shared" si="3"/>
        <v>0</v>
      </c>
      <c r="AA20" s="130">
        <f t="shared" si="4"/>
        <v>0</v>
      </c>
      <c r="AB20" s="130">
        <f t="shared" si="5"/>
        <v>0</v>
      </c>
      <c r="AC20" s="133">
        <f t="shared" si="6"/>
        <v>0</v>
      </c>
      <c r="AD20" s="39"/>
      <c r="AE20" s="15">
        <v>0</v>
      </c>
      <c r="AF20" s="15">
        <v>0</v>
      </c>
      <c r="AG20" s="15">
        <f t="shared" si="18"/>
        <v>0</v>
      </c>
      <c r="AH20" s="15">
        <f t="shared" si="19"/>
        <v>0</v>
      </c>
      <c r="AI20" s="15">
        <f t="shared" si="20"/>
        <v>0</v>
      </c>
      <c r="AJ20" s="15">
        <f t="shared" si="21"/>
        <v>0</v>
      </c>
      <c r="AK20" s="15">
        <f t="shared" si="22"/>
        <v>0</v>
      </c>
      <c r="AL20" s="15">
        <f t="shared" si="23"/>
        <v>0</v>
      </c>
      <c r="AM20" s="15">
        <f t="shared" si="24"/>
        <v>0</v>
      </c>
      <c r="AN20" s="15">
        <f t="shared" si="25"/>
        <v>0</v>
      </c>
      <c r="AO20" s="15">
        <f t="shared" si="26"/>
        <v>0</v>
      </c>
      <c r="AP20" s="15">
        <f t="shared" si="27"/>
        <v>0</v>
      </c>
      <c r="AQ20" s="16">
        <f t="shared" si="28"/>
        <v>0</v>
      </c>
    </row>
    <row r="21" spans="1:43" x14ac:dyDescent="0.25">
      <c r="A21" s="117" t="s">
        <v>192</v>
      </c>
      <c r="B21" s="106" t="s">
        <v>212</v>
      </c>
      <c r="C21" s="107" t="s">
        <v>123</v>
      </c>
      <c r="D21" s="134"/>
      <c r="E21" s="134"/>
      <c r="F21" s="134"/>
      <c r="G21" s="134"/>
      <c r="H21" s="134"/>
      <c r="I21" s="134"/>
      <c r="J21" s="134"/>
      <c r="K21" s="134"/>
      <c r="L21" s="135"/>
      <c r="M21" s="117" t="s">
        <v>211</v>
      </c>
      <c r="N21" s="119">
        <v>0</v>
      </c>
      <c r="O21" s="137"/>
      <c r="P21" s="118">
        <v>0</v>
      </c>
      <c r="Q21" s="130">
        <v>0</v>
      </c>
      <c r="R21" s="130">
        <f t="shared" si="1"/>
        <v>0</v>
      </c>
      <c r="S21" s="130">
        <v>0</v>
      </c>
      <c r="T21" s="130">
        <v>0</v>
      </c>
      <c r="U21" s="130">
        <f t="shared" si="2"/>
        <v>0</v>
      </c>
      <c r="V21" s="136"/>
      <c r="W21" s="130">
        <v>0</v>
      </c>
      <c r="X21" s="132">
        <v>0</v>
      </c>
      <c r="Y21" s="130">
        <v>0</v>
      </c>
      <c r="Z21" s="130">
        <f t="shared" si="3"/>
        <v>0</v>
      </c>
      <c r="AA21" s="130">
        <f t="shared" si="4"/>
        <v>0</v>
      </c>
      <c r="AB21" s="130">
        <f t="shared" si="5"/>
        <v>0</v>
      </c>
      <c r="AC21" s="133">
        <f t="shared" si="6"/>
        <v>0</v>
      </c>
      <c r="AD21" s="39"/>
      <c r="AE21" s="15">
        <v>0</v>
      </c>
      <c r="AF21" s="15">
        <v>0</v>
      </c>
      <c r="AG21" s="15">
        <f t="shared" si="18"/>
        <v>0</v>
      </c>
      <c r="AH21" s="15">
        <f t="shared" si="19"/>
        <v>0</v>
      </c>
      <c r="AI21" s="15">
        <f t="shared" si="20"/>
        <v>0</v>
      </c>
      <c r="AJ21" s="15">
        <f t="shared" si="21"/>
        <v>0</v>
      </c>
      <c r="AK21" s="15">
        <f t="shared" si="22"/>
        <v>0</v>
      </c>
      <c r="AL21" s="15">
        <f t="shared" si="23"/>
        <v>0</v>
      </c>
      <c r="AM21" s="15">
        <f t="shared" si="24"/>
        <v>0</v>
      </c>
      <c r="AN21" s="15">
        <f t="shared" si="25"/>
        <v>0</v>
      </c>
      <c r="AO21" s="15">
        <f t="shared" si="26"/>
        <v>0</v>
      </c>
      <c r="AP21" s="15">
        <f t="shared" si="27"/>
        <v>0</v>
      </c>
      <c r="AQ21" s="16">
        <f t="shared" si="28"/>
        <v>0</v>
      </c>
    </row>
    <row r="22" spans="1:43" x14ac:dyDescent="0.25">
      <c r="A22" s="117"/>
      <c r="B22" s="106" t="s">
        <v>212</v>
      </c>
      <c r="C22" s="107" t="s">
        <v>124</v>
      </c>
      <c r="D22" s="134"/>
      <c r="E22" s="134"/>
      <c r="F22" s="134"/>
      <c r="G22" s="134"/>
      <c r="H22" s="134"/>
      <c r="I22" s="134"/>
      <c r="J22" s="134"/>
      <c r="K22" s="134"/>
      <c r="L22" s="135"/>
      <c r="M22" s="117" t="s">
        <v>211</v>
      </c>
      <c r="N22" s="119">
        <v>0</v>
      </c>
      <c r="O22" s="137"/>
      <c r="P22" s="118">
        <v>0</v>
      </c>
      <c r="Q22" s="130">
        <v>0</v>
      </c>
      <c r="R22" s="130">
        <f t="shared" si="1"/>
        <v>0</v>
      </c>
      <c r="S22" s="130">
        <v>0</v>
      </c>
      <c r="T22" s="130">
        <v>0</v>
      </c>
      <c r="U22" s="130">
        <f t="shared" si="2"/>
        <v>0</v>
      </c>
      <c r="V22" s="136"/>
      <c r="W22" s="130">
        <v>0</v>
      </c>
      <c r="X22" s="132">
        <v>0</v>
      </c>
      <c r="Y22" s="130">
        <v>0</v>
      </c>
      <c r="Z22" s="130">
        <f t="shared" si="3"/>
        <v>0</v>
      </c>
      <c r="AA22" s="130">
        <f t="shared" si="4"/>
        <v>0</v>
      </c>
      <c r="AB22" s="130">
        <f t="shared" si="5"/>
        <v>0</v>
      </c>
      <c r="AC22" s="133">
        <f t="shared" si="6"/>
        <v>0</v>
      </c>
      <c r="AD22" s="39"/>
      <c r="AE22" s="15">
        <v>0</v>
      </c>
      <c r="AF22" s="15">
        <v>0</v>
      </c>
      <c r="AG22" s="15">
        <f t="shared" si="18"/>
        <v>0</v>
      </c>
      <c r="AH22" s="15">
        <f t="shared" si="19"/>
        <v>0</v>
      </c>
      <c r="AI22" s="15">
        <f t="shared" si="20"/>
        <v>0</v>
      </c>
      <c r="AJ22" s="15">
        <f t="shared" si="21"/>
        <v>0</v>
      </c>
      <c r="AK22" s="15">
        <f t="shared" si="22"/>
        <v>0</v>
      </c>
      <c r="AL22" s="15">
        <f t="shared" si="23"/>
        <v>0</v>
      </c>
      <c r="AM22" s="15">
        <f t="shared" si="24"/>
        <v>0</v>
      </c>
      <c r="AN22" s="15">
        <f t="shared" si="25"/>
        <v>0</v>
      </c>
      <c r="AO22" s="15">
        <f t="shared" si="26"/>
        <v>0</v>
      </c>
      <c r="AP22" s="15">
        <f t="shared" si="27"/>
        <v>0</v>
      </c>
      <c r="AQ22" s="16">
        <f t="shared" si="28"/>
        <v>0</v>
      </c>
    </row>
    <row r="23" spans="1:43" x14ac:dyDescent="0.25">
      <c r="A23" s="117"/>
      <c r="B23" s="106" t="s">
        <v>212</v>
      </c>
      <c r="C23" s="107" t="s">
        <v>125</v>
      </c>
      <c r="D23" s="134"/>
      <c r="E23" s="134"/>
      <c r="F23" s="134"/>
      <c r="G23" s="134"/>
      <c r="H23" s="134"/>
      <c r="I23" s="134"/>
      <c r="J23" s="134"/>
      <c r="K23" s="134"/>
      <c r="L23" s="135"/>
      <c r="M23" s="117" t="s">
        <v>205</v>
      </c>
      <c r="N23" s="119">
        <v>2</v>
      </c>
      <c r="O23" s="137"/>
      <c r="P23" s="120">
        <v>55000</v>
      </c>
      <c r="Q23" s="130">
        <v>0</v>
      </c>
      <c r="R23" s="130">
        <f t="shared" si="1"/>
        <v>55000</v>
      </c>
      <c r="S23" s="130">
        <v>0</v>
      </c>
      <c r="T23" s="130">
        <v>0</v>
      </c>
      <c r="U23" s="130">
        <f t="shared" si="2"/>
        <v>55000</v>
      </c>
      <c r="V23" s="136"/>
      <c r="W23" s="130">
        <v>3000</v>
      </c>
      <c r="X23" s="132">
        <v>0</v>
      </c>
      <c r="Y23" s="130">
        <v>0</v>
      </c>
      <c r="Z23" s="130">
        <f t="shared" si="3"/>
        <v>3000</v>
      </c>
      <c r="AA23" s="130">
        <f t="shared" si="4"/>
        <v>110000</v>
      </c>
      <c r="AB23" s="130">
        <f t="shared" si="5"/>
        <v>6000</v>
      </c>
      <c r="AC23" s="133">
        <f t="shared" si="6"/>
        <v>116000</v>
      </c>
      <c r="AD23" s="39"/>
      <c r="AE23" s="15">
        <v>0</v>
      </c>
      <c r="AF23" s="15">
        <v>0</v>
      </c>
      <c r="AG23" s="15">
        <f t="shared" si="18"/>
        <v>0</v>
      </c>
      <c r="AH23" s="15">
        <f t="shared" si="19"/>
        <v>0</v>
      </c>
      <c r="AI23" s="15">
        <f t="shared" si="20"/>
        <v>0</v>
      </c>
      <c r="AJ23" s="15">
        <f t="shared" si="21"/>
        <v>0</v>
      </c>
      <c r="AK23" s="15">
        <f t="shared" si="22"/>
        <v>0</v>
      </c>
      <c r="AL23" s="15">
        <f t="shared" si="23"/>
        <v>0</v>
      </c>
      <c r="AM23" s="15">
        <f t="shared" si="24"/>
        <v>0</v>
      </c>
      <c r="AN23" s="15">
        <f t="shared" si="25"/>
        <v>0</v>
      </c>
      <c r="AO23" s="15">
        <f t="shared" si="26"/>
        <v>0</v>
      </c>
      <c r="AP23" s="15">
        <f t="shared" si="27"/>
        <v>0</v>
      </c>
      <c r="AQ23" s="16">
        <f t="shared" si="28"/>
        <v>0</v>
      </c>
    </row>
    <row r="24" spans="1:43" ht="30" x14ac:dyDescent="0.25">
      <c r="A24" s="117" t="s">
        <v>193</v>
      </c>
      <c r="B24" s="106" t="s">
        <v>212</v>
      </c>
      <c r="C24" s="107" t="s">
        <v>126</v>
      </c>
      <c r="D24" s="134"/>
      <c r="E24" s="134"/>
      <c r="F24" s="134"/>
      <c r="G24" s="134"/>
      <c r="H24" s="134"/>
      <c r="I24" s="134"/>
      <c r="J24" s="134"/>
      <c r="K24" s="134"/>
      <c r="L24" s="135"/>
      <c r="M24" s="117" t="s">
        <v>211</v>
      </c>
      <c r="N24" s="119">
        <v>0</v>
      </c>
      <c r="O24" s="137"/>
      <c r="P24" s="120">
        <v>0</v>
      </c>
      <c r="Q24" s="130">
        <v>0</v>
      </c>
      <c r="R24" s="130">
        <f t="shared" si="1"/>
        <v>0</v>
      </c>
      <c r="S24" s="130">
        <v>0</v>
      </c>
      <c r="T24" s="130">
        <v>0</v>
      </c>
      <c r="U24" s="130">
        <f t="shared" si="2"/>
        <v>0</v>
      </c>
      <c r="V24" s="136"/>
      <c r="W24" s="130">
        <v>0</v>
      </c>
      <c r="X24" s="132">
        <v>0</v>
      </c>
      <c r="Y24" s="130">
        <v>0</v>
      </c>
      <c r="Z24" s="130">
        <f t="shared" si="3"/>
        <v>0</v>
      </c>
      <c r="AA24" s="130">
        <f t="shared" si="4"/>
        <v>0</v>
      </c>
      <c r="AB24" s="130">
        <f t="shared" si="5"/>
        <v>0</v>
      </c>
      <c r="AC24" s="133">
        <f t="shared" si="6"/>
        <v>0</v>
      </c>
      <c r="AD24" s="39"/>
      <c r="AE24" s="15">
        <v>0</v>
      </c>
      <c r="AF24" s="15">
        <v>0</v>
      </c>
      <c r="AG24" s="15">
        <f t="shared" si="18"/>
        <v>0</v>
      </c>
      <c r="AH24" s="15">
        <f t="shared" si="19"/>
        <v>0</v>
      </c>
      <c r="AI24" s="15">
        <f t="shared" si="20"/>
        <v>0</v>
      </c>
      <c r="AJ24" s="15">
        <f t="shared" si="21"/>
        <v>0</v>
      </c>
      <c r="AK24" s="15">
        <f t="shared" si="22"/>
        <v>0</v>
      </c>
      <c r="AL24" s="15">
        <f t="shared" si="23"/>
        <v>0</v>
      </c>
      <c r="AM24" s="15">
        <f t="shared" si="24"/>
        <v>0</v>
      </c>
      <c r="AN24" s="15">
        <f t="shared" si="25"/>
        <v>0</v>
      </c>
      <c r="AO24" s="15">
        <f t="shared" si="26"/>
        <v>0</v>
      </c>
      <c r="AP24" s="15">
        <f t="shared" si="27"/>
        <v>0</v>
      </c>
      <c r="AQ24" s="16">
        <f t="shared" si="28"/>
        <v>0</v>
      </c>
    </row>
    <row r="25" spans="1:43" x14ac:dyDescent="0.25">
      <c r="A25" s="117"/>
      <c r="B25" s="106" t="s">
        <v>212</v>
      </c>
      <c r="C25" s="107" t="s">
        <v>124</v>
      </c>
      <c r="D25" s="134"/>
      <c r="E25" s="134"/>
      <c r="F25" s="134"/>
      <c r="G25" s="134"/>
      <c r="H25" s="134"/>
      <c r="I25" s="134"/>
      <c r="J25" s="134"/>
      <c r="K25" s="134"/>
      <c r="L25" s="135"/>
      <c r="M25" s="117" t="s">
        <v>211</v>
      </c>
      <c r="N25" s="119">
        <v>0</v>
      </c>
      <c r="O25" s="137"/>
      <c r="P25" s="120">
        <v>0</v>
      </c>
      <c r="Q25" s="130">
        <v>0</v>
      </c>
      <c r="R25" s="130">
        <f t="shared" si="1"/>
        <v>0</v>
      </c>
      <c r="S25" s="130">
        <v>0</v>
      </c>
      <c r="T25" s="130">
        <v>0</v>
      </c>
      <c r="U25" s="130">
        <f t="shared" si="2"/>
        <v>0</v>
      </c>
      <c r="V25" s="136"/>
      <c r="W25" s="130">
        <v>0</v>
      </c>
      <c r="X25" s="132">
        <v>0</v>
      </c>
      <c r="Y25" s="130">
        <v>0</v>
      </c>
      <c r="Z25" s="130">
        <f t="shared" si="3"/>
        <v>0</v>
      </c>
      <c r="AA25" s="130">
        <f t="shared" si="4"/>
        <v>0</v>
      </c>
      <c r="AB25" s="130">
        <f t="shared" si="5"/>
        <v>0</v>
      </c>
      <c r="AC25" s="133">
        <f t="shared" si="6"/>
        <v>0</v>
      </c>
      <c r="AD25" s="39"/>
      <c r="AE25" s="15">
        <v>0</v>
      </c>
      <c r="AF25" s="15">
        <v>0</v>
      </c>
      <c r="AG25" s="15">
        <f t="shared" si="18"/>
        <v>0</v>
      </c>
      <c r="AH25" s="15">
        <f t="shared" si="19"/>
        <v>0</v>
      </c>
      <c r="AI25" s="15">
        <f t="shared" si="20"/>
        <v>0</v>
      </c>
      <c r="AJ25" s="15">
        <f t="shared" si="21"/>
        <v>0</v>
      </c>
      <c r="AK25" s="15">
        <f t="shared" si="22"/>
        <v>0</v>
      </c>
      <c r="AL25" s="15">
        <f t="shared" si="23"/>
        <v>0</v>
      </c>
      <c r="AM25" s="15">
        <f t="shared" si="24"/>
        <v>0</v>
      </c>
      <c r="AN25" s="15">
        <f t="shared" si="25"/>
        <v>0</v>
      </c>
      <c r="AO25" s="15">
        <f t="shared" si="26"/>
        <v>0</v>
      </c>
      <c r="AP25" s="15">
        <f t="shared" si="27"/>
        <v>0</v>
      </c>
      <c r="AQ25" s="16">
        <f t="shared" si="28"/>
        <v>0</v>
      </c>
    </row>
    <row r="26" spans="1:43" x14ac:dyDescent="0.25">
      <c r="A26" s="117"/>
      <c r="B26" s="106" t="s">
        <v>212</v>
      </c>
      <c r="C26" s="107" t="s">
        <v>127</v>
      </c>
      <c r="D26" s="134"/>
      <c r="E26" s="134"/>
      <c r="F26" s="134"/>
      <c r="G26" s="134"/>
      <c r="H26" s="134"/>
      <c r="I26" s="134"/>
      <c r="J26" s="134"/>
      <c r="K26" s="134"/>
      <c r="L26" s="135"/>
      <c r="M26" s="117" t="s">
        <v>206</v>
      </c>
      <c r="N26" s="119">
        <v>1</v>
      </c>
      <c r="O26" s="137"/>
      <c r="P26" s="120">
        <v>165000</v>
      </c>
      <c r="Q26" s="130">
        <v>0</v>
      </c>
      <c r="R26" s="130">
        <f t="shared" si="1"/>
        <v>165000</v>
      </c>
      <c r="S26" s="130">
        <v>0</v>
      </c>
      <c r="T26" s="130">
        <v>0</v>
      </c>
      <c r="U26" s="130">
        <f t="shared" si="2"/>
        <v>165000</v>
      </c>
      <c r="V26" s="136"/>
      <c r="W26" s="130">
        <v>2000</v>
      </c>
      <c r="X26" s="132">
        <v>0</v>
      </c>
      <c r="Y26" s="130">
        <v>0</v>
      </c>
      <c r="Z26" s="130">
        <f t="shared" si="3"/>
        <v>2000</v>
      </c>
      <c r="AA26" s="130">
        <f t="shared" si="4"/>
        <v>165000</v>
      </c>
      <c r="AB26" s="130">
        <f t="shared" si="5"/>
        <v>2000</v>
      </c>
      <c r="AC26" s="133">
        <f t="shared" si="6"/>
        <v>167000</v>
      </c>
      <c r="AD26" s="39"/>
      <c r="AE26" s="15">
        <v>0</v>
      </c>
      <c r="AF26" s="15">
        <v>0</v>
      </c>
      <c r="AG26" s="15">
        <f t="shared" si="18"/>
        <v>0</v>
      </c>
      <c r="AH26" s="15">
        <f t="shared" si="19"/>
        <v>0</v>
      </c>
      <c r="AI26" s="15">
        <f t="shared" si="20"/>
        <v>0</v>
      </c>
      <c r="AJ26" s="15">
        <f t="shared" si="21"/>
        <v>0</v>
      </c>
      <c r="AK26" s="15">
        <f t="shared" si="22"/>
        <v>0</v>
      </c>
      <c r="AL26" s="15">
        <f t="shared" si="23"/>
        <v>0</v>
      </c>
      <c r="AM26" s="15">
        <f t="shared" si="24"/>
        <v>0</v>
      </c>
      <c r="AN26" s="15">
        <f t="shared" si="25"/>
        <v>0</v>
      </c>
      <c r="AO26" s="15">
        <f t="shared" si="26"/>
        <v>0</v>
      </c>
      <c r="AP26" s="15">
        <f t="shared" si="27"/>
        <v>0</v>
      </c>
      <c r="AQ26" s="16">
        <f t="shared" si="28"/>
        <v>0</v>
      </c>
    </row>
    <row r="27" spans="1:43" x14ac:dyDescent="0.25">
      <c r="A27" s="117" t="s">
        <v>194</v>
      </c>
      <c r="B27" s="106" t="s">
        <v>212</v>
      </c>
      <c r="C27" s="107" t="s">
        <v>128</v>
      </c>
      <c r="D27" s="134"/>
      <c r="E27" s="134"/>
      <c r="F27" s="134"/>
      <c r="G27" s="134"/>
      <c r="H27" s="134"/>
      <c r="I27" s="134"/>
      <c r="J27" s="134"/>
      <c r="K27" s="134"/>
      <c r="L27" s="135"/>
      <c r="M27" s="117" t="s">
        <v>211</v>
      </c>
      <c r="N27" s="119">
        <v>0</v>
      </c>
      <c r="O27" s="137"/>
      <c r="P27" s="120">
        <v>0</v>
      </c>
      <c r="Q27" s="130">
        <v>0</v>
      </c>
      <c r="R27" s="130">
        <f t="shared" si="1"/>
        <v>0</v>
      </c>
      <c r="S27" s="130">
        <v>0</v>
      </c>
      <c r="T27" s="130">
        <v>0</v>
      </c>
      <c r="U27" s="130">
        <f t="shared" si="2"/>
        <v>0</v>
      </c>
      <c r="V27" s="136"/>
      <c r="W27" s="130">
        <v>0</v>
      </c>
      <c r="X27" s="132">
        <v>0</v>
      </c>
      <c r="Y27" s="130">
        <v>0</v>
      </c>
      <c r="Z27" s="130">
        <f t="shared" si="3"/>
        <v>0</v>
      </c>
      <c r="AA27" s="130">
        <f t="shared" si="4"/>
        <v>0</v>
      </c>
      <c r="AB27" s="130">
        <f t="shared" si="5"/>
        <v>0</v>
      </c>
      <c r="AC27" s="133">
        <f t="shared" si="6"/>
        <v>0</v>
      </c>
      <c r="AD27" s="39"/>
      <c r="AE27" s="15">
        <v>0</v>
      </c>
      <c r="AF27" s="15">
        <v>0</v>
      </c>
      <c r="AG27" s="15">
        <f t="shared" si="18"/>
        <v>0</v>
      </c>
      <c r="AH27" s="15">
        <f t="shared" si="19"/>
        <v>0</v>
      </c>
      <c r="AI27" s="15">
        <f t="shared" si="20"/>
        <v>0</v>
      </c>
      <c r="AJ27" s="15">
        <f t="shared" si="21"/>
        <v>0</v>
      </c>
      <c r="AK27" s="15">
        <f t="shared" si="22"/>
        <v>0</v>
      </c>
      <c r="AL27" s="15">
        <f t="shared" si="23"/>
        <v>0</v>
      </c>
      <c r="AM27" s="15">
        <f t="shared" si="24"/>
        <v>0</v>
      </c>
      <c r="AN27" s="15">
        <f t="shared" si="25"/>
        <v>0</v>
      </c>
      <c r="AO27" s="15">
        <f t="shared" si="26"/>
        <v>0</v>
      </c>
      <c r="AP27" s="15">
        <f t="shared" si="27"/>
        <v>0</v>
      </c>
      <c r="AQ27" s="16">
        <f t="shared" si="28"/>
        <v>0</v>
      </c>
    </row>
    <row r="28" spans="1:43" x14ac:dyDescent="0.25">
      <c r="A28" s="117"/>
      <c r="B28" s="106" t="s">
        <v>212</v>
      </c>
      <c r="C28" s="107" t="s">
        <v>129</v>
      </c>
      <c r="D28" s="134"/>
      <c r="E28" s="134"/>
      <c r="F28" s="134"/>
      <c r="G28" s="134"/>
      <c r="H28" s="134"/>
      <c r="I28" s="134"/>
      <c r="J28" s="134"/>
      <c r="K28" s="134"/>
      <c r="L28" s="135"/>
      <c r="M28" s="117" t="s">
        <v>211</v>
      </c>
      <c r="N28" s="119">
        <v>0</v>
      </c>
      <c r="O28" s="137"/>
      <c r="P28" s="120">
        <v>0</v>
      </c>
      <c r="Q28" s="130">
        <v>0</v>
      </c>
      <c r="R28" s="130">
        <f t="shared" si="1"/>
        <v>0</v>
      </c>
      <c r="S28" s="130">
        <v>0</v>
      </c>
      <c r="T28" s="130">
        <v>0</v>
      </c>
      <c r="U28" s="130">
        <f t="shared" si="2"/>
        <v>0</v>
      </c>
      <c r="V28" s="136"/>
      <c r="W28" s="130">
        <v>0</v>
      </c>
      <c r="X28" s="132">
        <v>0</v>
      </c>
      <c r="Y28" s="130">
        <v>0</v>
      </c>
      <c r="Z28" s="130">
        <f t="shared" si="3"/>
        <v>0</v>
      </c>
      <c r="AA28" s="130">
        <f t="shared" si="4"/>
        <v>0</v>
      </c>
      <c r="AB28" s="130">
        <f t="shared" si="5"/>
        <v>0</v>
      </c>
      <c r="AC28" s="133">
        <f t="shared" si="6"/>
        <v>0</v>
      </c>
      <c r="AD28" s="39"/>
      <c r="AE28" s="15">
        <v>0</v>
      </c>
      <c r="AF28" s="15">
        <v>0</v>
      </c>
      <c r="AG28" s="15">
        <f t="shared" si="18"/>
        <v>0</v>
      </c>
      <c r="AH28" s="15">
        <f t="shared" si="19"/>
        <v>0</v>
      </c>
      <c r="AI28" s="15">
        <f t="shared" si="20"/>
        <v>0</v>
      </c>
      <c r="AJ28" s="15">
        <f t="shared" si="21"/>
        <v>0</v>
      </c>
      <c r="AK28" s="15">
        <f t="shared" si="22"/>
        <v>0</v>
      </c>
      <c r="AL28" s="15">
        <f t="shared" si="23"/>
        <v>0</v>
      </c>
      <c r="AM28" s="15">
        <f t="shared" si="24"/>
        <v>0</v>
      </c>
      <c r="AN28" s="15">
        <f t="shared" si="25"/>
        <v>0</v>
      </c>
      <c r="AO28" s="15">
        <f t="shared" si="26"/>
        <v>0</v>
      </c>
      <c r="AP28" s="15">
        <f t="shared" si="27"/>
        <v>0</v>
      </c>
      <c r="AQ28" s="16">
        <f t="shared" si="28"/>
        <v>0</v>
      </c>
    </row>
    <row r="29" spans="1:43" x14ac:dyDescent="0.25">
      <c r="A29" s="117"/>
      <c r="B29" s="106" t="s">
        <v>212</v>
      </c>
      <c r="C29" s="107" t="s">
        <v>130</v>
      </c>
      <c r="D29" s="134"/>
      <c r="E29" s="134"/>
      <c r="F29" s="134"/>
      <c r="G29" s="134"/>
      <c r="H29" s="134"/>
      <c r="I29" s="134"/>
      <c r="J29" s="134"/>
      <c r="K29" s="134"/>
      <c r="L29" s="135"/>
      <c r="M29" s="117" t="s">
        <v>211</v>
      </c>
      <c r="N29" s="119">
        <v>0</v>
      </c>
      <c r="O29" s="137"/>
      <c r="P29" s="120">
        <v>0</v>
      </c>
      <c r="Q29" s="130">
        <v>0</v>
      </c>
      <c r="R29" s="130">
        <f t="shared" si="1"/>
        <v>0</v>
      </c>
      <c r="S29" s="130">
        <v>0</v>
      </c>
      <c r="T29" s="130">
        <v>0</v>
      </c>
      <c r="U29" s="130">
        <f t="shared" si="2"/>
        <v>0</v>
      </c>
      <c r="V29" s="136"/>
      <c r="W29" s="130">
        <v>0</v>
      </c>
      <c r="X29" s="132">
        <v>0</v>
      </c>
      <c r="Y29" s="130">
        <v>0</v>
      </c>
      <c r="Z29" s="130">
        <f t="shared" si="3"/>
        <v>0</v>
      </c>
      <c r="AA29" s="130">
        <f t="shared" si="4"/>
        <v>0</v>
      </c>
      <c r="AB29" s="130">
        <f t="shared" si="5"/>
        <v>0</v>
      </c>
      <c r="AC29" s="133">
        <f t="shared" si="6"/>
        <v>0</v>
      </c>
      <c r="AD29" s="39"/>
      <c r="AE29" s="15">
        <v>0</v>
      </c>
      <c r="AF29" s="15">
        <v>0</v>
      </c>
      <c r="AG29" s="15">
        <f t="shared" si="18"/>
        <v>0</v>
      </c>
      <c r="AH29" s="15">
        <f t="shared" si="19"/>
        <v>0</v>
      </c>
      <c r="AI29" s="15">
        <f t="shared" si="20"/>
        <v>0</v>
      </c>
      <c r="AJ29" s="15">
        <f t="shared" si="21"/>
        <v>0</v>
      </c>
      <c r="AK29" s="15">
        <f t="shared" si="22"/>
        <v>0</v>
      </c>
      <c r="AL29" s="15">
        <f t="shared" si="23"/>
        <v>0</v>
      </c>
      <c r="AM29" s="15">
        <f t="shared" si="24"/>
        <v>0</v>
      </c>
      <c r="AN29" s="15">
        <f t="shared" si="25"/>
        <v>0</v>
      </c>
      <c r="AO29" s="15">
        <f t="shared" si="26"/>
        <v>0</v>
      </c>
      <c r="AP29" s="15">
        <f t="shared" si="27"/>
        <v>0</v>
      </c>
      <c r="AQ29" s="16">
        <f t="shared" si="28"/>
        <v>0</v>
      </c>
    </row>
    <row r="30" spans="1:43" x14ac:dyDescent="0.25">
      <c r="A30" s="117"/>
      <c r="B30" s="106" t="s">
        <v>212</v>
      </c>
      <c r="C30" s="107" t="s">
        <v>131</v>
      </c>
      <c r="D30" s="134"/>
      <c r="E30" s="134"/>
      <c r="F30" s="134"/>
      <c r="G30" s="134"/>
      <c r="H30" s="134"/>
      <c r="I30" s="134"/>
      <c r="J30" s="134"/>
      <c r="K30" s="134"/>
      <c r="L30" s="135"/>
      <c r="M30" s="117" t="s">
        <v>205</v>
      </c>
      <c r="N30" s="119">
        <v>2</v>
      </c>
      <c r="O30" s="137"/>
      <c r="P30" s="120">
        <v>40000</v>
      </c>
      <c r="Q30" s="130">
        <v>0</v>
      </c>
      <c r="R30" s="130">
        <f t="shared" si="1"/>
        <v>40000</v>
      </c>
      <c r="S30" s="130">
        <v>0</v>
      </c>
      <c r="T30" s="130">
        <v>0</v>
      </c>
      <c r="U30" s="130">
        <f t="shared" si="2"/>
        <v>40000</v>
      </c>
      <c r="V30" s="136"/>
      <c r="W30" s="130">
        <v>3000</v>
      </c>
      <c r="X30" s="132">
        <v>0</v>
      </c>
      <c r="Y30" s="130">
        <v>0</v>
      </c>
      <c r="Z30" s="130">
        <f t="shared" si="3"/>
        <v>3000</v>
      </c>
      <c r="AA30" s="130">
        <f t="shared" si="4"/>
        <v>80000</v>
      </c>
      <c r="AB30" s="130">
        <f t="shared" si="5"/>
        <v>6000</v>
      </c>
      <c r="AC30" s="133">
        <f t="shared" si="6"/>
        <v>86000</v>
      </c>
      <c r="AD30" s="39"/>
      <c r="AE30" s="15">
        <v>0</v>
      </c>
      <c r="AF30" s="15">
        <v>0</v>
      </c>
      <c r="AG30" s="15">
        <f t="shared" si="18"/>
        <v>0</v>
      </c>
      <c r="AH30" s="15">
        <f t="shared" si="19"/>
        <v>0</v>
      </c>
      <c r="AI30" s="15">
        <f t="shared" si="20"/>
        <v>0</v>
      </c>
      <c r="AJ30" s="15">
        <f t="shared" si="21"/>
        <v>0</v>
      </c>
      <c r="AK30" s="15">
        <f t="shared" si="22"/>
        <v>0</v>
      </c>
      <c r="AL30" s="15">
        <f t="shared" si="23"/>
        <v>0</v>
      </c>
      <c r="AM30" s="15">
        <f t="shared" si="24"/>
        <v>0</v>
      </c>
      <c r="AN30" s="15">
        <f t="shared" si="25"/>
        <v>0</v>
      </c>
      <c r="AO30" s="15">
        <f t="shared" si="26"/>
        <v>0</v>
      </c>
      <c r="AP30" s="15">
        <f t="shared" si="27"/>
        <v>0</v>
      </c>
      <c r="AQ30" s="16">
        <f t="shared" si="28"/>
        <v>0</v>
      </c>
    </row>
    <row r="31" spans="1:43" x14ac:dyDescent="0.25">
      <c r="A31" s="117">
        <v>1.9</v>
      </c>
      <c r="B31" s="106" t="s">
        <v>212</v>
      </c>
      <c r="C31" s="107" t="s">
        <v>132</v>
      </c>
      <c r="D31" s="134"/>
      <c r="E31" s="134"/>
      <c r="F31" s="134"/>
      <c r="G31" s="134"/>
      <c r="H31" s="134"/>
      <c r="I31" s="134"/>
      <c r="J31" s="134"/>
      <c r="K31" s="134"/>
      <c r="L31" s="135"/>
      <c r="M31" s="117" t="s">
        <v>211</v>
      </c>
      <c r="N31" s="119">
        <v>0</v>
      </c>
      <c r="O31" s="137"/>
      <c r="P31" s="118">
        <v>0</v>
      </c>
      <c r="Q31" s="130">
        <v>0</v>
      </c>
      <c r="R31" s="130">
        <f t="shared" si="1"/>
        <v>0</v>
      </c>
      <c r="S31" s="130">
        <v>0</v>
      </c>
      <c r="T31" s="130">
        <v>0</v>
      </c>
      <c r="U31" s="130">
        <f t="shared" si="2"/>
        <v>0</v>
      </c>
      <c r="V31" s="136"/>
      <c r="W31" s="130">
        <v>0</v>
      </c>
      <c r="X31" s="132">
        <v>0</v>
      </c>
      <c r="Y31" s="130">
        <v>0</v>
      </c>
      <c r="Z31" s="130">
        <f t="shared" si="3"/>
        <v>0</v>
      </c>
      <c r="AA31" s="130">
        <f t="shared" si="4"/>
        <v>0</v>
      </c>
      <c r="AB31" s="130">
        <f t="shared" si="5"/>
        <v>0</v>
      </c>
      <c r="AC31" s="133">
        <f t="shared" si="6"/>
        <v>0</v>
      </c>
      <c r="AD31" s="39"/>
      <c r="AE31" s="15">
        <v>0</v>
      </c>
      <c r="AF31" s="15">
        <v>0</v>
      </c>
      <c r="AG31" s="15">
        <f t="shared" si="18"/>
        <v>0</v>
      </c>
      <c r="AH31" s="15">
        <f t="shared" si="19"/>
        <v>0</v>
      </c>
      <c r="AI31" s="15">
        <f t="shared" si="20"/>
        <v>0</v>
      </c>
      <c r="AJ31" s="15">
        <f t="shared" si="21"/>
        <v>0</v>
      </c>
      <c r="AK31" s="15">
        <f t="shared" si="22"/>
        <v>0</v>
      </c>
      <c r="AL31" s="15">
        <f t="shared" si="23"/>
        <v>0</v>
      </c>
      <c r="AM31" s="15">
        <f t="shared" si="24"/>
        <v>0</v>
      </c>
      <c r="AN31" s="15">
        <f t="shared" si="25"/>
        <v>0</v>
      </c>
      <c r="AO31" s="15">
        <f t="shared" si="26"/>
        <v>0</v>
      </c>
      <c r="AP31" s="15">
        <f t="shared" si="27"/>
        <v>0</v>
      </c>
      <c r="AQ31" s="16">
        <f t="shared" si="28"/>
        <v>0</v>
      </c>
    </row>
    <row r="32" spans="1:43" ht="30" x14ac:dyDescent="0.25">
      <c r="A32" s="117" t="s">
        <v>195</v>
      </c>
      <c r="B32" s="106" t="s">
        <v>212</v>
      </c>
      <c r="C32" s="107" t="s">
        <v>133</v>
      </c>
      <c r="D32" s="134"/>
      <c r="E32" s="134"/>
      <c r="F32" s="134"/>
      <c r="G32" s="134"/>
      <c r="H32" s="134"/>
      <c r="I32" s="134"/>
      <c r="J32" s="134"/>
      <c r="K32" s="134"/>
      <c r="L32" s="135"/>
      <c r="M32" s="117" t="s">
        <v>205</v>
      </c>
      <c r="N32" s="119">
        <v>2</v>
      </c>
      <c r="O32" s="137"/>
      <c r="P32" s="120">
        <v>140000</v>
      </c>
      <c r="Q32" s="130">
        <v>0</v>
      </c>
      <c r="R32" s="130">
        <f t="shared" si="1"/>
        <v>140000</v>
      </c>
      <c r="S32" s="130">
        <v>0</v>
      </c>
      <c r="T32" s="130">
        <v>0</v>
      </c>
      <c r="U32" s="130">
        <f t="shared" si="2"/>
        <v>140000</v>
      </c>
      <c r="V32" s="136"/>
      <c r="W32" s="130">
        <v>4000</v>
      </c>
      <c r="X32" s="132">
        <v>0</v>
      </c>
      <c r="Y32" s="130">
        <v>0</v>
      </c>
      <c r="Z32" s="130">
        <f t="shared" si="3"/>
        <v>4000</v>
      </c>
      <c r="AA32" s="130">
        <f t="shared" si="4"/>
        <v>280000</v>
      </c>
      <c r="AB32" s="130">
        <f t="shared" si="5"/>
        <v>8000</v>
      </c>
      <c r="AC32" s="133">
        <f t="shared" si="6"/>
        <v>288000</v>
      </c>
      <c r="AD32" s="39"/>
      <c r="AE32" s="15">
        <v>0</v>
      </c>
      <c r="AF32" s="15">
        <v>0</v>
      </c>
      <c r="AG32" s="15">
        <f t="shared" si="18"/>
        <v>0</v>
      </c>
      <c r="AH32" s="15">
        <f t="shared" si="19"/>
        <v>0</v>
      </c>
      <c r="AI32" s="15">
        <f t="shared" si="20"/>
        <v>0</v>
      </c>
      <c r="AJ32" s="15">
        <f t="shared" si="21"/>
        <v>0</v>
      </c>
      <c r="AK32" s="15">
        <f t="shared" si="22"/>
        <v>0</v>
      </c>
      <c r="AL32" s="15">
        <f t="shared" si="23"/>
        <v>0</v>
      </c>
      <c r="AM32" s="15">
        <f t="shared" si="24"/>
        <v>0</v>
      </c>
      <c r="AN32" s="15">
        <f t="shared" si="25"/>
        <v>0</v>
      </c>
      <c r="AO32" s="15">
        <f t="shared" si="26"/>
        <v>0</v>
      </c>
      <c r="AP32" s="15">
        <f t="shared" si="27"/>
        <v>0</v>
      </c>
      <c r="AQ32" s="16">
        <f t="shared" si="28"/>
        <v>0</v>
      </c>
    </row>
    <row r="33" spans="1:43" ht="30" x14ac:dyDescent="0.25">
      <c r="A33" s="117" t="s">
        <v>196</v>
      </c>
      <c r="B33" s="106" t="s">
        <v>212</v>
      </c>
      <c r="C33" s="107" t="s">
        <v>134</v>
      </c>
      <c r="D33" s="134"/>
      <c r="E33" s="134"/>
      <c r="F33" s="134"/>
      <c r="G33" s="134"/>
      <c r="H33" s="134"/>
      <c r="I33" s="134"/>
      <c r="J33" s="134"/>
      <c r="K33" s="134"/>
      <c r="L33" s="135"/>
      <c r="M33" s="117" t="s">
        <v>207</v>
      </c>
      <c r="N33" s="119">
        <v>1</v>
      </c>
      <c r="O33" s="137"/>
      <c r="P33" s="120">
        <v>35000</v>
      </c>
      <c r="Q33" s="130">
        <v>0</v>
      </c>
      <c r="R33" s="130">
        <f t="shared" si="1"/>
        <v>35000</v>
      </c>
      <c r="S33" s="130">
        <v>0</v>
      </c>
      <c r="T33" s="130">
        <v>0</v>
      </c>
      <c r="U33" s="130">
        <f t="shared" si="2"/>
        <v>35000</v>
      </c>
      <c r="V33" s="136"/>
      <c r="W33" s="130">
        <v>5000</v>
      </c>
      <c r="X33" s="132">
        <v>0</v>
      </c>
      <c r="Y33" s="130">
        <v>0</v>
      </c>
      <c r="Z33" s="130">
        <f t="shared" si="3"/>
        <v>5000</v>
      </c>
      <c r="AA33" s="130">
        <f t="shared" si="4"/>
        <v>35000</v>
      </c>
      <c r="AB33" s="130">
        <f t="shared" si="5"/>
        <v>5000</v>
      </c>
      <c r="AC33" s="133">
        <f t="shared" si="6"/>
        <v>40000</v>
      </c>
      <c r="AD33" s="39"/>
      <c r="AE33" s="15">
        <v>0</v>
      </c>
      <c r="AF33" s="15">
        <v>0</v>
      </c>
      <c r="AG33" s="15">
        <f t="shared" si="18"/>
        <v>0</v>
      </c>
      <c r="AH33" s="15">
        <f t="shared" si="19"/>
        <v>0</v>
      </c>
      <c r="AI33" s="15">
        <f t="shared" si="20"/>
        <v>0</v>
      </c>
      <c r="AJ33" s="15">
        <f t="shared" si="21"/>
        <v>0</v>
      </c>
      <c r="AK33" s="15">
        <f t="shared" si="22"/>
        <v>0</v>
      </c>
      <c r="AL33" s="15">
        <f t="shared" si="23"/>
        <v>0</v>
      </c>
      <c r="AM33" s="15">
        <f t="shared" si="24"/>
        <v>0</v>
      </c>
      <c r="AN33" s="15">
        <f t="shared" si="25"/>
        <v>0</v>
      </c>
      <c r="AO33" s="15">
        <f t="shared" si="26"/>
        <v>0</v>
      </c>
      <c r="AP33" s="15">
        <f t="shared" si="27"/>
        <v>0</v>
      </c>
      <c r="AQ33" s="16">
        <f t="shared" si="28"/>
        <v>0</v>
      </c>
    </row>
    <row r="34" spans="1:43" ht="45" x14ac:dyDescent="0.25">
      <c r="A34" s="117" t="s">
        <v>197</v>
      </c>
      <c r="B34" s="106" t="s">
        <v>212</v>
      </c>
      <c r="C34" s="107" t="s">
        <v>135</v>
      </c>
      <c r="D34" s="134"/>
      <c r="E34" s="134"/>
      <c r="F34" s="134"/>
      <c r="G34" s="134"/>
      <c r="H34" s="134"/>
      <c r="I34" s="134"/>
      <c r="J34" s="134"/>
      <c r="K34" s="134"/>
      <c r="L34" s="135"/>
      <c r="M34" s="117" t="s">
        <v>207</v>
      </c>
      <c r="N34" s="119">
        <v>1</v>
      </c>
      <c r="O34" s="137"/>
      <c r="P34" s="120">
        <v>32000</v>
      </c>
      <c r="Q34" s="130">
        <v>0</v>
      </c>
      <c r="R34" s="130">
        <f t="shared" si="1"/>
        <v>32000</v>
      </c>
      <c r="S34" s="130">
        <v>0</v>
      </c>
      <c r="T34" s="130">
        <v>0</v>
      </c>
      <c r="U34" s="130">
        <f t="shared" si="2"/>
        <v>32000</v>
      </c>
      <c r="V34" s="136"/>
      <c r="W34" s="130">
        <v>3000</v>
      </c>
      <c r="X34" s="132">
        <v>0</v>
      </c>
      <c r="Y34" s="130">
        <v>0</v>
      </c>
      <c r="Z34" s="130">
        <f t="shared" si="3"/>
        <v>3000</v>
      </c>
      <c r="AA34" s="130">
        <f t="shared" si="4"/>
        <v>32000</v>
      </c>
      <c r="AB34" s="130">
        <f t="shared" si="5"/>
        <v>3000</v>
      </c>
      <c r="AC34" s="133">
        <f t="shared" si="6"/>
        <v>35000</v>
      </c>
      <c r="AD34" s="39"/>
      <c r="AE34" s="15">
        <v>0</v>
      </c>
      <c r="AF34" s="15">
        <v>0</v>
      </c>
      <c r="AG34" s="15">
        <f t="shared" si="18"/>
        <v>0</v>
      </c>
      <c r="AH34" s="15">
        <f t="shared" si="19"/>
        <v>0</v>
      </c>
      <c r="AI34" s="15">
        <f t="shared" si="20"/>
        <v>0</v>
      </c>
      <c r="AJ34" s="15">
        <f t="shared" si="21"/>
        <v>0</v>
      </c>
      <c r="AK34" s="15">
        <f t="shared" si="22"/>
        <v>0</v>
      </c>
      <c r="AL34" s="15">
        <f t="shared" si="23"/>
        <v>0</v>
      </c>
      <c r="AM34" s="15">
        <f t="shared" si="24"/>
        <v>0</v>
      </c>
      <c r="AN34" s="15">
        <f t="shared" si="25"/>
        <v>0</v>
      </c>
      <c r="AO34" s="15">
        <f t="shared" si="26"/>
        <v>0</v>
      </c>
      <c r="AP34" s="15">
        <f t="shared" si="27"/>
        <v>0</v>
      </c>
      <c r="AQ34" s="16">
        <f t="shared" si="28"/>
        <v>0</v>
      </c>
    </row>
    <row r="35" spans="1:43" ht="30" x14ac:dyDescent="0.25">
      <c r="A35" s="117" t="s">
        <v>198</v>
      </c>
      <c r="B35" s="106" t="s">
        <v>212</v>
      </c>
      <c r="C35" s="107" t="s">
        <v>136</v>
      </c>
      <c r="D35" s="134"/>
      <c r="E35" s="134"/>
      <c r="F35" s="134"/>
      <c r="G35" s="134"/>
      <c r="H35" s="134"/>
      <c r="I35" s="134"/>
      <c r="J35" s="134"/>
      <c r="K35" s="134"/>
      <c r="L35" s="135"/>
      <c r="M35" s="117" t="s">
        <v>207</v>
      </c>
      <c r="N35" s="119">
        <v>1</v>
      </c>
      <c r="O35" s="137"/>
      <c r="P35" s="120">
        <v>8000</v>
      </c>
      <c r="Q35" s="130">
        <v>0</v>
      </c>
      <c r="R35" s="130">
        <f t="shared" si="1"/>
        <v>8000</v>
      </c>
      <c r="S35" s="130">
        <v>0</v>
      </c>
      <c r="T35" s="130">
        <v>0</v>
      </c>
      <c r="U35" s="130">
        <f t="shared" si="2"/>
        <v>8000</v>
      </c>
      <c r="V35" s="136"/>
      <c r="W35" s="130">
        <v>1000</v>
      </c>
      <c r="X35" s="132">
        <v>0</v>
      </c>
      <c r="Y35" s="130">
        <v>0</v>
      </c>
      <c r="Z35" s="130">
        <f t="shared" si="3"/>
        <v>1000</v>
      </c>
      <c r="AA35" s="130">
        <f t="shared" si="4"/>
        <v>8000</v>
      </c>
      <c r="AB35" s="130">
        <f t="shared" si="5"/>
        <v>1000</v>
      </c>
      <c r="AC35" s="133">
        <f t="shared" si="6"/>
        <v>9000</v>
      </c>
      <c r="AD35" s="39"/>
      <c r="AE35" s="15">
        <v>0</v>
      </c>
      <c r="AF35" s="15">
        <v>0</v>
      </c>
      <c r="AG35" s="15">
        <f t="shared" si="18"/>
        <v>0</v>
      </c>
      <c r="AH35" s="15">
        <f t="shared" si="19"/>
        <v>0</v>
      </c>
      <c r="AI35" s="15">
        <f t="shared" si="20"/>
        <v>0</v>
      </c>
      <c r="AJ35" s="15">
        <f t="shared" si="21"/>
        <v>0</v>
      </c>
      <c r="AK35" s="15">
        <f t="shared" si="22"/>
        <v>0</v>
      </c>
      <c r="AL35" s="15">
        <f t="shared" si="23"/>
        <v>0</v>
      </c>
      <c r="AM35" s="15">
        <f t="shared" si="24"/>
        <v>0</v>
      </c>
      <c r="AN35" s="15">
        <f t="shared" si="25"/>
        <v>0</v>
      </c>
      <c r="AO35" s="15">
        <f t="shared" si="26"/>
        <v>0</v>
      </c>
      <c r="AP35" s="15">
        <f t="shared" si="27"/>
        <v>0</v>
      </c>
      <c r="AQ35" s="16">
        <f t="shared" si="28"/>
        <v>0</v>
      </c>
    </row>
    <row r="36" spans="1:43" ht="30" x14ac:dyDescent="0.25">
      <c r="A36" s="119">
        <v>1.1000000000000001</v>
      </c>
      <c r="B36" s="106" t="s">
        <v>212</v>
      </c>
      <c r="C36" s="107" t="s">
        <v>137</v>
      </c>
      <c r="D36" s="134"/>
      <c r="E36" s="134"/>
      <c r="F36" s="134"/>
      <c r="G36" s="134"/>
      <c r="H36" s="134"/>
      <c r="I36" s="134"/>
      <c r="J36" s="134"/>
      <c r="K36" s="134"/>
      <c r="L36" s="135"/>
      <c r="M36" s="117" t="s">
        <v>211</v>
      </c>
      <c r="N36" s="119">
        <v>0</v>
      </c>
      <c r="O36" s="137"/>
      <c r="P36" s="118">
        <v>0</v>
      </c>
      <c r="Q36" s="130">
        <v>0</v>
      </c>
      <c r="R36" s="130">
        <f t="shared" si="1"/>
        <v>0</v>
      </c>
      <c r="S36" s="130">
        <v>0</v>
      </c>
      <c r="T36" s="130">
        <v>0</v>
      </c>
      <c r="U36" s="130">
        <f t="shared" si="2"/>
        <v>0</v>
      </c>
      <c r="V36" s="136"/>
      <c r="W36" s="130">
        <v>0</v>
      </c>
      <c r="X36" s="132">
        <v>0</v>
      </c>
      <c r="Y36" s="130">
        <v>0</v>
      </c>
      <c r="Z36" s="130">
        <f t="shared" si="3"/>
        <v>0</v>
      </c>
      <c r="AA36" s="130">
        <f t="shared" si="4"/>
        <v>0</v>
      </c>
      <c r="AB36" s="130">
        <f t="shared" si="5"/>
        <v>0</v>
      </c>
      <c r="AC36" s="133">
        <f t="shared" si="6"/>
        <v>0</v>
      </c>
      <c r="AD36" s="39"/>
      <c r="AE36" s="15">
        <v>0</v>
      </c>
      <c r="AF36" s="15">
        <v>0</v>
      </c>
      <c r="AG36" s="15">
        <f t="shared" si="18"/>
        <v>0</v>
      </c>
      <c r="AH36" s="15">
        <f t="shared" si="19"/>
        <v>0</v>
      </c>
      <c r="AI36" s="15">
        <f t="shared" si="20"/>
        <v>0</v>
      </c>
      <c r="AJ36" s="15">
        <f t="shared" si="21"/>
        <v>0</v>
      </c>
      <c r="AK36" s="15">
        <f t="shared" si="22"/>
        <v>0</v>
      </c>
      <c r="AL36" s="15">
        <f t="shared" si="23"/>
        <v>0</v>
      </c>
      <c r="AM36" s="15">
        <f t="shared" si="24"/>
        <v>0</v>
      </c>
      <c r="AN36" s="15">
        <f t="shared" si="25"/>
        <v>0</v>
      </c>
      <c r="AO36" s="15">
        <f t="shared" si="26"/>
        <v>0</v>
      </c>
      <c r="AP36" s="15">
        <f t="shared" si="27"/>
        <v>0</v>
      </c>
      <c r="AQ36" s="16">
        <f t="shared" si="28"/>
        <v>0</v>
      </c>
    </row>
    <row r="37" spans="1:43" x14ac:dyDescent="0.25">
      <c r="A37" s="117"/>
      <c r="B37" s="106" t="s">
        <v>212</v>
      </c>
      <c r="C37" s="107" t="s">
        <v>138</v>
      </c>
      <c r="D37" s="134"/>
      <c r="E37" s="134"/>
      <c r="F37" s="134"/>
      <c r="G37" s="134"/>
      <c r="H37" s="134"/>
      <c r="I37" s="134"/>
      <c r="J37" s="134"/>
      <c r="K37" s="134"/>
      <c r="L37" s="135"/>
      <c r="M37" s="117" t="s">
        <v>208</v>
      </c>
      <c r="N37" s="119">
        <v>1</v>
      </c>
      <c r="O37" s="137"/>
      <c r="P37" s="118">
        <v>225000</v>
      </c>
      <c r="Q37" s="130">
        <v>0</v>
      </c>
      <c r="R37" s="130">
        <f t="shared" si="1"/>
        <v>225000</v>
      </c>
      <c r="S37" s="130">
        <v>0</v>
      </c>
      <c r="T37" s="130">
        <v>0</v>
      </c>
      <c r="U37" s="130">
        <f t="shared" si="2"/>
        <v>225000</v>
      </c>
      <c r="V37" s="136"/>
      <c r="W37" s="130">
        <v>10000</v>
      </c>
      <c r="X37" s="132">
        <v>0</v>
      </c>
      <c r="Y37" s="130">
        <v>0</v>
      </c>
      <c r="Z37" s="130">
        <f t="shared" si="3"/>
        <v>10000</v>
      </c>
      <c r="AA37" s="130">
        <f t="shared" si="4"/>
        <v>225000</v>
      </c>
      <c r="AB37" s="130">
        <f t="shared" si="5"/>
        <v>10000</v>
      </c>
      <c r="AC37" s="133">
        <f t="shared" si="6"/>
        <v>235000</v>
      </c>
      <c r="AD37" s="39"/>
      <c r="AE37" s="15">
        <v>0</v>
      </c>
      <c r="AF37" s="15">
        <v>0</v>
      </c>
      <c r="AG37" s="15">
        <f t="shared" si="18"/>
        <v>0</v>
      </c>
      <c r="AH37" s="15">
        <f t="shared" si="19"/>
        <v>0</v>
      </c>
      <c r="AI37" s="15">
        <f t="shared" si="20"/>
        <v>0</v>
      </c>
      <c r="AJ37" s="15">
        <f t="shared" si="21"/>
        <v>0</v>
      </c>
      <c r="AK37" s="15">
        <f t="shared" si="22"/>
        <v>0</v>
      </c>
      <c r="AL37" s="15">
        <f t="shared" si="23"/>
        <v>0</v>
      </c>
      <c r="AM37" s="15">
        <f t="shared" si="24"/>
        <v>0</v>
      </c>
      <c r="AN37" s="15">
        <f t="shared" si="25"/>
        <v>0</v>
      </c>
      <c r="AO37" s="15">
        <f t="shared" si="26"/>
        <v>0</v>
      </c>
      <c r="AP37" s="15">
        <f t="shared" si="27"/>
        <v>0</v>
      </c>
      <c r="AQ37" s="16">
        <f t="shared" si="28"/>
        <v>0</v>
      </c>
    </row>
    <row r="38" spans="1:43" ht="30" x14ac:dyDescent="0.25">
      <c r="A38" s="119">
        <v>1.1100000000000001</v>
      </c>
      <c r="B38" s="106" t="s">
        <v>212</v>
      </c>
      <c r="C38" s="107" t="s">
        <v>139</v>
      </c>
      <c r="D38" s="134"/>
      <c r="E38" s="134"/>
      <c r="F38" s="134"/>
      <c r="G38" s="134"/>
      <c r="H38" s="134"/>
      <c r="I38" s="134"/>
      <c r="J38" s="134"/>
      <c r="K38" s="134"/>
      <c r="L38" s="135"/>
      <c r="M38" s="117" t="s">
        <v>211</v>
      </c>
      <c r="N38" s="119">
        <v>0</v>
      </c>
      <c r="O38" s="137"/>
      <c r="P38" s="118">
        <v>0</v>
      </c>
      <c r="Q38" s="130">
        <v>0</v>
      </c>
      <c r="R38" s="130">
        <f t="shared" si="1"/>
        <v>0</v>
      </c>
      <c r="S38" s="130">
        <v>0</v>
      </c>
      <c r="T38" s="130">
        <v>0</v>
      </c>
      <c r="U38" s="130">
        <f t="shared" si="2"/>
        <v>0</v>
      </c>
      <c r="V38" s="136"/>
      <c r="W38" s="130">
        <v>0</v>
      </c>
      <c r="X38" s="132">
        <v>0</v>
      </c>
      <c r="Y38" s="130">
        <v>0</v>
      </c>
      <c r="Z38" s="130">
        <f t="shared" si="3"/>
        <v>0</v>
      </c>
      <c r="AA38" s="130">
        <f t="shared" si="4"/>
        <v>0</v>
      </c>
      <c r="AB38" s="130">
        <f t="shared" si="5"/>
        <v>0</v>
      </c>
      <c r="AC38" s="133">
        <f t="shared" si="6"/>
        <v>0</v>
      </c>
      <c r="AD38" s="39"/>
      <c r="AE38" s="15">
        <v>0</v>
      </c>
      <c r="AF38" s="15">
        <v>0</v>
      </c>
      <c r="AG38" s="15">
        <f t="shared" si="18"/>
        <v>0</v>
      </c>
      <c r="AH38" s="15">
        <f t="shared" si="19"/>
        <v>0</v>
      </c>
      <c r="AI38" s="15">
        <f t="shared" si="20"/>
        <v>0</v>
      </c>
      <c r="AJ38" s="15">
        <f t="shared" si="21"/>
        <v>0</v>
      </c>
      <c r="AK38" s="15">
        <f t="shared" si="22"/>
        <v>0</v>
      </c>
      <c r="AL38" s="15">
        <f t="shared" si="23"/>
        <v>0</v>
      </c>
      <c r="AM38" s="15">
        <f t="shared" si="24"/>
        <v>0</v>
      </c>
      <c r="AN38" s="15">
        <f t="shared" si="25"/>
        <v>0</v>
      </c>
      <c r="AO38" s="15">
        <f t="shared" si="26"/>
        <v>0</v>
      </c>
      <c r="AP38" s="15">
        <f t="shared" si="27"/>
        <v>0</v>
      </c>
      <c r="AQ38" s="16">
        <f t="shared" si="28"/>
        <v>0</v>
      </c>
    </row>
    <row r="39" spans="1:43" ht="30" x14ac:dyDescent="0.25">
      <c r="A39" s="117"/>
      <c r="B39" s="106" t="s">
        <v>212</v>
      </c>
      <c r="C39" s="107" t="s">
        <v>216</v>
      </c>
      <c r="D39" s="134"/>
      <c r="E39" s="134"/>
      <c r="F39" s="134"/>
      <c r="G39" s="134"/>
      <c r="H39" s="134"/>
      <c r="I39" s="134"/>
      <c r="J39" s="134"/>
      <c r="K39" s="134"/>
      <c r="L39" s="135"/>
      <c r="M39" s="117" t="s">
        <v>208</v>
      </c>
      <c r="N39" s="119">
        <v>1</v>
      </c>
      <c r="O39" s="137"/>
      <c r="P39" s="120">
        <v>340000</v>
      </c>
      <c r="Q39" s="130">
        <v>0</v>
      </c>
      <c r="R39" s="130">
        <f t="shared" si="1"/>
        <v>340000</v>
      </c>
      <c r="S39" s="130">
        <v>0</v>
      </c>
      <c r="T39" s="130">
        <v>0</v>
      </c>
      <c r="U39" s="130">
        <f t="shared" si="2"/>
        <v>340000</v>
      </c>
      <c r="V39" s="136"/>
      <c r="W39" s="130">
        <v>7500</v>
      </c>
      <c r="X39" s="132">
        <v>0</v>
      </c>
      <c r="Y39" s="130">
        <v>0</v>
      </c>
      <c r="Z39" s="130">
        <f t="shared" si="3"/>
        <v>7500</v>
      </c>
      <c r="AA39" s="130">
        <f t="shared" si="4"/>
        <v>340000</v>
      </c>
      <c r="AB39" s="130">
        <f t="shared" si="5"/>
        <v>7500</v>
      </c>
      <c r="AC39" s="133">
        <f t="shared" si="6"/>
        <v>347500</v>
      </c>
      <c r="AD39" s="39"/>
      <c r="AE39" s="15">
        <v>0</v>
      </c>
      <c r="AF39" s="15">
        <v>0</v>
      </c>
      <c r="AG39" s="15">
        <f t="shared" si="18"/>
        <v>0</v>
      </c>
      <c r="AH39" s="15">
        <f t="shared" si="19"/>
        <v>0</v>
      </c>
      <c r="AI39" s="15">
        <f t="shared" si="20"/>
        <v>0</v>
      </c>
      <c r="AJ39" s="15">
        <f t="shared" si="21"/>
        <v>0</v>
      </c>
      <c r="AK39" s="15">
        <f t="shared" si="22"/>
        <v>0</v>
      </c>
      <c r="AL39" s="15">
        <f t="shared" si="23"/>
        <v>0</v>
      </c>
      <c r="AM39" s="15">
        <f t="shared" si="24"/>
        <v>0</v>
      </c>
      <c r="AN39" s="15">
        <f t="shared" si="25"/>
        <v>0</v>
      </c>
      <c r="AO39" s="15">
        <f t="shared" si="26"/>
        <v>0</v>
      </c>
      <c r="AP39" s="15">
        <f t="shared" si="27"/>
        <v>0</v>
      </c>
      <c r="AQ39" s="16">
        <f t="shared" si="28"/>
        <v>0</v>
      </c>
    </row>
    <row r="40" spans="1:43" ht="30" x14ac:dyDescent="0.25">
      <c r="A40" s="117">
        <v>2</v>
      </c>
      <c r="B40" s="106" t="s">
        <v>212</v>
      </c>
      <c r="C40" s="107" t="s">
        <v>140</v>
      </c>
      <c r="D40" s="134"/>
      <c r="E40" s="134"/>
      <c r="F40" s="134"/>
      <c r="G40" s="134"/>
      <c r="H40" s="134"/>
      <c r="I40" s="134"/>
      <c r="J40" s="134"/>
      <c r="K40" s="134"/>
      <c r="L40" s="135"/>
      <c r="M40" s="117" t="s">
        <v>205</v>
      </c>
      <c r="N40" s="119">
        <v>2</v>
      </c>
      <c r="O40" s="137"/>
      <c r="P40" s="120">
        <v>18000</v>
      </c>
      <c r="Q40" s="130">
        <v>0</v>
      </c>
      <c r="R40" s="130">
        <f t="shared" si="1"/>
        <v>18000</v>
      </c>
      <c r="S40" s="130">
        <v>0</v>
      </c>
      <c r="T40" s="130">
        <v>0</v>
      </c>
      <c r="U40" s="130">
        <f t="shared" si="2"/>
        <v>18000</v>
      </c>
      <c r="V40" s="136"/>
      <c r="W40" s="130">
        <v>1500</v>
      </c>
      <c r="X40" s="132">
        <v>0</v>
      </c>
      <c r="Y40" s="130">
        <v>0</v>
      </c>
      <c r="Z40" s="130">
        <f t="shared" si="3"/>
        <v>1500</v>
      </c>
      <c r="AA40" s="130">
        <f t="shared" si="4"/>
        <v>36000</v>
      </c>
      <c r="AB40" s="130">
        <f t="shared" si="5"/>
        <v>3000</v>
      </c>
      <c r="AC40" s="133">
        <f t="shared" si="6"/>
        <v>39000</v>
      </c>
      <c r="AD40" s="39"/>
      <c r="AE40" s="15">
        <v>0</v>
      </c>
      <c r="AF40" s="15">
        <v>0</v>
      </c>
      <c r="AG40" s="15">
        <f t="shared" si="18"/>
        <v>0</v>
      </c>
      <c r="AH40" s="15">
        <f t="shared" si="19"/>
        <v>0</v>
      </c>
      <c r="AI40" s="15">
        <f t="shared" si="20"/>
        <v>0</v>
      </c>
      <c r="AJ40" s="15">
        <f t="shared" si="21"/>
        <v>0</v>
      </c>
      <c r="AK40" s="15">
        <f t="shared" si="22"/>
        <v>0</v>
      </c>
      <c r="AL40" s="15">
        <f t="shared" si="23"/>
        <v>0</v>
      </c>
      <c r="AM40" s="15">
        <f t="shared" si="24"/>
        <v>0</v>
      </c>
      <c r="AN40" s="15">
        <f t="shared" si="25"/>
        <v>0</v>
      </c>
      <c r="AO40" s="15">
        <f t="shared" si="26"/>
        <v>0</v>
      </c>
      <c r="AP40" s="15">
        <f t="shared" si="27"/>
        <v>0</v>
      </c>
      <c r="AQ40" s="16">
        <f t="shared" si="28"/>
        <v>0</v>
      </c>
    </row>
    <row r="41" spans="1:43" ht="45" x14ac:dyDescent="0.25">
      <c r="A41" s="117">
        <v>3</v>
      </c>
      <c r="B41" s="106" t="s">
        <v>212</v>
      </c>
      <c r="C41" s="107" t="s">
        <v>217</v>
      </c>
      <c r="D41" s="134"/>
      <c r="E41" s="134"/>
      <c r="F41" s="134"/>
      <c r="G41" s="134"/>
      <c r="H41" s="134"/>
      <c r="I41" s="134"/>
      <c r="J41" s="134"/>
      <c r="K41" s="134"/>
      <c r="L41" s="135"/>
      <c r="M41" s="117" t="s">
        <v>211</v>
      </c>
      <c r="N41" s="119">
        <v>0</v>
      </c>
      <c r="O41" s="137"/>
      <c r="P41" s="120">
        <v>0</v>
      </c>
      <c r="Q41" s="130">
        <v>0</v>
      </c>
      <c r="R41" s="130">
        <f t="shared" si="1"/>
        <v>0</v>
      </c>
      <c r="S41" s="130">
        <v>0</v>
      </c>
      <c r="T41" s="130">
        <v>0</v>
      </c>
      <c r="U41" s="130">
        <f t="shared" si="2"/>
        <v>0</v>
      </c>
      <c r="V41" s="136"/>
      <c r="W41" s="130">
        <v>0</v>
      </c>
      <c r="X41" s="132">
        <v>0</v>
      </c>
      <c r="Y41" s="130">
        <v>0</v>
      </c>
      <c r="Z41" s="130">
        <f t="shared" si="3"/>
        <v>0</v>
      </c>
      <c r="AA41" s="130">
        <f t="shared" si="4"/>
        <v>0</v>
      </c>
      <c r="AB41" s="130">
        <f t="shared" si="5"/>
        <v>0</v>
      </c>
      <c r="AC41" s="133">
        <f t="shared" si="6"/>
        <v>0</v>
      </c>
      <c r="AD41" s="39"/>
      <c r="AE41" s="15">
        <v>0</v>
      </c>
      <c r="AF41" s="15">
        <v>0</v>
      </c>
      <c r="AG41" s="15">
        <f t="shared" si="18"/>
        <v>0</v>
      </c>
      <c r="AH41" s="15">
        <f t="shared" si="19"/>
        <v>0</v>
      </c>
      <c r="AI41" s="15">
        <f t="shared" si="20"/>
        <v>0</v>
      </c>
      <c r="AJ41" s="15">
        <f t="shared" si="21"/>
        <v>0</v>
      </c>
      <c r="AK41" s="15">
        <f t="shared" si="22"/>
        <v>0</v>
      </c>
      <c r="AL41" s="15">
        <f t="shared" si="23"/>
        <v>0</v>
      </c>
      <c r="AM41" s="15">
        <f t="shared" si="24"/>
        <v>0</v>
      </c>
      <c r="AN41" s="15">
        <f t="shared" si="25"/>
        <v>0</v>
      </c>
      <c r="AO41" s="15">
        <f t="shared" si="26"/>
        <v>0</v>
      </c>
      <c r="AP41" s="15">
        <f t="shared" si="27"/>
        <v>0</v>
      </c>
      <c r="AQ41" s="16">
        <f t="shared" si="28"/>
        <v>0</v>
      </c>
    </row>
    <row r="42" spans="1:43" x14ac:dyDescent="0.25">
      <c r="A42" s="117"/>
      <c r="B42" s="106" t="s">
        <v>212</v>
      </c>
      <c r="C42" s="107" t="s">
        <v>141</v>
      </c>
      <c r="D42" s="134"/>
      <c r="E42" s="134"/>
      <c r="F42" s="134"/>
      <c r="G42" s="134"/>
      <c r="H42" s="134"/>
      <c r="I42" s="134"/>
      <c r="J42" s="134"/>
      <c r="K42" s="134"/>
      <c r="L42" s="135"/>
      <c r="M42" s="117" t="s">
        <v>211</v>
      </c>
      <c r="N42" s="119">
        <v>0</v>
      </c>
      <c r="O42" s="137"/>
      <c r="P42" s="120">
        <v>0</v>
      </c>
      <c r="Q42" s="130">
        <v>0</v>
      </c>
      <c r="R42" s="130">
        <f t="shared" si="1"/>
        <v>0</v>
      </c>
      <c r="S42" s="130">
        <v>0</v>
      </c>
      <c r="T42" s="130">
        <v>0</v>
      </c>
      <c r="U42" s="130">
        <f t="shared" si="2"/>
        <v>0</v>
      </c>
      <c r="V42" s="136"/>
      <c r="W42" s="130">
        <v>0</v>
      </c>
      <c r="X42" s="132">
        <v>0</v>
      </c>
      <c r="Y42" s="130">
        <v>0</v>
      </c>
      <c r="Z42" s="130">
        <f t="shared" si="3"/>
        <v>0</v>
      </c>
      <c r="AA42" s="130">
        <f t="shared" si="4"/>
        <v>0</v>
      </c>
      <c r="AB42" s="130">
        <f t="shared" si="5"/>
        <v>0</v>
      </c>
      <c r="AC42" s="133">
        <f t="shared" si="6"/>
        <v>0</v>
      </c>
      <c r="AD42" s="39"/>
      <c r="AE42" s="15">
        <v>0</v>
      </c>
      <c r="AF42" s="15">
        <v>0</v>
      </c>
      <c r="AG42" s="15">
        <f t="shared" si="18"/>
        <v>0</v>
      </c>
      <c r="AH42" s="15">
        <f t="shared" si="19"/>
        <v>0</v>
      </c>
      <c r="AI42" s="15">
        <f t="shared" si="20"/>
        <v>0</v>
      </c>
      <c r="AJ42" s="15">
        <f t="shared" si="21"/>
        <v>0</v>
      </c>
      <c r="AK42" s="15">
        <f t="shared" si="22"/>
        <v>0</v>
      </c>
      <c r="AL42" s="15">
        <f t="shared" si="23"/>
        <v>0</v>
      </c>
      <c r="AM42" s="15">
        <f t="shared" si="24"/>
        <v>0</v>
      </c>
      <c r="AN42" s="15">
        <f t="shared" si="25"/>
        <v>0</v>
      </c>
      <c r="AO42" s="15">
        <f t="shared" si="26"/>
        <v>0</v>
      </c>
      <c r="AP42" s="15">
        <f t="shared" si="27"/>
        <v>0</v>
      </c>
      <c r="AQ42" s="16">
        <f t="shared" si="28"/>
        <v>0</v>
      </c>
    </row>
    <row r="43" spans="1:43" x14ac:dyDescent="0.25">
      <c r="A43" s="117"/>
      <c r="B43" s="106" t="s">
        <v>212</v>
      </c>
      <c r="C43" s="107" t="s">
        <v>142</v>
      </c>
      <c r="D43" s="134"/>
      <c r="E43" s="134"/>
      <c r="F43" s="134"/>
      <c r="G43" s="134"/>
      <c r="H43" s="134"/>
      <c r="I43" s="134"/>
      <c r="J43" s="134"/>
      <c r="K43" s="134"/>
      <c r="L43" s="135"/>
      <c r="M43" s="117" t="s">
        <v>205</v>
      </c>
      <c r="N43" s="119">
        <v>2</v>
      </c>
      <c r="O43" s="137"/>
      <c r="P43" s="120">
        <v>28000</v>
      </c>
      <c r="Q43" s="130">
        <v>0</v>
      </c>
      <c r="R43" s="130">
        <f t="shared" si="1"/>
        <v>28000</v>
      </c>
      <c r="S43" s="130">
        <v>0</v>
      </c>
      <c r="T43" s="130">
        <v>0</v>
      </c>
      <c r="U43" s="130">
        <f t="shared" si="2"/>
        <v>28000</v>
      </c>
      <c r="V43" s="136"/>
      <c r="W43" s="130">
        <v>2000</v>
      </c>
      <c r="X43" s="132">
        <v>0</v>
      </c>
      <c r="Y43" s="130">
        <v>0</v>
      </c>
      <c r="Z43" s="130">
        <f t="shared" si="3"/>
        <v>2000</v>
      </c>
      <c r="AA43" s="130">
        <f t="shared" si="4"/>
        <v>56000</v>
      </c>
      <c r="AB43" s="130">
        <f t="shared" si="5"/>
        <v>4000</v>
      </c>
      <c r="AC43" s="133">
        <f t="shared" si="6"/>
        <v>60000</v>
      </c>
      <c r="AD43" s="39"/>
      <c r="AE43" s="15">
        <v>0</v>
      </c>
      <c r="AF43" s="15">
        <v>0</v>
      </c>
      <c r="AG43" s="15">
        <f t="shared" si="18"/>
        <v>0</v>
      </c>
      <c r="AH43" s="15">
        <f t="shared" si="19"/>
        <v>0</v>
      </c>
      <c r="AI43" s="15">
        <f t="shared" si="20"/>
        <v>0</v>
      </c>
      <c r="AJ43" s="15">
        <f t="shared" si="21"/>
        <v>0</v>
      </c>
      <c r="AK43" s="15">
        <f t="shared" si="22"/>
        <v>0</v>
      </c>
      <c r="AL43" s="15">
        <f t="shared" si="23"/>
        <v>0</v>
      </c>
      <c r="AM43" s="15">
        <f t="shared" si="24"/>
        <v>0</v>
      </c>
      <c r="AN43" s="15">
        <f t="shared" si="25"/>
        <v>0</v>
      </c>
      <c r="AO43" s="15">
        <f t="shared" si="26"/>
        <v>0</v>
      </c>
      <c r="AP43" s="15">
        <f t="shared" si="27"/>
        <v>0</v>
      </c>
      <c r="AQ43" s="16">
        <f t="shared" si="28"/>
        <v>0</v>
      </c>
    </row>
    <row r="44" spans="1:43" ht="60" x14ac:dyDescent="0.25">
      <c r="A44" s="117">
        <v>4</v>
      </c>
      <c r="B44" s="106" t="s">
        <v>212</v>
      </c>
      <c r="C44" s="107" t="s">
        <v>218</v>
      </c>
      <c r="D44" s="134"/>
      <c r="E44" s="134"/>
      <c r="F44" s="134"/>
      <c r="G44" s="134"/>
      <c r="H44" s="134"/>
      <c r="I44" s="134"/>
      <c r="J44" s="134"/>
      <c r="K44" s="134"/>
      <c r="L44" s="135"/>
      <c r="M44" s="117" t="s">
        <v>211</v>
      </c>
      <c r="N44" s="119">
        <v>0</v>
      </c>
      <c r="O44" s="137"/>
      <c r="P44" s="120">
        <v>0</v>
      </c>
      <c r="Q44" s="130">
        <v>0</v>
      </c>
      <c r="R44" s="130">
        <f t="shared" si="1"/>
        <v>0</v>
      </c>
      <c r="S44" s="130">
        <v>0</v>
      </c>
      <c r="T44" s="130">
        <v>0</v>
      </c>
      <c r="U44" s="130">
        <f t="shared" si="2"/>
        <v>0</v>
      </c>
      <c r="V44" s="136"/>
      <c r="W44" s="130">
        <v>0</v>
      </c>
      <c r="X44" s="132">
        <v>0</v>
      </c>
      <c r="Y44" s="130">
        <v>0</v>
      </c>
      <c r="Z44" s="130">
        <f t="shared" si="3"/>
        <v>0</v>
      </c>
      <c r="AA44" s="130">
        <f t="shared" si="4"/>
        <v>0</v>
      </c>
      <c r="AB44" s="130">
        <f t="shared" si="5"/>
        <v>0</v>
      </c>
      <c r="AC44" s="133">
        <f t="shared" si="6"/>
        <v>0</v>
      </c>
      <c r="AD44" s="39"/>
      <c r="AE44" s="15">
        <v>0</v>
      </c>
      <c r="AF44" s="15">
        <v>0</v>
      </c>
      <c r="AG44" s="15">
        <f t="shared" si="18"/>
        <v>0</v>
      </c>
      <c r="AH44" s="15">
        <f t="shared" si="19"/>
        <v>0</v>
      </c>
      <c r="AI44" s="15">
        <f t="shared" si="20"/>
        <v>0</v>
      </c>
      <c r="AJ44" s="15">
        <f t="shared" si="21"/>
        <v>0</v>
      </c>
      <c r="AK44" s="15">
        <f t="shared" si="22"/>
        <v>0</v>
      </c>
      <c r="AL44" s="15">
        <f t="shared" si="23"/>
        <v>0</v>
      </c>
      <c r="AM44" s="15">
        <f t="shared" si="24"/>
        <v>0</v>
      </c>
      <c r="AN44" s="15">
        <f t="shared" si="25"/>
        <v>0</v>
      </c>
      <c r="AO44" s="15">
        <f t="shared" si="26"/>
        <v>0</v>
      </c>
      <c r="AP44" s="15">
        <f t="shared" si="27"/>
        <v>0</v>
      </c>
      <c r="AQ44" s="16">
        <f t="shared" si="28"/>
        <v>0</v>
      </c>
    </row>
    <row r="45" spans="1:43" x14ac:dyDescent="0.25">
      <c r="A45" s="117">
        <v>4.0999999999999996</v>
      </c>
      <c r="B45" s="106" t="s">
        <v>212</v>
      </c>
      <c r="C45" s="107" t="s">
        <v>143</v>
      </c>
      <c r="D45" s="134"/>
      <c r="E45" s="134"/>
      <c r="F45" s="134"/>
      <c r="G45" s="134"/>
      <c r="H45" s="134"/>
      <c r="I45" s="134"/>
      <c r="J45" s="134"/>
      <c r="K45" s="134"/>
      <c r="L45" s="135"/>
      <c r="M45" s="117" t="s">
        <v>211</v>
      </c>
      <c r="N45" s="119">
        <v>0</v>
      </c>
      <c r="O45" s="137"/>
      <c r="P45" s="120">
        <v>0</v>
      </c>
      <c r="Q45" s="130">
        <v>0</v>
      </c>
      <c r="R45" s="130">
        <f t="shared" si="1"/>
        <v>0</v>
      </c>
      <c r="S45" s="130">
        <v>0</v>
      </c>
      <c r="T45" s="130">
        <v>0</v>
      </c>
      <c r="U45" s="130">
        <f t="shared" si="2"/>
        <v>0</v>
      </c>
      <c r="V45" s="136"/>
      <c r="W45" s="130">
        <v>0</v>
      </c>
      <c r="X45" s="132">
        <v>0</v>
      </c>
      <c r="Y45" s="130">
        <v>0</v>
      </c>
      <c r="Z45" s="130">
        <f t="shared" si="3"/>
        <v>0</v>
      </c>
      <c r="AA45" s="130">
        <f t="shared" si="4"/>
        <v>0</v>
      </c>
      <c r="AB45" s="130">
        <f t="shared" si="5"/>
        <v>0</v>
      </c>
      <c r="AC45" s="133">
        <f t="shared" si="6"/>
        <v>0</v>
      </c>
      <c r="AD45" s="39"/>
      <c r="AE45" s="15">
        <v>0</v>
      </c>
      <c r="AF45" s="15">
        <v>0</v>
      </c>
      <c r="AG45" s="15">
        <f t="shared" si="18"/>
        <v>0</v>
      </c>
      <c r="AH45" s="15">
        <f t="shared" si="19"/>
        <v>0</v>
      </c>
      <c r="AI45" s="15">
        <f t="shared" si="20"/>
        <v>0</v>
      </c>
      <c r="AJ45" s="15">
        <f t="shared" si="21"/>
        <v>0</v>
      </c>
      <c r="AK45" s="15">
        <f t="shared" si="22"/>
        <v>0</v>
      </c>
      <c r="AL45" s="15">
        <f t="shared" si="23"/>
        <v>0</v>
      </c>
      <c r="AM45" s="15">
        <f t="shared" si="24"/>
        <v>0</v>
      </c>
      <c r="AN45" s="15">
        <f t="shared" si="25"/>
        <v>0</v>
      </c>
      <c r="AO45" s="15">
        <f t="shared" si="26"/>
        <v>0</v>
      </c>
      <c r="AP45" s="15">
        <f t="shared" si="27"/>
        <v>0</v>
      </c>
      <c r="AQ45" s="16">
        <f t="shared" si="28"/>
        <v>0</v>
      </c>
    </row>
    <row r="46" spans="1:43" x14ac:dyDescent="0.25">
      <c r="A46" s="117"/>
      <c r="B46" s="106" t="s">
        <v>212</v>
      </c>
      <c r="C46" s="107" t="s">
        <v>144</v>
      </c>
      <c r="D46" s="134"/>
      <c r="E46" s="134"/>
      <c r="F46" s="134"/>
      <c r="G46" s="134"/>
      <c r="H46" s="134"/>
      <c r="I46" s="134"/>
      <c r="J46" s="134"/>
      <c r="K46" s="134"/>
      <c r="L46" s="135"/>
      <c r="M46" s="117" t="s">
        <v>211</v>
      </c>
      <c r="N46" s="119">
        <v>0</v>
      </c>
      <c r="O46" s="137"/>
      <c r="P46" s="120">
        <v>0</v>
      </c>
      <c r="Q46" s="130">
        <v>0</v>
      </c>
      <c r="R46" s="130">
        <f t="shared" si="1"/>
        <v>0</v>
      </c>
      <c r="S46" s="130">
        <v>0</v>
      </c>
      <c r="T46" s="130">
        <v>0</v>
      </c>
      <c r="U46" s="130">
        <f t="shared" si="2"/>
        <v>0</v>
      </c>
      <c r="V46" s="136"/>
      <c r="W46" s="130">
        <v>0</v>
      </c>
      <c r="X46" s="132">
        <v>0</v>
      </c>
      <c r="Y46" s="130">
        <v>0</v>
      </c>
      <c r="Z46" s="130">
        <f t="shared" si="3"/>
        <v>0</v>
      </c>
      <c r="AA46" s="130">
        <f t="shared" si="4"/>
        <v>0</v>
      </c>
      <c r="AB46" s="130">
        <f t="shared" si="5"/>
        <v>0</v>
      </c>
      <c r="AC46" s="133">
        <f t="shared" si="6"/>
        <v>0</v>
      </c>
      <c r="AD46" s="39"/>
      <c r="AE46" s="15">
        <v>0</v>
      </c>
      <c r="AF46" s="15">
        <v>0</v>
      </c>
      <c r="AG46" s="15">
        <f t="shared" si="18"/>
        <v>0</v>
      </c>
      <c r="AH46" s="15">
        <f t="shared" si="19"/>
        <v>0</v>
      </c>
      <c r="AI46" s="15">
        <f t="shared" si="20"/>
        <v>0</v>
      </c>
      <c r="AJ46" s="15">
        <f t="shared" si="21"/>
        <v>0</v>
      </c>
      <c r="AK46" s="15">
        <f t="shared" si="22"/>
        <v>0</v>
      </c>
      <c r="AL46" s="15">
        <f t="shared" si="23"/>
        <v>0</v>
      </c>
      <c r="AM46" s="15">
        <f t="shared" si="24"/>
        <v>0</v>
      </c>
      <c r="AN46" s="15">
        <f t="shared" si="25"/>
        <v>0</v>
      </c>
      <c r="AO46" s="15">
        <f t="shared" si="26"/>
        <v>0</v>
      </c>
      <c r="AP46" s="15">
        <f t="shared" si="27"/>
        <v>0</v>
      </c>
      <c r="AQ46" s="16">
        <f t="shared" si="28"/>
        <v>0</v>
      </c>
    </row>
    <row r="47" spans="1:43" x14ac:dyDescent="0.25">
      <c r="A47" s="117"/>
      <c r="B47" s="106" t="s">
        <v>212</v>
      </c>
      <c r="C47" s="107" t="s">
        <v>145</v>
      </c>
      <c r="D47" s="134"/>
      <c r="E47" s="134"/>
      <c r="F47" s="134"/>
      <c r="G47" s="134"/>
      <c r="H47" s="134"/>
      <c r="I47" s="134"/>
      <c r="J47" s="134"/>
      <c r="K47" s="134"/>
      <c r="L47" s="135"/>
      <c r="M47" s="117" t="s">
        <v>205</v>
      </c>
      <c r="N47" s="119">
        <v>0</v>
      </c>
      <c r="O47" s="137"/>
      <c r="P47" s="120">
        <v>25000</v>
      </c>
      <c r="Q47" s="130">
        <v>0</v>
      </c>
      <c r="R47" s="130">
        <f t="shared" si="1"/>
        <v>25000</v>
      </c>
      <c r="S47" s="130">
        <v>0</v>
      </c>
      <c r="T47" s="130">
        <v>0</v>
      </c>
      <c r="U47" s="130">
        <f t="shared" si="2"/>
        <v>25000</v>
      </c>
      <c r="V47" s="136"/>
      <c r="W47" s="130">
        <v>2000</v>
      </c>
      <c r="X47" s="132">
        <v>0</v>
      </c>
      <c r="Y47" s="130">
        <v>0</v>
      </c>
      <c r="Z47" s="130">
        <f t="shared" si="3"/>
        <v>2000</v>
      </c>
      <c r="AA47" s="130">
        <f t="shared" si="4"/>
        <v>0</v>
      </c>
      <c r="AB47" s="130">
        <f t="shared" si="5"/>
        <v>0</v>
      </c>
      <c r="AC47" s="133">
        <f t="shared" si="6"/>
        <v>0</v>
      </c>
      <c r="AD47" s="39"/>
      <c r="AE47" s="15">
        <v>0</v>
      </c>
      <c r="AF47" s="15">
        <v>0</v>
      </c>
      <c r="AG47" s="15">
        <f t="shared" si="18"/>
        <v>0</v>
      </c>
      <c r="AH47" s="15">
        <f t="shared" si="19"/>
        <v>0</v>
      </c>
      <c r="AI47" s="15">
        <f t="shared" si="20"/>
        <v>0</v>
      </c>
      <c r="AJ47" s="15">
        <f t="shared" si="21"/>
        <v>0</v>
      </c>
      <c r="AK47" s="15">
        <f t="shared" si="22"/>
        <v>0</v>
      </c>
      <c r="AL47" s="15">
        <f t="shared" si="23"/>
        <v>0</v>
      </c>
      <c r="AM47" s="15">
        <f t="shared" si="24"/>
        <v>0</v>
      </c>
      <c r="AN47" s="15">
        <f t="shared" si="25"/>
        <v>0</v>
      </c>
      <c r="AO47" s="15">
        <f t="shared" si="26"/>
        <v>0</v>
      </c>
      <c r="AP47" s="15">
        <f t="shared" si="27"/>
        <v>0</v>
      </c>
      <c r="AQ47" s="16">
        <f t="shared" si="28"/>
        <v>0</v>
      </c>
    </row>
    <row r="48" spans="1:43" x14ac:dyDescent="0.25">
      <c r="A48" s="117">
        <v>4.3</v>
      </c>
      <c r="B48" s="106" t="s">
        <v>212</v>
      </c>
      <c r="C48" s="107" t="s">
        <v>146</v>
      </c>
      <c r="D48" s="134"/>
      <c r="E48" s="134"/>
      <c r="F48" s="134"/>
      <c r="G48" s="134"/>
      <c r="H48" s="134"/>
      <c r="I48" s="134"/>
      <c r="J48" s="134"/>
      <c r="K48" s="134"/>
      <c r="L48" s="135"/>
      <c r="M48" s="117" t="s">
        <v>211</v>
      </c>
      <c r="N48" s="119">
        <v>0</v>
      </c>
      <c r="O48" s="137"/>
      <c r="P48" s="120">
        <v>0</v>
      </c>
      <c r="Q48" s="130">
        <v>0</v>
      </c>
      <c r="R48" s="130">
        <f t="shared" si="1"/>
        <v>0</v>
      </c>
      <c r="S48" s="130">
        <v>0</v>
      </c>
      <c r="T48" s="130">
        <v>0</v>
      </c>
      <c r="U48" s="130">
        <f t="shared" si="2"/>
        <v>0</v>
      </c>
      <c r="V48" s="136"/>
      <c r="W48" s="130">
        <v>0</v>
      </c>
      <c r="X48" s="132">
        <v>0</v>
      </c>
      <c r="Y48" s="130">
        <v>0</v>
      </c>
      <c r="Z48" s="130">
        <f t="shared" si="3"/>
        <v>0</v>
      </c>
      <c r="AA48" s="130">
        <f t="shared" si="4"/>
        <v>0</v>
      </c>
      <c r="AB48" s="130">
        <f t="shared" si="5"/>
        <v>0</v>
      </c>
      <c r="AC48" s="133">
        <f t="shared" si="6"/>
        <v>0</v>
      </c>
      <c r="AD48" s="39"/>
      <c r="AE48" s="15">
        <v>0</v>
      </c>
      <c r="AF48" s="15">
        <v>0</v>
      </c>
      <c r="AG48" s="15">
        <f t="shared" si="18"/>
        <v>0</v>
      </c>
      <c r="AH48" s="15">
        <f t="shared" si="19"/>
        <v>0</v>
      </c>
      <c r="AI48" s="15">
        <f t="shared" si="20"/>
        <v>0</v>
      </c>
      <c r="AJ48" s="15">
        <f t="shared" si="21"/>
        <v>0</v>
      </c>
      <c r="AK48" s="15">
        <f t="shared" si="22"/>
        <v>0</v>
      </c>
      <c r="AL48" s="15">
        <f t="shared" si="23"/>
        <v>0</v>
      </c>
      <c r="AM48" s="15">
        <f t="shared" si="24"/>
        <v>0</v>
      </c>
      <c r="AN48" s="15">
        <f t="shared" si="25"/>
        <v>0</v>
      </c>
      <c r="AO48" s="15">
        <f t="shared" si="26"/>
        <v>0</v>
      </c>
      <c r="AP48" s="15">
        <f t="shared" si="27"/>
        <v>0</v>
      </c>
      <c r="AQ48" s="16">
        <f t="shared" si="28"/>
        <v>0</v>
      </c>
    </row>
    <row r="49" spans="1:43" x14ac:dyDescent="0.25">
      <c r="A49" s="117"/>
      <c r="B49" s="106" t="s">
        <v>212</v>
      </c>
      <c r="C49" s="107" t="s">
        <v>147</v>
      </c>
      <c r="D49" s="134"/>
      <c r="E49" s="134"/>
      <c r="F49" s="134"/>
      <c r="G49" s="134"/>
      <c r="H49" s="134"/>
      <c r="I49" s="134"/>
      <c r="J49" s="134"/>
      <c r="K49" s="134"/>
      <c r="L49" s="135"/>
      <c r="M49" s="117" t="s">
        <v>211</v>
      </c>
      <c r="N49" s="119">
        <v>0</v>
      </c>
      <c r="O49" s="137"/>
      <c r="P49" s="120">
        <v>0</v>
      </c>
      <c r="Q49" s="130">
        <v>0</v>
      </c>
      <c r="R49" s="130">
        <f t="shared" si="1"/>
        <v>0</v>
      </c>
      <c r="S49" s="130">
        <v>0</v>
      </c>
      <c r="T49" s="130">
        <v>0</v>
      </c>
      <c r="U49" s="130">
        <f t="shared" si="2"/>
        <v>0</v>
      </c>
      <c r="V49" s="136"/>
      <c r="W49" s="130">
        <v>0</v>
      </c>
      <c r="X49" s="132">
        <v>0</v>
      </c>
      <c r="Y49" s="130">
        <v>0</v>
      </c>
      <c r="Z49" s="130">
        <f t="shared" si="3"/>
        <v>0</v>
      </c>
      <c r="AA49" s="130">
        <f t="shared" si="4"/>
        <v>0</v>
      </c>
      <c r="AB49" s="130">
        <f t="shared" si="5"/>
        <v>0</v>
      </c>
      <c r="AC49" s="133">
        <f t="shared" si="6"/>
        <v>0</v>
      </c>
      <c r="AD49" s="39"/>
      <c r="AE49" s="15">
        <v>0</v>
      </c>
      <c r="AF49" s="15">
        <v>0</v>
      </c>
      <c r="AG49" s="15">
        <f t="shared" si="18"/>
        <v>0</v>
      </c>
      <c r="AH49" s="15">
        <f t="shared" si="19"/>
        <v>0</v>
      </c>
      <c r="AI49" s="15">
        <f t="shared" si="20"/>
        <v>0</v>
      </c>
      <c r="AJ49" s="15">
        <f t="shared" si="21"/>
        <v>0</v>
      </c>
      <c r="AK49" s="15">
        <f t="shared" si="22"/>
        <v>0</v>
      </c>
      <c r="AL49" s="15">
        <f t="shared" si="23"/>
        <v>0</v>
      </c>
      <c r="AM49" s="15">
        <f t="shared" si="24"/>
        <v>0</v>
      </c>
      <c r="AN49" s="15">
        <f t="shared" si="25"/>
        <v>0</v>
      </c>
      <c r="AO49" s="15">
        <f t="shared" si="26"/>
        <v>0</v>
      </c>
      <c r="AP49" s="15">
        <f t="shared" si="27"/>
        <v>0</v>
      </c>
      <c r="AQ49" s="16">
        <f t="shared" si="28"/>
        <v>0</v>
      </c>
    </row>
    <row r="50" spans="1:43" x14ac:dyDescent="0.25">
      <c r="A50" s="117"/>
      <c r="B50" s="106" t="s">
        <v>212</v>
      </c>
      <c r="C50" s="107" t="s">
        <v>148</v>
      </c>
      <c r="D50" s="134"/>
      <c r="E50" s="134"/>
      <c r="F50" s="134"/>
      <c r="G50" s="134"/>
      <c r="H50" s="134"/>
      <c r="I50" s="134"/>
      <c r="J50" s="134"/>
      <c r="K50" s="134"/>
      <c r="L50" s="135"/>
      <c r="M50" s="117" t="s">
        <v>205</v>
      </c>
      <c r="N50" s="119">
        <v>2</v>
      </c>
      <c r="O50" s="137"/>
      <c r="P50" s="120">
        <v>37000</v>
      </c>
      <c r="Q50" s="130">
        <v>0</v>
      </c>
      <c r="R50" s="130">
        <f t="shared" si="1"/>
        <v>37000</v>
      </c>
      <c r="S50" s="130">
        <v>0</v>
      </c>
      <c r="T50" s="130">
        <v>0</v>
      </c>
      <c r="U50" s="130">
        <f t="shared" si="2"/>
        <v>37000</v>
      </c>
      <c r="V50" s="136"/>
      <c r="W50" s="130">
        <v>2000</v>
      </c>
      <c r="X50" s="132">
        <v>0</v>
      </c>
      <c r="Y50" s="130">
        <v>0</v>
      </c>
      <c r="Z50" s="130">
        <f t="shared" si="3"/>
        <v>2000</v>
      </c>
      <c r="AA50" s="130">
        <f t="shared" si="4"/>
        <v>74000</v>
      </c>
      <c r="AB50" s="130">
        <f t="shared" si="5"/>
        <v>4000</v>
      </c>
      <c r="AC50" s="133">
        <f t="shared" si="6"/>
        <v>78000</v>
      </c>
      <c r="AD50" s="39"/>
      <c r="AE50" s="15">
        <v>0</v>
      </c>
      <c r="AF50" s="15">
        <v>0</v>
      </c>
      <c r="AG50" s="15">
        <f t="shared" si="18"/>
        <v>0</v>
      </c>
      <c r="AH50" s="15">
        <f t="shared" si="19"/>
        <v>0</v>
      </c>
      <c r="AI50" s="15">
        <f t="shared" si="20"/>
        <v>0</v>
      </c>
      <c r="AJ50" s="15">
        <f t="shared" si="21"/>
        <v>0</v>
      </c>
      <c r="AK50" s="15">
        <f t="shared" si="22"/>
        <v>0</v>
      </c>
      <c r="AL50" s="15">
        <f t="shared" si="23"/>
        <v>0</v>
      </c>
      <c r="AM50" s="15">
        <f t="shared" si="24"/>
        <v>0</v>
      </c>
      <c r="AN50" s="15">
        <f t="shared" si="25"/>
        <v>0</v>
      </c>
      <c r="AO50" s="15">
        <f t="shared" si="26"/>
        <v>0</v>
      </c>
      <c r="AP50" s="15">
        <f t="shared" si="27"/>
        <v>0</v>
      </c>
      <c r="AQ50" s="16">
        <f t="shared" si="28"/>
        <v>0</v>
      </c>
    </row>
    <row r="51" spans="1:43" ht="30" x14ac:dyDescent="0.25">
      <c r="A51" s="117">
        <v>5</v>
      </c>
      <c r="B51" s="106" t="s">
        <v>212</v>
      </c>
      <c r="C51" s="107" t="s">
        <v>219</v>
      </c>
      <c r="D51" s="134"/>
      <c r="E51" s="134"/>
      <c r="F51" s="134"/>
      <c r="G51" s="134"/>
      <c r="H51" s="134"/>
      <c r="I51" s="134"/>
      <c r="J51" s="134"/>
      <c r="K51" s="134"/>
      <c r="L51" s="135"/>
      <c r="M51" s="117" t="s">
        <v>211</v>
      </c>
      <c r="N51" s="119">
        <v>0</v>
      </c>
      <c r="O51" s="137"/>
      <c r="P51" s="120">
        <v>0</v>
      </c>
      <c r="Q51" s="130">
        <v>0</v>
      </c>
      <c r="R51" s="130">
        <f t="shared" si="1"/>
        <v>0</v>
      </c>
      <c r="S51" s="130">
        <v>0</v>
      </c>
      <c r="T51" s="130">
        <v>0</v>
      </c>
      <c r="U51" s="130">
        <f t="shared" si="2"/>
        <v>0</v>
      </c>
      <c r="V51" s="136"/>
      <c r="W51" s="130">
        <v>0</v>
      </c>
      <c r="X51" s="132">
        <v>0</v>
      </c>
      <c r="Y51" s="130">
        <v>0</v>
      </c>
      <c r="Z51" s="130">
        <f t="shared" si="3"/>
        <v>0</v>
      </c>
      <c r="AA51" s="130">
        <f t="shared" si="4"/>
        <v>0</v>
      </c>
      <c r="AB51" s="130">
        <f t="shared" si="5"/>
        <v>0</v>
      </c>
      <c r="AC51" s="133">
        <f t="shared" si="6"/>
        <v>0</v>
      </c>
      <c r="AD51" s="39"/>
      <c r="AE51" s="15">
        <v>0</v>
      </c>
      <c r="AF51" s="15">
        <v>0</v>
      </c>
      <c r="AG51" s="15">
        <f t="shared" si="18"/>
        <v>0</v>
      </c>
      <c r="AH51" s="15">
        <f t="shared" si="19"/>
        <v>0</v>
      </c>
      <c r="AI51" s="15">
        <f t="shared" si="20"/>
        <v>0</v>
      </c>
      <c r="AJ51" s="15">
        <f t="shared" si="21"/>
        <v>0</v>
      </c>
      <c r="AK51" s="15">
        <f t="shared" si="22"/>
        <v>0</v>
      </c>
      <c r="AL51" s="15">
        <f t="shared" si="23"/>
        <v>0</v>
      </c>
      <c r="AM51" s="15">
        <f t="shared" si="24"/>
        <v>0</v>
      </c>
      <c r="AN51" s="15">
        <f t="shared" si="25"/>
        <v>0</v>
      </c>
      <c r="AO51" s="15">
        <f t="shared" si="26"/>
        <v>0</v>
      </c>
      <c r="AP51" s="15">
        <f t="shared" si="27"/>
        <v>0</v>
      </c>
      <c r="AQ51" s="16">
        <f t="shared" si="28"/>
        <v>0</v>
      </c>
    </row>
    <row r="52" spans="1:43" x14ac:dyDescent="0.25">
      <c r="A52" s="117">
        <v>5.0999999999999996</v>
      </c>
      <c r="B52" s="106" t="s">
        <v>212</v>
      </c>
      <c r="C52" s="107" t="s">
        <v>149</v>
      </c>
      <c r="D52" s="134"/>
      <c r="E52" s="134"/>
      <c r="F52" s="134"/>
      <c r="G52" s="134"/>
      <c r="H52" s="134"/>
      <c r="I52" s="134"/>
      <c r="J52" s="134"/>
      <c r="K52" s="134"/>
      <c r="L52" s="135"/>
      <c r="M52" s="117" t="s">
        <v>206</v>
      </c>
      <c r="N52" s="119">
        <v>1</v>
      </c>
      <c r="O52" s="137"/>
      <c r="P52" s="120">
        <v>140000</v>
      </c>
      <c r="Q52" s="130">
        <v>0</v>
      </c>
      <c r="R52" s="130">
        <f t="shared" si="1"/>
        <v>140000</v>
      </c>
      <c r="S52" s="130">
        <v>0</v>
      </c>
      <c r="T52" s="130">
        <v>0</v>
      </c>
      <c r="U52" s="130">
        <f t="shared" si="2"/>
        <v>140000</v>
      </c>
      <c r="V52" s="136"/>
      <c r="W52" s="130">
        <v>5000</v>
      </c>
      <c r="X52" s="132">
        <v>0</v>
      </c>
      <c r="Y52" s="130">
        <v>0</v>
      </c>
      <c r="Z52" s="130">
        <f t="shared" si="3"/>
        <v>5000</v>
      </c>
      <c r="AA52" s="130">
        <f t="shared" si="4"/>
        <v>140000</v>
      </c>
      <c r="AB52" s="130">
        <f t="shared" si="5"/>
        <v>5000</v>
      </c>
      <c r="AC52" s="133">
        <f t="shared" si="6"/>
        <v>145000</v>
      </c>
      <c r="AD52" s="39"/>
      <c r="AE52" s="15">
        <v>0</v>
      </c>
      <c r="AF52" s="15">
        <v>0</v>
      </c>
      <c r="AG52" s="15">
        <f t="shared" si="18"/>
        <v>0</v>
      </c>
      <c r="AH52" s="15">
        <f t="shared" si="19"/>
        <v>0</v>
      </c>
      <c r="AI52" s="15">
        <f t="shared" si="20"/>
        <v>0</v>
      </c>
      <c r="AJ52" s="15">
        <f t="shared" si="21"/>
        <v>0</v>
      </c>
      <c r="AK52" s="15">
        <f t="shared" si="22"/>
        <v>0</v>
      </c>
      <c r="AL52" s="15">
        <f t="shared" si="23"/>
        <v>0</v>
      </c>
      <c r="AM52" s="15">
        <f t="shared" si="24"/>
        <v>0</v>
      </c>
      <c r="AN52" s="15">
        <f t="shared" si="25"/>
        <v>0</v>
      </c>
      <c r="AO52" s="15">
        <f t="shared" si="26"/>
        <v>0</v>
      </c>
      <c r="AP52" s="15">
        <f t="shared" si="27"/>
        <v>0</v>
      </c>
      <c r="AQ52" s="16">
        <f t="shared" si="28"/>
        <v>0</v>
      </c>
    </row>
    <row r="53" spans="1:43" x14ac:dyDescent="0.25">
      <c r="A53" s="117"/>
      <c r="B53" s="106" t="s">
        <v>212</v>
      </c>
      <c r="C53" s="107" t="s">
        <v>150</v>
      </c>
      <c r="D53" s="134"/>
      <c r="E53" s="134"/>
      <c r="F53" s="134"/>
      <c r="G53" s="134"/>
      <c r="H53" s="134"/>
      <c r="I53" s="134"/>
      <c r="J53" s="134"/>
      <c r="K53" s="134"/>
      <c r="L53" s="135"/>
      <c r="M53" s="117" t="s">
        <v>211</v>
      </c>
      <c r="N53" s="119">
        <v>0</v>
      </c>
      <c r="O53" s="137"/>
      <c r="P53" s="120">
        <v>0</v>
      </c>
      <c r="Q53" s="130">
        <v>0</v>
      </c>
      <c r="R53" s="130">
        <f t="shared" si="1"/>
        <v>0</v>
      </c>
      <c r="S53" s="130">
        <v>0</v>
      </c>
      <c r="T53" s="130">
        <v>0</v>
      </c>
      <c r="U53" s="130">
        <f t="shared" si="2"/>
        <v>0</v>
      </c>
      <c r="V53" s="136"/>
      <c r="W53" s="130">
        <v>0</v>
      </c>
      <c r="X53" s="132">
        <v>0</v>
      </c>
      <c r="Y53" s="130">
        <v>0</v>
      </c>
      <c r="Z53" s="130">
        <f t="shared" si="3"/>
        <v>0</v>
      </c>
      <c r="AA53" s="130">
        <f t="shared" si="4"/>
        <v>0</v>
      </c>
      <c r="AB53" s="130">
        <f t="shared" si="5"/>
        <v>0</v>
      </c>
      <c r="AC53" s="133">
        <f t="shared" si="6"/>
        <v>0</v>
      </c>
      <c r="AD53" s="39"/>
      <c r="AE53" s="15">
        <v>0</v>
      </c>
      <c r="AF53" s="15">
        <v>0</v>
      </c>
      <c r="AG53" s="15">
        <f t="shared" si="18"/>
        <v>0</v>
      </c>
      <c r="AH53" s="15">
        <f t="shared" si="19"/>
        <v>0</v>
      </c>
      <c r="AI53" s="15">
        <f t="shared" si="20"/>
        <v>0</v>
      </c>
      <c r="AJ53" s="15">
        <f t="shared" si="21"/>
        <v>0</v>
      </c>
      <c r="AK53" s="15">
        <f t="shared" si="22"/>
        <v>0</v>
      </c>
      <c r="AL53" s="15">
        <f t="shared" si="23"/>
        <v>0</v>
      </c>
      <c r="AM53" s="15">
        <f t="shared" si="24"/>
        <v>0</v>
      </c>
      <c r="AN53" s="15">
        <f t="shared" si="25"/>
        <v>0</v>
      </c>
      <c r="AO53" s="15">
        <f t="shared" si="26"/>
        <v>0</v>
      </c>
      <c r="AP53" s="15">
        <f t="shared" si="27"/>
        <v>0</v>
      </c>
      <c r="AQ53" s="16">
        <f t="shared" si="28"/>
        <v>0</v>
      </c>
    </row>
    <row r="54" spans="1:43" x14ac:dyDescent="0.25">
      <c r="A54" s="117"/>
      <c r="B54" s="106" t="s">
        <v>212</v>
      </c>
      <c r="C54" s="107" t="s">
        <v>151</v>
      </c>
      <c r="D54" s="134"/>
      <c r="E54" s="134"/>
      <c r="F54" s="134"/>
      <c r="G54" s="134"/>
      <c r="H54" s="134"/>
      <c r="I54" s="134"/>
      <c r="J54" s="134"/>
      <c r="K54" s="134"/>
      <c r="L54" s="135"/>
      <c r="M54" s="117" t="s">
        <v>211</v>
      </c>
      <c r="N54" s="119">
        <v>0</v>
      </c>
      <c r="O54" s="137"/>
      <c r="P54" s="120">
        <v>0</v>
      </c>
      <c r="Q54" s="130">
        <v>0</v>
      </c>
      <c r="R54" s="130">
        <f t="shared" si="1"/>
        <v>0</v>
      </c>
      <c r="S54" s="130">
        <v>0</v>
      </c>
      <c r="T54" s="130">
        <v>0</v>
      </c>
      <c r="U54" s="130">
        <f t="shared" si="2"/>
        <v>0</v>
      </c>
      <c r="V54" s="136"/>
      <c r="W54" s="130">
        <v>0</v>
      </c>
      <c r="X54" s="132">
        <v>0</v>
      </c>
      <c r="Y54" s="130">
        <v>0</v>
      </c>
      <c r="Z54" s="130">
        <f t="shared" si="3"/>
        <v>0</v>
      </c>
      <c r="AA54" s="130">
        <f t="shared" si="4"/>
        <v>0</v>
      </c>
      <c r="AB54" s="130">
        <f t="shared" si="5"/>
        <v>0</v>
      </c>
      <c r="AC54" s="133">
        <f t="shared" si="6"/>
        <v>0</v>
      </c>
      <c r="AD54" s="39"/>
      <c r="AE54" s="15">
        <v>0</v>
      </c>
      <c r="AF54" s="15">
        <v>0</v>
      </c>
      <c r="AG54" s="15">
        <f t="shared" si="18"/>
        <v>0</v>
      </c>
      <c r="AH54" s="15">
        <f t="shared" si="19"/>
        <v>0</v>
      </c>
      <c r="AI54" s="15">
        <f t="shared" si="20"/>
        <v>0</v>
      </c>
      <c r="AJ54" s="15">
        <f t="shared" si="21"/>
        <v>0</v>
      </c>
      <c r="AK54" s="15">
        <f t="shared" si="22"/>
        <v>0</v>
      </c>
      <c r="AL54" s="15">
        <f t="shared" si="23"/>
        <v>0</v>
      </c>
      <c r="AM54" s="15">
        <f t="shared" si="24"/>
        <v>0</v>
      </c>
      <c r="AN54" s="15">
        <f t="shared" si="25"/>
        <v>0</v>
      </c>
      <c r="AO54" s="15">
        <f t="shared" si="26"/>
        <v>0</v>
      </c>
      <c r="AP54" s="15">
        <f t="shared" si="27"/>
        <v>0</v>
      </c>
      <c r="AQ54" s="16">
        <f t="shared" si="28"/>
        <v>0</v>
      </c>
    </row>
    <row r="55" spans="1:43" x14ac:dyDescent="0.25">
      <c r="A55" s="117">
        <v>5.2</v>
      </c>
      <c r="B55" s="106" t="s">
        <v>212</v>
      </c>
      <c r="C55" s="107" t="s">
        <v>152</v>
      </c>
      <c r="D55" s="134"/>
      <c r="E55" s="134"/>
      <c r="F55" s="134"/>
      <c r="G55" s="134"/>
      <c r="H55" s="134"/>
      <c r="I55" s="134"/>
      <c r="J55" s="134"/>
      <c r="K55" s="134"/>
      <c r="L55" s="135"/>
      <c r="M55" s="117" t="s">
        <v>206</v>
      </c>
      <c r="N55" s="119">
        <v>1</v>
      </c>
      <c r="O55" s="137"/>
      <c r="P55" s="120">
        <v>165000</v>
      </c>
      <c r="Q55" s="130">
        <v>0</v>
      </c>
      <c r="R55" s="130">
        <f t="shared" si="1"/>
        <v>165000</v>
      </c>
      <c r="S55" s="130">
        <v>0</v>
      </c>
      <c r="T55" s="130">
        <v>0</v>
      </c>
      <c r="U55" s="130">
        <f t="shared" si="2"/>
        <v>165000</v>
      </c>
      <c r="V55" s="136"/>
      <c r="W55" s="130">
        <v>5000</v>
      </c>
      <c r="X55" s="132">
        <v>0</v>
      </c>
      <c r="Y55" s="130">
        <v>0</v>
      </c>
      <c r="Z55" s="130">
        <f t="shared" si="3"/>
        <v>5000</v>
      </c>
      <c r="AA55" s="130">
        <f t="shared" si="4"/>
        <v>165000</v>
      </c>
      <c r="AB55" s="130">
        <f t="shared" si="5"/>
        <v>5000</v>
      </c>
      <c r="AC55" s="133">
        <f t="shared" si="6"/>
        <v>170000</v>
      </c>
      <c r="AD55" s="39"/>
      <c r="AE55" s="15">
        <v>0</v>
      </c>
      <c r="AF55" s="15">
        <v>0</v>
      </c>
      <c r="AG55" s="15">
        <f t="shared" si="18"/>
        <v>0</v>
      </c>
      <c r="AH55" s="15">
        <f t="shared" si="19"/>
        <v>0</v>
      </c>
      <c r="AI55" s="15">
        <f t="shared" si="20"/>
        <v>0</v>
      </c>
      <c r="AJ55" s="15">
        <f t="shared" si="21"/>
        <v>0</v>
      </c>
      <c r="AK55" s="15">
        <f t="shared" si="22"/>
        <v>0</v>
      </c>
      <c r="AL55" s="15">
        <f t="shared" si="23"/>
        <v>0</v>
      </c>
      <c r="AM55" s="15">
        <f t="shared" si="24"/>
        <v>0</v>
      </c>
      <c r="AN55" s="15">
        <f t="shared" si="25"/>
        <v>0</v>
      </c>
      <c r="AO55" s="15">
        <f t="shared" si="26"/>
        <v>0</v>
      </c>
      <c r="AP55" s="15">
        <f t="shared" si="27"/>
        <v>0</v>
      </c>
      <c r="AQ55" s="16">
        <f t="shared" si="28"/>
        <v>0</v>
      </c>
    </row>
    <row r="56" spans="1:43" x14ac:dyDescent="0.25">
      <c r="A56" s="117"/>
      <c r="B56" s="106" t="s">
        <v>212</v>
      </c>
      <c r="C56" s="107" t="s">
        <v>153</v>
      </c>
      <c r="D56" s="134"/>
      <c r="E56" s="134"/>
      <c r="F56" s="134"/>
      <c r="G56" s="134"/>
      <c r="H56" s="134"/>
      <c r="I56" s="134"/>
      <c r="J56" s="134"/>
      <c r="K56" s="134"/>
      <c r="L56" s="135"/>
      <c r="M56" s="117" t="s">
        <v>211</v>
      </c>
      <c r="N56" s="119">
        <v>0</v>
      </c>
      <c r="O56" s="137"/>
      <c r="P56" s="118">
        <v>0</v>
      </c>
      <c r="Q56" s="130">
        <v>0</v>
      </c>
      <c r="R56" s="130">
        <f t="shared" si="1"/>
        <v>0</v>
      </c>
      <c r="S56" s="130">
        <v>0</v>
      </c>
      <c r="T56" s="130">
        <v>0</v>
      </c>
      <c r="U56" s="130">
        <f t="shared" si="2"/>
        <v>0</v>
      </c>
      <c r="V56" s="136"/>
      <c r="W56" s="130">
        <v>0</v>
      </c>
      <c r="X56" s="132">
        <v>0</v>
      </c>
      <c r="Y56" s="130">
        <v>0</v>
      </c>
      <c r="Z56" s="130">
        <f t="shared" si="3"/>
        <v>0</v>
      </c>
      <c r="AA56" s="130">
        <f t="shared" si="4"/>
        <v>0</v>
      </c>
      <c r="AB56" s="130">
        <f t="shared" si="5"/>
        <v>0</v>
      </c>
      <c r="AC56" s="133">
        <f t="shared" si="6"/>
        <v>0</v>
      </c>
      <c r="AD56" s="39"/>
      <c r="AE56" s="15">
        <v>0</v>
      </c>
      <c r="AF56" s="15">
        <v>0</v>
      </c>
      <c r="AG56" s="15">
        <f t="shared" si="18"/>
        <v>0</v>
      </c>
      <c r="AH56" s="15">
        <f t="shared" si="19"/>
        <v>0</v>
      </c>
      <c r="AI56" s="15">
        <f t="shared" si="20"/>
        <v>0</v>
      </c>
      <c r="AJ56" s="15">
        <f t="shared" si="21"/>
        <v>0</v>
      </c>
      <c r="AK56" s="15">
        <f t="shared" si="22"/>
        <v>0</v>
      </c>
      <c r="AL56" s="15">
        <f t="shared" si="23"/>
        <v>0</v>
      </c>
      <c r="AM56" s="15">
        <f t="shared" si="24"/>
        <v>0</v>
      </c>
      <c r="AN56" s="15">
        <f t="shared" si="25"/>
        <v>0</v>
      </c>
      <c r="AO56" s="15">
        <f t="shared" si="26"/>
        <v>0</v>
      </c>
      <c r="AP56" s="15">
        <f t="shared" si="27"/>
        <v>0</v>
      </c>
      <c r="AQ56" s="16">
        <f t="shared" si="28"/>
        <v>0</v>
      </c>
    </row>
    <row r="57" spans="1:43" x14ac:dyDescent="0.25">
      <c r="A57" s="117"/>
      <c r="B57" s="106" t="s">
        <v>212</v>
      </c>
      <c r="C57" s="107" t="s">
        <v>154</v>
      </c>
      <c r="D57" s="134"/>
      <c r="E57" s="134"/>
      <c r="F57" s="134"/>
      <c r="G57" s="134"/>
      <c r="H57" s="134"/>
      <c r="I57" s="134"/>
      <c r="J57" s="134"/>
      <c r="K57" s="134"/>
      <c r="L57" s="135"/>
      <c r="M57" s="117" t="s">
        <v>211</v>
      </c>
      <c r="N57" s="119">
        <v>0</v>
      </c>
      <c r="O57" s="137"/>
      <c r="P57" s="118">
        <v>0</v>
      </c>
      <c r="Q57" s="130">
        <v>0</v>
      </c>
      <c r="R57" s="130">
        <f t="shared" si="1"/>
        <v>0</v>
      </c>
      <c r="S57" s="130">
        <v>0</v>
      </c>
      <c r="T57" s="130">
        <v>0</v>
      </c>
      <c r="U57" s="130">
        <f t="shared" si="2"/>
        <v>0</v>
      </c>
      <c r="V57" s="136"/>
      <c r="W57" s="130">
        <v>0</v>
      </c>
      <c r="X57" s="132">
        <v>0</v>
      </c>
      <c r="Y57" s="130">
        <v>0</v>
      </c>
      <c r="Z57" s="130">
        <f t="shared" si="3"/>
        <v>0</v>
      </c>
      <c r="AA57" s="130">
        <f t="shared" si="4"/>
        <v>0</v>
      </c>
      <c r="AB57" s="130">
        <f t="shared" si="5"/>
        <v>0</v>
      </c>
      <c r="AC57" s="133">
        <f t="shared" si="6"/>
        <v>0</v>
      </c>
      <c r="AD57" s="39"/>
      <c r="AE57" s="15">
        <v>0</v>
      </c>
      <c r="AF57" s="15">
        <v>0</v>
      </c>
      <c r="AG57" s="15">
        <f t="shared" si="18"/>
        <v>0</v>
      </c>
      <c r="AH57" s="15">
        <f t="shared" si="19"/>
        <v>0</v>
      </c>
      <c r="AI57" s="15">
        <f t="shared" si="20"/>
        <v>0</v>
      </c>
      <c r="AJ57" s="15">
        <f t="shared" si="21"/>
        <v>0</v>
      </c>
      <c r="AK57" s="15">
        <f t="shared" si="22"/>
        <v>0</v>
      </c>
      <c r="AL57" s="15">
        <f t="shared" si="23"/>
        <v>0</v>
      </c>
      <c r="AM57" s="15">
        <f t="shared" si="24"/>
        <v>0</v>
      </c>
      <c r="AN57" s="15">
        <f t="shared" si="25"/>
        <v>0</v>
      </c>
      <c r="AO57" s="15">
        <f t="shared" si="26"/>
        <v>0</v>
      </c>
      <c r="AP57" s="15">
        <f t="shared" si="27"/>
        <v>0</v>
      </c>
      <c r="AQ57" s="16">
        <f t="shared" si="28"/>
        <v>0</v>
      </c>
    </row>
    <row r="58" spans="1:43" ht="45" x14ac:dyDescent="0.25">
      <c r="A58" s="117">
        <v>6</v>
      </c>
      <c r="B58" s="106" t="s">
        <v>212</v>
      </c>
      <c r="C58" s="107" t="s">
        <v>220</v>
      </c>
      <c r="D58" s="134"/>
      <c r="E58" s="134"/>
      <c r="F58" s="134"/>
      <c r="G58" s="134"/>
      <c r="H58" s="134"/>
      <c r="I58" s="134"/>
      <c r="J58" s="134"/>
      <c r="K58" s="134"/>
      <c r="L58" s="135"/>
      <c r="M58" s="117" t="s">
        <v>211</v>
      </c>
      <c r="N58" s="119">
        <v>0</v>
      </c>
      <c r="O58" s="137"/>
      <c r="P58" s="120">
        <v>0</v>
      </c>
      <c r="Q58" s="130">
        <v>0</v>
      </c>
      <c r="R58" s="130">
        <f t="shared" si="1"/>
        <v>0</v>
      </c>
      <c r="S58" s="130">
        <v>0</v>
      </c>
      <c r="T58" s="130">
        <v>0</v>
      </c>
      <c r="U58" s="130">
        <f t="shared" si="2"/>
        <v>0</v>
      </c>
      <c r="V58" s="136"/>
      <c r="W58" s="130">
        <v>0</v>
      </c>
      <c r="X58" s="132">
        <v>0</v>
      </c>
      <c r="Y58" s="130">
        <v>0</v>
      </c>
      <c r="Z58" s="130">
        <f t="shared" si="3"/>
        <v>0</v>
      </c>
      <c r="AA58" s="130">
        <f t="shared" si="4"/>
        <v>0</v>
      </c>
      <c r="AB58" s="130">
        <f t="shared" si="5"/>
        <v>0</v>
      </c>
      <c r="AC58" s="133">
        <f t="shared" si="6"/>
        <v>0</v>
      </c>
      <c r="AD58" s="39"/>
      <c r="AE58" s="15">
        <v>0</v>
      </c>
      <c r="AF58" s="15">
        <v>0</v>
      </c>
      <c r="AG58" s="15">
        <f t="shared" si="18"/>
        <v>0</v>
      </c>
      <c r="AH58" s="15">
        <f t="shared" si="19"/>
        <v>0</v>
      </c>
      <c r="AI58" s="15">
        <f t="shared" si="20"/>
        <v>0</v>
      </c>
      <c r="AJ58" s="15">
        <f t="shared" si="21"/>
        <v>0</v>
      </c>
      <c r="AK58" s="15">
        <f t="shared" si="22"/>
        <v>0</v>
      </c>
      <c r="AL58" s="15">
        <f t="shared" si="23"/>
        <v>0</v>
      </c>
      <c r="AM58" s="15">
        <f t="shared" si="24"/>
        <v>0</v>
      </c>
      <c r="AN58" s="15">
        <f t="shared" si="25"/>
        <v>0</v>
      </c>
      <c r="AO58" s="15">
        <f t="shared" si="26"/>
        <v>0</v>
      </c>
      <c r="AP58" s="15">
        <f t="shared" si="27"/>
        <v>0</v>
      </c>
      <c r="AQ58" s="16">
        <f t="shared" si="28"/>
        <v>0</v>
      </c>
    </row>
    <row r="59" spans="1:43" x14ac:dyDescent="0.25">
      <c r="A59" s="117">
        <v>6.1</v>
      </c>
      <c r="B59" s="106" t="s">
        <v>212</v>
      </c>
      <c r="C59" s="107" t="s">
        <v>155</v>
      </c>
      <c r="D59" s="134"/>
      <c r="E59" s="134"/>
      <c r="F59" s="134"/>
      <c r="G59" s="134"/>
      <c r="H59" s="134"/>
      <c r="I59" s="134"/>
      <c r="J59" s="134"/>
      <c r="K59" s="134"/>
      <c r="L59" s="135"/>
      <c r="M59" s="117" t="s">
        <v>211</v>
      </c>
      <c r="N59" s="119">
        <v>0</v>
      </c>
      <c r="O59" s="137"/>
      <c r="P59" s="120">
        <v>0</v>
      </c>
      <c r="Q59" s="130">
        <v>0</v>
      </c>
      <c r="R59" s="130">
        <f t="shared" si="1"/>
        <v>0</v>
      </c>
      <c r="S59" s="130">
        <v>0</v>
      </c>
      <c r="T59" s="130">
        <v>0</v>
      </c>
      <c r="U59" s="130">
        <f t="shared" si="2"/>
        <v>0</v>
      </c>
      <c r="V59" s="136"/>
      <c r="W59" s="130">
        <v>0</v>
      </c>
      <c r="X59" s="132">
        <v>0</v>
      </c>
      <c r="Y59" s="130">
        <v>0</v>
      </c>
      <c r="Z59" s="130">
        <f t="shared" si="3"/>
        <v>0</v>
      </c>
      <c r="AA59" s="130">
        <f t="shared" si="4"/>
        <v>0</v>
      </c>
      <c r="AB59" s="130">
        <f t="shared" si="5"/>
        <v>0</v>
      </c>
      <c r="AC59" s="133">
        <f t="shared" si="6"/>
        <v>0</v>
      </c>
      <c r="AD59" s="39"/>
      <c r="AE59" s="15">
        <v>0</v>
      </c>
      <c r="AF59" s="15">
        <v>0</v>
      </c>
      <c r="AG59" s="15">
        <f t="shared" si="18"/>
        <v>0</v>
      </c>
      <c r="AH59" s="15">
        <f t="shared" si="19"/>
        <v>0</v>
      </c>
      <c r="AI59" s="15">
        <f t="shared" si="20"/>
        <v>0</v>
      </c>
      <c r="AJ59" s="15">
        <f t="shared" si="21"/>
        <v>0</v>
      </c>
      <c r="AK59" s="15">
        <f t="shared" si="22"/>
        <v>0</v>
      </c>
      <c r="AL59" s="15">
        <f t="shared" si="23"/>
        <v>0</v>
      </c>
      <c r="AM59" s="15">
        <f t="shared" si="24"/>
        <v>0</v>
      </c>
      <c r="AN59" s="15">
        <f t="shared" si="25"/>
        <v>0</v>
      </c>
      <c r="AO59" s="15">
        <f t="shared" si="26"/>
        <v>0</v>
      </c>
      <c r="AP59" s="15">
        <f t="shared" si="27"/>
        <v>0</v>
      </c>
      <c r="AQ59" s="16">
        <f t="shared" si="28"/>
        <v>0</v>
      </c>
    </row>
    <row r="60" spans="1:43" x14ac:dyDescent="0.25">
      <c r="A60" s="117"/>
      <c r="B60" s="106" t="s">
        <v>212</v>
      </c>
      <c r="C60" s="107" t="s">
        <v>156</v>
      </c>
      <c r="D60" s="134"/>
      <c r="E60" s="134"/>
      <c r="F60" s="134"/>
      <c r="G60" s="134"/>
      <c r="H60" s="134"/>
      <c r="I60" s="134"/>
      <c r="J60" s="134"/>
      <c r="K60" s="134"/>
      <c r="L60" s="135"/>
      <c r="M60" s="117" t="s">
        <v>211</v>
      </c>
      <c r="N60" s="119">
        <v>0</v>
      </c>
      <c r="O60" s="137"/>
      <c r="P60" s="120">
        <v>0</v>
      </c>
      <c r="Q60" s="130">
        <v>0</v>
      </c>
      <c r="R60" s="130">
        <f t="shared" si="1"/>
        <v>0</v>
      </c>
      <c r="S60" s="130">
        <v>0</v>
      </c>
      <c r="T60" s="130">
        <v>0</v>
      </c>
      <c r="U60" s="130">
        <f t="shared" si="2"/>
        <v>0</v>
      </c>
      <c r="V60" s="136"/>
      <c r="W60" s="130">
        <v>0</v>
      </c>
      <c r="X60" s="132">
        <v>0</v>
      </c>
      <c r="Y60" s="130">
        <v>0</v>
      </c>
      <c r="Z60" s="130">
        <f t="shared" si="3"/>
        <v>0</v>
      </c>
      <c r="AA60" s="130">
        <f t="shared" si="4"/>
        <v>0</v>
      </c>
      <c r="AB60" s="130">
        <f t="shared" si="5"/>
        <v>0</v>
      </c>
      <c r="AC60" s="133">
        <f t="shared" si="6"/>
        <v>0</v>
      </c>
      <c r="AD60" s="39"/>
      <c r="AE60" s="15">
        <v>0</v>
      </c>
      <c r="AF60" s="15">
        <v>0</v>
      </c>
      <c r="AG60" s="15">
        <f t="shared" si="18"/>
        <v>0</v>
      </c>
      <c r="AH60" s="15">
        <f t="shared" si="19"/>
        <v>0</v>
      </c>
      <c r="AI60" s="15">
        <f t="shared" si="20"/>
        <v>0</v>
      </c>
      <c r="AJ60" s="15">
        <f t="shared" si="21"/>
        <v>0</v>
      </c>
      <c r="AK60" s="15">
        <f t="shared" si="22"/>
        <v>0</v>
      </c>
      <c r="AL60" s="15">
        <f t="shared" si="23"/>
        <v>0</v>
      </c>
      <c r="AM60" s="15">
        <f t="shared" si="24"/>
        <v>0</v>
      </c>
      <c r="AN60" s="15">
        <f t="shared" si="25"/>
        <v>0</v>
      </c>
      <c r="AO60" s="15">
        <f t="shared" si="26"/>
        <v>0</v>
      </c>
      <c r="AP60" s="15">
        <f t="shared" si="27"/>
        <v>0</v>
      </c>
      <c r="AQ60" s="16">
        <f t="shared" si="28"/>
        <v>0</v>
      </c>
    </row>
    <row r="61" spans="1:43" x14ac:dyDescent="0.25">
      <c r="A61" s="117"/>
      <c r="B61" s="106" t="s">
        <v>212</v>
      </c>
      <c r="C61" s="107" t="s">
        <v>157</v>
      </c>
      <c r="D61" s="134"/>
      <c r="E61" s="134"/>
      <c r="F61" s="134"/>
      <c r="G61" s="134"/>
      <c r="H61" s="134"/>
      <c r="I61" s="134"/>
      <c r="J61" s="134"/>
      <c r="K61" s="134"/>
      <c r="L61" s="135"/>
      <c r="M61" s="117" t="s">
        <v>211</v>
      </c>
      <c r="N61" s="119">
        <v>0</v>
      </c>
      <c r="O61" s="137"/>
      <c r="P61" s="120">
        <v>0</v>
      </c>
      <c r="Q61" s="130">
        <v>0</v>
      </c>
      <c r="R61" s="130">
        <f t="shared" si="1"/>
        <v>0</v>
      </c>
      <c r="S61" s="130">
        <v>0</v>
      </c>
      <c r="T61" s="130">
        <v>0</v>
      </c>
      <c r="U61" s="130">
        <f t="shared" si="2"/>
        <v>0</v>
      </c>
      <c r="V61" s="136"/>
      <c r="W61" s="130">
        <v>0</v>
      </c>
      <c r="X61" s="132">
        <v>0</v>
      </c>
      <c r="Y61" s="130">
        <v>0</v>
      </c>
      <c r="Z61" s="130">
        <f t="shared" si="3"/>
        <v>0</v>
      </c>
      <c r="AA61" s="130">
        <f t="shared" si="4"/>
        <v>0</v>
      </c>
      <c r="AB61" s="130">
        <f t="shared" si="5"/>
        <v>0</v>
      </c>
      <c r="AC61" s="133">
        <f t="shared" si="6"/>
        <v>0</v>
      </c>
      <c r="AD61" s="39"/>
      <c r="AE61" s="15">
        <v>0</v>
      </c>
      <c r="AF61" s="15">
        <v>0</v>
      </c>
      <c r="AG61" s="15">
        <f t="shared" si="18"/>
        <v>0</v>
      </c>
      <c r="AH61" s="15">
        <f t="shared" si="19"/>
        <v>0</v>
      </c>
      <c r="AI61" s="15">
        <f t="shared" si="20"/>
        <v>0</v>
      </c>
      <c r="AJ61" s="15">
        <f t="shared" si="21"/>
        <v>0</v>
      </c>
      <c r="AK61" s="15">
        <f t="shared" si="22"/>
        <v>0</v>
      </c>
      <c r="AL61" s="15">
        <f t="shared" si="23"/>
        <v>0</v>
      </c>
      <c r="AM61" s="15">
        <f t="shared" si="24"/>
        <v>0</v>
      </c>
      <c r="AN61" s="15">
        <f t="shared" si="25"/>
        <v>0</v>
      </c>
      <c r="AO61" s="15">
        <f t="shared" si="26"/>
        <v>0</v>
      </c>
      <c r="AP61" s="15">
        <f t="shared" si="27"/>
        <v>0</v>
      </c>
      <c r="AQ61" s="16">
        <f t="shared" si="28"/>
        <v>0</v>
      </c>
    </row>
    <row r="62" spans="1:43" x14ac:dyDescent="0.25">
      <c r="A62" s="117"/>
      <c r="B62" s="106" t="s">
        <v>212</v>
      </c>
      <c r="C62" s="107" t="s">
        <v>213</v>
      </c>
      <c r="D62" s="134"/>
      <c r="E62" s="134"/>
      <c r="F62" s="134"/>
      <c r="G62" s="134"/>
      <c r="H62" s="134"/>
      <c r="I62" s="134"/>
      <c r="J62" s="134"/>
      <c r="K62" s="134"/>
      <c r="L62" s="135"/>
      <c r="M62" s="117" t="s">
        <v>203</v>
      </c>
      <c r="N62" s="119">
        <v>1</v>
      </c>
      <c r="O62" s="137"/>
      <c r="P62" s="120">
        <v>120000</v>
      </c>
      <c r="Q62" s="130">
        <v>0</v>
      </c>
      <c r="R62" s="130">
        <f t="shared" si="1"/>
        <v>120000</v>
      </c>
      <c r="S62" s="130">
        <v>0</v>
      </c>
      <c r="T62" s="130">
        <v>0</v>
      </c>
      <c r="U62" s="130">
        <f t="shared" si="2"/>
        <v>120000</v>
      </c>
      <c r="V62" s="136"/>
      <c r="W62" s="130">
        <v>5000</v>
      </c>
      <c r="X62" s="132">
        <v>0</v>
      </c>
      <c r="Y62" s="130">
        <v>0</v>
      </c>
      <c r="Z62" s="130">
        <f t="shared" si="3"/>
        <v>5000</v>
      </c>
      <c r="AA62" s="130">
        <f t="shared" si="4"/>
        <v>120000</v>
      </c>
      <c r="AB62" s="130">
        <f t="shared" si="5"/>
        <v>5000</v>
      </c>
      <c r="AC62" s="133">
        <f t="shared" si="6"/>
        <v>125000</v>
      </c>
      <c r="AD62" s="39"/>
      <c r="AE62" s="15">
        <v>0</v>
      </c>
      <c r="AF62" s="15">
        <v>0</v>
      </c>
      <c r="AG62" s="15">
        <f t="shared" si="18"/>
        <v>0</v>
      </c>
      <c r="AH62" s="15">
        <f t="shared" si="19"/>
        <v>0</v>
      </c>
      <c r="AI62" s="15">
        <f t="shared" si="20"/>
        <v>0</v>
      </c>
      <c r="AJ62" s="15">
        <f t="shared" si="21"/>
        <v>0</v>
      </c>
      <c r="AK62" s="15">
        <f t="shared" si="22"/>
        <v>0</v>
      </c>
      <c r="AL62" s="15">
        <f t="shared" si="23"/>
        <v>0</v>
      </c>
      <c r="AM62" s="15">
        <f t="shared" si="24"/>
        <v>0</v>
      </c>
      <c r="AN62" s="15">
        <f t="shared" si="25"/>
        <v>0</v>
      </c>
      <c r="AO62" s="15">
        <f t="shared" si="26"/>
        <v>0</v>
      </c>
      <c r="AP62" s="15">
        <f t="shared" si="27"/>
        <v>0</v>
      </c>
      <c r="AQ62" s="16">
        <f t="shared" si="28"/>
        <v>0</v>
      </c>
    </row>
    <row r="63" spans="1:43" ht="45" x14ac:dyDescent="0.25">
      <c r="A63" s="117">
        <v>7</v>
      </c>
      <c r="B63" s="106" t="s">
        <v>212</v>
      </c>
      <c r="C63" s="107" t="s">
        <v>158</v>
      </c>
      <c r="D63" s="134"/>
      <c r="E63" s="134"/>
      <c r="F63" s="134"/>
      <c r="G63" s="134"/>
      <c r="H63" s="134"/>
      <c r="I63" s="134"/>
      <c r="J63" s="134"/>
      <c r="K63" s="134"/>
      <c r="L63" s="135"/>
      <c r="M63" s="117" t="s">
        <v>207</v>
      </c>
      <c r="N63" s="119">
        <v>1</v>
      </c>
      <c r="O63" s="137"/>
      <c r="P63" s="120">
        <v>385000</v>
      </c>
      <c r="Q63" s="130">
        <v>0</v>
      </c>
      <c r="R63" s="130">
        <f t="shared" si="1"/>
        <v>385000</v>
      </c>
      <c r="S63" s="130">
        <v>0</v>
      </c>
      <c r="T63" s="130">
        <v>0</v>
      </c>
      <c r="U63" s="130">
        <f t="shared" si="2"/>
        <v>385000</v>
      </c>
      <c r="V63" s="136"/>
      <c r="W63" s="130">
        <v>10000</v>
      </c>
      <c r="X63" s="132">
        <v>0</v>
      </c>
      <c r="Y63" s="130">
        <v>0</v>
      </c>
      <c r="Z63" s="130">
        <f t="shared" si="3"/>
        <v>10000</v>
      </c>
      <c r="AA63" s="130">
        <f t="shared" si="4"/>
        <v>385000</v>
      </c>
      <c r="AB63" s="130">
        <f t="shared" si="5"/>
        <v>10000</v>
      </c>
      <c r="AC63" s="133">
        <f t="shared" si="6"/>
        <v>395000</v>
      </c>
      <c r="AD63" s="39"/>
      <c r="AE63" s="15">
        <v>0</v>
      </c>
      <c r="AF63" s="15">
        <v>0</v>
      </c>
      <c r="AG63" s="15">
        <f t="shared" si="18"/>
        <v>0</v>
      </c>
      <c r="AH63" s="15">
        <f t="shared" si="19"/>
        <v>0</v>
      </c>
      <c r="AI63" s="15">
        <f t="shared" si="20"/>
        <v>0</v>
      </c>
      <c r="AJ63" s="15">
        <f t="shared" si="21"/>
        <v>0</v>
      </c>
      <c r="AK63" s="15">
        <f t="shared" si="22"/>
        <v>0</v>
      </c>
      <c r="AL63" s="15">
        <f t="shared" si="23"/>
        <v>0</v>
      </c>
      <c r="AM63" s="15">
        <f t="shared" si="24"/>
        <v>0</v>
      </c>
      <c r="AN63" s="15">
        <f t="shared" si="25"/>
        <v>0</v>
      </c>
      <c r="AO63" s="15">
        <f t="shared" si="26"/>
        <v>0</v>
      </c>
      <c r="AP63" s="15">
        <f t="shared" si="27"/>
        <v>0</v>
      </c>
      <c r="AQ63" s="16">
        <f t="shared" si="28"/>
        <v>0</v>
      </c>
    </row>
    <row r="64" spans="1:43" ht="45" x14ac:dyDescent="0.25">
      <c r="A64" s="117">
        <v>8</v>
      </c>
      <c r="B64" s="106" t="s">
        <v>212</v>
      </c>
      <c r="C64" s="107" t="s">
        <v>159</v>
      </c>
      <c r="D64" s="134"/>
      <c r="E64" s="134"/>
      <c r="F64" s="134"/>
      <c r="G64" s="134"/>
      <c r="H64" s="134"/>
      <c r="I64" s="134"/>
      <c r="J64" s="134"/>
      <c r="K64" s="134"/>
      <c r="L64" s="135"/>
      <c r="M64" s="117" t="s">
        <v>206</v>
      </c>
      <c r="N64" s="119">
        <v>1</v>
      </c>
      <c r="O64" s="137"/>
      <c r="P64" s="118">
        <v>15000</v>
      </c>
      <c r="Q64" s="130">
        <v>0</v>
      </c>
      <c r="R64" s="130">
        <f t="shared" si="1"/>
        <v>15000</v>
      </c>
      <c r="S64" s="130">
        <v>0</v>
      </c>
      <c r="T64" s="130">
        <v>0</v>
      </c>
      <c r="U64" s="130">
        <f t="shared" si="2"/>
        <v>15000</v>
      </c>
      <c r="V64" s="136"/>
      <c r="W64" s="130">
        <v>1000</v>
      </c>
      <c r="X64" s="132">
        <v>0</v>
      </c>
      <c r="Y64" s="130">
        <v>0</v>
      </c>
      <c r="Z64" s="130">
        <f t="shared" si="3"/>
        <v>1000</v>
      </c>
      <c r="AA64" s="130">
        <f t="shared" si="4"/>
        <v>15000</v>
      </c>
      <c r="AB64" s="130">
        <f t="shared" si="5"/>
        <v>1000</v>
      </c>
      <c r="AC64" s="133">
        <f t="shared" si="6"/>
        <v>16000</v>
      </c>
      <c r="AD64" s="39"/>
      <c r="AE64" s="15">
        <v>0</v>
      </c>
      <c r="AF64" s="15">
        <v>0</v>
      </c>
      <c r="AG64" s="15">
        <f t="shared" si="18"/>
        <v>0</v>
      </c>
      <c r="AH64" s="15">
        <f t="shared" si="19"/>
        <v>0</v>
      </c>
      <c r="AI64" s="15">
        <f t="shared" si="20"/>
        <v>0</v>
      </c>
      <c r="AJ64" s="15">
        <f t="shared" si="21"/>
        <v>0</v>
      </c>
      <c r="AK64" s="15">
        <f t="shared" si="22"/>
        <v>0</v>
      </c>
      <c r="AL64" s="15">
        <f t="shared" si="23"/>
        <v>0</v>
      </c>
      <c r="AM64" s="15">
        <f t="shared" si="24"/>
        <v>0</v>
      </c>
      <c r="AN64" s="15">
        <f t="shared" si="25"/>
        <v>0</v>
      </c>
      <c r="AO64" s="15">
        <f t="shared" si="26"/>
        <v>0</v>
      </c>
      <c r="AP64" s="15">
        <f t="shared" si="27"/>
        <v>0</v>
      </c>
      <c r="AQ64" s="16">
        <f t="shared" si="28"/>
        <v>0</v>
      </c>
    </row>
    <row r="65" spans="1:43" ht="45" x14ac:dyDescent="0.25">
      <c r="A65" s="117">
        <v>9</v>
      </c>
      <c r="B65" s="106" t="s">
        <v>212</v>
      </c>
      <c r="C65" s="107" t="s">
        <v>160</v>
      </c>
      <c r="D65" s="134"/>
      <c r="E65" s="134"/>
      <c r="F65" s="134"/>
      <c r="G65" s="134"/>
      <c r="H65" s="134"/>
      <c r="I65" s="134"/>
      <c r="J65" s="134"/>
      <c r="K65" s="134"/>
      <c r="L65" s="135"/>
      <c r="M65" s="117" t="s">
        <v>206</v>
      </c>
      <c r="N65" s="119">
        <v>1</v>
      </c>
      <c r="O65" s="137"/>
      <c r="P65" s="120">
        <v>45000</v>
      </c>
      <c r="Q65" s="130">
        <v>0</v>
      </c>
      <c r="R65" s="130">
        <f t="shared" si="1"/>
        <v>45000</v>
      </c>
      <c r="S65" s="130">
        <v>0</v>
      </c>
      <c r="T65" s="130">
        <v>0</v>
      </c>
      <c r="U65" s="130">
        <f t="shared" si="2"/>
        <v>45000</v>
      </c>
      <c r="V65" s="136"/>
      <c r="W65" s="130">
        <v>2000</v>
      </c>
      <c r="X65" s="132">
        <v>0</v>
      </c>
      <c r="Y65" s="130">
        <v>0</v>
      </c>
      <c r="Z65" s="130">
        <f t="shared" si="3"/>
        <v>2000</v>
      </c>
      <c r="AA65" s="130">
        <f t="shared" si="4"/>
        <v>45000</v>
      </c>
      <c r="AB65" s="130">
        <f t="shared" si="5"/>
        <v>2000</v>
      </c>
      <c r="AC65" s="133">
        <f t="shared" si="6"/>
        <v>47000</v>
      </c>
      <c r="AD65" s="39"/>
      <c r="AE65" s="15">
        <v>0</v>
      </c>
      <c r="AF65" s="15">
        <v>0</v>
      </c>
      <c r="AG65" s="15">
        <f t="shared" si="18"/>
        <v>0</v>
      </c>
      <c r="AH65" s="15">
        <f t="shared" si="19"/>
        <v>0</v>
      </c>
      <c r="AI65" s="15">
        <f t="shared" si="20"/>
        <v>0</v>
      </c>
      <c r="AJ65" s="15">
        <f t="shared" si="21"/>
        <v>0</v>
      </c>
      <c r="AK65" s="15">
        <f t="shared" si="22"/>
        <v>0</v>
      </c>
      <c r="AL65" s="15">
        <f t="shared" si="23"/>
        <v>0</v>
      </c>
      <c r="AM65" s="15">
        <f t="shared" si="24"/>
        <v>0</v>
      </c>
      <c r="AN65" s="15">
        <f t="shared" si="25"/>
        <v>0</v>
      </c>
      <c r="AO65" s="15">
        <f t="shared" si="26"/>
        <v>0</v>
      </c>
      <c r="AP65" s="15">
        <f t="shared" si="27"/>
        <v>0</v>
      </c>
      <c r="AQ65" s="16">
        <f t="shared" si="28"/>
        <v>0</v>
      </c>
    </row>
    <row r="66" spans="1:43" ht="45" x14ac:dyDescent="0.25">
      <c r="A66" s="117">
        <v>10</v>
      </c>
      <c r="B66" s="106" t="s">
        <v>212</v>
      </c>
      <c r="C66" s="107" t="s">
        <v>161</v>
      </c>
      <c r="D66" s="134"/>
      <c r="E66" s="134"/>
      <c r="F66" s="134"/>
      <c r="G66" s="134"/>
      <c r="H66" s="134"/>
      <c r="I66" s="134"/>
      <c r="J66" s="134"/>
      <c r="K66" s="134"/>
      <c r="L66" s="135"/>
      <c r="M66" s="121" t="s">
        <v>206</v>
      </c>
      <c r="N66" s="122">
        <v>1</v>
      </c>
      <c r="O66" s="137"/>
      <c r="P66" s="120">
        <v>125000</v>
      </c>
      <c r="Q66" s="130">
        <v>0</v>
      </c>
      <c r="R66" s="130">
        <f t="shared" si="1"/>
        <v>125000</v>
      </c>
      <c r="S66" s="130">
        <v>0</v>
      </c>
      <c r="T66" s="130">
        <v>0</v>
      </c>
      <c r="U66" s="130">
        <f t="shared" si="2"/>
        <v>125000</v>
      </c>
      <c r="V66" s="136"/>
      <c r="W66" s="130">
        <v>4000</v>
      </c>
      <c r="X66" s="132">
        <v>0</v>
      </c>
      <c r="Y66" s="130">
        <v>0</v>
      </c>
      <c r="Z66" s="130">
        <f t="shared" si="3"/>
        <v>4000</v>
      </c>
      <c r="AA66" s="130">
        <f t="shared" si="4"/>
        <v>125000</v>
      </c>
      <c r="AB66" s="130">
        <f t="shared" si="5"/>
        <v>4000</v>
      </c>
      <c r="AC66" s="133">
        <f t="shared" si="6"/>
        <v>129000</v>
      </c>
      <c r="AD66" s="39"/>
      <c r="AE66" s="15">
        <v>0</v>
      </c>
      <c r="AF66" s="15">
        <v>0</v>
      </c>
      <c r="AG66" s="15">
        <f t="shared" si="18"/>
        <v>0</v>
      </c>
      <c r="AH66" s="15">
        <f t="shared" si="19"/>
        <v>0</v>
      </c>
      <c r="AI66" s="15">
        <f t="shared" si="20"/>
        <v>0</v>
      </c>
      <c r="AJ66" s="15">
        <f t="shared" si="21"/>
        <v>0</v>
      </c>
      <c r="AK66" s="15">
        <f t="shared" si="22"/>
        <v>0</v>
      </c>
      <c r="AL66" s="15">
        <f t="shared" si="23"/>
        <v>0</v>
      </c>
      <c r="AM66" s="15">
        <f t="shared" si="24"/>
        <v>0</v>
      </c>
      <c r="AN66" s="15">
        <f t="shared" si="25"/>
        <v>0</v>
      </c>
      <c r="AO66" s="15">
        <f t="shared" si="26"/>
        <v>0</v>
      </c>
      <c r="AP66" s="15">
        <f t="shared" si="27"/>
        <v>0</v>
      </c>
      <c r="AQ66" s="16">
        <f t="shared" si="28"/>
        <v>0</v>
      </c>
    </row>
    <row r="67" spans="1:43" x14ac:dyDescent="0.25">
      <c r="A67" s="117">
        <v>11</v>
      </c>
      <c r="B67" s="106" t="s">
        <v>212</v>
      </c>
      <c r="C67" s="107" t="s">
        <v>162</v>
      </c>
      <c r="D67" s="134"/>
      <c r="E67" s="134"/>
      <c r="F67" s="134"/>
      <c r="G67" s="134"/>
      <c r="H67" s="134"/>
      <c r="I67" s="134"/>
      <c r="J67" s="134"/>
      <c r="K67" s="134"/>
      <c r="L67" s="135"/>
      <c r="M67" s="117" t="s">
        <v>211</v>
      </c>
      <c r="N67" s="119">
        <v>0</v>
      </c>
      <c r="O67" s="137"/>
      <c r="P67" s="118">
        <v>0</v>
      </c>
      <c r="Q67" s="130">
        <v>0</v>
      </c>
      <c r="R67" s="130">
        <f t="shared" si="1"/>
        <v>0</v>
      </c>
      <c r="S67" s="130">
        <v>0</v>
      </c>
      <c r="T67" s="130">
        <v>0</v>
      </c>
      <c r="U67" s="130">
        <f t="shared" si="2"/>
        <v>0</v>
      </c>
      <c r="V67" s="136"/>
      <c r="W67" s="130">
        <v>0</v>
      </c>
      <c r="X67" s="132">
        <v>0</v>
      </c>
      <c r="Y67" s="130">
        <v>0</v>
      </c>
      <c r="Z67" s="130">
        <f t="shared" si="3"/>
        <v>0</v>
      </c>
      <c r="AA67" s="130">
        <f t="shared" si="4"/>
        <v>0</v>
      </c>
      <c r="AB67" s="130">
        <f t="shared" si="5"/>
        <v>0</v>
      </c>
      <c r="AC67" s="133">
        <f t="shared" si="6"/>
        <v>0</v>
      </c>
      <c r="AD67" s="39"/>
      <c r="AE67" s="15">
        <v>0</v>
      </c>
      <c r="AF67" s="15">
        <v>0</v>
      </c>
      <c r="AG67" s="15">
        <f t="shared" si="18"/>
        <v>0</v>
      </c>
      <c r="AH67" s="15">
        <f t="shared" si="19"/>
        <v>0</v>
      </c>
      <c r="AI67" s="15">
        <f t="shared" si="20"/>
        <v>0</v>
      </c>
      <c r="AJ67" s="15">
        <f t="shared" si="21"/>
        <v>0</v>
      </c>
      <c r="AK67" s="15">
        <f t="shared" si="22"/>
        <v>0</v>
      </c>
      <c r="AL67" s="15">
        <f t="shared" si="23"/>
        <v>0</v>
      </c>
      <c r="AM67" s="15">
        <f t="shared" si="24"/>
        <v>0</v>
      </c>
      <c r="AN67" s="15">
        <f t="shared" si="25"/>
        <v>0</v>
      </c>
      <c r="AO67" s="15">
        <f t="shared" si="26"/>
        <v>0</v>
      </c>
      <c r="AP67" s="15">
        <f t="shared" si="27"/>
        <v>0</v>
      </c>
      <c r="AQ67" s="16">
        <f t="shared" si="28"/>
        <v>0</v>
      </c>
    </row>
    <row r="68" spans="1:43" ht="45" x14ac:dyDescent="0.25">
      <c r="A68" s="117">
        <v>11.1</v>
      </c>
      <c r="B68" s="106" t="s">
        <v>212</v>
      </c>
      <c r="C68" s="107" t="s">
        <v>163</v>
      </c>
      <c r="D68" s="134"/>
      <c r="E68" s="134"/>
      <c r="F68" s="134"/>
      <c r="G68" s="134"/>
      <c r="H68" s="134"/>
      <c r="I68" s="134"/>
      <c r="J68" s="134"/>
      <c r="K68" s="134"/>
      <c r="L68" s="135"/>
      <c r="M68" s="117" t="s">
        <v>206</v>
      </c>
      <c r="N68" s="119">
        <v>1</v>
      </c>
      <c r="O68" s="137"/>
      <c r="P68" s="120">
        <v>15000</v>
      </c>
      <c r="Q68" s="130">
        <v>0</v>
      </c>
      <c r="R68" s="130">
        <f t="shared" si="1"/>
        <v>15000</v>
      </c>
      <c r="S68" s="130">
        <v>0</v>
      </c>
      <c r="T68" s="130">
        <v>0</v>
      </c>
      <c r="U68" s="130">
        <f t="shared" si="2"/>
        <v>15000</v>
      </c>
      <c r="V68" s="136"/>
      <c r="W68" s="130">
        <v>1000</v>
      </c>
      <c r="X68" s="132">
        <v>0</v>
      </c>
      <c r="Y68" s="130">
        <v>0</v>
      </c>
      <c r="Z68" s="130">
        <f t="shared" si="3"/>
        <v>1000</v>
      </c>
      <c r="AA68" s="130">
        <f t="shared" si="4"/>
        <v>15000</v>
      </c>
      <c r="AB68" s="130">
        <f t="shared" si="5"/>
        <v>1000</v>
      </c>
      <c r="AC68" s="133">
        <f t="shared" si="6"/>
        <v>16000</v>
      </c>
      <c r="AD68" s="39"/>
      <c r="AE68" s="15">
        <v>0</v>
      </c>
      <c r="AF68" s="15">
        <v>0</v>
      </c>
      <c r="AG68" s="15">
        <f t="shared" si="18"/>
        <v>0</v>
      </c>
      <c r="AH68" s="15">
        <f t="shared" si="19"/>
        <v>0</v>
      </c>
      <c r="AI68" s="15">
        <f t="shared" si="20"/>
        <v>0</v>
      </c>
      <c r="AJ68" s="15">
        <f t="shared" si="21"/>
        <v>0</v>
      </c>
      <c r="AK68" s="15">
        <f t="shared" si="22"/>
        <v>0</v>
      </c>
      <c r="AL68" s="15">
        <f t="shared" si="23"/>
        <v>0</v>
      </c>
      <c r="AM68" s="15">
        <f t="shared" si="24"/>
        <v>0</v>
      </c>
      <c r="AN68" s="15">
        <f t="shared" si="25"/>
        <v>0</v>
      </c>
      <c r="AO68" s="15">
        <f t="shared" si="26"/>
        <v>0</v>
      </c>
      <c r="AP68" s="15">
        <f t="shared" si="27"/>
        <v>0</v>
      </c>
      <c r="AQ68" s="16">
        <f t="shared" si="28"/>
        <v>0</v>
      </c>
    </row>
    <row r="69" spans="1:43" ht="45" x14ac:dyDescent="0.25">
      <c r="A69" s="117">
        <v>11.2</v>
      </c>
      <c r="B69" s="106" t="s">
        <v>212</v>
      </c>
      <c r="C69" s="107" t="s">
        <v>164</v>
      </c>
      <c r="D69" s="134"/>
      <c r="E69" s="134"/>
      <c r="F69" s="134"/>
      <c r="G69" s="134"/>
      <c r="H69" s="134"/>
      <c r="I69" s="134"/>
      <c r="J69" s="134"/>
      <c r="K69" s="134"/>
      <c r="L69" s="135"/>
      <c r="M69" s="117" t="s">
        <v>206</v>
      </c>
      <c r="N69" s="119">
        <v>1</v>
      </c>
      <c r="O69" s="137"/>
      <c r="P69" s="120">
        <v>15000</v>
      </c>
      <c r="Q69" s="130">
        <v>0</v>
      </c>
      <c r="R69" s="130">
        <f t="shared" si="1"/>
        <v>15000</v>
      </c>
      <c r="S69" s="130">
        <v>0</v>
      </c>
      <c r="T69" s="130">
        <v>0</v>
      </c>
      <c r="U69" s="130">
        <f t="shared" si="2"/>
        <v>15000</v>
      </c>
      <c r="V69" s="136"/>
      <c r="W69" s="130">
        <v>1000</v>
      </c>
      <c r="X69" s="132">
        <v>0</v>
      </c>
      <c r="Y69" s="130">
        <v>0</v>
      </c>
      <c r="Z69" s="130">
        <f t="shared" si="3"/>
        <v>1000</v>
      </c>
      <c r="AA69" s="130">
        <f t="shared" si="4"/>
        <v>15000</v>
      </c>
      <c r="AB69" s="130">
        <f t="shared" si="5"/>
        <v>1000</v>
      </c>
      <c r="AC69" s="133">
        <f t="shared" si="6"/>
        <v>16000</v>
      </c>
      <c r="AD69" s="39"/>
      <c r="AE69" s="15">
        <v>0</v>
      </c>
      <c r="AF69" s="15">
        <v>0</v>
      </c>
      <c r="AG69" s="15">
        <f t="shared" si="18"/>
        <v>0</v>
      </c>
      <c r="AH69" s="15">
        <f t="shared" si="19"/>
        <v>0</v>
      </c>
      <c r="AI69" s="15">
        <f t="shared" si="20"/>
        <v>0</v>
      </c>
      <c r="AJ69" s="15">
        <f t="shared" si="21"/>
        <v>0</v>
      </c>
      <c r="AK69" s="15">
        <f t="shared" si="22"/>
        <v>0</v>
      </c>
      <c r="AL69" s="15">
        <f t="shared" si="23"/>
        <v>0</v>
      </c>
      <c r="AM69" s="15">
        <f t="shared" si="24"/>
        <v>0</v>
      </c>
      <c r="AN69" s="15">
        <f t="shared" si="25"/>
        <v>0</v>
      </c>
      <c r="AO69" s="15">
        <f t="shared" si="26"/>
        <v>0</v>
      </c>
      <c r="AP69" s="15">
        <f t="shared" si="27"/>
        <v>0</v>
      </c>
      <c r="AQ69" s="16">
        <f t="shared" si="28"/>
        <v>0</v>
      </c>
    </row>
    <row r="70" spans="1:43" ht="45" x14ac:dyDescent="0.25">
      <c r="A70" s="117">
        <v>11.3</v>
      </c>
      <c r="B70" s="106" t="s">
        <v>212</v>
      </c>
      <c r="C70" s="107" t="s">
        <v>165</v>
      </c>
      <c r="D70" s="134"/>
      <c r="E70" s="134"/>
      <c r="F70" s="134"/>
      <c r="G70" s="134"/>
      <c r="H70" s="134"/>
      <c r="I70" s="134"/>
      <c r="J70" s="134"/>
      <c r="K70" s="134"/>
      <c r="L70" s="135"/>
      <c r="M70" s="117" t="s">
        <v>207</v>
      </c>
      <c r="N70" s="119">
        <v>1</v>
      </c>
      <c r="O70" s="137"/>
      <c r="P70" s="120">
        <v>55000</v>
      </c>
      <c r="Q70" s="130">
        <v>0</v>
      </c>
      <c r="R70" s="130">
        <f t="shared" si="1"/>
        <v>55000</v>
      </c>
      <c r="S70" s="130">
        <v>0</v>
      </c>
      <c r="T70" s="130">
        <v>0</v>
      </c>
      <c r="U70" s="130">
        <f t="shared" si="2"/>
        <v>55000</v>
      </c>
      <c r="V70" s="136"/>
      <c r="W70" s="130">
        <v>2000</v>
      </c>
      <c r="X70" s="132">
        <v>0</v>
      </c>
      <c r="Y70" s="130">
        <v>0</v>
      </c>
      <c r="Z70" s="130">
        <f t="shared" si="3"/>
        <v>2000</v>
      </c>
      <c r="AA70" s="130">
        <f t="shared" si="4"/>
        <v>55000</v>
      </c>
      <c r="AB70" s="130">
        <f t="shared" si="5"/>
        <v>2000</v>
      </c>
      <c r="AC70" s="133">
        <f t="shared" si="6"/>
        <v>57000</v>
      </c>
      <c r="AD70" s="39"/>
      <c r="AE70" s="15">
        <v>0</v>
      </c>
      <c r="AF70" s="15">
        <v>0</v>
      </c>
      <c r="AG70" s="15">
        <f t="shared" si="18"/>
        <v>0</v>
      </c>
      <c r="AH70" s="15">
        <f t="shared" si="19"/>
        <v>0</v>
      </c>
      <c r="AI70" s="15">
        <f t="shared" si="20"/>
        <v>0</v>
      </c>
      <c r="AJ70" s="15">
        <f t="shared" si="21"/>
        <v>0</v>
      </c>
      <c r="AK70" s="15">
        <f t="shared" si="22"/>
        <v>0</v>
      </c>
      <c r="AL70" s="15">
        <f t="shared" si="23"/>
        <v>0</v>
      </c>
      <c r="AM70" s="15">
        <f t="shared" si="24"/>
        <v>0</v>
      </c>
      <c r="AN70" s="15">
        <f t="shared" si="25"/>
        <v>0</v>
      </c>
      <c r="AO70" s="15">
        <f t="shared" si="26"/>
        <v>0</v>
      </c>
      <c r="AP70" s="15">
        <f t="shared" si="27"/>
        <v>0</v>
      </c>
      <c r="AQ70" s="16">
        <f t="shared" si="28"/>
        <v>0</v>
      </c>
    </row>
    <row r="71" spans="1:43" ht="45" x14ac:dyDescent="0.25">
      <c r="A71" s="117">
        <v>12</v>
      </c>
      <c r="B71" s="106" t="s">
        <v>212</v>
      </c>
      <c r="C71" s="107" t="s">
        <v>214</v>
      </c>
      <c r="D71" s="134"/>
      <c r="E71" s="134"/>
      <c r="F71" s="134"/>
      <c r="G71" s="134"/>
      <c r="H71" s="134"/>
      <c r="I71" s="134"/>
      <c r="J71" s="134"/>
      <c r="K71" s="134"/>
      <c r="L71" s="135"/>
      <c r="M71" s="117" t="s">
        <v>208</v>
      </c>
      <c r="N71" s="119">
        <v>1</v>
      </c>
      <c r="O71" s="137"/>
      <c r="P71" s="120">
        <v>45000</v>
      </c>
      <c r="Q71" s="130">
        <v>0</v>
      </c>
      <c r="R71" s="130">
        <f t="shared" si="1"/>
        <v>45000</v>
      </c>
      <c r="S71" s="130">
        <v>0</v>
      </c>
      <c r="T71" s="130">
        <v>0</v>
      </c>
      <c r="U71" s="130">
        <f t="shared" si="2"/>
        <v>45000</v>
      </c>
      <c r="V71" s="136"/>
      <c r="W71" s="130">
        <v>0</v>
      </c>
      <c r="X71" s="132">
        <v>0</v>
      </c>
      <c r="Y71" s="130">
        <v>0</v>
      </c>
      <c r="Z71" s="130">
        <f t="shared" si="3"/>
        <v>0</v>
      </c>
      <c r="AA71" s="130">
        <f t="shared" si="4"/>
        <v>45000</v>
      </c>
      <c r="AB71" s="130">
        <f t="shared" si="5"/>
        <v>0</v>
      </c>
      <c r="AC71" s="133">
        <f t="shared" si="6"/>
        <v>45000</v>
      </c>
      <c r="AD71" s="39"/>
      <c r="AE71" s="15">
        <v>0</v>
      </c>
      <c r="AF71" s="15">
        <v>0</v>
      </c>
      <c r="AG71" s="15">
        <f t="shared" si="18"/>
        <v>0</v>
      </c>
      <c r="AH71" s="15">
        <f t="shared" si="19"/>
        <v>0</v>
      </c>
      <c r="AI71" s="15">
        <f t="shared" si="20"/>
        <v>0</v>
      </c>
      <c r="AJ71" s="15">
        <f t="shared" si="21"/>
        <v>0</v>
      </c>
      <c r="AK71" s="15">
        <f t="shared" si="22"/>
        <v>0</v>
      </c>
      <c r="AL71" s="15">
        <f t="shared" si="23"/>
        <v>0</v>
      </c>
      <c r="AM71" s="15">
        <f t="shared" si="24"/>
        <v>0</v>
      </c>
      <c r="AN71" s="15">
        <f t="shared" si="25"/>
        <v>0</v>
      </c>
      <c r="AO71" s="15">
        <f t="shared" si="26"/>
        <v>0</v>
      </c>
      <c r="AP71" s="15">
        <f t="shared" si="27"/>
        <v>0</v>
      </c>
      <c r="AQ71" s="16">
        <f t="shared" si="28"/>
        <v>0</v>
      </c>
    </row>
    <row r="72" spans="1:43" x14ac:dyDescent="0.25">
      <c r="A72" s="117" t="s">
        <v>85</v>
      </c>
      <c r="B72" s="106" t="s">
        <v>212</v>
      </c>
      <c r="C72" s="107" t="s">
        <v>166</v>
      </c>
      <c r="D72" s="134"/>
      <c r="E72" s="134"/>
      <c r="F72" s="134"/>
      <c r="G72" s="134"/>
      <c r="H72" s="134"/>
      <c r="I72" s="134"/>
      <c r="J72" s="134"/>
      <c r="K72" s="134"/>
      <c r="L72" s="135"/>
      <c r="M72" s="117" t="s">
        <v>211</v>
      </c>
      <c r="N72" s="119">
        <v>0</v>
      </c>
      <c r="O72" s="137"/>
      <c r="P72" s="118">
        <v>0</v>
      </c>
      <c r="Q72" s="130">
        <v>0</v>
      </c>
      <c r="R72" s="130">
        <f t="shared" si="1"/>
        <v>0</v>
      </c>
      <c r="S72" s="130">
        <v>0</v>
      </c>
      <c r="T72" s="130">
        <v>0</v>
      </c>
      <c r="U72" s="130">
        <f t="shared" si="2"/>
        <v>0</v>
      </c>
      <c r="V72" s="136"/>
      <c r="W72" s="130">
        <v>0</v>
      </c>
      <c r="X72" s="132">
        <v>0</v>
      </c>
      <c r="Y72" s="130">
        <v>0</v>
      </c>
      <c r="Z72" s="130">
        <f t="shared" si="3"/>
        <v>0</v>
      </c>
      <c r="AA72" s="130">
        <f t="shared" si="4"/>
        <v>0</v>
      </c>
      <c r="AB72" s="130">
        <f t="shared" si="5"/>
        <v>0</v>
      </c>
      <c r="AC72" s="133">
        <f t="shared" si="6"/>
        <v>0</v>
      </c>
      <c r="AD72" s="39"/>
      <c r="AE72" s="15">
        <v>0</v>
      </c>
      <c r="AF72" s="15">
        <v>0</v>
      </c>
      <c r="AG72" s="15">
        <f t="shared" si="18"/>
        <v>0</v>
      </c>
      <c r="AH72" s="15">
        <f t="shared" si="19"/>
        <v>0</v>
      </c>
      <c r="AI72" s="15">
        <f t="shared" si="20"/>
        <v>0</v>
      </c>
      <c r="AJ72" s="15">
        <f t="shared" si="21"/>
        <v>0</v>
      </c>
      <c r="AK72" s="15">
        <f t="shared" si="22"/>
        <v>0</v>
      </c>
      <c r="AL72" s="15">
        <f t="shared" si="23"/>
        <v>0</v>
      </c>
      <c r="AM72" s="15">
        <f t="shared" si="24"/>
        <v>0</v>
      </c>
      <c r="AN72" s="15">
        <f t="shared" si="25"/>
        <v>0</v>
      </c>
      <c r="AO72" s="15">
        <f t="shared" si="26"/>
        <v>0</v>
      </c>
      <c r="AP72" s="15">
        <f t="shared" si="27"/>
        <v>0</v>
      </c>
      <c r="AQ72" s="16">
        <f t="shared" si="28"/>
        <v>0</v>
      </c>
    </row>
    <row r="73" spans="1:43" ht="45" x14ac:dyDescent="0.25">
      <c r="A73" s="117"/>
      <c r="B73" s="106" t="s">
        <v>212</v>
      </c>
      <c r="C73" s="107" t="s">
        <v>167</v>
      </c>
      <c r="D73" s="134"/>
      <c r="E73" s="134"/>
      <c r="F73" s="134"/>
      <c r="G73" s="134"/>
      <c r="H73" s="134"/>
      <c r="I73" s="134"/>
      <c r="J73" s="134"/>
      <c r="K73" s="134"/>
      <c r="L73" s="135"/>
      <c r="M73" s="117" t="s">
        <v>211</v>
      </c>
      <c r="N73" s="119">
        <v>0</v>
      </c>
      <c r="O73" s="137"/>
      <c r="P73" s="123">
        <v>0</v>
      </c>
      <c r="Q73" s="130">
        <v>0</v>
      </c>
      <c r="R73" s="130">
        <f t="shared" ref="R73:R101" si="29">P73+Q73</f>
        <v>0</v>
      </c>
      <c r="S73" s="130">
        <v>0</v>
      </c>
      <c r="T73" s="130">
        <v>0</v>
      </c>
      <c r="U73" s="130">
        <f t="shared" ref="U73:U101" si="30">SUM(R73:T73)</f>
        <v>0</v>
      </c>
      <c r="V73" s="136"/>
      <c r="W73" s="130">
        <v>0</v>
      </c>
      <c r="X73" s="132">
        <v>0</v>
      </c>
      <c r="Y73" s="130">
        <v>0</v>
      </c>
      <c r="Z73" s="130">
        <f t="shared" ref="Z73:Z101" si="31">SUM(W73:Y73)</f>
        <v>0</v>
      </c>
      <c r="AA73" s="130">
        <f t="shared" ref="AA73:AA101" si="32">U73*N73</f>
        <v>0</v>
      </c>
      <c r="AB73" s="130">
        <f t="shared" ref="AB73:AB101" si="33">Z73*N73</f>
        <v>0</v>
      </c>
      <c r="AC73" s="133">
        <f t="shared" ref="AC73:AC101" si="34">SUM(AA73:AB73)</f>
        <v>0</v>
      </c>
      <c r="AD73" s="39"/>
      <c r="AE73" s="15">
        <v>0</v>
      </c>
      <c r="AF73" s="15">
        <v>0</v>
      </c>
      <c r="AG73" s="15">
        <f t="shared" si="18"/>
        <v>0</v>
      </c>
      <c r="AH73" s="15">
        <f t="shared" si="19"/>
        <v>0</v>
      </c>
      <c r="AI73" s="15">
        <f t="shared" si="20"/>
        <v>0</v>
      </c>
      <c r="AJ73" s="15">
        <f t="shared" si="21"/>
        <v>0</v>
      </c>
      <c r="AK73" s="15">
        <f t="shared" si="22"/>
        <v>0</v>
      </c>
      <c r="AL73" s="15">
        <f t="shared" si="23"/>
        <v>0</v>
      </c>
      <c r="AM73" s="15">
        <f t="shared" si="24"/>
        <v>0</v>
      </c>
      <c r="AN73" s="15">
        <f t="shared" si="25"/>
        <v>0</v>
      </c>
      <c r="AO73" s="15">
        <f t="shared" si="26"/>
        <v>0</v>
      </c>
      <c r="AP73" s="15">
        <f t="shared" si="27"/>
        <v>0</v>
      </c>
      <c r="AQ73" s="16">
        <f t="shared" si="28"/>
        <v>0</v>
      </c>
    </row>
    <row r="74" spans="1:43" x14ac:dyDescent="0.25">
      <c r="A74" s="117">
        <v>1</v>
      </c>
      <c r="B74" s="106" t="s">
        <v>212</v>
      </c>
      <c r="C74" s="107" t="s">
        <v>168</v>
      </c>
      <c r="D74" s="134"/>
      <c r="E74" s="134"/>
      <c r="F74" s="134"/>
      <c r="G74" s="134"/>
      <c r="H74" s="134"/>
      <c r="I74" s="134"/>
      <c r="J74" s="134"/>
      <c r="K74" s="134"/>
      <c r="L74" s="135"/>
      <c r="M74" s="117" t="s">
        <v>211</v>
      </c>
      <c r="N74" s="119">
        <v>0</v>
      </c>
      <c r="O74" s="137"/>
      <c r="P74" s="123">
        <v>0</v>
      </c>
      <c r="Q74" s="130">
        <v>0</v>
      </c>
      <c r="R74" s="130">
        <f t="shared" si="29"/>
        <v>0</v>
      </c>
      <c r="S74" s="130">
        <v>0</v>
      </c>
      <c r="T74" s="130">
        <v>0</v>
      </c>
      <c r="U74" s="130">
        <f t="shared" si="30"/>
        <v>0</v>
      </c>
      <c r="V74" s="136"/>
      <c r="W74" s="130">
        <v>0</v>
      </c>
      <c r="X74" s="132">
        <v>0</v>
      </c>
      <c r="Y74" s="130">
        <v>0</v>
      </c>
      <c r="Z74" s="130">
        <f t="shared" si="31"/>
        <v>0</v>
      </c>
      <c r="AA74" s="130">
        <f t="shared" si="32"/>
        <v>0</v>
      </c>
      <c r="AB74" s="130">
        <f t="shared" si="33"/>
        <v>0</v>
      </c>
      <c r="AC74" s="133">
        <f t="shared" si="34"/>
        <v>0</v>
      </c>
      <c r="AD74" s="39"/>
      <c r="AE74" s="15">
        <v>0</v>
      </c>
      <c r="AF74" s="15">
        <v>0</v>
      </c>
      <c r="AG74" s="15">
        <f t="shared" si="18"/>
        <v>0</v>
      </c>
      <c r="AH74" s="15">
        <f t="shared" si="19"/>
        <v>0</v>
      </c>
      <c r="AI74" s="15">
        <f t="shared" si="20"/>
        <v>0</v>
      </c>
      <c r="AJ74" s="15">
        <f t="shared" si="21"/>
        <v>0</v>
      </c>
      <c r="AK74" s="15">
        <f t="shared" si="22"/>
        <v>0</v>
      </c>
      <c r="AL74" s="15">
        <f t="shared" si="23"/>
        <v>0</v>
      </c>
      <c r="AM74" s="15">
        <f t="shared" si="24"/>
        <v>0</v>
      </c>
      <c r="AN74" s="15">
        <f t="shared" si="25"/>
        <v>0</v>
      </c>
      <c r="AO74" s="15">
        <f t="shared" si="26"/>
        <v>0</v>
      </c>
      <c r="AP74" s="15">
        <f t="shared" si="27"/>
        <v>0</v>
      </c>
      <c r="AQ74" s="16">
        <f t="shared" si="28"/>
        <v>0</v>
      </c>
    </row>
    <row r="75" spans="1:43" x14ac:dyDescent="0.25">
      <c r="A75" s="117"/>
      <c r="B75" s="106" t="s">
        <v>212</v>
      </c>
      <c r="C75" s="107" t="s">
        <v>169</v>
      </c>
      <c r="D75" s="134"/>
      <c r="E75" s="134"/>
      <c r="F75" s="134"/>
      <c r="G75" s="134"/>
      <c r="H75" s="134"/>
      <c r="I75" s="134"/>
      <c r="J75" s="134"/>
      <c r="K75" s="134"/>
      <c r="L75" s="135"/>
      <c r="M75" s="117" t="s">
        <v>211</v>
      </c>
      <c r="N75" s="119">
        <v>0</v>
      </c>
      <c r="O75" s="137"/>
      <c r="P75" s="123">
        <v>0</v>
      </c>
      <c r="Q75" s="130">
        <v>0</v>
      </c>
      <c r="R75" s="130">
        <f t="shared" si="29"/>
        <v>0</v>
      </c>
      <c r="S75" s="130">
        <v>0</v>
      </c>
      <c r="T75" s="130">
        <v>0</v>
      </c>
      <c r="U75" s="130">
        <f t="shared" si="30"/>
        <v>0</v>
      </c>
      <c r="V75" s="136"/>
      <c r="W75" s="130">
        <v>0</v>
      </c>
      <c r="X75" s="132">
        <v>0</v>
      </c>
      <c r="Y75" s="130">
        <v>0</v>
      </c>
      <c r="Z75" s="130">
        <f t="shared" si="31"/>
        <v>0</v>
      </c>
      <c r="AA75" s="130">
        <f t="shared" si="32"/>
        <v>0</v>
      </c>
      <c r="AB75" s="130">
        <f t="shared" si="33"/>
        <v>0</v>
      </c>
      <c r="AC75" s="133">
        <f t="shared" si="34"/>
        <v>0</v>
      </c>
      <c r="AD75" s="39"/>
      <c r="AE75" s="15">
        <v>0</v>
      </c>
      <c r="AF75" s="15">
        <v>0</v>
      </c>
      <c r="AG75" s="15">
        <f t="shared" ref="AG75:AG101" si="35">AE75*AF75*P75/100</f>
        <v>0</v>
      </c>
      <c r="AH75" s="15">
        <f t="shared" ref="AH75:AH101" si="36">AE75*AF75*Q75/100</f>
        <v>0</v>
      </c>
      <c r="AI75" s="15">
        <f t="shared" ref="AI75:AI101" si="37">AG75+AH75</f>
        <v>0</v>
      </c>
      <c r="AJ75" s="15">
        <f t="shared" ref="AJ75:AJ101" si="38">AE75*AF75*S75/100</f>
        <v>0</v>
      </c>
      <c r="AK75" s="15">
        <f t="shared" ref="AK75:AK101" si="39">AE75*AF75*T75/100</f>
        <v>0</v>
      </c>
      <c r="AL75" s="15">
        <f t="shared" ref="AL75:AL101" si="40">SUM(AI75:AK75)</f>
        <v>0</v>
      </c>
      <c r="AM75" s="15">
        <f t="shared" ref="AM75:AM101" si="41">AE75*AF75*W75/100</f>
        <v>0</v>
      </c>
      <c r="AN75" s="15">
        <f t="shared" ref="AN75:AN101" si="42">AE75*AF75*X75/100</f>
        <v>0</v>
      </c>
      <c r="AO75" s="15">
        <f t="shared" ref="AO75:AO101" si="43">AE75*AF75*Y75/100</f>
        <v>0</v>
      </c>
      <c r="AP75" s="15">
        <f t="shared" ref="AP75:AP101" si="44">SUM(AM75:AO75)</f>
        <v>0</v>
      </c>
      <c r="AQ75" s="16">
        <f t="shared" ref="AQ75:AQ101" si="45">AL75+AP75</f>
        <v>0</v>
      </c>
    </row>
    <row r="76" spans="1:43" x14ac:dyDescent="0.25">
      <c r="A76" s="117"/>
      <c r="B76" s="106" t="s">
        <v>212</v>
      </c>
      <c r="C76" s="107" t="s">
        <v>170</v>
      </c>
      <c r="D76" s="134"/>
      <c r="E76" s="134"/>
      <c r="F76" s="134"/>
      <c r="G76" s="134"/>
      <c r="H76" s="134"/>
      <c r="I76" s="134"/>
      <c r="J76" s="134"/>
      <c r="K76" s="134"/>
      <c r="L76" s="135"/>
      <c r="M76" s="117" t="s">
        <v>206</v>
      </c>
      <c r="N76" s="119">
        <v>1</v>
      </c>
      <c r="O76" s="137"/>
      <c r="P76" s="123">
        <v>390000</v>
      </c>
      <c r="Q76" s="130">
        <v>0</v>
      </c>
      <c r="R76" s="130">
        <f t="shared" si="29"/>
        <v>390000</v>
      </c>
      <c r="S76" s="130">
        <v>0</v>
      </c>
      <c r="T76" s="130">
        <v>0</v>
      </c>
      <c r="U76" s="130">
        <f t="shared" si="30"/>
        <v>390000</v>
      </c>
      <c r="V76" s="136"/>
      <c r="W76" s="130">
        <v>15000</v>
      </c>
      <c r="X76" s="132">
        <v>0</v>
      </c>
      <c r="Y76" s="130">
        <v>0</v>
      </c>
      <c r="Z76" s="130">
        <f t="shared" si="31"/>
        <v>15000</v>
      </c>
      <c r="AA76" s="130">
        <f t="shared" si="32"/>
        <v>390000</v>
      </c>
      <c r="AB76" s="130">
        <f t="shared" si="33"/>
        <v>15000</v>
      </c>
      <c r="AC76" s="133">
        <f t="shared" si="34"/>
        <v>405000</v>
      </c>
      <c r="AD76" s="39"/>
      <c r="AE76" s="15">
        <v>0</v>
      </c>
      <c r="AF76" s="15">
        <v>0</v>
      </c>
      <c r="AG76" s="15">
        <f t="shared" si="35"/>
        <v>0</v>
      </c>
      <c r="AH76" s="15">
        <f t="shared" si="36"/>
        <v>0</v>
      </c>
      <c r="AI76" s="15">
        <f t="shared" si="37"/>
        <v>0</v>
      </c>
      <c r="AJ76" s="15">
        <f t="shared" si="38"/>
        <v>0</v>
      </c>
      <c r="AK76" s="15">
        <f t="shared" si="39"/>
        <v>0</v>
      </c>
      <c r="AL76" s="15">
        <f t="shared" si="40"/>
        <v>0</v>
      </c>
      <c r="AM76" s="15">
        <f t="shared" si="41"/>
        <v>0</v>
      </c>
      <c r="AN76" s="15">
        <f t="shared" si="42"/>
        <v>0</v>
      </c>
      <c r="AO76" s="15">
        <f t="shared" si="43"/>
        <v>0</v>
      </c>
      <c r="AP76" s="15">
        <f t="shared" si="44"/>
        <v>0</v>
      </c>
      <c r="AQ76" s="16">
        <f t="shared" si="45"/>
        <v>0</v>
      </c>
    </row>
    <row r="77" spans="1:43" x14ac:dyDescent="0.25">
      <c r="A77" s="117"/>
      <c r="B77" s="106" t="s">
        <v>212</v>
      </c>
      <c r="C77" s="107" t="s">
        <v>171</v>
      </c>
      <c r="D77" s="134"/>
      <c r="E77" s="134"/>
      <c r="F77" s="134"/>
      <c r="G77" s="134"/>
      <c r="H77" s="134"/>
      <c r="I77" s="134"/>
      <c r="J77" s="134"/>
      <c r="K77" s="134"/>
      <c r="L77" s="135"/>
      <c r="M77" s="117" t="s">
        <v>211</v>
      </c>
      <c r="N77" s="119">
        <v>0</v>
      </c>
      <c r="O77" s="137"/>
      <c r="P77" s="123">
        <v>0</v>
      </c>
      <c r="Q77" s="130">
        <v>0</v>
      </c>
      <c r="R77" s="130">
        <f t="shared" si="29"/>
        <v>0</v>
      </c>
      <c r="S77" s="130">
        <v>0</v>
      </c>
      <c r="T77" s="130">
        <v>0</v>
      </c>
      <c r="U77" s="130">
        <f t="shared" si="30"/>
        <v>0</v>
      </c>
      <c r="V77" s="136"/>
      <c r="W77" s="130">
        <v>0</v>
      </c>
      <c r="X77" s="132">
        <v>0</v>
      </c>
      <c r="Y77" s="130">
        <v>0</v>
      </c>
      <c r="Z77" s="130">
        <f t="shared" si="31"/>
        <v>0</v>
      </c>
      <c r="AA77" s="130">
        <f t="shared" si="32"/>
        <v>0</v>
      </c>
      <c r="AB77" s="130">
        <f t="shared" si="33"/>
        <v>0</v>
      </c>
      <c r="AC77" s="133">
        <f t="shared" si="34"/>
        <v>0</v>
      </c>
      <c r="AD77" s="39"/>
      <c r="AE77" s="15">
        <v>0</v>
      </c>
      <c r="AF77" s="15">
        <v>0</v>
      </c>
      <c r="AG77" s="15">
        <f t="shared" si="35"/>
        <v>0</v>
      </c>
      <c r="AH77" s="15">
        <f t="shared" si="36"/>
        <v>0</v>
      </c>
      <c r="AI77" s="15">
        <f t="shared" si="37"/>
        <v>0</v>
      </c>
      <c r="AJ77" s="15">
        <f t="shared" si="38"/>
        <v>0</v>
      </c>
      <c r="AK77" s="15">
        <f t="shared" si="39"/>
        <v>0</v>
      </c>
      <c r="AL77" s="15">
        <f t="shared" si="40"/>
        <v>0</v>
      </c>
      <c r="AM77" s="15">
        <f t="shared" si="41"/>
        <v>0</v>
      </c>
      <c r="AN77" s="15">
        <f t="shared" si="42"/>
        <v>0</v>
      </c>
      <c r="AO77" s="15">
        <f t="shared" si="43"/>
        <v>0</v>
      </c>
      <c r="AP77" s="15">
        <f t="shared" si="44"/>
        <v>0</v>
      </c>
      <c r="AQ77" s="16">
        <f t="shared" si="45"/>
        <v>0</v>
      </c>
    </row>
    <row r="78" spans="1:43" x14ac:dyDescent="0.25">
      <c r="A78" s="117">
        <v>2</v>
      </c>
      <c r="B78" s="106" t="s">
        <v>212</v>
      </c>
      <c r="C78" s="107" t="s">
        <v>172</v>
      </c>
      <c r="D78" s="134"/>
      <c r="E78" s="134"/>
      <c r="F78" s="134"/>
      <c r="G78" s="134"/>
      <c r="H78" s="134"/>
      <c r="I78" s="134"/>
      <c r="J78" s="134"/>
      <c r="K78" s="134"/>
      <c r="L78" s="135"/>
      <c r="M78" s="117" t="s">
        <v>211</v>
      </c>
      <c r="N78" s="119">
        <v>0</v>
      </c>
      <c r="O78" s="137"/>
      <c r="P78" s="118">
        <v>0</v>
      </c>
      <c r="Q78" s="130">
        <v>0</v>
      </c>
      <c r="R78" s="130">
        <f t="shared" si="29"/>
        <v>0</v>
      </c>
      <c r="S78" s="130">
        <v>0</v>
      </c>
      <c r="T78" s="130">
        <v>0</v>
      </c>
      <c r="U78" s="130">
        <f t="shared" si="30"/>
        <v>0</v>
      </c>
      <c r="V78" s="136"/>
      <c r="W78" s="130">
        <v>0</v>
      </c>
      <c r="X78" s="132">
        <v>0</v>
      </c>
      <c r="Y78" s="130">
        <v>0</v>
      </c>
      <c r="Z78" s="130">
        <f t="shared" si="31"/>
        <v>0</v>
      </c>
      <c r="AA78" s="130">
        <f t="shared" si="32"/>
        <v>0</v>
      </c>
      <c r="AB78" s="130">
        <f t="shared" si="33"/>
        <v>0</v>
      </c>
      <c r="AC78" s="133">
        <f t="shared" si="34"/>
        <v>0</v>
      </c>
      <c r="AD78" s="39"/>
      <c r="AE78" s="15">
        <v>0</v>
      </c>
      <c r="AF78" s="15">
        <v>0</v>
      </c>
      <c r="AG78" s="15">
        <f t="shared" si="35"/>
        <v>0</v>
      </c>
      <c r="AH78" s="15">
        <f t="shared" si="36"/>
        <v>0</v>
      </c>
      <c r="AI78" s="15">
        <f t="shared" si="37"/>
        <v>0</v>
      </c>
      <c r="AJ78" s="15">
        <f t="shared" si="38"/>
        <v>0</v>
      </c>
      <c r="AK78" s="15">
        <f t="shared" si="39"/>
        <v>0</v>
      </c>
      <c r="AL78" s="15">
        <f t="shared" si="40"/>
        <v>0</v>
      </c>
      <c r="AM78" s="15">
        <f t="shared" si="41"/>
        <v>0</v>
      </c>
      <c r="AN78" s="15">
        <f t="shared" si="42"/>
        <v>0</v>
      </c>
      <c r="AO78" s="15">
        <f t="shared" si="43"/>
        <v>0</v>
      </c>
      <c r="AP78" s="15">
        <f t="shared" si="44"/>
        <v>0</v>
      </c>
      <c r="AQ78" s="16">
        <f t="shared" si="45"/>
        <v>0</v>
      </c>
    </row>
    <row r="79" spans="1:43" ht="45" x14ac:dyDescent="0.25">
      <c r="A79" s="117">
        <v>2.1</v>
      </c>
      <c r="B79" s="106" t="s">
        <v>212</v>
      </c>
      <c r="C79" s="107" t="s">
        <v>173</v>
      </c>
      <c r="D79" s="134"/>
      <c r="E79" s="134"/>
      <c r="F79" s="134"/>
      <c r="G79" s="134"/>
      <c r="H79" s="134"/>
      <c r="I79" s="134"/>
      <c r="J79" s="134"/>
      <c r="K79" s="134"/>
      <c r="L79" s="135"/>
      <c r="M79" s="117" t="s">
        <v>211</v>
      </c>
      <c r="N79" s="119">
        <v>0</v>
      </c>
      <c r="O79" s="137"/>
      <c r="P79" s="118">
        <v>0</v>
      </c>
      <c r="Q79" s="130">
        <v>0</v>
      </c>
      <c r="R79" s="130">
        <f t="shared" si="29"/>
        <v>0</v>
      </c>
      <c r="S79" s="130">
        <v>0</v>
      </c>
      <c r="T79" s="130">
        <v>0</v>
      </c>
      <c r="U79" s="130">
        <f t="shared" si="30"/>
        <v>0</v>
      </c>
      <c r="V79" s="136"/>
      <c r="W79" s="130">
        <v>0</v>
      </c>
      <c r="X79" s="132">
        <v>0</v>
      </c>
      <c r="Y79" s="130">
        <v>0</v>
      </c>
      <c r="Z79" s="130">
        <f t="shared" si="31"/>
        <v>0</v>
      </c>
      <c r="AA79" s="130">
        <f t="shared" si="32"/>
        <v>0</v>
      </c>
      <c r="AB79" s="130">
        <f t="shared" si="33"/>
        <v>0</v>
      </c>
      <c r="AC79" s="133">
        <f t="shared" si="34"/>
        <v>0</v>
      </c>
      <c r="AD79" s="39"/>
      <c r="AE79" s="15">
        <v>0</v>
      </c>
      <c r="AF79" s="15">
        <v>0</v>
      </c>
      <c r="AG79" s="15">
        <f t="shared" si="35"/>
        <v>0</v>
      </c>
      <c r="AH79" s="15">
        <f t="shared" si="36"/>
        <v>0</v>
      </c>
      <c r="AI79" s="15">
        <f t="shared" si="37"/>
        <v>0</v>
      </c>
      <c r="AJ79" s="15">
        <f t="shared" si="38"/>
        <v>0</v>
      </c>
      <c r="AK79" s="15">
        <f t="shared" si="39"/>
        <v>0</v>
      </c>
      <c r="AL79" s="15">
        <f t="shared" si="40"/>
        <v>0</v>
      </c>
      <c r="AM79" s="15">
        <f t="shared" si="41"/>
        <v>0</v>
      </c>
      <c r="AN79" s="15">
        <f t="shared" si="42"/>
        <v>0</v>
      </c>
      <c r="AO79" s="15">
        <f t="shared" si="43"/>
        <v>0</v>
      </c>
      <c r="AP79" s="15">
        <f t="shared" si="44"/>
        <v>0</v>
      </c>
      <c r="AQ79" s="16">
        <f t="shared" si="45"/>
        <v>0</v>
      </c>
    </row>
    <row r="80" spans="1:43" x14ac:dyDescent="0.25">
      <c r="A80" s="117" t="s">
        <v>199</v>
      </c>
      <c r="B80" s="106" t="s">
        <v>212</v>
      </c>
      <c r="C80" s="107" t="s">
        <v>174</v>
      </c>
      <c r="D80" s="134"/>
      <c r="E80" s="134"/>
      <c r="F80" s="134"/>
      <c r="G80" s="134"/>
      <c r="H80" s="134"/>
      <c r="I80" s="134"/>
      <c r="J80" s="134"/>
      <c r="K80" s="134"/>
      <c r="L80" s="135"/>
      <c r="M80" s="117" t="s">
        <v>47</v>
      </c>
      <c r="N80" s="124">
        <v>0</v>
      </c>
      <c r="O80" s="137"/>
      <c r="P80" s="118">
        <v>380</v>
      </c>
      <c r="Q80" s="130">
        <v>0</v>
      </c>
      <c r="R80" s="130">
        <f t="shared" si="29"/>
        <v>380</v>
      </c>
      <c r="S80" s="130">
        <v>0</v>
      </c>
      <c r="T80" s="130">
        <v>0</v>
      </c>
      <c r="U80" s="130">
        <f t="shared" si="30"/>
        <v>380</v>
      </c>
      <c r="V80" s="136"/>
      <c r="W80" s="130">
        <v>50</v>
      </c>
      <c r="X80" s="132">
        <v>0</v>
      </c>
      <c r="Y80" s="130">
        <v>0</v>
      </c>
      <c r="Z80" s="130">
        <f t="shared" si="31"/>
        <v>50</v>
      </c>
      <c r="AA80" s="130">
        <f t="shared" si="32"/>
        <v>0</v>
      </c>
      <c r="AB80" s="130">
        <f t="shared" si="33"/>
        <v>0</v>
      </c>
      <c r="AC80" s="133">
        <f t="shared" si="34"/>
        <v>0</v>
      </c>
      <c r="AD80" s="39"/>
      <c r="AE80" s="15">
        <v>0</v>
      </c>
      <c r="AF80" s="15">
        <v>0</v>
      </c>
      <c r="AG80" s="15">
        <f t="shared" si="35"/>
        <v>0</v>
      </c>
      <c r="AH80" s="15">
        <f t="shared" si="36"/>
        <v>0</v>
      </c>
      <c r="AI80" s="15">
        <f t="shared" si="37"/>
        <v>0</v>
      </c>
      <c r="AJ80" s="15">
        <f t="shared" si="38"/>
        <v>0</v>
      </c>
      <c r="AK80" s="15">
        <f t="shared" si="39"/>
        <v>0</v>
      </c>
      <c r="AL80" s="15">
        <f t="shared" si="40"/>
        <v>0</v>
      </c>
      <c r="AM80" s="15">
        <f t="shared" si="41"/>
        <v>0</v>
      </c>
      <c r="AN80" s="15">
        <f t="shared" si="42"/>
        <v>0</v>
      </c>
      <c r="AO80" s="15">
        <f t="shared" si="43"/>
        <v>0</v>
      </c>
      <c r="AP80" s="15">
        <f t="shared" si="44"/>
        <v>0</v>
      </c>
      <c r="AQ80" s="16">
        <f t="shared" si="45"/>
        <v>0</v>
      </c>
    </row>
    <row r="81" spans="1:43" x14ac:dyDescent="0.25">
      <c r="A81" s="117" t="s">
        <v>200</v>
      </c>
      <c r="B81" s="106" t="s">
        <v>212</v>
      </c>
      <c r="C81" s="107" t="s">
        <v>175</v>
      </c>
      <c r="D81" s="134"/>
      <c r="E81" s="134"/>
      <c r="F81" s="134"/>
      <c r="G81" s="134"/>
      <c r="H81" s="134"/>
      <c r="I81" s="134"/>
      <c r="J81" s="134"/>
      <c r="K81" s="134"/>
      <c r="L81" s="135"/>
      <c r="M81" s="117" t="s">
        <v>47</v>
      </c>
      <c r="N81" s="124">
        <v>0</v>
      </c>
      <c r="O81" s="137"/>
      <c r="P81" s="118">
        <v>350</v>
      </c>
      <c r="Q81" s="130">
        <v>0</v>
      </c>
      <c r="R81" s="130">
        <f t="shared" si="29"/>
        <v>350</v>
      </c>
      <c r="S81" s="130">
        <v>0</v>
      </c>
      <c r="T81" s="130">
        <v>0</v>
      </c>
      <c r="U81" s="130">
        <f t="shared" si="30"/>
        <v>350</v>
      </c>
      <c r="V81" s="136"/>
      <c r="W81" s="130">
        <v>50</v>
      </c>
      <c r="X81" s="132">
        <v>0</v>
      </c>
      <c r="Y81" s="130">
        <v>0</v>
      </c>
      <c r="Z81" s="130">
        <f t="shared" si="31"/>
        <v>50</v>
      </c>
      <c r="AA81" s="130">
        <f t="shared" si="32"/>
        <v>0</v>
      </c>
      <c r="AB81" s="130">
        <f t="shared" si="33"/>
        <v>0</v>
      </c>
      <c r="AC81" s="133">
        <f t="shared" si="34"/>
        <v>0</v>
      </c>
      <c r="AD81" s="39"/>
      <c r="AE81" s="15">
        <v>0</v>
      </c>
      <c r="AF81" s="15">
        <v>0</v>
      </c>
      <c r="AG81" s="15">
        <f t="shared" si="35"/>
        <v>0</v>
      </c>
      <c r="AH81" s="15">
        <f t="shared" si="36"/>
        <v>0</v>
      </c>
      <c r="AI81" s="15">
        <f t="shared" si="37"/>
        <v>0</v>
      </c>
      <c r="AJ81" s="15">
        <f t="shared" si="38"/>
        <v>0</v>
      </c>
      <c r="AK81" s="15">
        <f t="shared" si="39"/>
        <v>0</v>
      </c>
      <c r="AL81" s="15">
        <f t="shared" si="40"/>
        <v>0</v>
      </c>
      <c r="AM81" s="15">
        <f t="shared" si="41"/>
        <v>0</v>
      </c>
      <c r="AN81" s="15">
        <f t="shared" si="42"/>
        <v>0</v>
      </c>
      <c r="AO81" s="15">
        <f t="shared" si="43"/>
        <v>0</v>
      </c>
      <c r="AP81" s="15">
        <f t="shared" si="44"/>
        <v>0</v>
      </c>
      <c r="AQ81" s="16">
        <f t="shared" si="45"/>
        <v>0</v>
      </c>
    </row>
    <row r="82" spans="1:43" x14ac:dyDescent="0.25">
      <c r="A82" s="117" t="s">
        <v>201</v>
      </c>
      <c r="B82" s="106" t="s">
        <v>212</v>
      </c>
      <c r="C82" s="107" t="s">
        <v>176</v>
      </c>
      <c r="D82" s="134"/>
      <c r="E82" s="134"/>
      <c r="F82" s="134"/>
      <c r="G82" s="134"/>
      <c r="H82" s="134"/>
      <c r="I82" s="134"/>
      <c r="J82" s="134"/>
      <c r="K82" s="134"/>
      <c r="L82" s="135"/>
      <c r="M82" s="117" t="s">
        <v>47</v>
      </c>
      <c r="N82" s="124">
        <v>0</v>
      </c>
      <c r="O82" s="137"/>
      <c r="P82" s="118">
        <v>300</v>
      </c>
      <c r="Q82" s="130">
        <v>0</v>
      </c>
      <c r="R82" s="130">
        <f t="shared" si="29"/>
        <v>300</v>
      </c>
      <c r="S82" s="130">
        <v>0</v>
      </c>
      <c r="T82" s="130">
        <v>0</v>
      </c>
      <c r="U82" s="130">
        <f t="shared" si="30"/>
        <v>300</v>
      </c>
      <c r="V82" s="136"/>
      <c r="W82" s="130">
        <v>50</v>
      </c>
      <c r="X82" s="132">
        <v>0</v>
      </c>
      <c r="Y82" s="130">
        <v>0</v>
      </c>
      <c r="Z82" s="130">
        <f t="shared" si="31"/>
        <v>50</v>
      </c>
      <c r="AA82" s="130">
        <f t="shared" si="32"/>
        <v>0</v>
      </c>
      <c r="AB82" s="130">
        <f t="shared" si="33"/>
        <v>0</v>
      </c>
      <c r="AC82" s="133">
        <f t="shared" si="34"/>
        <v>0</v>
      </c>
      <c r="AD82" s="39"/>
      <c r="AE82" s="15">
        <v>0</v>
      </c>
      <c r="AF82" s="15">
        <v>0</v>
      </c>
      <c r="AG82" s="15">
        <f t="shared" si="35"/>
        <v>0</v>
      </c>
      <c r="AH82" s="15">
        <f t="shared" si="36"/>
        <v>0</v>
      </c>
      <c r="AI82" s="15">
        <f t="shared" si="37"/>
        <v>0</v>
      </c>
      <c r="AJ82" s="15">
        <f t="shared" si="38"/>
        <v>0</v>
      </c>
      <c r="AK82" s="15">
        <f t="shared" si="39"/>
        <v>0</v>
      </c>
      <c r="AL82" s="15">
        <f t="shared" si="40"/>
        <v>0</v>
      </c>
      <c r="AM82" s="15">
        <f t="shared" si="41"/>
        <v>0</v>
      </c>
      <c r="AN82" s="15">
        <f t="shared" si="42"/>
        <v>0</v>
      </c>
      <c r="AO82" s="15">
        <f t="shared" si="43"/>
        <v>0</v>
      </c>
      <c r="AP82" s="15">
        <f t="shared" si="44"/>
        <v>0</v>
      </c>
      <c r="AQ82" s="16">
        <f t="shared" si="45"/>
        <v>0</v>
      </c>
    </row>
    <row r="83" spans="1:43" x14ac:dyDescent="0.25">
      <c r="A83" s="117" t="s">
        <v>202</v>
      </c>
      <c r="B83" s="106" t="s">
        <v>212</v>
      </c>
      <c r="C83" s="107" t="s">
        <v>177</v>
      </c>
      <c r="D83" s="134"/>
      <c r="E83" s="134"/>
      <c r="F83" s="134"/>
      <c r="G83" s="134"/>
      <c r="H83" s="134"/>
      <c r="I83" s="134"/>
      <c r="J83" s="134"/>
      <c r="K83" s="134"/>
      <c r="L83" s="135"/>
      <c r="M83" s="117" t="s">
        <v>47</v>
      </c>
      <c r="N83" s="124">
        <v>0</v>
      </c>
      <c r="O83" s="137"/>
      <c r="P83" s="118">
        <v>310</v>
      </c>
      <c r="Q83" s="130">
        <v>0</v>
      </c>
      <c r="R83" s="130">
        <f t="shared" si="29"/>
        <v>310</v>
      </c>
      <c r="S83" s="130">
        <v>0</v>
      </c>
      <c r="T83" s="130">
        <v>0</v>
      </c>
      <c r="U83" s="130">
        <f t="shared" si="30"/>
        <v>310</v>
      </c>
      <c r="V83" s="136"/>
      <c r="W83" s="130">
        <v>50</v>
      </c>
      <c r="X83" s="132">
        <v>0</v>
      </c>
      <c r="Y83" s="130">
        <v>0</v>
      </c>
      <c r="Z83" s="130">
        <f t="shared" si="31"/>
        <v>50</v>
      </c>
      <c r="AA83" s="130">
        <f t="shared" si="32"/>
        <v>0</v>
      </c>
      <c r="AB83" s="130">
        <f t="shared" si="33"/>
        <v>0</v>
      </c>
      <c r="AC83" s="133">
        <f t="shared" si="34"/>
        <v>0</v>
      </c>
      <c r="AD83" s="39"/>
      <c r="AE83" s="15">
        <v>0</v>
      </c>
      <c r="AF83" s="15">
        <v>0</v>
      </c>
      <c r="AG83" s="15">
        <f t="shared" si="35"/>
        <v>0</v>
      </c>
      <c r="AH83" s="15">
        <f t="shared" si="36"/>
        <v>0</v>
      </c>
      <c r="AI83" s="15">
        <f t="shared" si="37"/>
        <v>0</v>
      </c>
      <c r="AJ83" s="15">
        <f t="shared" si="38"/>
        <v>0</v>
      </c>
      <c r="AK83" s="15">
        <f t="shared" si="39"/>
        <v>0</v>
      </c>
      <c r="AL83" s="15">
        <f t="shared" si="40"/>
        <v>0</v>
      </c>
      <c r="AM83" s="15">
        <f t="shared" si="41"/>
        <v>0</v>
      </c>
      <c r="AN83" s="15">
        <f t="shared" si="42"/>
        <v>0</v>
      </c>
      <c r="AO83" s="15">
        <f t="shared" si="43"/>
        <v>0</v>
      </c>
      <c r="AP83" s="15">
        <f t="shared" si="44"/>
        <v>0</v>
      </c>
      <c r="AQ83" s="16">
        <f t="shared" si="45"/>
        <v>0</v>
      </c>
    </row>
    <row r="84" spans="1:43" ht="45" x14ac:dyDescent="0.25">
      <c r="A84" s="117">
        <v>2.2000000000000002</v>
      </c>
      <c r="B84" s="106" t="s">
        <v>212</v>
      </c>
      <c r="C84" s="107" t="s">
        <v>178</v>
      </c>
      <c r="D84" s="134"/>
      <c r="E84" s="134"/>
      <c r="F84" s="134"/>
      <c r="G84" s="134"/>
      <c r="H84" s="134"/>
      <c r="I84" s="134"/>
      <c r="J84" s="134"/>
      <c r="K84" s="134"/>
      <c r="L84" s="135"/>
      <c r="M84" s="117" t="s">
        <v>211</v>
      </c>
      <c r="N84" s="119">
        <v>0</v>
      </c>
      <c r="O84" s="137"/>
      <c r="P84" s="118">
        <v>0</v>
      </c>
      <c r="Q84" s="130">
        <v>0</v>
      </c>
      <c r="R84" s="130">
        <f t="shared" si="29"/>
        <v>0</v>
      </c>
      <c r="S84" s="130">
        <v>0</v>
      </c>
      <c r="T84" s="130">
        <v>0</v>
      </c>
      <c r="U84" s="130">
        <f t="shared" si="30"/>
        <v>0</v>
      </c>
      <c r="V84" s="136"/>
      <c r="W84" s="130">
        <v>0</v>
      </c>
      <c r="X84" s="132">
        <v>0</v>
      </c>
      <c r="Y84" s="130">
        <v>0</v>
      </c>
      <c r="Z84" s="130">
        <f t="shared" si="31"/>
        <v>0</v>
      </c>
      <c r="AA84" s="130">
        <f t="shared" si="32"/>
        <v>0</v>
      </c>
      <c r="AB84" s="130">
        <f t="shared" si="33"/>
        <v>0</v>
      </c>
      <c r="AC84" s="133">
        <f t="shared" si="34"/>
        <v>0</v>
      </c>
      <c r="AD84" s="39"/>
      <c r="AE84" s="15">
        <v>0</v>
      </c>
      <c r="AF84" s="15">
        <v>0</v>
      </c>
      <c r="AG84" s="15">
        <f t="shared" si="35"/>
        <v>0</v>
      </c>
      <c r="AH84" s="15">
        <f t="shared" si="36"/>
        <v>0</v>
      </c>
      <c r="AI84" s="15">
        <f t="shared" si="37"/>
        <v>0</v>
      </c>
      <c r="AJ84" s="15">
        <f t="shared" si="38"/>
        <v>0</v>
      </c>
      <c r="AK84" s="15">
        <f t="shared" si="39"/>
        <v>0</v>
      </c>
      <c r="AL84" s="15">
        <f t="shared" si="40"/>
        <v>0</v>
      </c>
      <c r="AM84" s="15">
        <f t="shared" si="41"/>
        <v>0</v>
      </c>
      <c r="AN84" s="15">
        <f t="shared" si="42"/>
        <v>0</v>
      </c>
      <c r="AO84" s="15">
        <f t="shared" si="43"/>
        <v>0</v>
      </c>
      <c r="AP84" s="15">
        <f t="shared" si="44"/>
        <v>0</v>
      </c>
      <c r="AQ84" s="16">
        <f t="shared" si="45"/>
        <v>0</v>
      </c>
    </row>
    <row r="85" spans="1:43" x14ac:dyDescent="0.25">
      <c r="A85" s="117" t="s">
        <v>199</v>
      </c>
      <c r="B85" s="106" t="s">
        <v>212</v>
      </c>
      <c r="C85" s="107" t="s">
        <v>174</v>
      </c>
      <c r="D85" s="134"/>
      <c r="E85" s="134"/>
      <c r="F85" s="134"/>
      <c r="G85" s="134"/>
      <c r="H85" s="134"/>
      <c r="I85" s="134"/>
      <c r="J85" s="134"/>
      <c r="K85" s="134"/>
      <c r="L85" s="135"/>
      <c r="M85" s="117" t="s">
        <v>205</v>
      </c>
      <c r="N85" s="124">
        <v>0</v>
      </c>
      <c r="O85" s="137"/>
      <c r="P85" s="123">
        <v>150</v>
      </c>
      <c r="Q85" s="130">
        <v>0</v>
      </c>
      <c r="R85" s="130">
        <f t="shared" si="29"/>
        <v>150</v>
      </c>
      <c r="S85" s="130">
        <v>0</v>
      </c>
      <c r="T85" s="130">
        <v>0</v>
      </c>
      <c r="U85" s="130">
        <f t="shared" si="30"/>
        <v>150</v>
      </c>
      <c r="V85" s="136"/>
      <c r="W85" s="130">
        <v>50</v>
      </c>
      <c r="X85" s="132">
        <v>0</v>
      </c>
      <c r="Y85" s="130">
        <v>0</v>
      </c>
      <c r="Z85" s="130">
        <f t="shared" si="31"/>
        <v>50</v>
      </c>
      <c r="AA85" s="130">
        <f t="shared" si="32"/>
        <v>0</v>
      </c>
      <c r="AB85" s="130">
        <f t="shared" si="33"/>
        <v>0</v>
      </c>
      <c r="AC85" s="133">
        <f t="shared" si="34"/>
        <v>0</v>
      </c>
      <c r="AD85" s="39"/>
      <c r="AE85" s="15">
        <v>0</v>
      </c>
      <c r="AF85" s="15">
        <v>0</v>
      </c>
      <c r="AG85" s="15">
        <f t="shared" si="35"/>
        <v>0</v>
      </c>
      <c r="AH85" s="15">
        <f t="shared" si="36"/>
        <v>0</v>
      </c>
      <c r="AI85" s="15">
        <f t="shared" si="37"/>
        <v>0</v>
      </c>
      <c r="AJ85" s="15">
        <f t="shared" si="38"/>
        <v>0</v>
      </c>
      <c r="AK85" s="15">
        <f t="shared" si="39"/>
        <v>0</v>
      </c>
      <c r="AL85" s="15">
        <f t="shared" si="40"/>
        <v>0</v>
      </c>
      <c r="AM85" s="15">
        <f t="shared" si="41"/>
        <v>0</v>
      </c>
      <c r="AN85" s="15">
        <f t="shared" si="42"/>
        <v>0</v>
      </c>
      <c r="AO85" s="15">
        <f t="shared" si="43"/>
        <v>0</v>
      </c>
      <c r="AP85" s="15">
        <f t="shared" si="44"/>
        <v>0</v>
      </c>
      <c r="AQ85" s="16">
        <f t="shared" si="45"/>
        <v>0</v>
      </c>
    </row>
    <row r="86" spans="1:43" x14ac:dyDescent="0.25">
      <c r="A86" s="117" t="s">
        <v>200</v>
      </c>
      <c r="B86" s="106" t="s">
        <v>212</v>
      </c>
      <c r="C86" s="107" t="s">
        <v>175</v>
      </c>
      <c r="D86" s="134"/>
      <c r="E86" s="134"/>
      <c r="F86" s="134"/>
      <c r="G86" s="134"/>
      <c r="H86" s="134"/>
      <c r="I86" s="134"/>
      <c r="J86" s="134"/>
      <c r="K86" s="134"/>
      <c r="L86" s="135"/>
      <c r="M86" s="117" t="s">
        <v>205</v>
      </c>
      <c r="N86" s="124">
        <v>0</v>
      </c>
      <c r="O86" s="137"/>
      <c r="P86" s="123">
        <v>150</v>
      </c>
      <c r="Q86" s="130">
        <v>0</v>
      </c>
      <c r="R86" s="130">
        <f t="shared" si="29"/>
        <v>150</v>
      </c>
      <c r="S86" s="130">
        <v>0</v>
      </c>
      <c r="T86" s="130">
        <v>0</v>
      </c>
      <c r="U86" s="130">
        <f t="shared" si="30"/>
        <v>150</v>
      </c>
      <c r="V86" s="136"/>
      <c r="W86" s="130">
        <v>50</v>
      </c>
      <c r="X86" s="132">
        <v>0</v>
      </c>
      <c r="Y86" s="130">
        <v>0</v>
      </c>
      <c r="Z86" s="130">
        <f t="shared" si="31"/>
        <v>50</v>
      </c>
      <c r="AA86" s="130">
        <f t="shared" si="32"/>
        <v>0</v>
      </c>
      <c r="AB86" s="130">
        <f t="shared" si="33"/>
        <v>0</v>
      </c>
      <c r="AC86" s="133">
        <f t="shared" si="34"/>
        <v>0</v>
      </c>
      <c r="AD86" s="39"/>
      <c r="AE86" s="15">
        <v>0</v>
      </c>
      <c r="AF86" s="15">
        <v>0</v>
      </c>
      <c r="AG86" s="15">
        <f t="shared" si="35"/>
        <v>0</v>
      </c>
      <c r="AH86" s="15">
        <f t="shared" si="36"/>
        <v>0</v>
      </c>
      <c r="AI86" s="15">
        <f t="shared" si="37"/>
        <v>0</v>
      </c>
      <c r="AJ86" s="15">
        <f t="shared" si="38"/>
        <v>0</v>
      </c>
      <c r="AK86" s="15">
        <f t="shared" si="39"/>
        <v>0</v>
      </c>
      <c r="AL86" s="15">
        <f t="shared" si="40"/>
        <v>0</v>
      </c>
      <c r="AM86" s="15">
        <f t="shared" si="41"/>
        <v>0</v>
      </c>
      <c r="AN86" s="15">
        <f t="shared" si="42"/>
        <v>0</v>
      </c>
      <c r="AO86" s="15">
        <f t="shared" si="43"/>
        <v>0</v>
      </c>
      <c r="AP86" s="15">
        <f t="shared" si="44"/>
        <v>0</v>
      </c>
      <c r="AQ86" s="16">
        <f t="shared" si="45"/>
        <v>0</v>
      </c>
    </row>
    <row r="87" spans="1:43" x14ac:dyDescent="0.25">
      <c r="A87" s="117" t="s">
        <v>201</v>
      </c>
      <c r="B87" s="106" t="s">
        <v>212</v>
      </c>
      <c r="C87" s="107" t="s">
        <v>176</v>
      </c>
      <c r="D87" s="134"/>
      <c r="E87" s="134"/>
      <c r="F87" s="134"/>
      <c r="G87" s="134"/>
      <c r="H87" s="134"/>
      <c r="I87" s="134"/>
      <c r="J87" s="134"/>
      <c r="K87" s="134"/>
      <c r="L87" s="135"/>
      <c r="M87" s="117" t="s">
        <v>205</v>
      </c>
      <c r="N87" s="124">
        <v>0</v>
      </c>
      <c r="O87" s="137"/>
      <c r="P87" s="123">
        <v>150</v>
      </c>
      <c r="Q87" s="130">
        <v>0</v>
      </c>
      <c r="R87" s="130">
        <f t="shared" si="29"/>
        <v>150</v>
      </c>
      <c r="S87" s="130">
        <v>0</v>
      </c>
      <c r="T87" s="130">
        <v>0</v>
      </c>
      <c r="U87" s="130">
        <f t="shared" si="30"/>
        <v>150</v>
      </c>
      <c r="V87" s="136"/>
      <c r="W87" s="130">
        <v>50</v>
      </c>
      <c r="X87" s="132">
        <v>0</v>
      </c>
      <c r="Y87" s="130">
        <v>0</v>
      </c>
      <c r="Z87" s="130">
        <f t="shared" si="31"/>
        <v>50</v>
      </c>
      <c r="AA87" s="130">
        <f t="shared" si="32"/>
        <v>0</v>
      </c>
      <c r="AB87" s="130">
        <f t="shared" si="33"/>
        <v>0</v>
      </c>
      <c r="AC87" s="133">
        <f t="shared" si="34"/>
        <v>0</v>
      </c>
      <c r="AD87" s="39"/>
      <c r="AE87" s="15">
        <v>0</v>
      </c>
      <c r="AF87" s="15">
        <v>0</v>
      </c>
      <c r="AG87" s="15">
        <f t="shared" si="35"/>
        <v>0</v>
      </c>
      <c r="AH87" s="15">
        <f t="shared" si="36"/>
        <v>0</v>
      </c>
      <c r="AI87" s="15">
        <f t="shared" si="37"/>
        <v>0</v>
      </c>
      <c r="AJ87" s="15">
        <f t="shared" si="38"/>
        <v>0</v>
      </c>
      <c r="AK87" s="15">
        <f t="shared" si="39"/>
        <v>0</v>
      </c>
      <c r="AL87" s="15">
        <f t="shared" si="40"/>
        <v>0</v>
      </c>
      <c r="AM87" s="15">
        <f t="shared" si="41"/>
        <v>0</v>
      </c>
      <c r="AN87" s="15">
        <f t="shared" si="42"/>
        <v>0</v>
      </c>
      <c r="AO87" s="15">
        <f t="shared" si="43"/>
        <v>0</v>
      </c>
      <c r="AP87" s="15">
        <f t="shared" si="44"/>
        <v>0</v>
      </c>
      <c r="AQ87" s="16">
        <f t="shared" si="45"/>
        <v>0</v>
      </c>
    </row>
    <row r="88" spans="1:43" x14ac:dyDescent="0.25">
      <c r="A88" s="117" t="s">
        <v>202</v>
      </c>
      <c r="B88" s="106" t="s">
        <v>212</v>
      </c>
      <c r="C88" s="107" t="s">
        <v>179</v>
      </c>
      <c r="D88" s="134"/>
      <c r="E88" s="134"/>
      <c r="F88" s="134"/>
      <c r="G88" s="134"/>
      <c r="H88" s="134"/>
      <c r="I88" s="134"/>
      <c r="J88" s="134"/>
      <c r="K88" s="134"/>
      <c r="L88" s="135"/>
      <c r="M88" s="117" t="s">
        <v>205</v>
      </c>
      <c r="N88" s="124">
        <v>0</v>
      </c>
      <c r="O88" s="137"/>
      <c r="P88" s="123">
        <v>250</v>
      </c>
      <c r="Q88" s="130">
        <v>0</v>
      </c>
      <c r="R88" s="130">
        <f t="shared" si="29"/>
        <v>250</v>
      </c>
      <c r="S88" s="130">
        <v>0</v>
      </c>
      <c r="T88" s="130">
        <v>0</v>
      </c>
      <c r="U88" s="130">
        <f t="shared" si="30"/>
        <v>250</v>
      </c>
      <c r="V88" s="136"/>
      <c r="W88" s="130">
        <v>50</v>
      </c>
      <c r="X88" s="132">
        <v>0</v>
      </c>
      <c r="Y88" s="130">
        <v>0</v>
      </c>
      <c r="Z88" s="130">
        <f t="shared" si="31"/>
        <v>50</v>
      </c>
      <c r="AA88" s="130">
        <f t="shared" si="32"/>
        <v>0</v>
      </c>
      <c r="AB88" s="130">
        <f t="shared" si="33"/>
        <v>0</v>
      </c>
      <c r="AC88" s="133">
        <f t="shared" si="34"/>
        <v>0</v>
      </c>
      <c r="AD88" s="39"/>
      <c r="AE88" s="15">
        <v>0</v>
      </c>
      <c r="AF88" s="15">
        <v>0</v>
      </c>
      <c r="AG88" s="15">
        <f t="shared" si="35"/>
        <v>0</v>
      </c>
      <c r="AH88" s="15">
        <f t="shared" si="36"/>
        <v>0</v>
      </c>
      <c r="AI88" s="15">
        <f t="shared" si="37"/>
        <v>0</v>
      </c>
      <c r="AJ88" s="15">
        <f t="shared" si="38"/>
        <v>0</v>
      </c>
      <c r="AK88" s="15">
        <f t="shared" si="39"/>
        <v>0</v>
      </c>
      <c r="AL88" s="15">
        <f t="shared" si="40"/>
        <v>0</v>
      </c>
      <c r="AM88" s="15">
        <f t="shared" si="41"/>
        <v>0</v>
      </c>
      <c r="AN88" s="15">
        <f t="shared" si="42"/>
        <v>0</v>
      </c>
      <c r="AO88" s="15">
        <f t="shared" si="43"/>
        <v>0</v>
      </c>
      <c r="AP88" s="15">
        <f t="shared" si="44"/>
        <v>0</v>
      </c>
      <c r="AQ88" s="16">
        <f t="shared" si="45"/>
        <v>0</v>
      </c>
    </row>
    <row r="89" spans="1:43" ht="45" x14ac:dyDescent="0.25">
      <c r="A89" s="117">
        <v>2.2999999999999998</v>
      </c>
      <c r="B89" s="106" t="s">
        <v>212</v>
      </c>
      <c r="C89" s="107" t="s">
        <v>180</v>
      </c>
      <c r="D89" s="134"/>
      <c r="E89" s="134"/>
      <c r="F89" s="134"/>
      <c r="G89" s="134"/>
      <c r="H89" s="134"/>
      <c r="I89" s="134"/>
      <c r="J89" s="134"/>
      <c r="K89" s="134"/>
      <c r="L89" s="135"/>
      <c r="M89" s="117" t="s">
        <v>211</v>
      </c>
      <c r="N89" s="119">
        <v>0</v>
      </c>
      <c r="O89" s="137"/>
      <c r="P89" s="118">
        <v>0</v>
      </c>
      <c r="Q89" s="130">
        <v>0</v>
      </c>
      <c r="R89" s="130">
        <f t="shared" si="29"/>
        <v>0</v>
      </c>
      <c r="S89" s="130">
        <v>0</v>
      </c>
      <c r="T89" s="130">
        <v>0</v>
      </c>
      <c r="U89" s="130">
        <f t="shared" si="30"/>
        <v>0</v>
      </c>
      <c r="V89" s="136"/>
      <c r="W89" s="130">
        <v>0</v>
      </c>
      <c r="X89" s="132">
        <v>0</v>
      </c>
      <c r="Y89" s="130">
        <v>0</v>
      </c>
      <c r="Z89" s="130">
        <f t="shared" si="31"/>
        <v>0</v>
      </c>
      <c r="AA89" s="130">
        <f t="shared" si="32"/>
        <v>0</v>
      </c>
      <c r="AB89" s="130">
        <f t="shared" si="33"/>
        <v>0</v>
      </c>
      <c r="AC89" s="133">
        <f t="shared" si="34"/>
        <v>0</v>
      </c>
      <c r="AD89" s="39"/>
      <c r="AE89" s="15">
        <v>0</v>
      </c>
      <c r="AF89" s="15">
        <v>0</v>
      </c>
      <c r="AG89" s="15">
        <f t="shared" si="35"/>
        <v>0</v>
      </c>
      <c r="AH89" s="15">
        <f t="shared" si="36"/>
        <v>0</v>
      </c>
      <c r="AI89" s="15">
        <f t="shared" si="37"/>
        <v>0</v>
      </c>
      <c r="AJ89" s="15">
        <f t="shared" si="38"/>
        <v>0</v>
      </c>
      <c r="AK89" s="15">
        <f t="shared" si="39"/>
        <v>0</v>
      </c>
      <c r="AL89" s="15">
        <f t="shared" si="40"/>
        <v>0</v>
      </c>
      <c r="AM89" s="15">
        <f t="shared" si="41"/>
        <v>0</v>
      </c>
      <c r="AN89" s="15">
        <f t="shared" si="42"/>
        <v>0</v>
      </c>
      <c r="AO89" s="15">
        <f t="shared" si="43"/>
        <v>0</v>
      </c>
      <c r="AP89" s="15">
        <f t="shared" si="44"/>
        <v>0</v>
      </c>
      <c r="AQ89" s="16">
        <f t="shared" si="45"/>
        <v>0</v>
      </c>
    </row>
    <row r="90" spans="1:43" x14ac:dyDescent="0.25">
      <c r="A90" s="117" t="s">
        <v>199</v>
      </c>
      <c r="B90" s="106" t="s">
        <v>212</v>
      </c>
      <c r="C90" s="107" t="s">
        <v>181</v>
      </c>
      <c r="D90" s="134"/>
      <c r="E90" s="134"/>
      <c r="F90" s="134"/>
      <c r="G90" s="134"/>
      <c r="H90" s="134"/>
      <c r="I90" s="134"/>
      <c r="J90" s="134"/>
      <c r="K90" s="134"/>
      <c r="L90" s="135"/>
      <c r="M90" s="117" t="s">
        <v>47</v>
      </c>
      <c r="N90" s="124">
        <v>0</v>
      </c>
      <c r="O90" s="137"/>
      <c r="P90" s="118">
        <v>350</v>
      </c>
      <c r="Q90" s="130">
        <v>0</v>
      </c>
      <c r="R90" s="130">
        <f t="shared" si="29"/>
        <v>350</v>
      </c>
      <c r="S90" s="130">
        <v>0</v>
      </c>
      <c r="T90" s="130">
        <v>0</v>
      </c>
      <c r="U90" s="130">
        <f t="shared" si="30"/>
        <v>350</v>
      </c>
      <c r="V90" s="136"/>
      <c r="W90" s="130">
        <v>70</v>
      </c>
      <c r="X90" s="132">
        <v>0</v>
      </c>
      <c r="Y90" s="130">
        <v>0</v>
      </c>
      <c r="Z90" s="130">
        <f t="shared" si="31"/>
        <v>70</v>
      </c>
      <c r="AA90" s="130">
        <f t="shared" si="32"/>
        <v>0</v>
      </c>
      <c r="AB90" s="130">
        <f t="shared" si="33"/>
        <v>0</v>
      </c>
      <c r="AC90" s="133">
        <f t="shared" si="34"/>
        <v>0</v>
      </c>
      <c r="AD90" s="39"/>
      <c r="AE90" s="15">
        <v>0</v>
      </c>
      <c r="AF90" s="15">
        <v>0</v>
      </c>
      <c r="AG90" s="15">
        <f t="shared" si="35"/>
        <v>0</v>
      </c>
      <c r="AH90" s="15">
        <f t="shared" si="36"/>
        <v>0</v>
      </c>
      <c r="AI90" s="15">
        <f t="shared" si="37"/>
        <v>0</v>
      </c>
      <c r="AJ90" s="15">
        <f t="shared" si="38"/>
        <v>0</v>
      </c>
      <c r="AK90" s="15">
        <f t="shared" si="39"/>
        <v>0</v>
      </c>
      <c r="AL90" s="15">
        <f t="shared" si="40"/>
        <v>0</v>
      </c>
      <c r="AM90" s="15">
        <f t="shared" si="41"/>
        <v>0</v>
      </c>
      <c r="AN90" s="15">
        <f t="shared" si="42"/>
        <v>0</v>
      </c>
      <c r="AO90" s="15">
        <f t="shared" si="43"/>
        <v>0</v>
      </c>
      <c r="AP90" s="15">
        <f t="shared" si="44"/>
        <v>0</v>
      </c>
      <c r="AQ90" s="16">
        <f t="shared" si="45"/>
        <v>0</v>
      </c>
    </row>
    <row r="91" spans="1:43" x14ac:dyDescent="0.25">
      <c r="A91" s="117" t="s">
        <v>200</v>
      </c>
      <c r="B91" s="106" t="s">
        <v>212</v>
      </c>
      <c r="C91" s="107" t="s">
        <v>182</v>
      </c>
      <c r="D91" s="134"/>
      <c r="E91" s="134"/>
      <c r="F91" s="134"/>
      <c r="G91" s="134"/>
      <c r="H91" s="134"/>
      <c r="I91" s="134"/>
      <c r="J91" s="134"/>
      <c r="K91" s="134"/>
      <c r="L91" s="135"/>
      <c r="M91" s="117" t="s">
        <v>47</v>
      </c>
      <c r="N91" s="124">
        <v>0</v>
      </c>
      <c r="O91" s="137"/>
      <c r="P91" s="118">
        <v>300</v>
      </c>
      <c r="Q91" s="130">
        <v>0</v>
      </c>
      <c r="R91" s="130">
        <f t="shared" si="29"/>
        <v>300</v>
      </c>
      <c r="S91" s="130">
        <v>0</v>
      </c>
      <c r="T91" s="130">
        <v>0</v>
      </c>
      <c r="U91" s="130">
        <f t="shared" si="30"/>
        <v>300</v>
      </c>
      <c r="V91" s="136"/>
      <c r="W91" s="130">
        <v>60</v>
      </c>
      <c r="X91" s="132">
        <v>0</v>
      </c>
      <c r="Y91" s="130">
        <v>0</v>
      </c>
      <c r="Z91" s="130">
        <f t="shared" si="31"/>
        <v>60</v>
      </c>
      <c r="AA91" s="130">
        <f t="shared" si="32"/>
        <v>0</v>
      </c>
      <c r="AB91" s="130">
        <f t="shared" si="33"/>
        <v>0</v>
      </c>
      <c r="AC91" s="133">
        <f t="shared" si="34"/>
        <v>0</v>
      </c>
      <c r="AD91" s="39"/>
      <c r="AE91" s="15">
        <v>0</v>
      </c>
      <c r="AF91" s="15">
        <v>0</v>
      </c>
      <c r="AG91" s="15">
        <f t="shared" si="35"/>
        <v>0</v>
      </c>
      <c r="AH91" s="15">
        <f t="shared" si="36"/>
        <v>0</v>
      </c>
      <c r="AI91" s="15">
        <f t="shared" si="37"/>
        <v>0</v>
      </c>
      <c r="AJ91" s="15">
        <f t="shared" si="38"/>
        <v>0</v>
      </c>
      <c r="AK91" s="15">
        <f t="shared" si="39"/>
        <v>0</v>
      </c>
      <c r="AL91" s="15">
        <f t="shared" si="40"/>
        <v>0</v>
      </c>
      <c r="AM91" s="15">
        <f t="shared" si="41"/>
        <v>0</v>
      </c>
      <c r="AN91" s="15">
        <f t="shared" si="42"/>
        <v>0</v>
      </c>
      <c r="AO91" s="15">
        <f t="shared" si="43"/>
        <v>0</v>
      </c>
      <c r="AP91" s="15">
        <f t="shared" si="44"/>
        <v>0</v>
      </c>
      <c r="AQ91" s="16">
        <f t="shared" si="45"/>
        <v>0</v>
      </c>
    </row>
    <row r="92" spans="1:43" ht="45" x14ac:dyDescent="0.25">
      <c r="A92" s="117">
        <v>2.4</v>
      </c>
      <c r="B92" s="106" t="s">
        <v>212</v>
      </c>
      <c r="C92" s="107" t="s">
        <v>183</v>
      </c>
      <c r="D92" s="134"/>
      <c r="E92" s="134"/>
      <c r="F92" s="134"/>
      <c r="G92" s="134"/>
      <c r="H92" s="134"/>
      <c r="I92" s="134"/>
      <c r="J92" s="134"/>
      <c r="K92" s="134"/>
      <c r="L92" s="135"/>
      <c r="M92" s="117" t="s">
        <v>211</v>
      </c>
      <c r="N92" s="119">
        <v>0</v>
      </c>
      <c r="O92" s="137"/>
      <c r="P92" s="118">
        <v>0</v>
      </c>
      <c r="Q92" s="130">
        <v>0</v>
      </c>
      <c r="R92" s="130">
        <f t="shared" si="29"/>
        <v>0</v>
      </c>
      <c r="S92" s="130">
        <v>0</v>
      </c>
      <c r="T92" s="130">
        <v>0</v>
      </c>
      <c r="U92" s="130">
        <f t="shared" si="30"/>
        <v>0</v>
      </c>
      <c r="V92" s="136"/>
      <c r="W92" s="130">
        <v>0</v>
      </c>
      <c r="X92" s="132">
        <v>0</v>
      </c>
      <c r="Y92" s="130">
        <v>0</v>
      </c>
      <c r="Z92" s="130">
        <f t="shared" si="31"/>
        <v>0</v>
      </c>
      <c r="AA92" s="130">
        <f t="shared" si="32"/>
        <v>0</v>
      </c>
      <c r="AB92" s="130">
        <f t="shared" si="33"/>
        <v>0</v>
      </c>
      <c r="AC92" s="133">
        <f t="shared" si="34"/>
        <v>0</v>
      </c>
      <c r="AD92" s="39"/>
      <c r="AE92" s="15">
        <v>0</v>
      </c>
      <c r="AF92" s="15">
        <v>0</v>
      </c>
      <c r="AG92" s="15">
        <f t="shared" si="35"/>
        <v>0</v>
      </c>
      <c r="AH92" s="15">
        <f t="shared" si="36"/>
        <v>0</v>
      </c>
      <c r="AI92" s="15">
        <f t="shared" si="37"/>
        <v>0</v>
      </c>
      <c r="AJ92" s="15">
        <f t="shared" si="38"/>
        <v>0</v>
      </c>
      <c r="AK92" s="15">
        <f t="shared" si="39"/>
        <v>0</v>
      </c>
      <c r="AL92" s="15">
        <f t="shared" si="40"/>
        <v>0</v>
      </c>
      <c r="AM92" s="15">
        <f t="shared" si="41"/>
        <v>0</v>
      </c>
      <c r="AN92" s="15">
        <f t="shared" si="42"/>
        <v>0</v>
      </c>
      <c r="AO92" s="15">
        <f t="shared" si="43"/>
        <v>0</v>
      </c>
      <c r="AP92" s="15">
        <f t="shared" si="44"/>
        <v>0</v>
      </c>
      <c r="AQ92" s="16">
        <f t="shared" si="45"/>
        <v>0</v>
      </c>
    </row>
    <row r="93" spans="1:43" x14ac:dyDescent="0.25">
      <c r="A93" s="117" t="s">
        <v>199</v>
      </c>
      <c r="B93" s="106" t="s">
        <v>212</v>
      </c>
      <c r="C93" s="107" t="s">
        <v>184</v>
      </c>
      <c r="D93" s="134"/>
      <c r="E93" s="134"/>
      <c r="F93" s="134"/>
      <c r="G93" s="134"/>
      <c r="H93" s="134"/>
      <c r="I93" s="134"/>
      <c r="J93" s="134"/>
      <c r="K93" s="134"/>
      <c r="L93" s="135"/>
      <c r="M93" s="117" t="s">
        <v>47</v>
      </c>
      <c r="N93" s="124">
        <v>0</v>
      </c>
      <c r="O93" s="137"/>
      <c r="P93" s="118">
        <v>400</v>
      </c>
      <c r="Q93" s="130">
        <v>0</v>
      </c>
      <c r="R93" s="130">
        <f t="shared" si="29"/>
        <v>400</v>
      </c>
      <c r="S93" s="130">
        <v>0</v>
      </c>
      <c r="T93" s="130">
        <v>0</v>
      </c>
      <c r="U93" s="130">
        <f t="shared" si="30"/>
        <v>400</v>
      </c>
      <c r="V93" s="136"/>
      <c r="W93" s="130">
        <v>60</v>
      </c>
      <c r="X93" s="132">
        <v>0</v>
      </c>
      <c r="Y93" s="130">
        <v>0</v>
      </c>
      <c r="Z93" s="130">
        <f t="shared" si="31"/>
        <v>60</v>
      </c>
      <c r="AA93" s="130">
        <f t="shared" si="32"/>
        <v>0</v>
      </c>
      <c r="AB93" s="130">
        <f t="shared" si="33"/>
        <v>0</v>
      </c>
      <c r="AC93" s="133">
        <f t="shared" si="34"/>
        <v>0</v>
      </c>
      <c r="AD93" s="39"/>
      <c r="AE93" s="15">
        <v>0</v>
      </c>
      <c r="AF93" s="15">
        <v>0</v>
      </c>
      <c r="AG93" s="15">
        <f t="shared" si="35"/>
        <v>0</v>
      </c>
      <c r="AH93" s="15">
        <f t="shared" si="36"/>
        <v>0</v>
      </c>
      <c r="AI93" s="15">
        <f t="shared" si="37"/>
        <v>0</v>
      </c>
      <c r="AJ93" s="15">
        <f t="shared" si="38"/>
        <v>0</v>
      </c>
      <c r="AK93" s="15">
        <f t="shared" si="39"/>
        <v>0</v>
      </c>
      <c r="AL93" s="15">
        <f t="shared" si="40"/>
        <v>0</v>
      </c>
      <c r="AM93" s="15">
        <f t="shared" si="41"/>
        <v>0</v>
      </c>
      <c r="AN93" s="15">
        <f t="shared" si="42"/>
        <v>0</v>
      </c>
      <c r="AO93" s="15">
        <f t="shared" si="43"/>
        <v>0</v>
      </c>
      <c r="AP93" s="15">
        <f t="shared" si="44"/>
        <v>0</v>
      </c>
      <c r="AQ93" s="16">
        <f t="shared" si="45"/>
        <v>0</v>
      </c>
    </row>
    <row r="94" spans="1:43" x14ac:dyDescent="0.25">
      <c r="A94" s="117" t="s">
        <v>200</v>
      </c>
      <c r="B94" s="106" t="s">
        <v>212</v>
      </c>
      <c r="C94" s="107" t="s">
        <v>185</v>
      </c>
      <c r="D94" s="134"/>
      <c r="E94" s="134"/>
      <c r="F94" s="134"/>
      <c r="G94" s="134"/>
      <c r="H94" s="134"/>
      <c r="I94" s="134"/>
      <c r="J94" s="134"/>
      <c r="K94" s="134"/>
      <c r="L94" s="135"/>
      <c r="M94" s="117" t="s">
        <v>47</v>
      </c>
      <c r="N94" s="124">
        <v>0</v>
      </c>
      <c r="O94" s="137"/>
      <c r="P94" s="118">
        <v>350</v>
      </c>
      <c r="Q94" s="130">
        <v>0</v>
      </c>
      <c r="R94" s="130">
        <f t="shared" si="29"/>
        <v>350</v>
      </c>
      <c r="S94" s="130">
        <v>0</v>
      </c>
      <c r="T94" s="130">
        <v>0</v>
      </c>
      <c r="U94" s="130">
        <f t="shared" si="30"/>
        <v>350</v>
      </c>
      <c r="V94" s="136"/>
      <c r="W94" s="130">
        <v>60</v>
      </c>
      <c r="X94" s="132">
        <v>0</v>
      </c>
      <c r="Y94" s="130">
        <v>0</v>
      </c>
      <c r="Z94" s="130">
        <f t="shared" si="31"/>
        <v>60</v>
      </c>
      <c r="AA94" s="130">
        <f t="shared" si="32"/>
        <v>0</v>
      </c>
      <c r="AB94" s="130">
        <f t="shared" si="33"/>
        <v>0</v>
      </c>
      <c r="AC94" s="133">
        <f t="shared" si="34"/>
        <v>0</v>
      </c>
      <c r="AD94" s="39"/>
      <c r="AE94" s="15">
        <v>0</v>
      </c>
      <c r="AF94" s="15">
        <v>0</v>
      </c>
      <c r="AG94" s="15">
        <f t="shared" si="35"/>
        <v>0</v>
      </c>
      <c r="AH94" s="15">
        <f t="shared" si="36"/>
        <v>0</v>
      </c>
      <c r="AI94" s="15">
        <f t="shared" si="37"/>
        <v>0</v>
      </c>
      <c r="AJ94" s="15">
        <f t="shared" si="38"/>
        <v>0</v>
      </c>
      <c r="AK94" s="15">
        <f t="shared" si="39"/>
        <v>0</v>
      </c>
      <c r="AL94" s="15">
        <f t="shared" si="40"/>
        <v>0</v>
      </c>
      <c r="AM94" s="15">
        <f t="shared" si="41"/>
        <v>0</v>
      </c>
      <c r="AN94" s="15">
        <f t="shared" si="42"/>
        <v>0</v>
      </c>
      <c r="AO94" s="15">
        <f t="shared" si="43"/>
        <v>0</v>
      </c>
      <c r="AP94" s="15">
        <f t="shared" si="44"/>
        <v>0</v>
      </c>
      <c r="AQ94" s="16">
        <f t="shared" si="45"/>
        <v>0</v>
      </c>
    </row>
    <row r="95" spans="1:43" x14ac:dyDescent="0.25">
      <c r="A95" s="117">
        <v>3</v>
      </c>
      <c r="B95" s="106" t="s">
        <v>212</v>
      </c>
      <c r="C95" s="107" t="s">
        <v>186</v>
      </c>
      <c r="D95" s="134"/>
      <c r="E95" s="134"/>
      <c r="F95" s="134"/>
      <c r="G95" s="134"/>
      <c r="H95" s="134"/>
      <c r="I95" s="134"/>
      <c r="J95" s="134"/>
      <c r="K95" s="134"/>
      <c r="L95" s="135"/>
      <c r="M95" s="117" t="s">
        <v>211</v>
      </c>
      <c r="N95" s="119">
        <v>0</v>
      </c>
      <c r="O95" s="137"/>
      <c r="P95" s="118">
        <v>0</v>
      </c>
      <c r="Q95" s="130">
        <v>0</v>
      </c>
      <c r="R95" s="130">
        <f t="shared" si="29"/>
        <v>0</v>
      </c>
      <c r="S95" s="130">
        <v>0</v>
      </c>
      <c r="T95" s="130">
        <v>0</v>
      </c>
      <c r="U95" s="130">
        <f t="shared" si="30"/>
        <v>0</v>
      </c>
      <c r="V95" s="136"/>
      <c r="W95" s="130">
        <v>0</v>
      </c>
      <c r="X95" s="132">
        <v>0</v>
      </c>
      <c r="Y95" s="130">
        <v>0</v>
      </c>
      <c r="Z95" s="130">
        <f t="shared" si="31"/>
        <v>0</v>
      </c>
      <c r="AA95" s="130">
        <f t="shared" si="32"/>
        <v>0</v>
      </c>
      <c r="AB95" s="130">
        <f t="shared" si="33"/>
        <v>0</v>
      </c>
      <c r="AC95" s="133">
        <f t="shared" si="34"/>
        <v>0</v>
      </c>
      <c r="AD95" s="39"/>
      <c r="AE95" s="15">
        <v>0</v>
      </c>
      <c r="AF95" s="15">
        <v>0</v>
      </c>
      <c r="AG95" s="15">
        <f t="shared" si="35"/>
        <v>0</v>
      </c>
      <c r="AH95" s="15">
        <f t="shared" si="36"/>
        <v>0</v>
      </c>
      <c r="AI95" s="15">
        <f t="shared" si="37"/>
        <v>0</v>
      </c>
      <c r="AJ95" s="15">
        <f t="shared" si="38"/>
        <v>0</v>
      </c>
      <c r="AK95" s="15">
        <f t="shared" si="39"/>
        <v>0</v>
      </c>
      <c r="AL95" s="15">
        <f t="shared" si="40"/>
        <v>0</v>
      </c>
      <c r="AM95" s="15">
        <f t="shared" si="41"/>
        <v>0</v>
      </c>
      <c r="AN95" s="15">
        <f t="shared" si="42"/>
        <v>0</v>
      </c>
      <c r="AO95" s="15">
        <f t="shared" si="43"/>
        <v>0</v>
      </c>
      <c r="AP95" s="15">
        <f t="shared" si="44"/>
        <v>0</v>
      </c>
      <c r="AQ95" s="16">
        <f t="shared" si="45"/>
        <v>0</v>
      </c>
    </row>
    <row r="96" spans="1:43" ht="45" x14ac:dyDescent="0.25">
      <c r="A96" s="121"/>
      <c r="B96" s="106" t="s">
        <v>212</v>
      </c>
      <c r="C96" s="107" t="s">
        <v>187</v>
      </c>
      <c r="D96" s="134"/>
      <c r="E96" s="134"/>
      <c r="F96" s="134"/>
      <c r="G96" s="134"/>
      <c r="H96" s="134"/>
      <c r="I96" s="134"/>
      <c r="J96" s="134"/>
      <c r="K96" s="134"/>
      <c r="L96" s="135"/>
      <c r="M96" s="117" t="s">
        <v>209</v>
      </c>
      <c r="N96" s="124">
        <v>0</v>
      </c>
      <c r="O96" s="137"/>
      <c r="P96" s="118">
        <v>8000</v>
      </c>
      <c r="Q96" s="130">
        <v>0</v>
      </c>
      <c r="R96" s="130">
        <f t="shared" si="29"/>
        <v>8000</v>
      </c>
      <c r="S96" s="130">
        <v>0</v>
      </c>
      <c r="T96" s="130">
        <v>0</v>
      </c>
      <c r="U96" s="130">
        <f t="shared" si="30"/>
        <v>8000</v>
      </c>
      <c r="V96" s="136"/>
      <c r="W96" s="130">
        <v>500</v>
      </c>
      <c r="X96" s="132">
        <v>0</v>
      </c>
      <c r="Y96" s="130">
        <v>0</v>
      </c>
      <c r="Z96" s="130">
        <f t="shared" si="31"/>
        <v>500</v>
      </c>
      <c r="AA96" s="130">
        <f t="shared" si="32"/>
        <v>0</v>
      </c>
      <c r="AB96" s="130">
        <f t="shared" si="33"/>
        <v>0</v>
      </c>
      <c r="AC96" s="133">
        <f t="shared" si="34"/>
        <v>0</v>
      </c>
      <c r="AD96" s="39"/>
      <c r="AE96" s="15">
        <v>0</v>
      </c>
      <c r="AF96" s="15">
        <v>0</v>
      </c>
      <c r="AG96" s="15">
        <f t="shared" si="35"/>
        <v>0</v>
      </c>
      <c r="AH96" s="15">
        <f t="shared" si="36"/>
        <v>0</v>
      </c>
      <c r="AI96" s="15">
        <f t="shared" si="37"/>
        <v>0</v>
      </c>
      <c r="AJ96" s="15">
        <f t="shared" si="38"/>
        <v>0</v>
      </c>
      <c r="AK96" s="15">
        <f t="shared" si="39"/>
        <v>0</v>
      </c>
      <c r="AL96" s="15">
        <f t="shared" si="40"/>
        <v>0</v>
      </c>
      <c r="AM96" s="15">
        <f t="shared" si="41"/>
        <v>0</v>
      </c>
      <c r="AN96" s="15">
        <f t="shared" si="42"/>
        <v>0</v>
      </c>
      <c r="AO96" s="15">
        <f t="shared" si="43"/>
        <v>0</v>
      </c>
      <c r="AP96" s="15">
        <f t="shared" si="44"/>
        <v>0</v>
      </c>
      <c r="AQ96" s="16">
        <f t="shared" si="45"/>
        <v>0</v>
      </c>
    </row>
    <row r="97" spans="1:43" x14ac:dyDescent="0.25">
      <c r="A97" s="117" t="s">
        <v>87</v>
      </c>
      <c r="B97" s="106" t="s">
        <v>212</v>
      </c>
      <c r="C97" s="107" t="s">
        <v>188</v>
      </c>
      <c r="D97" s="134"/>
      <c r="E97" s="134"/>
      <c r="F97" s="134"/>
      <c r="G97" s="134"/>
      <c r="H97" s="134"/>
      <c r="I97" s="134"/>
      <c r="J97" s="134"/>
      <c r="K97" s="134"/>
      <c r="L97" s="135"/>
      <c r="M97" s="117" t="s">
        <v>211</v>
      </c>
      <c r="N97" s="119">
        <v>0</v>
      </c>
      <c r="O97" s="137"/>
      <c r="P97" s="118">
        <v>0</v>
      </c>
      <c r="Q97" s="130">
        <v>0</v>
      </c>
      <c r="R97" s="130">
        <f t="shared" si="29"/>
        <v>0</v>
      </c>
      <c r="S97" s="130">
        <v>0</v>
      </c>
      <c r="T97" s="130">
        <v>0</v>
      </c>
      <c r="U97" s="130">
        <f t="shared" si="30"/>
        <v>0</v>
      </c>
      <c r="V97" s="136"/>
      <c r="W97" s="130">
        <v>0</v>
      </c>
      <c r="X97" s="132">
        <v>0</v>
      </c>
      <c r="Y97" s="130">
        <v>0</v>
      </c>
      <c r="Z97" s="130">
        <f t="shared" si="31"/>
        <v>0</v>
      </c>
      <c r="AA97" s="130">
        <f t="shared" si="32"/>
        <v>0</v>
      </c>
      <c r="AB97" s="130">
        <f t="shared" si="33"/>
        <v>0</v>
      </c>
      <c r="AC97" s="133">
        <f t="shared" si="34"/>
        <v>0</v>
      </c>
      <c r="AD97" s="39"/>
      <c r="AE97" s="15">
        <v>0</v>
      </c>
      <c r="AF97" s="15">
        <v>0</v>
      </c>
      <c r="AG97" s="15">
        <f t="shared" si="35"/>
        <v>0</v>
      </c>
      <c r="AH97" s="15">
        <f t="shared" si="36"/>
        <v>0</v>
      </c>
      <c r="AI97" s="15">
        <f t="shared" si="37"/>
        <v>0</v>
      </c>
      <c r="AJ97" s="15">
        <f t="shared" si="38"/>
        <v>0</v>
      </c>
      <c r="AK97" s="15">
        <f t="shared" si="39"/>
        <v>0</v>
      </c>
      <c r="AL97" s="15">
        <f t="shared" si="40"/>
        <v>0</v>
      </c>
      <c r="AM97" s="15">
        <f t="shared" si="41"/>
        <v>0</v>
      </c>
      <c r="AN97" s="15">
        <f t="shared" si="42"/>
        <v>0</v>
      </c>
      <c r="AO97" s="15">
        <f t="shared" si="43"/>
        <v>0</v>
      </c>
      <c r="AP97" s="15">
        <f t="shared" si="44"/>
        <v>0</v>
      </c>
      <c r="AQ97" s="16">
        <f t="shared" si="45"/>
        <v>0</v>
      </c>
    </row>
    <row r="98" spans="1:43" ht="60" x14ac:dyDescent="0.25">
      <c r="A98" s="125">
        <v>1</v>
      </c>
      <c r="B98" s="106" t="s">
        <v>212</v>
      </c>
      <c r="C98" s="107" t="s">
        <v>221</v>
      </c>
      <c r="D98" s="134"/>
      <c r="E98" s="134"/>
      <c r="F98" s="134"/>
      <c r="G98" s="134"/>
      <c r="H98" s="134"/>
      <c r="I98" s="134"/>
      <c r="J98" s="134"/>
      <c r="K98" s="134"/>
      <c r="L98" s="135"/>
      <c r="M98" s="117" t="s">
        <v>211</v>
      </c>
      <c r="N98" s="119">
        <v>0</v>
      </c>
      <c r="O98" s="137"/>
      <c r="P98" s="116">
        <v>0</v>
      </c>
      <c r="Q98" s="130">
        <v>0</v>
      </c>
      <c r="R98" s="130">
        <f t="shared" si="29"/>
        <v>0</v>
      </c>
      <c r="S98" s="130">
        <v>0</v>
      </c>
      <c r="T98" s="130">
        <v>0</v>
      </c>
      <c r="U98" s="130">
        <f t="shared" si="30"/>
        <v>0</v>
      </c>
      <c r="V98" s="136"/>
      <c r="W98" s="130">
        <v>0</v>
      </c>
      <c r="X98" s="132">
        <v>0</v>
      </c>
      <c r="Y98" s="130">
        <v>0</v>
      </c>
      <c r="Z98" s="130">
        <f t="shared" si="31"/>
        <v>0</v>
      </c>
      <c r="AA98" s="130">
        <f t="shared" si="32"/>
        <v>0</v>
      </c>
      <c r="AB98" s="130">
        <f t="shared" si="33"/>
        <v>0</v>
      </c>
      <c r="AC98" s="133">
        <f t="shared" si="34"/>
        <v>0</v>
      </c>
      <c r="AD98" s="39"/>
      <c r="AE98" s="15">
        <v>0</v>
      </c>
      <c r="AF98" s="15">
        <v>0</v>
      </c>
      <c r="AG98" s="15">
        <f t="shared" si="35"/>
        <v>0</v>
      </c>
      <c r="AH98" s="15">
        <f t="shared" si="36"/>
        <v>0</v>
      </c>
      <c r="AI98" s="15">
        <f t="shared" si="37"/>
        <v>0</v>
      </c>
      <c r="AJ98" s="15">
        <f t="shared" si="38"/>
        <v>0</v>
      </c>
      <c r="AK98" s="15">
        <f t="shared" si="39"/>
        <v>0</v>
      </c>
      <c r="AL98" s="15">
        <f t="shared" si="40"/>
        <v>0</v>
      </c>
      <c r="AM98" s="15">
        <f t="shared" si="41"/>
        <v>0</v>
      </c>
      <c r="AN98" s="15">
        <f t="shared" si="42"/>
        <v>0</v>
      </c>
      <c r="AO98" s="15">
        <f t="shared" si="43"/>
        <v>0</v>
      </c>
      <c r="AP98" s="15">
        <f t="shared" si="44"/>
        <v>0</v>
      </c>
      <c r="AQ98" s="16">
        <f t="shared" si="45"/>
        <v>0</v>
      </c>
    </row>
    <row r="99" spans="1:43" x14ac:dyDescent="0.25">
      <c r="A99" s="125">
        <v>1.1000000000000001</v>
      </c>
      <c r="B99" s="106" t="s">
        <v>212</v>
      </c>
      <c r="C99" s="107" t="s">
        <v>222</v>
      </c>
      <c r="D99" s="134"/>
      <c r="E99" s="134"/>
      <c r="F99" s="134"/>
      <c r="G99" s="134"/>
      <c r="H99" s="134"/>
      <c r="I99" s="134"/>
      <c r="J99" s="134"/>
      <c r="K99" s="134"/>
      <c r="L99" s="135"/>
      <c r="M99" s="117" t="s">
        <v>210</v>
      </c>
      <c r="N99" s="124">
        <v>350</v>
      </c>
      <c r="O99" s="137"/>
      <c r="P99" s="118">
        <v>90</v>
      </c>
      <c r="Q99" s="130">
        <v>0</v>
      </c>
      <c r="R99" s="130">
        <f t="shared" si="29"/>
        <v>90</v>
      </c>
      <c r="S99" s="130">
        <v>0</v>
      </c>
      <c r="T99" s="130">
        <v>0</v>
      </c>
      <c r="U99" s="130">
        <f t="shared" si="30"/>
        <v>90</v>
      </c>
      <c r="V99" s="136"/>
      <c r="W99" s="130">
        <v>15</v>
      </c>
      <c r="X99" s="132">
        <v>0</v>
      </c>
      <c r="Y99" s="130">
        <v>0</v>
      </c>
      <c r="Z99" s="130">
        <f t="shared" si="31"/>
        <v>15</v>
      </c>
      <c r="AA99" s="130">
        <f t="shared" si="32"/>
        <v>31500</v>
      </c>
      <c r="AB99" s="130">
        <f t="shared" si="33"/>
        <v>5250</v>
      </c>
      <c r="AC99" s="133">
        <f t="shared" si="34"/>
        <v>36750</v>
      </c>
      <c r="AD99" s="39"/>
      <c r="AE99" s="15">
        <v>0</v>
      </c>
      <c r="AF99" s="15">
        <v>0</v>
      </c>
      <c r="AG99" s="15">
        <f t="shared" si="35"/>
        <v>0</v>
      </c>
      <c r="AH99" s="15">
        <f t="shared" si="36"/>
        <v>0</v>
      </c>
      <c r="AI99" s="15">
        <f t="shared" si="37"/>
        <v>0</v>
      </c>
      <c r="AJ99" s="15">
        <f t="shared" si="38"/>
        <v>0</v>
      </c>
      <c r="AK99" s="15">
        <f t="shared" si="39"/>
        <v>0</v>
      </c>
      <c r="AL99" s="15">
        <f t="shared" si="40"/>
        <v>0</v>
      </c>
      <c r="AM99" s="15">
        <f t="shared" si="41"/>
        <v>0</v>
      </c>
      <c r="AN99" s="15">
        <f t="shared" si="42"/>
        <v>0</v>
      </c>
      <c r="AO99" s="15">
        <f t="shared" si="43"/>
        <v>0</v>
      </c>
      <c r="AP99" s="15">
        <f t="shared" si="44"/>
        <v>0</v>
      </c>
      <c r="AQ99" s="16">
        <f t="shared" si="45"/>
        <v>0</v>
      </c>
    </row>
    <row r="100" spans="1:43" ht="30" x14ac:dyDescent="0.25">
      <c r="A100" s="121">
        <v>1.2</v>
      </c>
      <c r="B100" s="106" t="s">
        <v>212</v>
      </c>
      <c r="C100" s="107" t="s">
        <v>223</v>
      </c>
      <c r="D100" s="134"/>
      <c r="E100" s="134"/>
      <c r="F100" s="134"/>
      <c r="G100" s="134"/>
      <c r="H100" s="134"/>
      <c r="I100" s="134"/>
      <c r="J100" s="134"/>
      <c r="K100" s="134"/>
      <c r="L100" s="135"/>
      <c r="M100" s="117" t="s">
        <v>210</v>
      </c>
      <c r="N100" s="124">
        <v>150</v>
      </c>
      <c r="O100" s="137"/>
      <c r="P100" s="118">
        <v>90</v>
      </c>
      <c r="Q100" s="130">
        <v>0</v>
      </c>
      <c r="R100" s="130">
        <f t="shared" si="29"/>
        <v>90</v>
      </c>
      <c r="S100" s="130">
        <v>0</v>
      </c>
      <c r="T100" s="130">
        <v>0</v>
      </c>
      <c r="U100" s="130">
        <f t="shared" si="30"/>
        <v>90</v>
      </c>
      <c r="V100" s="136"/>
      <c r="W100" s="130">
        <v>15</v>
      </c>
      <c r="X100" s="132">
        <v>0</v>
      </c>
      <c r="Y100" s="130">
        <v>0</v>
      </c>
      <c r="Z100" s="130">
        <f t="shared" si="31"/>
        <v>15</v>
      </c>
      <c r="AA100" s="130">
        <f t="shared" si="32"/>
        <v>13500</v>
      </c>
      <c r="AB100" s="130">
        <f t="shared" si="33"/>
        <v>2250</v>
      </c>
      <c r="AC100" s="133">
        <f t="shared" si="34"/>
        <v>15750</v>
      </c>
      <c r="AD100" s="39"/>
      <c r="AE100" s="15">
        <v>0</v>
      </c>
      <c r="AF100" s="15">
        <v>0</v>
      </c>
      <c r="AG100" s="15">
        <f t="shared" si="35"/>
        <v>0</v>
      </c>
      <c r="AH100" s="15">
        <f t="shared" si="36"/>
        <v>0</v>
      </c>
      <c r="AI100" s="15">
        <f t="shared" si="37"/>
        <v>0</v>
      </c>
      <c r="AJ100" s="15">
        <f t="shared" si="38"/>
        <v>0</v>
      </c>
      <c r="AK100" s="15">
        <f t="shared" si="39"/>
        <v>0</v>
      </c>
      <c r="AL100" s="15">
        <f t="shared" si="40"/>
        <v>0</v>
      </c>
      <c r="AM100" s="15">
        <f t="shared" si="41"/>
        <v>0</v>
      </c>
      <c r="AN100" s="15">
        <f t="shared" si="42"/>
        <v>0</v>
      </c>
      <c r="AO100" s="15">
        <f t="shared" si="43"/>
        <v>0</v>
      </c>
      <c r="AP100" s="15">
        <f t="shared" si="44"/>
        <v>0</v>
      </c>
      <c r="AQ100" s="16">
        <f t="shared" si="45"/>
        <v>0</v>
      </c>
    </row>
    <row r="101" spans="1:43" ht="30" x14ac:dyDescent="0.25">
      <c r="A101" s="121">
        <v>1.3</v>
      </c>
      <c r="B101" s="106" t="s">
        <v>212</v>
      </c>
      <c r="C101" s="107" t="s">
        <v>189</v>
      </c>
      <c r="D101" s="134"/>
      <c r="E101" s="134"/>
      <c r="F101" s="134"/>
      <c r="G101" s="134"/>
      <c r="H101" s="134"/>
      <c r="I101" s="134"/>
      <c r="J101" s="134"/>
      <c r="K101" s="134"/>
      <c r="L101" s="135"/>
      <c r="M101" s="126" t="s">
        <v>207</v>
      </c>
      <c r="N101" s="127">
        <v>1</v>
      </c>
      <c r="O101" s="137"/>
      <c r="P101" s="116">
        <v>50000</v>
      </c>
      <c r="Q101" s="130">
        <v>0</v>
      </c>
      <c r="R101" s="130">
        <f t="shared" si="29"/>
        <v>50000</v>
      </c>
      <c r="S101" s="130">
        <v>0</v>
      </c>
      <c r="T101" s="130">
        <v>0</v>
      </c>
      <c r="U101" s="130">
        <f t="shared" si="30"/>
        <v>50000</v>
      </c>
      <c r="V101" s="136"/>
      <c r="W101" s="130">
        <v>1000</v>
      </c>
      <c r="X101" s="132">
        <v>0</v>
      </c>
      <c r="Y101" s="130">
        <v>0</v>
      </c>
      <c r="Z101" s="130">
        <f t="shared" si="31"/>
        <v>1000</v>
      </c>
      <c r="AA101" s="130">
        <f t="shared" si="32"/>
        <v>50000</v>
      </c>
      <c r="AB101" s="130">
        <f t="shared" si="33"/>
        <v>1000</v>
      </c>
      <c r="AC101" s="133">
        <f t="shared" si="34"/>
        <v>51000</v>
      </c>
      <c r="AD101" s="39"/>
      <c r="AE101" s="15">
        <v>0</v>
      </c>
      <c r="AF101" s="15">
        <v>0</v>
      </c>
      <c r="AG101" s="15">
        <f t="shared" si="35"/>
        <v>0</v>
      </c>
      <c r="AH101" s="15">
        <f t="shared" si="36"/>
        <v>0</v>
      </c>
      <c r="AI101" s="15">
        <f t="shared" si="37"/>
        <v>0</v>
      </c>
      <c r="AJ101" s="15">
        <f t="shared" si="38"/>
        <v>0</v>
      </c>
      <c r="AK101" s="15">
        <f t="shared" si="39"/>
        <v>0</v>
      </c>
      <c r="AL101" s="15">
        <f t="shared" si="40"/>
        <v>0</v>
      </c>
      <c r="AM101" s="15">
        <f t="shared" si="41"/>
        <v>0</v>
      </c>
      <c r="AN101" s="15">
        <f t="shared" si="42"/>
        <v>0</v>
      </c>
      <c r="AO101" s="15">
        <f t="shared" si="43"/>
        <v>0</v>
      </c>
      <c r="AP101" s="15">
        <f t="shared" si="44"/>
        <v>0</v>
      </c>
      <c r="AQ101" s="16">
        <f t="shared" si="45"/>
        <v>0</v>
      </c>
    </row>
  </sheetData>
  <protectedRanges>
    <protectedRange password="CA69" sqref="G8" name="Range1_1_1_1"/>
    <protectedRange password="CA69" sqref="I8:I9" name="Range1_12_2_1_1"/>
    <protectedRange password="CA69" sqref="J8:K9" name="Range1_2_2_1_1_1"/>
    <protectedRange password="CA69" sqref="N8:O8 N9:N12 N20:N22 N24:N25 N27:N29 N31 N36 N38 N41:N42 N44:N46 N48:N49 N51 N53:N54 N56:N61 N64 N67 N72:N75 N77:N79 N84 N89 N92 N95 N97:N98" name="Range1_1_3_1"/>
    <protectedRange password="CA69" sqref="D8:D9" name="Range1_1_4_1"/>
    <protectedRange password="CA69" sqref="H8" name="Range1_12_2_2_1"/>
    <protectedRange password="CA69" sqref="H9" name="Range1_2_2_1_2"/>
    <protectedRange password="CA69" sqref="B8:B101" name="Range1_1_5_7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G12" sqref="G12:I12"/>
    </sheetView>
  </sheetViews>
  <sheetFormatPr defaultRowHeight="12.75" x14ac:dyDescent="0.2"/>
  <cols>
    <col min="1" max="1" style="40" width="9.140625" collapsed="false"/>
    <col min="2" max="2" customWidth="true" style="40" width="12.0" collapsed="false"/>
    <col min="3" max="3" customWidth="true" style="40" width="14.5703125" collapsed="false"/>
    <col min="4" max="4" style="40" width="9.140625" collapsed="false"/>
    <col min="5" max="5" customWidth="true" style="40" width="16.0" collapsed="false"/>
    <col min="6" max="6" customWidth="true" style="103" width="30.28515625" collapsed="false"/>
    <col min="7" max="7" customWidth="true" style="104" width="28.0" collapsed="false"/>
    <col min="8" max="8" style="105" width="9.140625" collapsed="false"/>
    <col min="9" max="9" customWidth="true" style="105" width="20.28515625" collapsed="false"/>
    <col min="10" max="10" style="40" width="9.140625" collapsed="false"/>
    <col min="11" max="11" customWidth="true" style="40" width="14.7109375" collapsed="false"/>
    <col min="12" max="257" style="40" width="9.140625" collapsed="false"/>
    <col min="258" max="258" customWidth="true" style="40" width="11.140625" collapsed="false"/>
    <col min="259" max="259" customWidth="true" style="40" width="14.5703125" collapsed="false"/>
    <col min="260" max="260" style="40" width="9.140625" collapsed="false"/>
    <col min="261" max="261" customWidth="true" style="40" width="16.0" collapsed="false"/>
    <col min="262" max="262" customWidth="true" style="40" width="30.28515625" collapsed="false"/>
    <col min="263" max="263" customWidth="true" style="40" width="28.0" collapsed="false"/>
    <col min="264" max="264" style="40" width="9.140625" collapsed="false"/>
    <col min="265" max="265" customWidth="true" style="40" width="20.28515625" collapsed="false"/>
    <col min="266" max="266" style="40" width="9.140625" collapsed="false"/>
    <col min="267" max="267" customWidth="true" style="40" width="14.7109375" collapsed="false"/>
    <col min="268" max="513" style="40" width="9.140625" collapsed="false"/>
    <col min="514" max="514" customWidth="true" style="40" width="11.140625" collapsed="false"/>
    <col min="515" max="515" customWidth="true" style="40" width="14.5703125" collapsed="false"/>
    <col min="516" max="516" style="40" width="9.140625" collapsed="false"/>
    <col min="517" max="517" customWidth="true" style="40" width="16.0" collapsed="false"/>
    <col min="518" max="518" customWidth="true" style="40" width="30.28515625" collapsed="false"/>
    <col min="519" max="519" customWidth="true" style="40" width="28.0" collapsed="false"/>
    <col min="520" max="520" style="40" width="9.140625" collapsed="false"/>
    <col min="521" max="521" customWidth="true" style="40" width="20.28515625" collapsed="false"/>
    <col min="522" max="522" style="40" width="9.140625" collapsed="false"/>
    <col min="523" max="523" customWidth="true" style="40" width="14.7109375" collapsed="false"/>
    <col min="524" max="769" style="40" width="9.140625" collapsed="false"/>
    <col min="770" max="770" customWidth="true" style="40" width="11.140625" collapsed="false"/>
    <col min="771" max="771" customWidth="true" style="40" width="14.5703125" collapsed="false"/>
    <col min="772" max="772" style="40" width="9.140625" collapsed="false"/>
    <col min="773" max="773" customWidth="true" style="40" width="16.0" collapsed="false"/>
    <col min="774" max="774" customWidth="true" style="40" width="30.28515625" collapsed="false"/>
    <col min="775" max="775" customWidth="true" style="40" width="28.0" collapsed="false"/>
    <col min="776" max="776" style="40" width="9.140625" collapsed="false"/>
    <col min="777" max="777" customWidth="true" style="40" width="20.28515625" collapsed="false"/>
    <col min="778" max="778" style="40" width="9.140625" collapsed="false"/>
    <col min="779" max="779" customWidth="true" style="40" width="14.7109375" collapsed="false"/>
    <col min="780" max="1025" style="40" width="9.140625" collapsed="false"/>
    <col min="1026" max="1026" customWidth="true" style="40" width="11.140625" collapsed="false"/>
    <col min="1027" max="1027" customWidth="true" style="40" width="14.5703125" collapsed="false"/>
    <col min="1028" max="1028" style="40" width="9.140625" collapsed="false"/>
    <col min="1029" max="1029" customWidth="true" style="40" width="16.0" collapsed="false"/>
    <col min="1030" max="1030" customWidth="true" style="40" width="30.28515625" collapsed="false"/>
    <col min="1031" max="1031" customWidth="true" style="40" width="28.0" collapsed="false"/>
    <col min="1032" max="1032" style="40" width="9.140625" collapsed="false"/>
    <col min="1033" max="1033" customWidth="true" style="40" width="20.28515625" collapsed="false"/>
    <col min="1034" max="1034" style="40" width="9.140625" collapsed="false"/>
    <col min="1035" max="1035" customWidth="true" style="40" width="14.7109375" collapsed="false"/>
    <col min="1036" max="1281" style="40" width="9.140625" collapsed="false"/>
    <col min="1282" max="1282" customWidth="true" style="40" width="11.140625" collapsed="false"/>
    <col min="1283" max="1283" customWidth="true" style="40" width="14.5703125" collapsed="false"/>
    <col min="1284" max="1284" style="40" width="9.140625" collapsed="false"/>
    <col min="1285" max="1285" customWidth="true" style="40" width="16.0" collapsed="false"/>
    <col min="1286" max="1286" customWidth="true" style="40" width="30.28515625" collapsed="false"/>
    <col min="1287" max="1287" customWidth="true" style="40" width="28.0" collapsed="false"/>
    <col min="1288" max="1288" style="40" width="9.140625" collapsed="false"/>
    <col min="1289" max="1289" customWidth="true" style="40" width="20.28515625" collapsed="false"/>
    <col min="1290" max="1290" style="40" width="9.140625" collapsed="false"/>
    <col min="1291" max="1291" customWidth="true" style="40" width="14.7109375" collapsed="false"/>
    <col min="1292" max="1537" style="40" width="9.140625" collapsed="false"/>
    <col min="1538" max="1538" customWidth="true" style="40" width="11.140625" collapsed="false"/>
    <col min="1539" max="1539" customWidth="true" style="40" width="14.5703125" collapsed="false"/>
    <col min="1540" max="1540" style="40" width="9.140625" collapsed="false"/>
    <col min="1541" max="1541" customWidth="true" style="40" width="16.0" collapsed="false"/>
    <col min="1542" max="1542" customWidth="true" style="40" width="30.28515625" collapsed="false"/>
    <col min="1543" max="1543" customWidth="true" style="40" width="28.0" collapsed="false"/>
    <col min="1544" max="1544" style="40" width="9.140625" collapsed="false"/>
    <col min="1545" max="1545" customWidth="true" style="40" width="20.28515625" collapsed="false"/>
    <col min="1546" max="1546" style="40" width="9.140625" collapsed="false"/>
    <col min="1547" max="1547" customWidth="true" style="40" width="14.7109375" collapsed="false"/>
    <col min="1548" max="1793" style="40" width="9.140625" collapsed="false"/>
    <col min="1794" max="1794" customWidth="true" style="40" width="11.140625" collapsed="false"/>
    <col min="1795" max="1795" customWidth="true" style="40" width="14.5703125" collapsed="false"/>
    <col min="1796" max="1796" style="40" width="9.140625" collapsed="false"/>
    <col min="1797" max="1797" customWidth="true" style="40" width="16.0" collapsed="false"/>
    <col min="1798" max="1798" customWidth="true" style="40" width="30.28515625" collapsed="false"/>
    <col min="1799" max="1799" customWidth="true" style="40" width="28.0" collapsed="false"/>
    <col min="1800" max="1800" style="40" width="9.140625" collapsed="false"/>
    <col min="1801" max="1801" customWidth="true" style="40" width="20.28515625" collapsed="false"/>
    <col min="1802" max="1802" style="40" width="9.140625" collapsed="false"/>
    <col min="1803" max="1803" customWidth="true" style="40" width="14.7109375" collapsed="false"/>
    <col min="1804" max="2049" style="40" width="9.140625" collapsed="false"/>
    <col min="2050" max="2050" customWidth="true" style="40" width="11.140625" collapsed="false"/>
    <col min="2051" max="2051" customWidth="true" style="40" width="14.5703125" collapsed="false"/>
    <col min="2052" max="2052" style="40" width="9.140625" collapsed="false"/>
    <col min="2053" max="2053" customWidth="true" style="40" width="16.0" collapsed="false"/>
    <col min="2054" max="2054" customWidth="true" style="40" width="30.28515625" collapsed="false"/>
    <col min="2055" max="2055" customWidth="true" style="40" width="28.0" collapsed="false"/>
    <col min="2056" max="2056" style="40" width="9.140625" collapsed="false"/>
    <col min="2057" max="2057" customWidth="true" style="40" width="20.28515625" collapsed="false"/>
    <col min="2058" max="2058" style="40" width="9.140625" collapsed="false"/>
    <col min="2059" max="2059" customWidth="true" style="40" width="14.7109375" collapsed="false"/>
    <col min="2060" max="2305" style="40" width="9.140625" collapsed="false"/>
    <col min="2306" max="2306" customWidth="true" style="40" width="11.140625" collapsed="false"/>
    <col min="2307" max="2307" customWidth="true" style="40" width="14.5703125" collapsed="false"/>
    <col min="2308" max="2308" style="40" width="9.140625" collapsed="false"/>
    <col min="2309" max="2309" customWidth="true" style="40" width="16.0" collapsed="false"/>
    <col min="2310" max="2310" customWidth="true" style="40" width="30.28515625" collapsed="false"/>
    <col min="2311" max="2311" customWidth="true" style="40" width="28.0" collapsed="false"/>
    <col min="2312" max="2312" style="40" width="9.140625" collapsed="false"/>
    <col min="2313" max="2313" customWidth="true" style="40" width="20.28515625" collapsed="false"/>
    <col min="2314" max="2314" style="40" width="9.140625" collapsed="false"/>
    <col min="2315" max="2315" customWidth="true" style="40" width="14.7109375" collapsed="false"/>
    <col min="2316" max="2561" style="40" width="9.140625" collapsed="false"/>
    <col min="2562" max="2562" customWidth="true" style="40" width="11.140625" collapsed="false"/>
    <col min="2563" max="2563" customWidth="true" style="40" width="14.5703125" collapsed="false"/>
    <col min="2564" max="2564" style="40" width="9.140625" collapsed="false"/>
    <col min="2565" max="2565" customWidth="true" style="40" width="16.0" collapsed="false"/>
    <col min="2566" max="2566" customWidth="true" style="40" width="30.28515625" collapsed="false"/>
    <col min="2567" max="2567" customWidth="true" style="40" width="28.0" collapsed="false"/>
    <col min="2568" max="2568" style="40" width="9.140625" collapsed="false"/>
    <col min="2569" max="2569" customWidth="true" style="40" width="20.28515625" collapsed="false"/>
    <col min="2570" max="2570" style="40" width="9.140625" collapsed="false"/>
    <col min="2571" max="2571" customWidth="true" style="40" width="14.7109375" collapsed="false"/>
    <col min="2572" max="2817" style="40" width="9.140625" collapsed="false"/>
    <col min="2818" max="2818" customWidth="true" style="40" width="11.140625" collapsed="false"/>
    <col min="2819" max="2819" customWidth="true" style="40" width="14.5703125" collapsed="false"/>
    <col min="2820" max="2820" style="40" width="9.140625" collapsed="false"/>
    <col min="2821" max="2821" customWidth="true" style="40" width="16.0" collapsed="false"/>
    <col min="2822" max="2822" customWidth="true" style="40" width="30.28515625" collapsed="false"/>
    <col min="2823" max="2823" customWidth="true" style="40" width="28.0" collapsed="false"/>
    <col min="2824" max="2824" style="40" width="9.140625" collapsed="false"/>
    <col min="2825" max="2825" customWidth="true" style="40" width="20.28515625" collapsed="false"/>
    <col min="2826" max="2826" style="40" width="9.140625" collapsed="false"/>
    <col min="2827" max="2827" customWidth="true" style="40" width="14.7109375" collapsed="false"/>
    <col min="2828" max="3073" style="40" width="9.140625" collapsed="false"/>
    <col min="3074" max="3074" customWidth="true" style="40" width="11.140625" collapsed="false"/>
    <col min="3075" max="3075" customWidth="true" style="40" width="14.5703125" collapsed="false"/>
    <col min="3076" max="3076" style="40" width="9.140625" collapsed="false"/>
    <col min="3077" max="3077" customWidth="true" style="40" width="16.0" collapsed="false"/>
    <col min="3078" max="3078" customWidth="true" style="40" width="30.28515625" collapsed="false"/>
    <col min="3079" max="3079" customWidth="true" style="40" width="28.0" collapsed="false"/>
    <col min="3080" max="3080" style="40" width="9.140625" collapsed="false"/>
    <col min="3081" max="3081" customWidth="true" style="40" width="20.28515625" collapsed="false"/>
    <col min="3082" max="3082" style="40" width="9.140625" collapsed="false"/>
    <col min="3083" max="3083" customWidth="true" style="40" width="14.7109375" collapsed="false"/>
    <col min="3084" max="3329" style="40" width="9.140625" collapsed="false"/>
    <col min="3330" max="3330" customWidth="true" style="40" width="11.140625" collapsed="false"/>
    <col min="3331" max="3331" customWidth="true" style="40" width="14.5703125" collapsed="false"/>
    <col min="3332" max="3332" style="40" width="9.140625" collapsed="false"/>
    <col min="3333" max="3333" customWidth="true" style="40" width="16.0" collapsed="false"/>
    <col min="3334" max="3334" customWidth="true" style="40" width="30.28515625" collapsed="false"/>
    <col min="3335" max="3335" customWidth="true" style="40" width="28.0" collapsed="false"/>
    <col min="3336" max="3336" style="40" width="9.140625" collapsed="false"/>
    <col min="3337" max="3337" customWidth="true" style="40" width="20.28515625" collapsed="false"/>
    <col min="3338" max="3338" style="40" width="9.140625" collapsed="false"/>
    <col min="3339" max="3339" customWidth="true" style="40" width="14.7109375" collapsed="false"/>
    <col min="3340" max="3585" style="40" width="9.140625" collapsed="false"/>
    <col min="3586" max="3586" customWidth="true" style="40" width="11.140625" collapsed="false"/>
    <col min="3587" max="3587" customWidth="true" style="40" width="14.5703125" collapsed="false"/>
    <col min="3588" max="3588" style="40" width="9.140625" collapsed="false"/>
    <col min="3589" max="3589" customWidth="true" style="40" width="16.0" collapsed="false"/>
    <col min="3590" max="3590" customWidth="true" style="40" width="30.28515625" collapsed="false"/>
    <col min="3591" max="3591" customWidth="true" style="40" width="28.0" collapsed="false"/>
    <col min="3592" max="3592" style="40" width="9.140625" collapsed="false"/>
    <col min="3593" max="3593" customWidth="true" style="40" width="20.28515625" collapsed="false"/>
    <col min="3594" max="3594" style="40" width="9.140625" collapsed="false"/>
    <col min="3595" max="3595" customWidth="true" style="40" width="14.7109375" collapsed="false"/>
    <col min="3596" max="3841" style="40" width="9.140625" collapsed="false"/>
    <col min="3842" max="3842" customWidth="true" style="40" width="11.140625" collapsed="false"/>
    <col min="3843" max="3843" customWidth="true" style="40" width="14.5703125" collapsed="false"/>
    <col min="3844" max="3844" style="40" width="9.140625" collapsed="false"/>
    <col min="3845" max="3845" customWidth="true" style="40" width="16.0" collapsed="false"/>
    <col min="3846" max="3846" customWidth="true" style="40" width="30.28515625" collapsed="false"/>
    <col min="3847" max="3847" customWidth="true" style="40" width="28.0" collapsed="false"/>
    <col min="3848" max="3848" style="40" width="9.140625" collapsed="false"/>
    <col min="3849" max="3849" customWidth="true" style="40" width="20.28515625" collapsed="false"/>
    <col min="3850" max="3850" style="40" width="9.140625" collapsed="false"/>
    <col min="3851" max="3851" customWidth="true" style="40" width="14.7109375" collapsed="false"/>
    <col min="3852" max="4097" style="40" width="9.140625" collapsed="false"/>
    <col min="4098" max="4098" customWidth="true" style="40" width="11.140625" collapsed="false"/>
    <col min="4099" max="4099" customWidth="true" style="40" width="14.5703125" collapsed="false"/>
    <col min="4100" max="4100" style="40" width="9.140625" collapsed="false"/>
    <col min="4101" max="4101" customWidth="true" style="40" width="16.0" collapsed="false"/>
    <col min="4102" max="4102" customWidth="true" style="40" width="30.28515625" collapsed="false"/>
    <col min="4103" max="4103" customWidth="true" style="40" width="28.0" collapsed="false"/>
    <col min="4104" max="4104" style="40" width="9.140625" collapsed="false"/>
    <col min="4105" max="4105" customWidth="true" style="40" width="20.28515625" collapsed="false"/>
    <col min="4106" max="4106" style="40" width="9.140625" collapsed="false"/>
    <col min="4107" max="4107" customWidth="true" style="40" width="14.7109375" collapsed="false"/>
    <col min="4108" max="4353" style="40" width="9.140625" collapsed="false"/>
    <col min="4354" max="4354" customWidth="true" style="40" width="11.140625" collapsed="false"/>
    <col min="4355" max="4355" customWidth="true" style="40" width="14.5703125" collapsed="false"/>
    <col min="4356" max="4356" style="40" width="9.140625" collapsed="false"/>
    <col min="4357" max="4357" customWidth="true" style="40" width="16.0" collapsed="false"/>
    <col min="4358" max="4358" customWidth="true" style="40" width="30.28515625" collapsed="false"/>
    <col min="4359" max="4359" customWidth="true" style="40" width="28.0" collapsed="false"/>
    <col min="4360" max="4360" style="40" width="9.140625" collapsed="false"/>
    <col min="4361" max="4361" customWidth="true" style="40" width="20.28515625" collapsed="false"/>
    <col min="4362" max="4362" style="40" width="9.140625" collapsed="false"/>
    <col min="4363" max="4363" customWidth="true" style="40" width="14.7109375" collapsed="false"/>
    <col min="4364" max="4609" style="40" width="9.140625" collapsed="false"/>
    <col min="4610" max="4610" customWidth="true" style="40" width="11.140625" collapsed="false"/>
    <col min="4611" max="4611" customWidth="true" style="40" width="14.5703125" collapsed="false"/>
    <col min="4612" max="4612" style="40" width="9.140625" collapsed="false"/>
    <col min="4613" max="4613" customWidth="true" style="40" width="16.0" collapsed="false"/>
    <col min="4614" max="4614" customWidth="true" style="40" width="30.28515625" collapsed="false"/>
    <col min="4615" max="4615" customWidth="true" style="40" width="28.0" collapsed="false"/>
    <col min="4616" max="4616" style="40" width="9.140625" collapsed="false"/>
    <col min="4617" max="4617" customWidth="true" style="40" width="20.28515625" collapsed="false"/>
    <col min="4618" max="4618" style="40" width="9.140625" collapsed="false"/>
    <col min="4619" max="4619" customWidth="true" style="40" width="14.7109375" collapsed="false"/>
    <col min="4620" max="4865" style="40" width="9.140625" collapsed="false"/>
    <col min="4866" max="4866" customWidth="true" style="40" width="11.140625" collapsed="false"/>
    <col min="4867" max="4867" customWidth="true" style="40" width="14.5703125" collapsed="false"/>
    <col min="4868" max="4868" style="40" width="9.140625" collapsed="false"/>
    <col min="4869" max="4869" customWidth="true" style="40" width="16.0" collapsed="false"/>
    <col min="4870" max="4870" customWidth="true" style="40" width="30.28515625" collapsed="false"/>
    <col min="4871" max="4871" customWidth="true" style="40" width="28.0" collapsed="false"/>
    <col min="4872" max="4872" style="40" width="9.140625" collapsed="false"/>
    <col min="4873" max="4873" customWidth="true" style="40" width="20.28515625" collapsed="false"/>
    <col min="4874" max="4874" style="40" width="9.140625" collapsed="false"/>
    <col min="4875" max="4875" customWidth="true" style="40" width="14.7109375" collapsed="false"/>
    <col min="4876" max="5121" style="40" width="9.140625" collapsed="false"/>
    <col min="5122" max="5122" customWidth="true" style="40" width="11.140625" collapsed="false"/>
    <col min="5123" max="5123" customWidth="true" style="40" width="14.5703125" collapsed="false"/>
    <col min="5124" max="5124" style="40" width="9.140625" collapsed="false"/>
    <col min="5125" max="5125" customWidth="true" style="40" width="16.0" collapsed="false"/>
    <col min="5126" max="5126" customWidth="true" style="40" width="30.28515625" collapsed="false"/>
    <col min="5127" max="5127" customWidth="true" style="40" width="28.0" collapsed="false"/>
    <col min="5128" max="5128" style="40" width="9.140625" collapsed="false"/>
    <col min="5129" max="5129" customWidth="true" style="40" width="20.28515625" collapsed="false"/>
    <col min="5130" max="5130" style="40" width="9.140625" collapsed="false"/>
    <col min="5131" max="5131" customWidth="true" style="40" width="14.7109375" collapsed="false"/>
    <col min="5132" max="5377" style="40" width="9.140625" collapsed="false"/>
    <col min="5378" max="5378" customWidth="true" style="40" width="11.140625" collapsed="false"/>
    <col min="5379" max="5379" customWidth="true" style="40" width="14.5703125" collapsed="false"/>
    <col min="5380" max="5380" style="40" width="9.140625" collapsed="false"/>
    <col min="5381" max="5381" customWidth="true" style="40" width="16.0" collapsed="false"/>
    <col min="5382" max="5382" customWidth="true" style="40" width="30.28515625" collapsed="false"/>
    <col min="5383" max="5383" customWidth="true" style="40" width="28.0" collapsed="false"/>
    <col min="5384" max="5384" style="40" width="9.140625" collapsed="false"/>
    <col min="5385" max="5385" customWidth="true" style="40" width="20.28515625" collapsed="false"/>
    <col min="5386" max="5386" style="40" width="9.140625" collapsed="false"/>
    <col min="5387" max="5387" customWidth="true" style="40" width="14.7109375" collapsed="false"/>
    <col min="5388" max="5633" style="40" width="9.140625" collapsed="false"/>
    <col min="5634" max="5634" customWidth="true" style="40" width="11.140625" collapsed="false"/>
    <col min="5635" max="5635" customWidth="true" style="40" width="14.5703125" collapsed="false"/>
    <col min="5636" max="5636" style="40" width="9.140625" collapsed="false"/>
    <col min="5637" max="5637" customWidth="true" style="40" width="16.0" collapsed="false"/>
    <col min="5638" max="5638" customWidth="true" style="40" width="30.28515625" collapsed="false"/>
    <col min="5639" max="5639" customWidth="true" style="40" width="28.0" collapsed="false"/>
    <col min="5640" max="5640" style="40" width="9.140625" collapsed="false"/>
    <col min="5641" max="5641" customWidth="true" style="40" width="20.28515625" collapsed="false"/>
    <col min="5642" max="5642" style="40" width="9.140625" collapsed="false"/>
    <col min="5643" max="5643" customWidth="true" style="40" width="14.7109375" collapsed="false"/>
    <col min="5644" max="5889" style="40" width="9.140625" collapsed="false"/>
    <col min="5890" max="5890" customWidth="true" style="40" width="11.140625" collapsed="false"/>
    <col min="5891" max="5891" customWidth="true" style="40" width="14.5703125" collapsed="false"/>
    <col min="5892" max="5892" style="40" width="9.140625" collapsed="false"/>
    <col min="5893" max="5893" customWidth="true" style="40" width="16.0" collapsed="false"/>
    <col min="5894" max="5894" customWidth="true" style="40" width="30.28515625" collapsed="false"/>
    <col min="5895" max="5895" customWidth="true" style="40" width="28.0" collapsed="false"/>
    <col min="5896" max="5896" style="40" width="9.140625" collapsed="false"/>
    <col min="5897" max="5897" customWidth="true" style="40" width="20.28515625" collapsed="false"/>
    <col min="5898" max="5898" style="40" width="9.140625" collapsed="false"/>
    <col min="5899" max="5899" customWidth="true" style="40" width="14.7109375" collapsed="false"/>
    <col min="5900" max="6145" style="40" width="9.140625" collapsed="false"/>
    <col min="6146" max="6146" customWidth="true" style="40" width="11.140625" collapsed="false"/>
    <col min="6147" max="6147" customWidth="true" style="40" width="14.5703125" collapsed="false"/>
    <col min="6148" max="6148" style="40" width="9.140625" collapsed="false"/>
    <col min="6149" max="6149" customWidth="true" style="40" width="16.0" collapsed="false"/>
    <col min="6150" max="6150" customWidth="true" style="40" width="30.28515625" collapsed="false"/>
    <col min="6151" max="6151" customWidth="true" style="40" width="28.0" collapsed="false"/>
    <col min="6152" max="6152" style="40" width="9.140625" collapsed="false"/>
    <col min="6153" max="6153" customWidth="true" style="40" width="20.28515625" collapsed="false"/>
    <col min="6154" max="6154" style="40" width="9.140625" collapsed="false"/>
    <col min="6155" max="6155" customWidth="true" style="40" width="14.7109375" collapsed="false"/>
    <col min="6156" max="6401" style="40" width="9.140625" collapsed="false"/>
    <col min="6402" max="6402" customWidth="true" style="40" width="11.140625" collapsed="false"/>
    <col min="6403" max="6403" customWidth="true" style="40" width="14.5703125" collapsed="false"/>
    <col min="6404" max="6404" style="40" width="9.140625" collapsed="false"/>
    <col min="6405" max="6405" customWidth="true" style="40" width="16.0" collapsed="false"/>
    <col min="6406" max="6406" customWidth="true" style="40" width="30.28515625" collapsed="false"/>
    <col min="6407" max="6407" customWidth="true" style="40" width="28.0" collapsed="false"/>
    <col min="6408" max="6408" style="40" width="9.140625" collapsed="false"/>
    <col min="6409" max="6409" customWidth="true" style="40" width="20.28515625" collapsed="false"/>
    <col min="6410" max="6410" style="40" width="9.140625" collapsed="false"/>
    <col min="6411" max="6411" customWidth="true" style="40" width="14.7109375" collapsed="false"/>
    <col min="6412" max="6657" style="40" width="9.140625" collapsed="false"/>
    <col min="6658" max="6658" customWidth="true" style="40" width="11.140625" collapsed="false"/>
    <col min="6659" max="6659" customWidth="true" style="40" width="14.5703125" collapsed="false"/>
    <col min="6660" max="6660" style="40" width="9.140625" collapsed="false"/>
    <col min="6661" max="6661" customWidth="true" style="40" width="16.0" collapsed="false"/>
    <col min="6662" max="6662" customWidth="true" style="40" width="30.28515625" collapsed="false"/>
    <col min="6663" max="6663" customWidth="true" style="40" width="28.0" collapsed="false"/>
    <col min="6664" max="6664" style="40" width="9.140625" collapsed="false"/>
    <col min="6665" max="6665" customWidth="true" style="40" width="20.28515625" collapsed="false"/>
    <col min="6666" max="6666" style="40" width="9.140625" collapsed="false"/>
    <col min="6667" max="6667" customWidth="true" style="40" width="14.7109375" collapsed="false"/>
    <col min="6668" max="6913" style="40" width="9.140625" collapsed="false"/>
    <col min="6914" max="6914" customWidth="true" style="40" width="11.140625" collapsed="false"/>
    <col min="6915" max="6915" customWidth="true" style="40" width="14.5703125" collapsed="false"/>
    <col min="6916" max="6916" style="40" width="9.140625" collapsed="false"/>
    <col min="6917" max="6917" customWidth="true" style="40" width="16.0" collapsed="false"/>
    <col min="6918" max="6918" customWidth="true" style="40" width="30.28515625" collapsed="false"/>
    <col min="6919" max="6919" customWidth="true" style="40" width="28.0" collapsed="false"/>
    <col min="6920" max="6920" style="40" width="9.140625" collapsed="false"/>
    <col min="6921" max="6921" customWidth="true" style="40" width="20.28515625" collapsed="false"/>
    <col min="6922" max="6922" style="40" width="9.140625" collapsed="false"/>
    <col min="6923" max="6923" customWidth="true" style="40" width="14.7109375" collapsed="false"/>
    <col min="6924" max="7169" style="40" width="9.140625" collapsed="false"/>
    <col min="7170" max="7170" customWidth="true" style="40" width="11.140625" collapsed="false"/>
    <col min="7171" max="7171" customWidth="true" style="40" width="14.5703125" collapsed="false"/>
    <col min="7172" max="7172" style="40" width="9.140625" collapsed="false"/>
    <col min="7173" max="7173" customWidth="true" style="40" width="16.0" collapsed="false"/>
    <col min="7174" max="7174" customWidth="true" style="40" width="30.28515625" collapsed="false"/>
    <col min="7175" max="7175" customWidth="true" style="40" width="28.0" collapsed="false"/>
    <col min="7176" max="7176" style="40" width="9.140625" collapsed="false"/>
    <col min="7177" max="7177" customWidth="true" style="40" width="20.28515625" collapsed="false"/>
    <col min="7178" max="7178" style="40" width="9.140625" collapsed="false"/>
    <col min="7179" max="7179" customWidth="true" style="40" width="14.7109375" collapsed="false"/>
    <col min="7180" max="7425" style="40" width="9.140625" collapsed="false"/>
    <col min="7426" max="7426" customWidth="true" style="40" width="11.140625" collapsed="false"/>
    <col min="7427" max="7427" customWidth="true" style="40" width="14.5703125" collapsed="false"/>
    <col min="7428" max="7428" style="40" width="9.140625" collapsed="false"/>
    <col min="7429" max="7429" customWidth="true" style="40" width="16.0" collapsed="false"/>
    <col min="7430" max="7430" customWidth="true" style="40" width="30.28515625" collapsed="false"/>
    <col min="7431" max="7431" customWidth="true" style="40" width="28.0" collapsed="false"/>
    <col min="7432" max="7432" style="40" width="9.140625" collapsed="false"/>
    <col min="7433" max="7433" customWidth="true" style="40" width="20.28515625" collapsed="false"/>
    <col min="7434" max="7434" style="40" width="9.140625" collapsed="false"/>
    <col min="7435" max="7435" customWidth="true" style="40" width="14.7109375" collapsed="false"/>
    <col min="7436" max="7681" style="40" width="9.140625" collapsed="false"/>
    <col min="7682" max="7682" customWidth="true" style="40" width="11.140625" collapsed="false"/>
    <col min="7683" max="7683" customWidth="true" style="40" width="14.5703125" collapsed="false"/>
    <col min="7684" max="7684" style="40" width="9.140625" collapsed="false"/>
    <col min="7685" max="7685" customWidth="true" style="40" width="16.0" collapsed="false"/>
    <col min="7686" max="7686" customWidth="true" style="40" width="30.28515625" collapsed="false"/>
    <col min="7687" max="7687" customWidth="true" style="40" width="28.0" collapsed="false"/>
    <col min="7688" max="7688" style="40" width="9.140625" collapsed="false"/>
    <col min="7689" max="7689" customWidth="true" style="40" width="20.28515625" collapsed="false"/>
    <col min="7690" max="7690" style="40" width="9.140625" collapsed="false"/>
    <col min="7691" max="7691" customWidth="true" style="40" width="14.7109375" collapsed="false"/>
    <col min="7692" max="7937" style="40" width="9.140625" collapsed="false"/>
    <col min="7938" max="7938" customWidth="true" style="40" width="11.140625" collapsed="false"/>
    <col min="7939" max="7939" customWidth="true" style="40" width="14.5703125" collapsed="false"/>
    <col min="7940" max="7940" style="40" width="9.140625" collapsed="false"/>
    <col min="7941" max="7941" customWidth="true" style="40" width="16.0" collapsed="false"/>
    <col min="7942" max="7942" customWidth="true" style="40" width="30.28515625" collapsed="false"/>
    <col min="7943" max="7943" customWidth="true" style="40" width="28.0" collapsed="false"/>
    <col min="7944" max="7944" style="40" width="9.140625" collapsed="false"/>
    <col min="7945" max="7945" customWidth="true" style="40" width="20.28515625" collapsed="false"/>
    <col min="7946" max="7946" style="40" width="9.140625" collapsed="false"/>
    <col min="7947" max="7947" customWidth="true" style="40" width="14.7109375" collapsed="false"/>
    <col min="7948" max="8193" style="40" width="9.140625" collapsed="false"/>
    <col min="8194" max="8194" customWidth="true" style="40" width="11.140625" collapsed="false"/>
    <col min="8195" max="8195" customWidth="true" style="40" width="14.5703125" collapsed="false"/>
    <col min="8196" max="8196" style="40" width="9.140625" collapsed="false"/>
    <col min="8197" max="8197" customWidth="true" style="40" width="16.0" collapsed="false"/>
    <col min="8198" max="8198" customWidth="true" style="40" width="30.28515625" collapsed="false"/>
    <col min="8199" max="8199" customWidth="true" style="40" width="28.0" collapsed="false"/>
    <col min="8200" max="8200" style="40" width="9.140625" collapsed="false"/>
    <col min="8201" max="8201" customWidth="true" style="40" width="20.28515625" collapsed="false"/>
    <col min="8202" max="8202" style="40" width="9.140625" collapsed="false"/>
    <col min="8203" max="8203" customWidth="true" style="40" width="14.7109375" collapsed="false"/>
    <col min="8204" max="8449" style="40" width="9.140625" collapsed="false"/>
    <col min="8450" max="8450" customWidth="true" style="40" width="11.140625" collapsed="false"/>
    <col min="8451" max="8451" customWidth="true" style="40" width="14.5703125" collapsed="false"/>
    <col min="8452" max="8452" style="40" width="9.140625" collapsed="false"/>
    <col min="8453" max="8453" customWidth="true" style="40" width="16.0" collapsed="false"/>
    <col min="8454" max="8454" customWidth="true" style="40" width="30.28515625" collapsed="false"/>
    <col min="8455" max="8455" customWidth="true" style="40" width="28.0" collapsed="false"/>
    <col min="8456" max="8456" style="40" width="9.140625" collapsed="false"/>
    <col min="8457" max="8457" customWidth="true" style="40" width="20.28515625" collapsed="false"/>
    <col min="8458" max="8458" style="40" width="9.140625" collapsed="false"/>
    <col min="8459" max="8459" customWidth="true" style="40" width="14.7109375" collapsed="false"/>
    <col min="8460" max="8705" style="40" width="9.140625" collapsed="false"/>
    <col min="8706" max="8706" customWidth="true" style="40" width="11.140625" collapsed="false"/>
    <col min="8707" max="8707" customWidth="true" style="40" width="14.5703125" collapsed="false"/>
    <col min="8708" max="8708" style="40" width="9.140625" collapsed="false"/>
    <col min="8709" max="8709" customWidth="true" style="40" width="16.0" collapsed="false"/>
    <col min="8710" max="8710" customWidth="true" style="40" width="30.28515625" collapsed="false"/>
    <col min="8711" max="8711" customWidth="true" style="40" width="28.0" collapsed="false"/>
    <col min="8712" max="8712" style="40" width="9.140625" collapsed="false"/>
    <col min="8713" max="8713" customWidth="true" style="40" width="20.28515625" collapsed="false"/>
    <col min="8714" max="8714" style="40" width="9.140625" collapsed="false"/>
    <col min="8715" max="8715" customWidth="true" style="40" width="14.7109375" collapsed="false"/>
    <col min="8716" max="8961" style="40" width="9.140625" collapsed="false"/>
    <col min="8962" max="8962" customWidth="true" style="40" width="11.140625" collapsed="false"/>
    <col min="8963" max="8963" customWidth="true" style="40" width="14.5703125" collapsed="false"/>
    <col min="8964" max="8964" style="40" width="9.140625" collapsed="false"/>
    <col min="8965" max="8965" customWidth="true" style="40" width="16.0" collapsed="false"/>
    <col min="8966" max="8966" customWidth="true" style="40" width="30.28515625" collapsed="false"/>
    <col min="8967" max="8967" customWidth="true" style="40" width="28.0" collapsed="false"/>
    <col min="8968" max="8968" style="40" width="9.140625" collapsed="false"/>
    <col min="8969" max="8969" customWidth="true" style="40" width="20.28515625" collapsed="false"/>
    <col min="8970" max="8970" style="40" width="9.140625" collapsed="false"/>
    <col min="8971" max="8971" customWidth="true" style="40" width="14.7109375" collapsed="false"/>
    <col min="8972" max="9217" style="40" width="9.140625" collapsed="false"/>
    <col min="9218" max="9218" customWidth="true" style="40" width="11.140625" collapsed="false"/>
    <col min="9219" max="9219" customWidth="true" style="40" width="14.5703125" collapsed="false"/>
    <col min="9220" max="9220" style="40" width="9.140625" collapsed="false"/>
    <col min="9221" max="9221" customWidth="true" style="40" width="16.0" collapsed="false"/>
    <col min="9222" max="9222" customWidth="true" style="40" width="30.28515625" collapsed="false"/>
    <col min="9223" max="9223" customWidth="true" style="40" width="28.0" collapsed="false"/>
    <col min="9224" max="9224" style="40" width="9.140625" collapsed="false"/>
    <col min="9225" max="9225" customWidth="true" style="40" width="20.28515625" collapsed="false"/>
    <col min="9226" max="9226" style="40" width="9.140625" collapsed="false"/>
    <col min="9227" max="9227" customWidth="true" style="40" width="14.7109375" collapsed="false"/>
    <col min="9228" max="9473" style="40" width="9.140625" collapsed="false"/>
    <col min="9474" max="9474" customWidth="true" style="40" width="11.140625" collapsed="false"/>
    <col min="9475" max="9475" customWidth="true" style="40" width="14.5703125" collapsed="false"/>
    <col min="9476" max="9476" style="40" width="9.140625" collapsed="false"/>
    <col min="9477" max="9477" customWidth="true" style="40" width="16.0" collapsed="false"/>
    <col min="9478" max="9478" customWidth="true" style="40" width="30.28515625" collapsed="false"/>
    <col min="9479" max="9479" customWidth="true" style="40" width="28.0" collapsed="false"/>
    <col min="9480" max="9480" style="40" width="9.140625" collapsed="false"/>
    <col min="9481" max="9481" customWidth="true" style="40" width="20.28515625" collapsed="false"/>
    <col min="9482" max="9482" style="40" width="9.140625" collapsed="false"/>
    <col min="9483" max="9483" customWidth="true" style="40" width="14.7109375" collapsed="false"/>
    <col min="9484" max="9729" style="40" width="9.140625" collapsed="false"/>
    <col min="9730" max="9730" customWidth="true" style="40" width="11.140625" collapsed="false"/>
    <col min="9731" max="9731" customWidth="true" style="40" width="14.5703125" collapsed="false"/>
    <col min="9732" max="9732" style="40" width="9.140625" collapsed="false"/>
    <col min="9733" max="9733" customWidth="true" style="40" width="16.0" collapsed="false"/>
    <col min="9734" max="9734" customWidth="true" style="40" width="30.28515625" collapsed="false"/>
    <col min="9735" max="9735" customWidth="true" style="40" width="28.0" collapsed="false"/>
    <col min="9736" max="9736" style="40" width="9.140625" collapsed="false"/>
    <col min="9737" max="9737" customWidth="true" style="40" width="20.28515625" collapsed="false"/>
    <col min="9738" max="9738" style="40" width="9.140625" collapsed="false"/>
    <col min="9739" max="9739" customWidth="true" style="40" width="14.7109375" collapsed="false"/>
    <col min="9740" max="9985" style="40" width="9.140625" collapsed="false"/>
    <col min="9986" max="9986" customWidth="true" style="40" width="11.140625" collapsed="false"/>
    <col min="9987" max="9987" customWidth="true" style="40" width="14.5703125" collapsed="false"/>
    <col min="9988" max="9988" style="40" width="9.140625" collapsed="false"/>
    <col min="9989" max="9989" customWidth="true" style="40" width="16.0" collapsed="false"/>
    <col min="9990" max="9990" customWidth="true" style="40" width="30.28515625" collapsed="false"/>
    <col min="9991" max="9991" customWidth="true" style="40" width="28.0" collapsed="false"/>
    <col min="9992" max="9992" style="40" width="9.140625" collapsed="false"/>
    <col min="9993" max="9993" customWidth="true" style="40" width="20.28515625" collapsed="false"/>
    <col min="9994" max="9994" style="40" width="9.140625" collapsed="false"/>
    <col min="9995" max="9995" customWidth="true" style="40" width="14.7109375" collapsed="false"/>
    <col min="9996" max="10241" style="40" width="9.140625" collapsed="false"/>
    <col min="10242" max="10242" customWidth="true" style="40" width="11.140625" collapsed="false"/>
    <col min="10243" max="10243" customWidth="true" style="40" width="14.5703125" collapsed="false"/>
    <col min="10244" max="10244" style="40" width="9.140625" collapsed="false"/>
    <col min="10245" max="10245" customWidth="true" style="40" width="16.0" collapsed="false"/>
    <col min="10246" max="10246" customWidth="true" style="40" width="30.28515625" collapsed="false"/>
    <col min="10247" max="10247" customWidth="true" style="40" width="28.0" collapsed="false"/>
    <col min="10248" max="10248" style="40" width="9.140625" collapsed="false"/>
    <col min="10249" max="10249" customWidth="true" style="40" width="20.28515625" collapsed="false"/>
    <col min="10250" max="10250" style="40" width="9.140625" collapsed="false"/>
    <col min="10251" max="10251" customWidth="true" style="40" width="14.7109375" collapsed="false"/>
    <col min="10252" max="10497" style="40" width="9.140625" collapsed="false"/>
    <col min="10498" max="10498" customWidth="true" style="40" width="11.140625" collapsed="false"/>
    <col min="10499" max="10499" customWidth="true" style="40" width="14.5703125" collapsed="false"/>
    <col min="10500" max="10500" style="40" width="9.140625" collapsed="false"/>
    <col min="10501" max="10501" customWidth="true" style="40" width="16.0" collapsed="false"/>
    <col min="10502" max="10502" customWidth="true" style="40" width="30.28515625" collapsed="false"/>
    <col min="10503" max="10503" customWidth="true" style="40" width="28.0" collapsed="false"/>
    <col min="10504" max="10504" style="40" width="9.140625" collapsed="false"/>
    <col min="10505" max="10505" customWidth="true" style="40" width="20.28515625" collapsed="false"/>
    <col min="10506" max="10506" style="40" width="9.140625" collapsed="false"/>
    <col min="10507" max="10507" customWidth="true" style="40" width="14.7109375" collapsed="false"/>
    <col min="10508" max="10753" style="40" width="9.140625" collapsed="false"/>
    <col min="10754" max="10754" customWidth="true" style="40" width="11.140625" collapsed="false"/>
    <col min="10755" max="10755" customWidth="true" style="40" width="14.5703125" collapsed="false"/>
    <col min="10756" max="10756" style="40" width="9.140625" collapsed="false"/>
    <col min="10757" max="10757" customWidth="true" style="40" width="16.0" collapsed="false"/>
    <col min="10758" max="10758" customWidth="true" style="40" width="30.28515625" collapsed="false"/>
    <col min="10759" max="10759" customWidth="true" style="40" width="28.0" collapsed="false"/>
    <col min="10760" max="10760" style="40" width="9.140625" collapsed="false"/>
    <col min="10761" max="10761" customWidth="true" style="40" width="20.28515625" collapsed="false"/>
    <col min="10762" max="10762" style="40" width="9.140625" collapsed="false"/>
    <col min="10763" max="10763" customWidth="true" style="40" width="14.7109375" collapsed="false"/>
    <col min="10764" max="11009" style="40" width="9.140625" collapsed="false"/>
    <col min="11010" max="11010" customWidth="true" style="40" width="11.140625" collapsed="false"/>
    <col min="11011" max="11011" customWidth="true" style="40" width="14.5703125" collapsed="false"/>
    <col min="11012" max="11012" style="40" width="9.140625" collapsed="false"/>
    <col min="11013" max="11013" customWidth="true" style="40" width="16.0" collapsed="false"/>
    <col min="11014" max="11014" customWidth="true" style="40" width="30.28515625" collapsed="false"/>
    <col min="11015" max="11015" customWidth="true" style="40" width="28.0" collapsed="false"/>
    <col min="11016" max="11016" style="40" width="9.140625" collapsed="false"/>
    <col min="11017" max="11017" customWidth="true" style="40" width="20.28515625" collapsed="false"/>
    <col min="11018" max="11018" style="40" width="9.140625" collapsed="false"/>
    <col min="11019" max="11019" customWidth="true" style="40" width="14.7109375" collapsed="false"/>
    <col min="11020" max="11265" style="40" width="9.140625" collapsed="false"/>
    <col min="11266" max="11266" customWidth="true" style="40" width="11.140625" collapsed="false"/>
    <col min="11267" max="11267" customWidth="true" style="40" width="14.5703125" collapsed="false"/>
    <col min="11268" max="11268" style="40" width="9.140625" collapsed="false"/>
    <col min="11269" max="11269" customWidth="true" style="40" width="16.0" collapsed="false"/>
    <col min="11270" max="11270" customWidth="true" style="40" width="30.28515625" collapsed="false"/>
    <col min="11271" max="11271" customWidth="true" style="40" width="28.0" collapsed="false"/>
    <col min="11272" max="11272" style="40" width="9.140625" collapsed="false"/>
    <col min="11273" max="11273" customWidth="true" style="40" width="20.28515625" collapsed="false"/>
    <col min="11274" max="11274" style="40" width="9.140625" collapsed="false"/>
    <col min="11275" max="11275" customWidth="true" style="40" width="14.7109375" collapsed="false"/>
    <col min="11276" max="11521" style="40" width="9.140625" collapsed="false"/>
    <col min="11522" max="11522" customWidth="true" style="40" width="11.140625" collapsed="false"/>
    <col min="11523" max="11523" customWidth="true" style="40" width="14.5703125" collapsed="false"/>
    <col min="11524" max="11524" style="40" width="9.140625" collapsed="false"/>
    <col min="11525" max="11525" customWidth="true" style="40" width="16.0" collapsed="false"/>
    <col min="11526" max="11526" customWidth="true" style="40" width="30.28515625" collapsed="false"/>
    <col min="11527" max="11527" customWidth="true" style="40" width="28.0" collapsed="false"/>
    <col min="11528" max="11528" style="40" width="9.140625" collapsed="false"/>
    <col min="11529" max="11529" customWidth="true" style="40" width="20.28515625" collapsed="false"/>
    <col min="11530" max="11530" style="40" width="9.140625" collapsed="false"/>
    <col min="11531" max="11531" customWidth="true" style="40" width="14.7109375" collapsed="false"/>
    <col min="11532" max="11777" style="40" width="9.140625" collapsed="false"/>
    <col min="11778" max="11778" customWidth="true" style="40" width="11.140625" collapsed="false"/>
    <col min="11779" max="11779" customWidth="true" style="40" width="14.5703125" collapsed="false"/>
    <col min="11780" max="11780" style="40" width="9.140625" collapsed="false"/>
    <col min="11781" max="11781" customWidth="true" style="40" width="16.0" collapsed="false"/>
    <col min="11782" max="11782" customWidth="true" style="40" width="30.28515625" collapsed="false"/>
    <col min="11783" max="11783" customWidth="true" style="40" width="28.0" collapsed="false"/>
    <col min="11784" max="11784" style="40" width="9.140625" collapsed="false"/>
    <col min="11785" max="11785" customWidth="true" style="40" width="20.28515625" collapsed="false"/>
    <col min="11786" max="11786" style="40" width="9.140625" collapsed="false"/>
    <col min="11787" max="11787" customWidth="true" style="40" width="14.7109375" collapsed="false"/>
    <col min="11788" max="12033" style="40" width="9.140625" collapsed="false"/>
    <col min="12034" max="12034" customWidth="true" style="40" width="11.140625" collapsed="false"/>
    <col min="12035" max="12035" customWidth="true" style="40" width="14.5703125" collapsed="false"/>
    <col min="12036" max="12036" style="40" width="9.140625" collapsed="false"/>
    <col min="12037" max="12037" customWidth="true" style="40" width="16.0" collapsed="false"/>
    <col min="12038" max="12038" customWidth="true" style="40" width="30.28515625" collapsed="false"/>
    <col min="12039" max="12039" customWidth="true" style="40" width="28.0" collapsed="false"/>
    <col min="12040" max="12040" style="40" width="9.140625" collapsed="false"/>
    <col min="12041" max="12041" customWidth="true" style="40" width="20.28515625" collapsed="false"/>
    <col min="12042" max="12042" style="40" width="9.140625" collapsed="false"/>
    <col min="12043" max="12043" customWidth="true" style="40" width="14.7109375" collapsed="false"/>
    <col min="12044" max="12289" style="40" width="9.140625" collapsed="false"/>
    <col min="12290" max="12290" customWidth="true" style="40" width="11.140625" collapsed="false"/>
    <col min="12291" max="12291" customWidth="true" style="40" width="14.5703125" collapsed="false"/>
    <col min="12292" max="12292" style="40" width="9.140625" collapsed="false"/>
    <col min="12293" max="12293" customWidth="true" style="40" width="16.0" collapsed="false"/>
    <col min="12294" max="12294" customWidth="true" style="40" width="30.28515625" collapsed="false"/>
    <col min="12295" max="12295" customWidth="true" style="40" width="28.0" collapsed="false"/>
    <col min="12296" max="12296" style="40" width="9.140625" collapsed="false"/>
    <col min="12297" max="12297" customWidth="true" style="40" width="20.28515625" collapsed="false"/>
    <col min="12298" max="12298" style="40" width="9.140625" collapsed="false"/>
    <col min="12299" max="12299" customWidth="true" style="40" width="14.7109375" collapsed="false"/>
    <col min="12300" max="12545" style="40" width="9.140625" collapsed="false"/>
    <col min="12546" max="12546" customWidth="true" style="40" width="11.140625" collapsed="false"/>
    <col min="12547" max="12547" customWidth="true" style="40" width="14.5703125" collapsed="false"/>
    <col min="12548" max="12548" style="40" width="9.140625" collapsed="false"/>
    <col min="12549" max="12549" customWidth="true" style="40" width="16.0" collapsed="false"/>
    <col min="12550" max="12550" customWidth="true" style="40" width="30.28515625" collapsed="false"/>
    <col min="12551" max="12551" customWidth="true" style="40" width="28.0" collapsed="false"/>
    <col min="12552" max="12552" style="40" width="9.140625" collapsed="false"/>
    <col min="12553" max="12553" customWidth="true" style="40" width="20.28515625" collapsed="false"/>
    <col min="12554" max="12554" style="40" width="9.140625" collapsed="false"/>
    <col min="12555" max="12555" customWidth="true" style="40" width="14.7109375" collapsed="false"/>
    <col min="12556" max="12801" style="40" width="9.140625" collapsed="false"/>
    <col min="12802" max="12802" customWidth="true" style="40" width="11.140625" collapsed="false"/>
    <col min="12803" max="12803" customWidth="true" style="40" width="14.5703125" collapsed="false"/>
    <col min="12804" max="12804" style="40" width="9.140625" collapsed="false"/>
    <col min="12805" max="12805" customWidth="true" style="40" width="16.0" collapsed="false"/>
    <col min="12806" max="12806" customWidth="true" style="40" width="30.28515625" collapsed="false"/>
    <col min="12807" max="12807" customWidth="true" style="40" width="28.0" collapsed="false"/>
    <col min="12808" max="12808" style="40" width="9.140625" collapsed="false"/>
    <col min="12809" max="12809" customWidth="true" style="40" width="20.28515625" collapsed="false"/>
    <col min="12810" max="12810" style="40" width="9.140625" collapsed="false"/>
    <col min="12811" max="12811" customWidth="true" style="40" width="14.7109375" collapsed="false"/>
    <col min="12812" max="13057" style="40" width="9.140625" collapsed="false"/>
    <col min="13058" max="13058" customWidth="true" style="40" width="11.140625" collapsed="false"/>
    <col min="13059" max="13059" customWidth="true" style="40" width="14.5703125" collapsed="false"/>
    <col min="13060" max="13060" style="40" width="9.140625" collapsed="false"/>
    <col min="13061" max="13061" customWidth="true" style="40" width="16.0" collapsed="false"/>
    <col min="13062" max="13062" customWidth="true" style="40" width="30.28515625" collapsed="false"/>
    <col min="13063" max="13063" customWidth="true" style="40" width="28.0" collapsed="false"/>
    <col min="13064" max="13064" style="40" width="9.140625" collapsed="false"/>
    <col min="13065" max="13065" customWidth="true" style="40" width="20.28515625" collapsed="false"/>
    <col min="13066" max="13066" style="40" width="9.140625" collapsed="false"/>
    <col min="13067" max="13067" customWidth="true" style="40" width="14.7109375" collapsed="false"/>
    <col min="13068" max="13313" style="40" width="9.140625" collapsed="false"/>
    <col min="13314" max="13314" customWidth="true" style="40" width="11.140625" collapsed="false"/>
    <col min="13315" max="13315" customWidth="true" style="40" width="14.5703125" collapsed="false"/>
    <col min="13316" max="13316" style="40" width="9.140625" collapsed="false"/>
    <col min="13317" max="13317" customWidth="true" style="40" width="16.0" collapsed="false"/>
    <col min="13318" max="13318" customWidth="true" style="40" width="30.28515625" collapsed="false"/>
    <col min="13319" max="13319" customWidth="true" style="40" width="28.0" collapsed="false"/>
    <col min="13320" max="13320" style="40" width="9.140625" collapsed="false"/>
    <col min="13321" max="13321" customWidth="true" style="40" width="20.28515625" collapsed="false"/>
    <col min="13322" max="13322" style="40" width="9.140625" collapsed="false"/>
    <col min="13323" max="13323" customWidth="true" style="40" width="14.7109375" collapsed="false"/>
    <col min="13324" max="13569" style="40" width="9.140625" collapsed="false"/>
    <col min="13570" max="13570" customWidth="true" style="40" width="11.140625" collapsed="false"/>
    <col min="13571" max="13571" customWidth="true" style="40" width="14.5703125" collapsed="false"/>
    <col min="13572" max="13572" style="40" width="9.140625" collapsed="false"/>
    <col min="13573" max="13573" customWidth="true" style="40" width="16.0" collapsed="false"/>
    <col min="13574" max="13574" customWidth="true" style="40" width="30.28515625" collapsed="false"/>
    <col min="13575" max="13575" customWidth="true" style="40" width="28.0" collapsed="false"/>
    <col min="13576" max="13576" style="40" width="9.140625" collapsed="false"/>
    <col min="13577" max="13577" customWidth="true" style="40" width="20.28515625" collapsed="false"/>
    <col min="13578" max="13578" style="40" width="9.140625" collapsed="false"/>
    <col min="13579" max="13579" customWidth="true" style="40" width="14.7109375" collapsed="false"/>
    <col min="13580" max="13825" style="40" width="9.140625" collapsed="false"/>
    <col min="13826" max="13826" customWidth="true" style="40" width="11.140625" collapsed="false"/>
    <col min="13827" max="13827" customWidth="true" style="40" width="14.5703125" collapsed="false"/>
    <col min="13828" max="13828" style="40" width="9.140625" collapsed="false"/>
    <col min="13829" max="13829" customWidth="true" style="40" width="16.0" collapsed="false"/>
    <col min="13830" max="13830" customWidth="true" style="40" width="30.28515625" collapsed="false"/>
    <col min="13831" max="13831" customWidth="true" style="40" width="28.0" collapsed="false"/>
    <col min="13832" max="13832" style="40" width="9.140625" collapsed="false"/>
    <col min="13833" max="13833" customWidth="true" style="40" width="20.28515625" collapsed="false"/>
    <col min="13834" max="13834" style="40" width="9.140625" collapsed="false"/>
    <col min="13835" max="13835" customWidth="true" style="40" width="14.7109375" collapsed="false"/>
    <col min="13836" max="14081" style="40" width="9.140625" collapsed="false"/>
    <col min="14082" max="14082" customWidth="true" style="40" width="11.140625" collapsed="false"/>
    <col min="14083" max="14083" customWidth="true" style="40" width="14.5703125" collapsed="false"/>
    <col min="14084" max="14084" style="40" width="9.140625" collapsed="false"/>
    <col min="14085" max="14085" customWidth="true" style="40" width="16.0" collapsed="false"/>
    <col min="14086" max="14086" customWidth="true" style="40" width="30.28515625" collapsed="false"/>
    <col min="14087" max="14087" customWidth="true" style="40" width="28.0" collapsed="false"/>
    <col min="14088" max="14088" style="40" width="9.140625" collapsed="false"/>
    <col min="14089" max="14089" customWidth="true" style="40" width="20.28515625" collapsed="false"/>
    <col min="14090" max="14090" style="40" width="9.140625" collapsed="false"/>
    <col min="14091" max="14091" customWidth="true" style="40" width="14.7109375" collapsed="false"/>
    <col min="14092" max="14337" style="40" width="9.140625" collapsed="false"/>
    <col min="14338" max="14338" customWidth="true" style="40" width="11.140625" collapsed="false"/>
    <col min="14339" max="14339" customWidth="true" style="40" width="14.5703125" collapsed="false"/>
    <col min="14340" max="14340" style="40" width="9.140625" collapsed="false"/>
    <col min="14341" max="14341" customWidth="true" style="40" width="16.0" collapsed="false"/>
    <col min="14342" max="14342" customWidth="true" style="40" width="30.28515625" collapsed="false"/>
    <col min="14343" max="14343" customWidth="true" style="40" width="28.0" collapsed="false"/>
    <col min="14344" max="14344" style="40" width="9.140625" collapsed="false"/>
    <col min="14345" max="14345" customWidth="true" style="40" width="20.28515625" collapsed="false"/>
    <col min="14346" max="14346" style="40" width="9.140625" collapsed="false"/>
    <col min="14347" max="14347" customWidth="true" style="40" width="14.7109375" collapsed="false"/>
    <col min="14348" max="14593" style="40" width="9.140625" collapsed="false"/>
    <col min="14594" max="14594" customWidth="true" style="40" width="11.140625" collapsed="false"/>
    <col min="14595" max="14595" customWidth="true" style="40" width="14.5703125" collapsed="false"/>
    <col min="14596" max="14596" style="40" width="9.140625" collapsed="false"/>
    <col min="14597" max="14597" customWidth="true" style="40" width="16.0" collapsed="false"/>
    <col min="14598" max="14598" customWidth="true" style="40" width="30.28515625" collapsed="false"/>
    <col min="14599" max="14599" customWidth="true" style="40" width="28.0" collapsed="false"/>
    <col min="14600" max="14600" style="40" width="9.140625" collapsed="false"/>
    <col min="14601" max="14601" customWidth="true" style="40" width="20.28515625" collapsed="false"/>
    <col min="14602" max="14602" style="40" width="9.140625" collapsed="false"/>
    <col min="14603" max="14603" customWidth="true" style="40" width="14.7109375" collapsed="false"/>
    <col min="14604" max="14849" style="40" width="9.140625" collapsed="false"/>
    <col min="14850" max="14850" customWidth="true" style="40" width="11.140625" collapsed="false"/>
    <col min="14851" max="14851" customWidth="true" style="40" width="14.5703125" collapsed="false"/>
    <col min="14852" max="14852" style="40" width="9.140625" collapsed="false"/>
    <col min="14853" max="14853" customWidth="true" style="40" width="16.0" collapsed="false"/>
    <col min="14854" max="14854" customWidth="true" style="40" width="30.28515625" collapsed="false"/>
    <col min="14855" max="14855" customWidth="true" style="40" width="28.0" collapsed="false"/>
    <col min="14856" max="14856" style="40" width="9.140625" collapsed="false"/>
    <col min="14857" max="14857" customWidth="true" style="40" width="20.28515625" collapsed="false"/>
    <col min="14858" max="14858" style="40" width="9.140625" collapsed="false"/>
    <col min="14859" max="14859" customWidth="true" style="40" width="14.7109375" collapsed="false"/>
    <col min="14860" max="15105" style="40" width="9.140625" collapsed="false"/>
    <col min="15106" max="15106" customWidth="true" style="40" width="11.140625" collapsed="false"/>
    <col min="15107" max="15107" customWidth="true" style="40" width="14.5703125" collapsed="false"/>
    <col min="15108" max="15108" style="40" width="9.140625" collapsed="false"/>
    <col min="15109" max="15109" customWidth="true" style="40" width="16.0" collapsed="false"/>
    <col min="15110" max="15110" customWidth="true" style="40" width="30.28515625" collapsed="false"/>
    <col min="15111" max="15111" customWidth="true" style="40" width="28.0" collapsed="false"/>
    <col min="15112" max="15112" style="40" width="9.140625" collapsed="false"/>
    <col min="15113" max="15113" customWidth="true" style="40" width="20.28515625" collapsed="false"/>
    <col min="15114" max="15114" style="40" width="9.140625" collapsed="false"/>
    <col min="15115" max="15115" customWidth="true" style="40" width="14.7109375" collapsed="false"/>
    <col min="15116" max="15361" style="40" width="9.140625" collapsed="false"/>
    <col min="15362" max="15362" customWidth="true" style="40" width="11.140625" collapsed="false"/>
    <col min="15363" max="15363" customWidth="true" style="40" width="14.5703125" collapsed="false"/>
    <col min="15364" max="15364" style="40" width="9.140625" collapsed="false"/>
    <col min="15365" max="15365" customWidth="true" style="40" width="16.0" collapsed="false"/>
    <col min="15366" max="15366" customWidth="true" style="40" width="30.28515625" collapsed="false"/>
    <col min="15367" max="15367" customWidth="true" style="40" width="28.0" collapsed="false"/>
    <col min="15368" max="15368" style="40" width="9.140625" collapsed="false"/>
    <col min="15369" max="15369" customWidth="true" style="40" width="20.28515625" collapsed="false"/>
    <col min="15370" max="15370" style="40" width="9.140625" collapsed="false"/>
    <col min="15371" max="15371" customWidth="true" style="40" width="14.7109375" collapsed="false"/>
    <col min="15372" max="15617" style="40" width="9.140625" collapsed="false"/>
    <col min="15618" max="15618" customWidth="true" style="40" width="11.140625" collapsed="false"/>
    <col min="15619" max="15619" customWidth="true" style="40" width="14.5703125" collapsed="false"/>
    <col min="15620" max="15620" style="40" width="9.140625" collapsed="false"/>
    <col min="15621" max="15621" customWidth="true" style="40" width="16.0" collapsed="false"/>
    <col min="15622" max="15622" customWidth="true" style="40" width="30.28515625" collapsed="false"/>
    <col min="15623" max="15623" customWidth="true" style="40" width="28.0" collapsed="false"/>
    <col min="15624" max="15624" style="40" width="9.140625" collapsed="false"/>
    <col min="15625" max="15625" customWidth="true" style="40" width="20.28515625" collapsed="false"/>
    <col min="15626" max="15626" style="40" width="9.140625" collapsed="false"/>
    <col min="15627" max="15627" customWidth="true" style="40" width="14.7109375" collapsed="false"/>
    <col min="15628" max="15873" style="40" width="9.140625" collapsed="false"/>
    <col min="15874" max="15874" customWidth="true" style="40" width="11.140625" collapsed="false"/>
    <col min="15875" max="15875" customWidth="true" style="40" width="14.5703125" collapsed="false"/>
    <col min="15876" max="15876" style="40" width="9.140625" collapsed="false"/>
    <col min="15877" max="15877" customWidth="true" style="40" width="16.0" collapsed="false"/>
    <col min="15878" max="15878" customWidth="true" style="40" width="30.28515625" collapsed="false"/>
    <col min="15879" max="15879" customWidth="true" style="40" width="28.0" collapsed="false"/>
    <col min="15880" max="15880" style="40" width="9.140625" collapsed="false"/>
    <col min="15881" max="15881" customWidth="true" style="40" width="20.28515625" collapsed="false"/>
    <col min="15882" max="15882" style="40" width="9.140625" collapsed="false"/>
    <col min="15883" max="15883" customWidth="true" style="40" width="14.7109375" collapsed="false"/>
    <col min="15884" max="16129" style="40" width="9.140625" collapsed="false"/>
    <col min="16130" max="16130" customWidth="true" style="40" width="11.140625" collapsed="false"/>
    <col min="16131" max="16131" customWidth="true" style="40" width="14.5703125" collapsed="false"/>
    <col min="16132" max="16132" style="40" width="9.140625" collapsed="false"/>
    <col min="16133" max="16133" customWidth="true" style="40" width="16.0" collapsed="false"/>
    <col min="16134" max="16134" customWidth="true" style="40" width="30.28515625" collapsed="false"/>
    <col min="16135" max="16135" customWidth="true" style="40" width="28.0" collapsed="false"/>
    <col min="16136" max="16136" style="40" width="9.140625" collapsed="false"/>
    <col min="16137" max="16137" customWidth="true" style="40" width="20.28515625" collapsed="false"/>
    <col min="16138" max="16138" style="40" width="9.140625" collapsed="false"/>
    <col min="16139" max="16139" customWidth="true" style="40" width="14.7109375" collapsed="false"/>
    <col min="16140" max="16384" style="40" width="9.140625" collapsed="false"/>
  </cols>
  <sheetData>
    <row r="1" spans="1:10" ht="20.25" x14ac:dyDescent="0.2">
      <c r="A1" s="270" t="s">
        <v>48</v>
      </c>
      <c r="B1" s="271"/>
      <c r="C1" s="271"/>
      <c r="D1" s="271"/>
      <c r="E1" s="271"/>
      <c r="F1" s="271"/>
      <c r="G1" s="271"/>
      <c r="H1" s="271"/>
      <c r="I1" s="272"/>
    </row>
    <row r="2" spans="1:10" ht="20.25" x14ac:dyDescent="0.2">
      <c r="A2" s="273" t="s">
        <v>49</v>
      </c>
      <c r="B2" s="274"/>
      <c r="C2" s="274"/>
      <c r="D2" s="274"/>
      <c r="E2" s="274"/>
      <c r="F2" s="274"/>
      <c r="G2" s="274"/>
      <c r="H2" s="274"/>
      <c r="I2" s="275"/>
    </row>
    <row r="3" spans="1:10" ht="15.75" thickBot="1" x14ac:dyDescent="0.25">
      <c r="A3" s="276" t="s">
        <v>107</v>
      </c>
      <c r="B3" s="277"/>
      <c r="C3" s="277"/>
      <c r="D3" s="277"/>
      <c r="E3" s="277"/>
      <c r="F3" s="277"/>
      <c r="G3" s="278" t="s">
        <v>50</v>
      </c>
      <c r="H3" s="279"/>
      <c r="I3" s="280"/>
      <c r="J3" s="41"/>
    </row>
    <row r="4" spans="1:10" s="41" customFormat="1" ht="15" x14ac:dyDescent="0.25">
      <c r="A4" s="281" t="s">
        <v>51</v>
      </c>
      <c r="B4" s="282"/>
      <c r="C4" s="42" t="s">
        <v>224</v>
      </c>
      <c r="D4" s="43"/>
      <c r="E4" s="43"/>
      <c r="F4" s="44"/>
      <c r="G4" s="283" t="s">
        <v>52</v>
      </c>
      <c r="H4" s="284"/>
      <c r="I4" s="285"/>
    </row>
    <row r="5" spans="1:10" s="41" customFormat="1" ht="15.75" thickBot="1" x14ac:dyDescent="0.3">
      <c r="A5" s="289" t="s">
        <v>53</v>
      </c>
      <c r="B5" s="290"/>
      <c r="C5" s="291" t="s">
        <v>225</v>
      </c>
      <c r="D5" s="291"/>
      <c r="E5" s="291"/>
      <c r="F5" s="292"/>
      <c r="G5" s="286"/>
      <c r="H5" s="287"/>
      <c r="I5" s="288"/>
    </row>
    <row r="6" spans="1:10" x14ac:dyDescent="0.2">
      <c r="A6" s="256"/>
      <c r="B6" s="257"/>
      <c r="C6" s="257"/>
      <c r="D6" s="257"/>
      <c r="E6" s="45"/>
      <c r="F6" s="258"/>
      <c r="G6" s="259"/>
      <c r="H6" s="259"/>
      <c r="I6" s="260"/>
    </row>
    <row r="7" spans="1:10" x14ac:dyDescent="0.2">
      <c r="A7" s="46" t="s">
        <v>54</v>
      </c>
      <c r="B7" s="261" t="s">
        <v>226</v>
      </c>
      <c r="C7" s="261"/>
      <c r="D7" s="261"/>
      <c r="E7" s="262"/>
      <c r="F7" s="263" t="s">
        <v>228</v>
      </c>
      <c r="G7" s="264"/>
      <c r="H7" s="264"/>
      <c r="I7" s="265"/>
    </row>
    <row r="8" spans="1:10" x14ac:dyDescent="0.2">
      <c r="A8" s="266" t="s">
        <v>55</v>
      </c>
      <c r="B8" s="267"/>
      <c r="C8" s="47"/>
      <c r="D8" s="47"/>
      <c r="E8" s="45"/>
      <c r="F8" s="253" t="s">
        <v>229</v>
      </c>
      <c r="G8" s="268"/>
      <c r="H8" s="268"/>
      <c r="I8" s="269"/>
    </row>
    <row r="9" spans="1:10" x14ac:dyDescent="0.2">
      <c r="A9" s="249" t="s">
        <v>56</v>
      </c>
      <c r="B9" s="250"/>
      <c r="C9" s="250"/>
      <c r="D9" s="293" t="s">
        <v>227</v>
      </c>
      <c r="E9" s="294"/>
      <c r="F9" s="295" t="s">
        <v>230</v>
      </c>
      <c r="G9" s="295"/>
      <c r="H9" s="295"/>
      <c r="I9" s="296"/>
    </row>
    <row r="10" spans="1:10" x14ac:dyDescent="0.2">
      <c r="A10" s="249" t="s">
        <v>57</v>
      </c>
      <c r="B10" s="250"/>
      <c r="C10" s="250"/>
      <c r="D10" s="251">
        <v>3200000</v>
      </c>
      <c r="E10" s="252"/>
      <c r="F10" s="253" t="s">
        <v>231</v>
      </c>
      <c r="G10" s="254"/>
      <c r="H10" s="254"/>
      <c r="I10" s="255"/>
    </row>
    <row r="11" spans="1:10" x14ac:dyDescent="0.2">
      <c r="A11" s="48" t="s">
        <v>58</v>
      </c>
      <c r="B11" s="47"/>
      <c r="C11" s="49"/>
      <c r="D11" s="234"/>
      <c r="E11" s="235"/>
      <c r="F11" s="236" t="s">
        <v>232</v>
      </c>
      <c r="G11" s="237"/>
      <c r="H11" s="237"/>
      <c r="I11" s="238"/>
    </row>
    <row r="12" spans="1:10" ht="13.5" thickBot="1" x14ac:dyDescent="0.25">
      <c r="A12" s="239" t="s">
        <v>59</v>
      </c>
      <c r="B12" s="240"/>
      <c r="C12" s="240"/>
      <c r="D12" s="241"/>
      <c r="E12" s="242"/>
      <c r="F12" s="50"/>
      <c r="G12" s="243"/>
      <c r="H12" s="244"/>
      <c r="I12" s="245"/>
    </row>
    <row r="13" spans="1:10" ht="26.25" thickBot="1" x14ac:dyDescent="0.25">
      <c r="A13" s="51" t="s">
        <v>0</v>
      </c>
      <c r="B13" s="246" t="s">
        <v>60</v>
      </c>
      <c r="C13" s="246"/>
      <c r="D13" s="246"/>
      <c r="E13" s="246"/>
      <c r="F13" s="52" t="s">
        <v>61</v>
      </c>
      <c r="G13" s="53" t="s">
        <v>62</v>
      </c>
      <c r="H13" s="247" t="s">
        <v>63</v>
      </c>
      <c r="I13" s="248"/>
    </row>
    <row r="14" spans="1:10" x14ac:dyDescent="0.2">
      <c r="A14" s="54"/>
      <c r="B14" s="224" t="s">
        <v>64</v>
      </c>
      <c r="C14" s="225"/>
      <c r="D14" s="225"/>
      <c r="E14" s="226"/>
      <c r="F14" s="55"/>
      <c r="G14" s="56"/>
      <c r="H14" s="227"/>
      <c r="I14" s="228"/>
    </row>
    <row r="15" spans="1:10" ht="13.5" thickBot="1" x14ac:dyDescent="0.25">
      <c r="A15" s="57"/>
      <c r="B15" s="178" t="s">
        <v>65</v>
      </c>
      <c r="C15" s="179"/>
      <c r="D15" s="179"/>
      <c r="E15" s="229"/>
      <c r="F15" s="58"/>
      <c r="G15" s="59"/>
      <c r="H15" s="230"/>
      <c r="I15" s="231"/>
    </row>
    <row r="16" spans="1:10" ht="15" x14ac:dyDescent="0.2">
      <c r="A16" s="60" t="s">
        <v>66</v>
      </c>
      <c r="B16" s="206" t="s">
        <v>67</v>
      </c>
      <c r="C16" s="206"/>
      <c r="D16" s="206"/>
      <c r="E16" s="206"/>
      <c r="F16" s="61"/>
      <c r="G16" s="62"/>
      <c r="H16" s="232"/>
      <c r="I16" s="233"/>
    </row>
    <row r="17" spans="1:9" x14ac:dyDescent="0.2">
      <c r="A17" s="54">
        <f>+A15+1</f>
        <v>1</v>
      </c>
      <c r="B17" s="216" t="s">
        <v>68</v>
      </c>
      <c r="C17" s="216"/>
      <c r="D17" s="216"/>
      <c r="E17" s="216"/>
      <c r="F17" s="63"/>
      <c r="G17" s="64">
        <f t="shared" ref="G17:G22" si="0">H17-F17</f>
        <v>0</v>
      </c>
      <c r="H17" s="217">
        <f>Certification!AI4</f>
        <v>0</v>
      </c>
      <c r="I17" s="218"/>
    </row>
    <row r="18" spans="1:9" x14ac:dyDescent="0.2">
      <c r="A18" s="54">
        <f>+A17+1</f>
        <v>2</v>
      </c>
      <c r="B18" s="216" t="s">
        <v>69</v>
      </c>
      <c r="C18" s="216"/>
      <c r="D18" s="216"/>
      <c r="E18" s="216"/>
      <c r="F18" s="63"/>
      <c r="G18" s="64">
        <f t="shared" si="0"/>
        <v>0</v>
      </c>
      <c r="H18" s="217">
        <f>Certification!AM4</f>
        <v>0</v>
      </c>
      <c r="I18" s="218"/>
    </row>
    <row r="19" spans="1:9" ht="12.75" customHeight="1" x14ac:dyDescent="0.2">
      <c r="A19" s="54">
        <v>3</v>
      </c>
      <c r="B19" s="216" t="s">
        <v>70</v>
      </c>
      <c r="C19" s="216"/>
      <c r="D19" s="216"/>
      <c r="E19" s="216"/>
      <c r="F19" s="63"/>
      <c r="G19" s="65">
        <f t="shared" si="0"/>
        <v>0</v>
      </c>
      <c r="H19" s="222">
        <f>Certification!AJ4</f>
        <v>0</v>
      </c>
      <c r="I19" s="223"/>
    </row>
    <row r="20" spans="1:9" x14ac:dyDescent="0.2">
      <c r="A20" s="54">
        <v>4</v>
      </c>
      <c r="B20" s="216" t="s">
        <v>71</v>
      </c>
      <c r="C20" s="216"/>
      <c r="D20" s="216"/>
      <c r="E20" s="216"/>
      <c r="F20" s="66"/>
      <c r="G20" s="64">
        <f t="shared" si="0"/>
        <v>0</v>
      </c>
      <c r="H20" s="217">
        <f>Certification!AN4</f>
        <v>0</v>
      </c>
      <c r="I20" s="218"/>
    </row>
    <row r="21" spans="1:9" x14ac:dyDescent="0.2">
      <c r="A21" s="54">
        <v>5</v>
      </c>
      <c r="B21" s="216" t="s">
        <v>110</v>
      </c>
      <c r="C21" s="216"/>
      <c r="D21" s="216"/>
      <c r="E21" s="216"/>
      <c r="F21" s="66"/>
      <c r="G21" s="64">
        <f t="shared" si="0"/>
        <v>0</v>
      </c>
      <c r="H21" s="217">
        <f>Certification!AK4+Certification!AO4</f>
        <v>0</v>
      </c>
      <c r="I21" s="218"/>
    </row>
    <row r="22" spans="1:9" ht="15.75" thickBot="1" x14ac:dyDescent="0.25">
      <c r="A22" s="67" t="s">
        <v>66</v>
      </c>
      <c r="B22" s="219" t="s">
        <v>72</v>
      </c>
      <c r="C22" s="219"/>
      <c r="D22" s="219"/>
      <c r="E22" s="219"/>
      <c r="F22" s="68">
        <f>SUM(F17:F21)</f>
        <v>0</v>
      </c>
      <c r="G22" s="69">
        <f t="shared" si="0"/>
        <v>0</v>
      </c>
      <c r="H22" s="220">
        <f>SUM(H17:H21)</f>
        <v>0</v>
      </c>
      <c r="I22" s="221"/>
    </row>
    <row r="23" spans="1:9" ht="15" x14ac:dyDescent="0.2">
      <c r="A23" s="70" t="s">
        <v>73</v>
      </c>
      <c r="B23" s="213" t="s">
        <v>74</v>
      </c>
      <c r="C23" s="213"/>
      <c r="D23" s="213"/>
      <c r="E23" s="213"/>
      <c r="F23" s="71"/>
      <c r="G23" s="72"/>
      <c r="H23" s="214"/>
      <c r="I23" s="215"/>
    </row>
    <row r="24" spans="1:9" x14ac:dyDescent="0.2">
      <c r="A24" s="54">
        <v>1</v>
      </c>
      <c r="B24" s="201" t="s">
        <v>75</v>
      </c>
      <c r="C24" s="201"/>
      <c r="D24" s="201"/>
      <c r="E24" s="201"/>
      <c r="F24" s="63"/>
      <c r="G24" s="64"/>
      <c r="H24" s="202"/>
      <c r="I24" s="203"/>
    </row>
    <row r="25" spans="1:9" x14ac:dyDescent="0.2">
      <c r="A25" s="54">
        <v>2</v>
      </c>
      <c r="B25" s="201" t="s">
        <v>76</v>
      </c>
      <c r="C25" s="201"/>
      <c r="D25" s="201"/>
      <c r="E25" s="201"/>
      <c r="F25" s="73"/>
      <c r="G25" s="64"/>
      <c r="H25" s="202"/>
      <c r="I25" s="203"/>
    </row>
    <row r="26" spans="1:9" x14ac:dyDescent="0.2">
      <c r="A26" s="54">
        <v>3</v>
      </c>
      <c r="B26" s="201" t="s">
        <v>77</v>
      </c>
      <c r="C26" s="201"/>
      <c r="D26" s="201"/>
      <c r="E26" s="201"/>
      <c r="F26" s="73"/>
      <c r="G26" s="74"/>
      <c r="H26" s="202"/>
      <c r="I26" s="203"/>
    </row>
    <row r="27" spans="1:9" x14ac:dyDescent="0.2">
      <c r="A27" s="54">
        <v>4</v>
      </c>
      <c r="B27" s="201" t="s">
        <v>78</v>
      </c>
      <c r="C27" s="201"/>
      <c r="D27" s="201"/>
      <c r="E27" s="201"/>
      <c r="F27" s="73"/>
      <c r="G27" s="74"/>
      <c r="H27" s="202"/>
      <c r="I27" s="203"/>
    </row>
    <row r="28" spans="1:9" x14ac:dyDescent="0.2">
      <c r="A28" s="54">
        <v>5</v>
      </c>
      <c r="B28" s="201" t="s">
        <v>79</v>
      </c>
      <c r="C28" s="201"/>
      <c r="D28" s="201"/>
      <c r="E28" s="201"/>
      <c r="F28" s="73"/>
      <c r="G28" s="74"/>
      <c r="H28" s="202"/>
      <c r="I28" s="203"/>
    </row>
    <row r="29" spans="1:9" x14ac:dyDescent="0.2">
      <c r="A29" s="54">
        <v>6</v>
      </c>
      <c r="B29" s="201" t="s">
        <v>80</v>
      </c>
      <c r="C29" s="201"/>
      <c r="D29" s="201"/>
      <c r="E29" s="201"/>
      <c r="F29" s="73"/>
      <c r="G29" s="74"/>
      <c r="H29" s="202"/>
      <c r="I29" s="203"/>
    </row>
    <row r="30" spans="1:9" x14ac:dyDescent="0.2">
      <c r="A30" s="54">
        <v>7</v>
      </c>
      <c r="B30" s="201" t="s">
        <v>81</v>
      </c>
      <c r="C30" s="201"/>
      <c r="D30" s="201"/>
      <c r="E30" s="201"/>
      <c r="F30" s="75"/>
      <c r="G30" s="74"/>
      <c r="H30" s="202"/>
      <c r="I30" s="203"/>
    </row>
    <row r="31" spans="1:9" x14ac:dyDescent="0.2">
      <c r="A31" s="54">
        <v>8</v>
      </c>
      <c r="B31" s="201" t="s">
        <v>82</v>
      </c>
      <c r="C31" s="201"/>
      <c r="D31" s="201"/>
      <c r="E31" s="201"/>
      <c r="F31" s="63"/>
      <c r="G31" s="64"/>
      <c r="H31" s="202"/>
      <c r="I31" s="203"/>
    </row>
    <row r="32" spans="1:9" x14ac:dyDescent="0.2">
      <c r="A32" s="54">
        <v>9</v>
      </c>
      <c r="B32" s="201" t="s">
        <v>83</v>
      </c>
      <c r="C32" s="201"/>
      <c r="D32" s="201"/>
      <c r="E32" s="201"/>
      <c r="F32" s="63"/>
      <c r="G32" s="64">
        <f>H32-F32</f>
        <v>0</v>
      </c>
      <c r="H32" s="209"/>
      <c r="I32" s="210"/>
    </row>
    <row r="33" spans="1:11" x14ac:dyDescent="0.2">
      <c r="A33" s="54">
        <v>10</v>
      </c>
      <c r="B33" s="201" t="s">
        <v>84</v>
      </c>
      <c r="C33" s="201"/>
      <c r="D33" s="201"/>
      <c r="E33" s="201"/>
      <c r="F33" s="63"/>
      <c r="G33" s="76"/>
      <c r="H33" s="209"/>
      <c r="I33" s="210"/>
    </row>
    <row r="34" spans="1:11" ht="15.75" thickBot="1" x14ac:dyDescent="0.25">
      <c r="A34" s="77" t="s">
        <v>85</v>
      </c>
      <c r="B34" s="195" t="s">
        <v>86</v>
      </c>
      <c r="C34" s="195"/>
      <c r="D34" s="195"/>
      <c r="E34" s="195"/>
      <c r="F34" s="78">
        <f>SUM(F24:F33)</f>
        <v>0</v>
      </c>
      <c r="G34" s="78">
        <f>H34-F34</f>
        <v>0</v>
      </c>
      <c r="H34" s="211">
        <f>SUM(H24:H33)</f>
        <v>0</v>
      </c>
      <c r="I34" s="212"/>
    </row>
    <row r="35" spans="1:11" ht="15" x14ac:dyDescent="0.2">
      <c r="A35" s="60" t="s">
        <v>87</v>
      </c>
      <c r="B35" s="206" t="s">
        <v>88</v>
      </c>
      <c r="C35" s="206"/>
      <c r="D35" s="206"/>
      <c r="E35" s="206"/>
      <c r="F35" s="79"/>
      <c r="G35" s="80">
        <f>H35-F35</f>
        <v>0</v>
      </c>
      <c r="H35" s="207"/>
      <c r="I35" s="208"/>
    </row>
    <row r="36" spans="1:11" x14ac:dyDescent="0.2">
      <c r="A36" s="81">
        <v>1</v>
      </c>
      <c r="B36" s="201" t="s">
        <v>89</v>
      </c>
      <c r="C36" s="201"/>
      <c r="D36" s="201"/>
      <c r="E36" s="201"/>
      <c r="F36" s="82"/>
      <c r="G36" s="64">
        <f>H36-F36</f>
        <v>0</v>
      </c>
      <c r="H36" s="202"/>
      <c r="I36" s="203"/>
    </row>
    <row r="37" spans="1:11" x14ac:dyDescent="0.2">
      <c r="A37" s="81">
        <v>2</v>
      </c>
      <c r="B37" s="201" t="s">
        <v>90</v>
      </c>
      <c r="C37" s="201"/>
      <c r="D37" s="201"/>
      <c r="E37" s="201"/>
      <c r="F37" s="82"/>
      <c r="G37" s="64">
        <f>H37-F37</f>
        <v>0</v>
      </c>
      <c r="H37" s="202"/>
      <c r="I37" s="203"/>
    </row>
    <row r="38" spans="1:11" x14ac:dyDescent="0.2">
      <c r="A38" s="81">
        <v>3</v>
      </c>
      <c r="B38" s="201" t="s">
        <v>91</v>
      </c>
      <c r="C38" s="201"/>
      <c r="D38" s="201"/>
      <c r="E38" s="201"/>
      <c r="F38" s="82"/>
      <c r="G38" s="64">
        <f>H38-F38</f>
        <v>0</v>
      </c>
      <c r="H38" s="202"/>
      <c r="I38" s="203"/>
    </row>
    <row r="39" spans="1:11" x14ac:dyDescent="0.2">
      <c r="A39" s="81">
        <v>4</v>
      </c>
      <c r="B39" s="201" t="s">
        <v>92</v>
      </c>
      <c r="C39" s="201"/>
      <c r="D39" s="201"/>
      <c r="E39" s="201"/>
      <c r="F39" s="82"/>
      <c r="G39" s="64"/>
      <c r="H39" s="193"/>
      <c r="I39" s="194"/>
    </row>
    <row r="40" spans="1:11" ht="14.25" x14ac:dyDescent="0.2">
      <c r="A40" s="81"/>
      <c r="B40" s="192" t="s">
        <v>93</v>
      </c>
      <c r="C40" s="192"/>
      <c r="D40" s="192"/>
      <c r="E40" s="192"/>
      <c r="F40" s="83"/>
      <c r="G40" s="84">
        <f>H40-F40</f>
        <v>0</v>
      </c>
      <c r="H40" s="204"/>
      <c r="I40" s="205"/>
      <c r="J40" s="85"/>
    </row>
    <row r="41" spans="1:11" ht="14.25" x14ac:dyDescent="0.2">
      <c r="A41" s="81"/>
      <c r="B41" s="192" t="s">
        <v>94</v>
      </c>
      <c r="C41" s="192"/>
      <c r="D41" s="192"/>
      <c r="E41" s="192"/>
      <c r="F41" s="83"/>
      <c r="G41" s="84">
        <f>H41-F41</f>
        <v>0</v>
      </c>
      <c r="H41" s="193"/>
      <c r="I41" s="194"/>
      <c r="J41" s="85"/>
    </row>
    <row r="42" spans="1:11" s="41" customFormat="1" ht="15.75" thickBot="1" x14ac:dyDescent="0.3">
      <c r="A42" s="77" t="s">
        <v>87</v>
      </c>
      <c r="B42" s="195" t="s">
        <v>95</v>
      </c>
      <c r="C42" s="195"/>
      <c r="D42" s="195"/>
      <c r="E42" s="195"/>
      <c r="F42" s="86">
        <f>SUM(F36:F41)</f>
        <v>0</v>
      </c>
      <c r="G42" s="86">
        <f>H42-F42</f>
        <v>0</v>
      </c>
      <c r="H42" s="196">
        <f>SUM(H36:H41)</f>
        <v>0</v>
      </c>
      <c r="I42" s="197"/>
      <c r="J42" s="87"/>
      <c r="K42" s="88"/>
    </row>
    <row r="43" spans="1:11" s="41" customFormat="1" ht="18.75" thickBot="1" x14ac:dyDescent="0.3">
      <c r="A43" s="89"/>
      <c r="B43" s="198" t="s">
        <v>96</v>
      </c>
      <c r="C43" s="198"/>
      <c r="D43" s="198"/>
      <c r="E43" s="198"/>
      <c r="F43" s="90"/>
      <c r="G43" s="91">
        <f>G42-G34+G22</f>
        <v>0</v>
      </c>
      <c r="H43" s="199">
        <f>H22-H34+H42</f>
        <v>0</v>
      </c>
      <c r="I43" s="200"/>
      <c r="J43" s="87"/>
      <c r="K43" s="88"/>
    </row>
    <row r="44" spans="1:11" s="41" customFormat="1" ht="18" x14ac:dyDescent="0.25">
      <c r="A44" s="92"/>
      <c r="B44" s="170" t="s">
        <v>97</v>
      </c>
      <c r="C44" s="171"/>
      <c r="D44" s="171"/>
      <c r="E44" s="171"/>
      <c r="F44" s="171"/>
      <c r="G44" s="171"/>
      <c r="H44" s="171"/>
      <c r="I44" s="172"/>
    </row>
    <row r="45" spans="1:11" x14ac:dyDescent="0.2">
      <c r="A45" s="54"/>
      <c r="B45" s="173" t="s">
        <v>98</v>
      </c>
      <c r="C45" s="174"/>
      <c r="D45" s="174"/>
      <c r="E45" s="175"/>
      <c r="F45" s="176"/>
      <c r="G45" s="176"/>
      <c r="H45" s="176"/>
      <c r="I45" s="177"/>
    </row>
    <row r="46" spans="1:11" x14ac:dyDescent="0.2">
      <c r="A46" s="57"/>
      <c r="B46" s="178" t="s">
        <v>99</v>
      </c>
      <c r="C46" s="179"/>
      <c r="D46" s="182"/>
      <c r="E46" s="182"/>
      <c r="F46" s="182"/>
      <c r="G46" s="182"/>
      <c r="H46" s="182"/>
      <c r="I46" s="183"/>
    </row>
    <row r="47" spans="1:11" x14ac:dyDescent="0.2">
      <c r="A47" s="93"/>
      <c r="B47" s="180"/>
      <c r="C47" s="181"/>
      <c r="D47" s="184"/>
      <c r="E47" s="184"/>
      <c r="F47" s="184"/>
      <c r="G47" s="184"/>
      <c r="H47" s="184"/>
      <c r="I47" s="185"/>
    </row>
    <row r="48" spans="1:11" ht="13.5" thickBot="1" x14ac:dyDescent="0.25">
      <c r="A48" s="94"/>
      <c r="B48" s="95"/>
      <c r="C48" s="95"/>
      <c r="D48" s="95"/>
      <c r="E48" s="95"/>
      <c r="F48" s="96"/>
      <c r="G48" s="97"/>
      <c r="H48" s="98"/>
      <c r="I48" s="99"/>
    </row>
    <row r="49" spans="1:9" x14ac:dyDescent="0.2">
      <c r="A49" s="186" t="s">
        <v>100</v>
      </c>
      <c r="B49" s="187"/>
      <c r="C49" s="186" t="s">
        <v>101</v>
      </c>
      <c r="D49" s="187"/>
      <c r="E49" s="188"/>
      <c r="F49" s="100" t="s">
        <v>102</v>
      </c>
      <c r="G49" s="189" t="s">
        <v>102</v>
      </c>
      <c r="H49" s="190"/>
      <c r="I49" s="191"/>
    </row>
    <row r="50" spans="1:9" x14ac:dyDescent="0.2">
      <c r="A50" s="146"/>
      <c r="B50" s="147"/>
      <c r="C50" s="146"/>
      <c r="D50" s="152"/>
      <c r="E50" s="147"/>
      <c r="F50" s="147"/>
      <c r="G50" s="155"/>
      <c r="H50" s="156"/>
      <c r="I50" s="157"/>
    </row>
    <row r="51" spans="1:9" x14ac:dyDescent="0.2">
      <c r="A51" s="148"/>
      <c r="B51" s="149"/>
      <c r="C51" s="148"/>
      <c r="D51" s="153"/>
      <c r="E51" s="149"/>
      <c r="F51" s="149"/>
      <c r="G51" s="158"/>
      <c r="H51" s="159"/>
      <c r="I51" s="160"/>
    </row>
    <row r="52" spans="1:9" x14ac:dyDescent="0.2">
      <c r="A52" s="148"/>
      <c r="B52" s="149"/>
      <c r="C52" s="148"/>
      <c r="D52" s="153"/>
      <c r="E52" s="149"/>
      <c r="F52" s="149"/>
      <c r="G52" s="158"/>
      <c r="H52" s="159"/>
      <c r="I52" s="160"/>
    </row>
    <row r="53" spans="1:9" x14ac:dyDescent="0.2">
      <c r="A53" s="148"/>
      <c r="B53" s="149"/>
      <c r="C53" s="148"/>
      <c r="D53" s="153"/>
      <c r="E53" s="149"/>
      <c r="F53" s="149"/>
      <c r="G53" s="158"/>
      <c r="H53" s="159"/>
      <c r="I53" s="160"/>
    </row>
    <row r="54" spans="1:9" x14ac:dyDescent="0.2">
      <c r="A54" s="148"/>
      <c r="B54" s="149"/>
      <c r="C54" s="148"/>
      <c r="D54" s="153"/>
      <c r="E54" s="149"/>
      <c r="F54" s="149"/>
      <c r="G54" s="158"/>
      <c r="H54" s="159"/>
      <c r="I54" s="160"/>
    </row>
    <row r="55" spans="1:9" x14ac:dyDescent="0.2">
      <c r="A55" s="148"/>
      <c r="B55" s="149"/>
      <c r="C55" s="148"/>
      <c r="D55" s="153"/>
      <c r="E55" s="149"/>
      <c r="F55" s="149"/>
      <c r="G55" s="158"/>
      <c r="H55" s="159"/>
      <c r="I55" s="160"/>
    </row>
    <row r="56" spans="1:9" x14ac:dyDescent="0.2">
      <c r="A56" s="148"/>
      <c r="B56" s="149"/>
      <c r="C56" s="148"/>
      <c r="D56" s="153"/>
      <c r="E56" s="149"/>
      <c r="F56" s="149"/>
      <c r="G56" s="158"/>
      <c r="H56" s="159"/>
      <c r="I56" s="160"/>
    </row>
    <row r="57" spans="1:9" x14ac:dyDescent="0.2">
      <c r="A57" s="150"/>
      <c r="B57" s="151"/>
      <c r="C57" s="150"/>
      <c r="D57" s="154"/>
      <c r="E57" s="151"/>
      <c r="F57" s="151"/>
      <c r="G57" s="161"/>
      <c r="H57" s="162"/>
      <c r="I57" s="163"/>
    </row>
    <row r="58" spans="1:9" x14ac:dyDescent="0.2">
      <c r="A58" s="164"/>
      <c r="B58" s="165"/>
      <c r="C58" s="166"/>
      <c r="D58" s="167"/>
      <c r="E58" s="168"/>
      <c r="F58" s="101"/>
      <c r="G58" s="164"/>
      <c r="H58" s="169"/>
      <c r="I58" s="165"/>
    </row>
    <row r="59" spans="1:9" ht="15" thickBot="1" x14ac:dyDescent="0.25">
      <c r="A59" s="143" t="s">
        <v>103</v>
      </c>
      <c r="B59" s="144"/>
      <c r="C59" s="143" t="s">
        <v>104</v>
      </c>
      <c r="D59" s="145"/>
      <c r="E59" s="144"/>
      <c r="F59" s="102" t="s">
        <v>105</v>
      </c>
      <c r="G59" s="143" t="s">
        <v>106</v>
      </c>
      <c r="H59" s="145"/>
      <c r="I59" s="144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2014-09-19T09:26:19Z</dcterms:modified>
</coreProperties>
</file>