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Kiz Enterprise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2" i="9" l="1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E14" i="9" s="1"/>
  <c r="AA14" i="9"/>
  <c r="AB14" i="9"/>
  <c r="AC14" i="9"/>
  <c r="AD14" i="9"/>
  <c r="Z15" i="9"/>
  <c r="AE15" i="9" s="1"/>
  <c r="AA15" i="9"/>
  <c r="AB15" i="9"/>
  <c r="AC15" i="9"/>
  <c r="AD15" i="9"/>
  <c r="V8" i="8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V9" i="8" l="1"/>
  <c r="V10" i="8"/>
  <c r="V11" i="8"/>
  <c r="V12" i="8"/>
  <c r="V13" i="8"/>
  <c r="V14" i="8"/>
  <c r="V15" i="8"/>
  <c r="U9" i="8"/>
  <c r="U10" i="8"/>
  <c r="U11" i="8"/>
  <c r="U12" i="8"/>
  <c r="U13" i="8"/>
  <c r="U14" i="8"/>
  <c r="U15" i="8"/>
  <c r="U8" i="8"/>
  <c r="G39" i="10"/>
  <c r="AD9" i="9" l="1"/>
  <c r="AD4" i="9" s="1"/>
  <c r="AD10" i="9"/>
  <c r="AD11" i="9"/>
  <c r="AD8" i="9"/>
  <c r="AC9" i="9"/>
  <c r="AC4" i="9" s="1"/>
  <c r="AC10" i="9"/>
  <c r="AC11" i="9"/>
  <c r="AC8" i="9"/>
  <c r="AB9" i="9"/>
  <c r="AB4" i="9" s="1"/>
  <c r="AB10" i="9"/>
  <c r="AB11" i="9"/>
  <c r="AB8" i="9"/>
  <c r="AA9" i="9"/>
  <c r="AA4" i="9" s="1"/>
  <c r="AA10" i="9"/>
  <c r="AA11" i="9"/>
  <c r="AA8" i="9"/>
  <c r="Z9" i="9"/>
  <c r="Z10" i="9"/>
  <c r="AE10" i="9" s="1"/>
  <c r="Z11" i="9"/>
  <c r="Z8" i="9"/>
  <c r="AE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9" i="9" l="1"/>
  <c r="AE4" i="9" s="1"/>
  <c r="Z4" i="9"/>
  <c r="H17" i="10" s="1"/>
  <c r="G17" i="10" s="1"/>
  <c r="G34" i="10"/>
  <c r="H20" i="10"/>
  <c r="G20" i="10" s="1"/>
  <c r="H18" i="10"/>
  <c r="G18" i="10" s="1"/>
  <c r="H19" i="10"/>
  <c r="G19" i="10" s="1"/>
  <c r="H21" i="10"/>
  <c r="G21" i="10" s="1"/>
  <c r="AE11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<sst xmlns="http://schemas.openxmlformats.org/spreadsheetml/2006/main" count="193" uniqueCount="123">
  <si>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</si>
  <si>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</si>
  <si>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</si>
  <si>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</si>
  <si>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</si>
  <si>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</si>
  <si>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</si>
  <si>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</si>
  <si>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</si>
  <si>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</si>
  <si>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</si>
  <si>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</si>
  <si>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</si>
  <si>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</si>
  <si>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</si>
  <si>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</si>
  <si>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</si>
  <si>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</si>
  <si>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</si>
  <si>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</si>
  <si>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</si>
  <si>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</si>
  <si>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</si>
  <si>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</si>
  <si>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</si>
  <si>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</si>
  <si>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</si>
  <si>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</si>
  <si>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</si>
  <si>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</si>
  <si>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</si>
  <si>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</si>
  <si>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</si>
  <si>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</si>
  <si>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</si>
  <si>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</si>
  <si>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</si>
  <si>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</si>
  <si>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</si>
  <si>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</si>
  <si>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</si>
  <si>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</si>
  <si>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</si>
  <si>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</si>
  <si>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</si>
  <si>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</si>
  <si>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</si>
  <si>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</si>
  <si>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</si>
  <si>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</si>
  <si>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</si>
  <si>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</si>
  <si>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</si>
  <si>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</si>
  <si>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</si>
  <si>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</si>
  <si>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</si>
  <si>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</si>
  <si>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</si>
  <si>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</si>
  <si>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</si>
  <si>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</si>
  <si>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</si>
  <si>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</si>
  <si>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</si>
  <si>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</si>
  <si>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</si>
  <si>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</si>
  <si>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</si>
  <si>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</si>
  <si>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</si>
  <si>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</si>
  <si>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</si>
  <si>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</si>
  <si>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</si>
  <si>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</si>
  <si>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</si>
  <si>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</si>
  <si>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</si>
  <si>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</si>
  <si>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</si>
  <si>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</si>
  <si>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</si>
  <si>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</si>
  <si>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</si>
  <si>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</si>
  <si>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</si>
  <si>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</si>
  <si>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</si>
  <si>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</si>
  <si>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</si>
  <si>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</si>
  <si>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</si>
  <si>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</si>
  <si>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Supply, Installation &amp; dismantling of M S scaffolding including transportation &amp; handling on rental basis complete as per attached Annexure - A and also as per instruction of Engineer In charge.</t>
  </si>
  <si>
    <t>Rental charges as per annexure A</t>
  </si>
  <si>
    <t>Labour charges for Installation &amp; dismantling</t>
  </si>
  <si>
    <t>Transportation and handling charges</t>
  </si>
  <si>
    <t xml:space="preserve"> Compensation for loss of MS scaffolding material due to earth collapsed at west side as per below.</t>
  </si>
  <si>
    <t>50mm dia MS Pipe A class</t>
  </si>
  <si>
    <t>MS Coupler</t>
  </si>
  <si>
    <t>MS Chailly of size 1.80x0.40 mtr.</t>
  </si>
  <si>
    <t>Month</t>
  </si>
  <si>
    <t>LS</t>
  </si>
  <si>
    <t>Nil</t>
  </si>
  <si>
    <t>203110000</t>
  </si>
  <si>
    <t>1.1.1</t>
  </si>
  <si>
    <t>1.1.2</t>
  </si>
  <si>
    <t>1.2.1</t>
  </si>
  <si>
    <t>1.2.2</t>
  </si>
  <si>
    <t>1.2.3</t>
  </si>
  <si>
    <t>COP No.:-</t>
  </si>
  <si>
    <t>006</t>
  </si>
  <si>
    <t>Proposed Five Star Hotel at Lucknow</t>
  </si>
  <si>
    <t>Hiring Charges for MS Scaffolding</t>
  </si>
  <si>
    <t>M/s Kiz Enterprises</t>
  </si>
  <si>
    <t>6- Rais Manzil, Husainabad, Chowk, Lucknow-226003</t>
  </si>
  <si>
    <t>PAN No.:- ACKPH0795B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</si>
  <si>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  Service Tax No</t>
    </r>
    <r>
      <rPr>
        <sz val="10"/>
        <rFont val="Tahoma"/>
        <family val="2"/>
      </rPr>
      <t>:-</t>
    </r>
  </si>
  <si>
    <t>Invoice No. 2 dated14th Feb 2014</t>
  </si>
  <si>
    <t>CHPL/006/WO/13-14/Site/03 VO-01,Dates: 17th Feb,2014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</si>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</sst>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</font>
    <font>
      <sz val="11"/>
      <color theme="1" rgb="00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</cellStyleXfs>
  <cellXfs count="2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/>
    <xf numFmtId="170" fontId="18" fillId="0" borderId="1" xfId="0" applyNumberFormat="1" applyFont="1" applyBorder="1" applyAlignment="1">
      <alignment vertical="top"/>
    </xf>
    <xf numFmtId="170" fontId="18" fillId="0" borderId="1" xfId="0" applyNumberFormat="1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2" fontId="18" fillId="0" borderId="1" xfId="0" applyNumberFormat="1" applyFont="1" applyBorder="1" applyAlignment="1">
      <alignment horizontal="right" vertical="top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170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3">
    <cellStyle name="Comma 2" xfId="2"/>
    <cellStyle name="Comma 3" xfId="3"/>
    <cellStyle name="Comma 4" xfId="4"/>
    <cellStyle name="Comma 5" xfId="42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I1" workbookViewId="0">
      <selection activeCell="V8" sqref="V8:V1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customWidth="true" style="1" width="8.4257812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8.140625" collapsed="true"/>
    <col min="22" max="22" customWidth="true" style="32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13"/>
    </row>
    <row r="5" spans="1:67" s="4" customForma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8</v>
      </c>
      <c r="O5" s="29"/>
      <c r="P5" s="117"/>
      <c r="Q5" s="118"/>
      <c r="R5" s="118"/>
      <c r="S5" s="118"/>
      <c r="T5" s="118"/>
      <c r="U5" s="118"/>
      <c r="V5" s="119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20"/>
      <c r="AX5" s="120"/>
      <c r="AY5" s="120"/>
      <c r="AZ5" s="120"/>
      <c r="BA5" s="11"/>
      <c r="BB5" s="10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7" t="s">
        <v>21</v>
      </c>
      <c r="Q6" s="118"/>
      <c r="R6" s="118"/>
      <c r="S6" s="118"/>
      <c r="T6" s="118"/>
      <c r="U6" s="118"/>
      <c r="V6" s="119"/>
      <c r="W6" s="8"/>
      <c r="X6" s="8"/>
      <c r="Y6" s="8"/>
      <c r="Z6" s="8"/>
      <c r="AA6" s="8"/>
      <c r="AB6" s="11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1"/>
      <c r="AP6" s="120"/>
      <c r="AQ6" s="120"/>
      <c r="AR6" s="120"/>
      <c r="AS6" s="120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17</v>
      </c>
      <c r="R7" s="19" t="s">
        <v>18</v>
      </c>
      <c r="S7" s="21" t="s">
        <v>19</v>
      </c>
      <c r="T7" s="19" t="s">
        <v>7</v>
      </c>
      <c r="U7" s="19" t="s">
        <v>24</v>
      </c>
      <c r="V7" s="21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105</v>
      </c>
      <c r="C8" s="107" t="s">
        <v>94</v>
      </c>
      <c r="D8" s="18"/>
      <c r="E8" s="2"/>
      <c r="F8" s="2"/>
      <c r="G8" s="15"/>
      <c r="H8" s="23"/>
      <c r="I8" s="16"/>
      <c r="J8" s="17"/>
      <c r="K8" s="17"/>
      <c r="L8" s="26"/>
      <c r="M8" s="109" t="s">
        <v>104</v>
      </c>
      <c r="N8" s="111">
        <v>0</v>
      </c>
      <c r="O8" s="31"/>
      <c r="P8" s="111">
        <v>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0.0</v>
      </c>
      <c r="V8" s="21" t="n">
        <f>U8*N8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1.1000000000000001</v>
      </c>
      <c r="B9" s="22" t="s">
        <v>105</v>
      </c>
      <c r="C9" s="107" t="s">
        <v>95</v>
      </c>
      <c r="D9" s="18"/>
      <c r="E9" s="5"/>
      <c r="F9" s="5"/>
      <c r="G9" s="15"/>
      <c r="H9" s="23"/>
      <c r="I9" s="16"/>
      <c r="J9" s="17"/>
      <c r="K9" s="17"/>
      <c r="L9" s="27"/>
      <c r="M9" s="110" t="s">
        <v>102</v>
      </c>
      <c r="N9" s="112">
        <v>2</v>
      </c>
      <c r="O9" s="31"/>
      <c r="P9" s="112">
        <v>67000</v>
      </c>
      <c r="Q9" s="20">
        <v>0</v>
      </c>
      <c r="R9" s="20">
        <v>0</v>
      </c>
      <c r="S9" s="20">
        <v>0</v>
      </c>
      <c r="T9" s="20">
        <v>0</v>
      </c>
      <c r="U9" s="19" t="n">
        <f t="shared" ref="U9:U15" si="0">SUM(P9:T9)</f>
        <v>67000.0</v>
      </c>
      <c r="V9" s="21" t="n">
        <f t="shared" ref="V9:V15" si="1">U9*N9</f>
        <v>134000.0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114" t="s">
        <v>106</v>
      </c>
      <c r="B10" s="22" t="s">
        <v>105</v>
      </c>
      <c r="C10" s="107" t="s">
        <v>96</v>
      </c>
      <c r="D10" s="18"/>
      <c r="E10" s="2"/>
      <c r="F10" s="2"/>
      <c r="G10" s="15"/>
      <c r="H10" s="23"/>
      <c r="I10" s="16"/>
      <c r="J10" s="17"/>
      <c r="K10" s="17"/>
      <c r="L10" s="26"/>
      <c r="M10" s="110" t="s">
        <v>103</v>
      </c>
      <c r="N10" s="112">
        <v>1</v>
      </c>
      <c r="O10" s="31"/>
      <c r="P10" s="112">
        <v>150000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0"/>
        <v>150000.0</v>
      </c>
      <c r="V10" s="21" t="n">
        <f t="shared" si="1"/>
        <v>150000.0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114" t="s">
        <v>107</v>
      </c>
      <c r="B11" s="22" t="s">
        <v>105</v>
      </c>
      <c r="C11" s="107" t="s">
        <v>97</v>
      </c>
      <c r="D11" s="18"/>
      <c r="E11" s="5"/>
      <c r="F11" s="5"/>
      <c r="G11" s="15"/>
      <c r="H11" s="23"/>
      <c r="I11" s="16"/>
      <c r="J11" s="17"/>
      <c r="K11" s="17"/>
      <c r="L11" s="27"/>
      <c r="M11" s="110" t="s">
        <v>103</v>
      </c>
      <c r="N11" s="112">
        <v>1</v>
      </c>
      <c r="O11" s="31"/>
      <c r="P11" s="112">
        <v>8000</v>
      </c>
      <c r="Q11" s="20">
        <v>0</v>
      </c>
      <c r="R11" s="20">
        <v>0</v>
      </c>
      <c r="S11" s="20">
        <v>0</v>
      </c>
      <c r="T11" s="20">
        <v>0</v>
      </c>
      <c r="U11" s="19" t="n">
        <f t="shared" si="0"/>
        <v>8000.0</v>
      </c>
      <c r="V11" s="21" t="n">
        <f t="shared" si="1"/>
        <v>8000.0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4">
        <v>1.2</v>
      </c>
      <c r="B12" s="22" t="s">
        <v>105</v>
      </c>
      <c r="C12" s="107" t="s">
        <v>98</v>
      </c>
      <c r="D12" s="5"/>
      <c r="E12" s="5"/>
      <c r="F12" s="5"/>
      <c r="G12" s="5"/>
      <c r="H12" s="5"/>
      <c r="I12" s="5"/>
      <c r="J12" s="5"/>
      <c r="K12" s="5"/>
      <c r="L12" s="27"/>
      <c r="M12" s="110" t="s">
        <v>104</v>
      </c>
      <c r="N12" s="112">
        <v>0</v>
      </c>
      <c r="O12" s="108"/>
      <c r="P12" s="112">
        <v>0</v>
      </c>
      <c r="Q12" s="20">
        <v>0</v>
      </c>
      <c r="R12" s="20">
        <v>0</v>
      </c>
      <c r="S12" s="20">
        <v>0</v>
      </c>
      <c r="T12" s="20">
        <v>0</v>
      </c>
      <c r="U12" s="19" t="n">
        <f t="shared" si="0"/>
        <v>0.0</v>
      </c>
      <c r="V12" s="21" t="n">
        <f t="shared" si="1"/>
        <v>0.0</v>
      </c>
    </row>
    <row r="13" spans="1:67" x14ac:dyDescent="0.25">
      <c r="A13" s="114" t="s">
        <v>108</v>
      </c>
      <c r="B13" s="22" t="s">
        <v>105</v>
      </c>
      <c r="C13" s="107" t="s">
        <v>99</v>
      </c>
      <c r="D13" s="5"/>
      <c r="E13" s="5"/>
      <c r="F13" s="5"/>
      <c r="G13" s="5"/>
      <c r="H13" s="5"/>
      <c r="I13" s="5"/>
      <c r="J13" s="5"/>
      <c r="K13" s="5"/>
      <c r="L13" s="27"/>
      <c r="M13" s="110" t="s">
        <v>15</v>
      </c>
      <c r="N13" s="112">
        <v>168</v>
      </c>
      <c r="O13" s="108"/>
      <c r="P13" s="112">
        <v>770</v>
      </c>
      <c r="Q13" s="20">
        <v>0</v>
      </c>
      <c r="R13" s="20">
        <v>0</v>
      </c>
      <c r="S13" s="20">
        <v>0</v>
      </c>
      <c r="T13" s="20">
        <v>0</v>
      </c>
      <c r="U13" s="19" t="n">
        <f t="shared" si="0"/>
        <v>770.0</v>
      </c>
      <c r="V13" s="21" t="n">
        <f t="shared" si="1"/>
        <v>129360.0</v>
      </c>
    </row>
    <row r="14" spans="1:67" x14ac:dyDescent="0.25">
      <c r="A14" s="114" t="s">
        <v>109</v>
      </c>
      <c r="B14" s="22" t="s">
        <v>105</v>
      </c>
      <c r="C14" s="107" t="s">
        <v>100</v>
      </c>
      <c r="D14" s="5"/>
      <c r="E14" s="5"/>
      <c r="F14" s="5"/>
      <c r="G14" s="5"/>
      <c r="H14" s="5"/>
      <c r="I14" s="5"/>
      <c r="J14" s="5"/>
      <c r="K14" s="5"/>
      <c r="L14" s="27"/>
      <c r="M14" s="110" t="s">
        <v>15</v>
      </c>
      <c r="N14" s="112">
        <v>1225</v>
      </c>
      <c r="O14" s="108"/>
      <c r="P14" s="112">
        <v>56</v>
      </c>
      <c r="Q14" s="20">
        <v>0</v>
      </c>
      <c r="R14" s="20">
        <v>0</v>
      </c>
      <c r="S14" s="20">
        <v>0</v>
      </c>
      <c r="T14" s="20">
        <v>0</v>
      </c>
      <c r="U14" s="19" t="n">
        <f t="shared" si="0"/>
        <v>56.0</v>
      </c>
      <c r="V14" s="21" t="n">
        <f t="shared" si="1"/>
        <v>68600.0</v>
      </c>
    </row>
    <row r="15" spans="1:67" x14ac:dyDescent="0.25">
      <c r="A15" s="114" t="s">
        <v>110</v>
      </c>
      <c r="B15" s="22" t="s">
        <v>105</v>
      </c>
      <c r="C15" s="107" t="s">
        <v>101</v>
      </c>
      <c r="D15" s="5"/>
      <c r="E15" s="5"/>
      <c r="F15" s="5"/>
      <c r="G15" s="5"/>
      <c r="H15" s="5"/>
      <c r="I15" s="5"/>
      <c r="J15" s="5"/>
      <c r="K15" s="5"/>
      <c r="L15" s="27"/>
      <c r="M15" s="110" t="s">
        <v>15</v>
      </c>
      <c r="N15" s="112">
        <v>74</v>
      </c>
      <c r="O15" s="108"/>
      <c r="P15" s="112">
        <v>700</v>
      </c>
      <c r="Q15" s="20">
        <v>0</v>
      </c>
      <c r="R15" s="20">
        <v>0</v>
      </c>
      <c r="S15" s="20">
        <v>0</v>
      </c>
      <c r="T15" s="20">
        <v>0</v>
      </c>
      <c r="U15" s="19" t="n">
        <f t="shared" si="0"/>
        <v>700.0</v>
      </c>
      <c r="V15" s="21" t="n">
        <f t="shared" si="1"/>
        <v>51800.0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5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41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customWidth="true" style="1" width="9.0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4.85546875" collapsed="true"/>
    <col min="22" max="22" customWidth="true" style="32" width="18.140625" collapsed="true"/>
    <col min="23" max="23" customWidth="true" style="101" width="6.0" collapsed="true"/>
    <col min="24" max="30" customWidth="true" style="32" width="18.140625" collapsed="true"/>
    <col min="31" max="31" customWidth="true" style="32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122</v>
      </c>
      <c r="G4" s="113"/>
      <c r="Z4" s="32" t="n">
        <f t="shared" ref="Z4:AE4" si="0">SUM(Z8:Z15)</f>
        <v>472204.99989</v>
      </c>
      <c r="AA4" s="32" t="n">
        <f t="shared" si="0"/>
        <v>0.0</v>
      </c>
      <c r="AB4" s="32" t="n">
        <f t="shared" si="0"/>
        <v>0.0</v>
      </c>
      <c r="AC4" s="32" t="n">
        <f t="shared" si="0"/>
        <v>0.0</v>
      </c>
      <c r="AD4" s="32" t="n">
        <f t="shared" si="0"/>
        <v>0.0</v>
      </c>
      <c r="AE4" s="32" t="n">
        <f t="shared" si="0"/>
        <v>472204.99989</v>
      </c>
    </row>
    <row r="5" spans="1:76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8</v>
      </c>
      <c r="O5" s="29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20"/>
      <c r="BG5" s="120"/>
      <c r="BH5" s="120"/>
      <c r="BI5" s="120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7" t="s">
        <v>21</v>
      </c>
      <c r="Q6" s="118"/>
      <c r="R6" s="118"/>
      <c r="S6" s="118"/>
      <c r="T6" s="118"/>
      <c r="U6" s="118"/>
      <c r="V6" s="118"/>
      <c r="W6" s="102"/>
      <c r="X6" s="118" t="s">
        <v>83</v>
      </c>
      <c r="Y6" s="118"/>
      <c r="Z6" s="118"/>
      <c r="AA6" s="118"/>
      <c r="AB6" s="118"/>
      <c r="AC6" s="118"/>
      <c r="AD6" s="118"/>
      <c r="AE6" s="119"/>
      <c r="AF6" s="8"/>
      <c r="AG6" s="8"/>
      <c r="AH6" s="8"/>
      <c r="AI6" s="8"/>
      <c r="AJ6" s="8"/>
      <c r="AK6" s="11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1"/>
      <c r="AY6" s="120"/>
      <c r="AZ6" s="120"/>
      <c r="BA6" s="120"/>
      <c r="BB6" s="120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17</v>
      </c>
      <c r="R7" s="19" t="s">
        <v>18</v>
      </c>
      <c r="S7" s="21" t="s">
        <v>19</v>
      </c>
      <c r="T7" s="19" t="s">
        <v>7</v>
      </c>
      <c r="U7" s="19" t="s">
        <v>24</v>
      </c>
      <c r="V7" s="21" t="s">
        <v>20</v>
      </c>
      <c r="W7" s="103"/>
      <c r="X7" s="19" t="s">
        <v>84</v>
      </c>
      <c r="Y7" s="19" t="s">
        <v>85</v>
      </c>
      <c r="Z7" s="19" t="s">
        <v>86</v>
      </c>
      <c r="AA7" s="19" t="s">
        <v>87</v>
      </c>
      <c r="AB7" s="19" t="s">
        <v>88</v>
      </c>
      <c r="AC7" s="19" t="s">
        <v>89</v>
      </c>
      <c r="AD7" s="19" t="s">
        <v>90</v>
      </c>
      <c r="AE7" s="21" t="s">
        <v>91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105</v>
      </c>
      <c r="C8" s="107" t="s">
        <v>94</v>
      </c>
      <c r="D8" s="18"/>
      <c r="E8" s="2"/>
      <c r="F8" s="2"/>
      <c r="G8" s="15"/>
      <c r="H8" s="23"/>
      <c r="I8" s="16"/>
      <c r="J8" s="17"/>
      <c r="K8" s="17"/>
      <c r="L8" s="26"/>
      <c r="M8" s="109" t="s">
        <v>104</v>
      </c>
      <c r="N8" s="111">
        <v>0</v>
      </c>
      <c r="O8" s="31"/>
      <c r="P8" s="111">
        <v>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0.0</v>
      </c>
      <c r="V8" s="21" t="n">
        <f>U8*N8</f>
        <v>0.0</v>
      </c>
      <c r="W8" s="103"/>
      <c r="X8" s="19">
        <v>0</v>
      </c>
      <c r="Y8" s="19">
        <v>0</v>
      </c>
      <c r="Z8" s="19" t="n">
        <f>X8*Y8*P8/100</f>
        <v>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1" t="n">
        <f>SUM(Z8:AD8)</f>
        <v>0.0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1.1000000000000001</v>
      </c>
      <c r="B9" s="22" t="s">
        <v>105</v>
      </c>
      <c r="C9" s="107" t="s">
        <v>95</v>
      </c>
      <c r="D9" s="18"/>
      <c r="E9" s="5"/>
      <c r="F9" s="5"/>
      <c r="G9" s="15"/>
      <c r="H9" s="23"/>
      <c r="I9" s="16"/>
      <c r="J9" s="17"/>
      <c r="K9" s="17"/>
      <c r="L9" s="27"/>
      <c r="M9" s="110" t="s">
        <v>102</v>
      </c>
      <c r="N9" s="112">
        <v>2</v>
      </c>
      <c r="O9" s="31"/>
      <c r="P9" s="112">
        <v>67000</v>
      </c>
      <c r="Q9" s="20">
        <v>0</v>
      </c>
      <c r="R9" s="20">
        <v>0</v>
      </c>
      <c r="S9" s="20">
        <v>0</v>
      </c>
      <c r="T9" s="20">
        <v>0</v>
      </c>
      <c r="U9" s="19" t="n">
        <f t="shared" ref="U9:U15" si="1">SUM(P9:T9)</f>
        <v>67000.0</v>
      </c>
      <c r="V9" s="21" t="n">
        <f t="shared" ref="V9:V15" si="2">U9*N9</f>
        <v>134000.0</v>
      </c>
      <c r="W9" s="104"/>
      <c r="X9" s="20" t="n">
        <v>100.0</v>
      </c>
      <c r="Y9" s="20" t="n">
        <v>0.96186567</v>
      </c>
      <c r="Z9" s="19" t="n">
        <f t="shared" ref="Z9:Z11" si="3">X9*Y9*P9/100</f>
        <v>64444.99989</v>
      </c>
      <c r="AA9" s="19" t="n">
        <f t="shared" ref="AA9:AA11" si="4">X9*Y9*Q9/100</f>
        <v>0.0</v>
      </c>
      <c r="AB9" s="19" t="n">
        <f t="shared" ref="AB9:AB11" si="5">X9*Y9*R9/100</f>
        <v>0.0</v>
      </c>
      <c r="AC9" s="19" t="n">
        <f t="shared" ref="AC9:AC11" si="6">X9*Y9*S9/100</f>
        <v>0.0</v>
      </c>
      <c r="AD9" s="19" t="n">
        <f t="shared" ref="AD9:AD11" si="7">X9*Y9*T9/100</f>
        <v>0.0</v>
      </c>
      <c r="AE9" s="21" t="n">
        <f t="shared" ref="AE9:AE11" si="8">SUM(Z9:AD9)</f>
        <v>64444.99989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114" t="s">
        <v>106</v>
      </c>
      <c r="B10" s="22" t="s">
        <v>105</v>
      </c>
      <c r="C10" s="107" t="s">
        <v>96</v>
      </c>
      <c r="D10" s="18"/>
      <c r="E10" s="2"/>
      <c r="F10" s="2"/>
      <c r="G10" s="15"/>
      <c r="H10" s="23"/>
      <c r="I10" s="16"/>
      <c r="J10" s="17"/>
      <c r="K10" s="17"/>
      <c r="L10" s="26"/>
      <c r="M10" s="110" t="s">
        <v>103</v>
      </c>
      <c r="N10" s="112">
        <v>1</v>
      </c>
      <c r="O10" s="31"/>
      <c r="P10" s="112">
        <v>150000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1"/>
        <v>150000.0</v>
      </c>
      <c r="V10" s="21" t="n">
        <f t="shared" si="2"/>
        <v>150000.0</v>
      </c>
      <c r="W10" s="104"/>
      <c r="X10" s="20" t="n">
        <v>100.0</v>
      </c>
      <c r="Y10" s="20" t="n">
        <v>1.0</v>
      </c>
      <c r="Z10" s="19" t="n">
        <f t="shared" si="3"/>
        <v>150000.0</v>
      </c>
      <c r="AA10" s="19" t="n">
        <f t="shared" si="4"/>
        <v>0.0</v>
      </c>
      <c r="AB10" s="19" t="n">
        <f t="shared" si="5"/>
        <v>0.0</v>
      </c>
      <c r="AC10" s="19" t="n">
        <f t="shared" si="6"/>
        <v>0.0</v>
      </c>
      <c r="AD10" s="19" t="n">
        <f t="shared" si="7"/>
        <v>0.0</v>
      </c>
      <c r="AE10" s="21" t="n">
        <f t="shared" si="8"/>
        <v>150000.0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114" t="s">
        <v>107</v>
      </c>
      <c r="B11" s="22" t="s">
        <v>105</v>
      </c>
      <c r="C11" s="107" t="s">
        <v>97</v>
      </c>
      <c r="D11" s="18"/>
      <c r="E11" s="5"/>
      <c r="F11" s="5"/>
      <c r="G11" s="15"/>
      <c r="H11" s="23"/>
      <c r="I11" s="16"/>
      <c r="J11" s="17"/>
      <c r="K11" s="17"/>
      <c r="L11" s="27"/>
      <c r="M11" s="110" t="s">
        <v>103</v>
      </c>
      <c r="N11" s="112">
        <v>1</v>
      </c>
      <c r="O11" s="31"/>
      <c r="P11" s="112">
        <v>8000</v>
      </c>
      <c r="Q11" s="20">
        <v>0</v>
      </c>
      <c r="R11" s="20">
        <v>0</v>
      </c>
      <c r="S11" s="20">
        <v>0</v>
      </c>
      <c r="T11" s="20">
        <v>0</v>
      </c>
      <c r="U11" s="19" t="n">
        <f t="shared" si="1"/>
        <v>8000.0</v>
      </c>
      <c r="V11" s="21" t="n">
        <f t="shared" si="2"/>
        <v>8000.0</v>
      </c>
      <c r="W11" s="104"/>
      <c r="X11" s="20" t="n">
        <v>100.0</v>
      </c>
      <c r="Y11" s="20" t="n">
        <v>1.0</v>
      </c>
      <c r="Z11" s="19" t="n">
        <f t="shared" si="3"/>
        <v>8000.0</v>
      </c>
      <c r="AA11" s="19" t="n">
        <f t="shared" si="4"/>
        <v>0.0</v>
      </c>
      <c r="AB11" s="19" t="n">
        <f t="shared" si="5"/>
        <v>0.0</v>
      </c>
      <c r="AC11" s="19" t="n">
        <f t="shared" si="6"/>
        <v>0.0</v>
      </c>
      <c r="AD11" s="19" t="n">
        <f t="shared" si="7"/>
        <v>0.0</v>
      </c>
      <c r="AE11" s="21" t="n">
        <f t="shared" si="8"/>
        <v>8000.0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14">
        <v>1.2</v>
      </c>
      <c r="B12" s="22" t="s">
        <v>105</v>
      </c>
      <c r="C12" s="107" t="s">
        <v>98</v>
      </c>
      <c r="D12" s="5"/>
      <c r="E12" s="5"/>
      <c r="F12" s="5"/>
      <c r="G12" s="5"/>
      <c r="H12" s="5"/>
      <c r="I12" s="5"/>
      <c r="J12" s="5"/>
      <c r="K12" s="5"/>
      <c r="L12" s="27"/>
      <c r="M12" s="110" t="s">
        <v>104</v>
      </c>
      <c r="N12" s="112">
        <v>0</v>
      </c>
      <c r="O12" s="108"/>
      <c r="P12" s="112">
        <v>0</v>
      </c>
      <c r="Q12" s="20">
        <v>0</v>
      </c>
      <c r="R12" s="20">
        <v>0</v>
      </c>
      <c r="S12" s="20">
        <v>0</v>
      </c>
      <c r="T12" s="20">
        <v>0</v>
      </c>
      <c r="U12" s="19" t="n">
        <f t="shared" si="1"/>
        <v>0.0</v>
      </c>
      <c r="V12" s="21" t="n">
        <f t="shared" si="2"/>
        <v>0.0</v>
      </c>
      <c r="W12" s="104"/>
      <c r="X12" s="20">
        <v>0</v>
      </c>
      <c r="Y12" s="20">
        <v>0</v>
      </c>
      <c r="Z12" s="19" t="n">
        <f t="shared" ref="Z12:Z15" si="9">X12*Y12*P12/100</f>
        <v>0.0</v>
      </c>
      <c r="AA12" s="19" t="n">
        <f t="shared" ref="AA12:AA15" si="10">X12*Y12*Q12/100</f>
        <v>0.0</v>
      </c>
      <c r="AB12" s="19" t="n">
        <f t="shared" ref="AB12:AB15" si="11">X12*Y12*R12/100</f>
        <v>0.0</v>
      </c>
      <c r="AC12" s="19" t="n">
        <f t="shared" ref="AC12:AC15" si="12">X12*Y12*S12/100</f>
        <v>0.0</v>
      </c>
      <c r="AD12" s="19" t="n">
        <f t="shared" ref="AD12:AD15" si="13">X12*Y12*T12/100</f>
        <v>0.0</v>
      </c>
      <c r="AE12" s="21" t="n">
        <f t="shared" ref="AE12:AE15" si="14">SUM(Z12:AD12)</f>
        <v>0.0</v>
      </c>
    </row>
    <row r="13" spans="1:76" x14ac:dyDescent="0.25">
      <c r="A13" s="114" t="s">
        <v>108</v>
      </c>
      <c r="B13" s="22" t="s">
        <v>105</v>
      </c>
      <c r="C13" s="107" t="s">
        <v>99</v>
      </c>
      <c r="D13" s="5"/>
      <c r="E13" s="5"/>
      <c r="F13" s="5"/>
      <c r="G13" s="5"/>
      <c r="H13" s="5"/>
      <c r="I13" s="5"/>
      <c r="J13" s="5"/>
      <c r="K13" s="5"/>
      <c r="L13" s="27"/>
      <c r="M13" s="110" t="s">
        <v>15</v>
      </c>
      <c r="N13" s="112">
        <v>168</v>
      </c>
      <c r="O13" s="108"/>
      <c r="P13" s="112">
        <v>770</v>
      </c>
      <c r="Q13" s="20">
        <v>0</v>
      </c>
      <c r="R13" s="20">
        <v>0</v>
      </c>
      <c r="S13" s="20">
        <v>0</v>
      </c>
      <c r="T13" s="20">
        <v>0</v>
      </c>
      <c r="U13" s="19" t="n">
        <f t="shared" si="1"/>
        <v>770.0</v>
      </c>
      <c r="V13" s="21" t="n">
        <f t="shared" si="2"/>
        <v>129360.0</v>
      </c>
      <c r="W13" s="104"/>
      <c r="X13" s="20" t="n">
        <v>100.0</v>
      </c>
      <c r="Y13" s="20" t="n">
        <v>168.0</v>
      </c>
      <c r="Z13" s="19" t="n">
        <f t="shared" si="9"/>
        <v>129360.0</v>
      </c>
      <c r="AA13" s="19" t="n">
        <f t="shared" si="10"/>
        <v>0.0</v>
      </c>
      <c r="AB13" s="19" t="n">
        <f t="shared" si="11"/>
        <v>0.0</v>
      </c>
      <c r="AC13" s="19" t="n">
        <f t="shared" si="12"/>
        <v>0.0</v>
      </c>
      <c r="AD13" s="19" t="n">
        <f t="shared" si="13"/>
        <v>0.0</v>
      </c>
      <c r="AE13" s="21" t="n">
        <f t="shared" si="14"/>
        <v>129360.0</v>
      </c>
    </row>
    <row r="14" spans="1:76" x14ac:dyDescent="0.25">
      <c r="A14" s="114" t="s">
        <v>109</v>
      </c>
      <c r="B14" s="22" t="s">
        <v>105</v>
      </c>
      <c r="C14" s="107" t="s">
        <v>100</v>
      </c>
      <c r="D14" s="5"/>
      <c r="E14" s="5"/>
      <c r="F14" s="5"/>
      <c r="G14" s="5"/>
      <c r="H14" s="5"/>
      <c r="I14" s="5"/>
      <c r="J14" s="5"/>
      <c r="K14" s="5"/>
      <c r="L14" s="27"/>
      <c r="M14" s="110" t="s">
        <v>15</v>
      </c>
      <c r="N14" s="112">
        <v>1225</v>
      </c>
      <c r="O14" s="108"/>
      <c r="P14" s="112">
        <v>56</v>
      </c>
      <c r="Q14" s="20">
        <v>0</v>
      </c>
      <c r="R14" s="20">
        <v>0</v>
      </c>
      <c r="S14" s="20">
        <v>0</v>
      </c>
      <c r="T14" s="20">
        <v>0</v>
      </c>
      <c r="U14" s="19" t="n">
        <f t="shared" si="1"/>
        <v>56.0</v>
      </c>
      <c r="V14" s="21" t="n">
        <f t="shared" si="2"/>
        <v>68600.0</v>
      </c>
      <c r="W14" s="104"/>
      <c r="X14" s="20" t="n">
        <v>100.0</v>
      </c>
      <c r="Y14" s="20" t="n">
        <v>1225.0</v>
      </c>
      <c r="Z14" s="19" t="n">
        <f t="shared" si="9"/>
        <v>68600.0</v>
      </c>
      <c r="AA14" s="19" t="n">
        <f t="shared" si="10"/>
        <v>0.0</v>
      </c>
      <c r="AB14" s="19" t="n">
        <f t="shared" si="11"/>
        <v>0.0</v>
      </c>
      <c r="AC14" s="19" t="n">
        <f t="shared" si="12"/>
        <v>0.0</v>
      </c>
      <c r="AD14" s="19" t="n">
        <f t="shared" si="13"/>
        <v>0.0</v>
      </c>
      <c r="AE14" s="21" t="n">
        <f t="shared" si="14"/>
        <v>68600.0</v>
      </c>
    </row>
    <row r="15" spans="1:76" x14ac:dyDescent="0.25">
      <c r="A15" s="114" t="s">
        <v>110</v>
      </c>
      <c r="B15" s="22" t="s">
        <v>105</v>
      </c>
      <c r="C15" s="107" t="s">
        <v>101</v>
      </c>
      <c r="D15" s="5"/>
      <c r="E15" s="5"/>
      <c r="F15" s="5"/>
      <c r="G15" s="5"/>
      <c r="H15" s="5"/>
      <c r="I15" s="5"/>
      <c r="J15" s="5"/>
      <c r="K15" s="5"/>
      <c r="L15" s="27"/>
      <c r="M15" s="110" t="s">
        <v>15</v>
      </c>
      <c r="N15" s="112">
        <v>74</v>
      </c>
      <c r="O15" s="108"/>
      <c r="P15" s="112">
        <v>700</v>
      </c>
      <c r="Q15" s="20">
        <v>0</v>
      </c>
      <c r="R15" s="20">
        <v>0</v>
      </c>
      <c r="S15" s="20">
        <v>0</v>
      </c>
      <c r="T15" s="20">
        <v>0</v>
      </c>
      <c r="U15" s="19" t="n">
        <f t="shared" si="1"/>
        <v>700.0</v>
      </c>
      <c r="V15" s="21" t="n">
        <f t="shared" si="2"/>
        <v>51800.0</v>
      </c>
      <c r="W15" s="104"/>
      <c r="X15" s="20" t="n">
        <v>100.0</v>
      </c>
      <c r="Y15" s="20" t="n">
        <v>74.0</v>
      </c>
      <c r="Z15" s="19" t="n">
        <f t="shared" si="9"/>
        <v>51800.0</v>
      </c>
      <c r="AA15" s="19" t="n">
        <f t="shared" si="10"/>
        <v>0.0</v>
      </c>
      <c r="AB15" s="19" t="n">
        <f t="shared" si="11"/>
        <v>0.0</v>
      </c>
      <c r="AC15" s="19" t="n">
        <f t="shared" si="12"/>
        <v>0.0</v>
      </c>
      <c r="AD15" s="19" t="n">
        <f t="shared" si="13"/>
        <v>0.0</v>
      </c>
      <c r="AE15" s="21" t="n">
        <f t="shared" si="14"/>
        <v>51800.0</v>
      </c>
    </row>
    <row r="41" spans="4:4" x14ac:dyDescent="0.25">
      <c r="D41" s="115"/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5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3" sqref="G43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248" t="s">
        <v>25</v>
      </c>
      <c r="B1" s="249"/>
      <c r="C1" s="249"/>
      <c r="D1" s="249"/>
      <c r="E1" s="249"/>
      <c r="F1" s="249"/>
      <c r="G1" s="249"/>
      <c r="H1" s="249"/>
      <c r="I1" s="250"/>
    </row>
    <row r="2" spans="1:10" ht="20.25" x14ac:dyDescent="0.2">
      <c r="A2" s="251" t="s">
        <v>26</v>
      </c>
      <c r="B2" s="252"/>
      <c r="C2" s="252"/>
      <c r="D2" s="252"/>
      <c r="E2" s="252"/>
      <c r="F2" s="252"/>
      <c r="G2" s="252"/>
      <c r="H2" s="252"/>
      <c r="I2" s="253"/>
    </row>
    <row r="3" spans="1:10" ht="15.75" thickBot="1" x14ac:dyDescent="0.25">
      <c r="A3" s="254" t="s">
        <v>111</v>
      </c>
      <c r="B3" s="255"/>
      <c r="C3" s="255"/>
      <c r="D3" s="255"/>
      <c r="E3" s="255"/>
      <c r="F3" s="255"/>
      <c r="G3" s="256" t="s">
        <v>27</v>
      </c>
      <c r="H3" s="257"/>
      <c r="I3" s="258"/>
      <c r="J3" s="36"/>
    </row>
    <row r="4" spans="1:10" s="36" customFormat="1" ht="15" x14ac:dyDescent="0.25">
      <c r="A4" s="259" t="s">
        <v>28</v>
      </c>
      <c r="B4" s="260"/>
      <c r="C4" s="37" t="s">
        <v>112</v>
      </c>
      <c r="D4" s="38"/>
      <c r="E4" s="38"/>
      <c r="F4" s="39"/>
      <c r="G4" s="261" t="s">
        <v>29</v>
      </c>
      <c r="H4" s="262"/>
      <c r="I4" s="263"/>
    </row>
    <row r="5" spans="1:10" s="36" customFormat="1" ht="15.75" thickBot="1" x14ac:dyDescent="0.3">
      <c r="A5" s="267" t="s">
        <v>30</v>
      </c>
      <c r="B5" s="268"/>
      <c r="C5" s="269" t="s">
        <v>113</v>
      </c>
      <c r="D5" s="269"/>
      <c r="E5" s="269"/>
      <c r="F5" s="270"/>
      <c r="G5" s="264"/>
      <c r="H5" s="265"/>
      <c r="I5" s="266"/>
    </row>
    <row r="6" spans="1:10" x14ac:dyDescent="0.2">
      <c r="A6" s="234"/>
      <c r="B6" s="235"/>
      <c r="C6" s="235"/>
      <c r="D6" s="235"/>
      <c r="E6" s="40"/>
      <c r="F6" s="236"/>
      <c r="G6" s="237"/>
      <c r="H6" s="237"/>
      <c r="I6" s="238"/>
    </row>
    <row r="7" spans="1:10" x14ac:dyDescent="0.2">
      <c r="A7" s="41" t="s">
        <v>31</v>
      </c>
      <c r="B7" s="239" t="s">
        <v>114</v>
      </c>
      <c r="C7" s="239"/>
      <c r="D7" s="239"/>
      <c r="E7" s="240"/>
      <c r="F7" s="241" t="s">
        <v>115</v>
      </c>
      <c r="G7" s="242"/>
      <c r="H7" s="242"/>
      <c r="I7" s="243"/>
    </row>
    <row r="8" spans="1:10" x14ac:dyDescent="0.2">
      <c r="A8" s="244" t="s">
        <v>32</v>
      </c>
      <c r="B8" s="245"/>
      <c r="C8" s="42"/>
      <c r="D8" s="42"/>
      <c r="E8" s="40"/>
      <c r="F8" s="231" t="s">
        <v>116</v>
      </c>
      <c r="G8" s="246"/>
      <c r="H8" s="246"/>
      <c r="I8" s="247"/>
    </row>
    <row r="9" spans="1:10" x14ac:dyDescent="0.2">
      <c r="A9" s="227" t="s">
        <v>33</v>
      </c>
      <c r="B9" s="228"/>
      <c r="C9" s="228"/>
      <c r="D9" s="271" t="s">
        <v>120</v>
      </c>
      <c r="E9" s="272"/>
      <c r="F9" s="273" t="s">
        <v>117</v>
      </c>
      <c r="G9" s="273"/>
      <c r="H9" s="273"/>
      <c r="I9" s="274"/>
    </row>
    <row r="10" spans="1:10" x14ac:dyDescent="0.2">
      <c r="A10" s="227" t="s">
        <v>34</v>
      </c>
      <c r="B10" s="228"/>
      <c r="C10" s="228"/>
      <c r="D10" s="229">
        <v>541760</v>
      </c>
      <c r="E10" s="230"/>
      <c r="F10" s="231" t="s">
        <v>118</v>
      </c>
      <c r="G10" s="232"/>
      <c r="H10" s="232"/>
      <c r="I10" s="233"/>
    </row>
    <row r="11" spans="1:10" x14ac:dyDescent="0.2">
      <c r="A11" s="43" t="s">
        <v>35</v>
      </c>
      <c r="B11" s="42"/>
      <c r="C11" s="44"/>
      <c r="D11" s="212"/>
      <c r="E11" s="213"/>
      <c r="F11" s="214" t="s">
        <v>119</v>
      </c>
      <c r="G11" s="215"/>
      <c r="H11" s="215"/>
      <c r="I11" s="216"/>
    </row>
    <row r="12" spans="1:10" ht="13.5" thickBot="1" x14ac:dyDescent="0.25">
      <c r="A12" s="217" t="s">
        <v>36</v>
      </c>
      <c r="B12" s="218"/>
      <c r="C12" s="218"/>
      <c r="D12" s="219"/>
      <c r="E12" s="220"/>
      <c r="F12" s="45"/>
      <c r="G12" s="221"/>
      <c r="H12" s="222"/>
      <c r="I12" s="223"/>
    </row>
    <row r="13" spans="1:10" ht="26.25" thickBot="1" x14ac:dyDescent="0.25">
      <c r="A13" s="46" t="s">
        <v>0</v>
      </c>
      <c r="B13" s="224" t="s">
        <v>37</v>
      </c>
      <c r="C13" s="224"/>
      <c r="D13" s="224"/>
      <c r="E13" s="224"/>
      <c r="F13" s="47" t="s">
        <v>38</v>
      </c>
      <c r="G13" s="48" t="s">
        <v>39</v>
      </c>
      <c r="H13" s="225" t="s">
        <v>40</v>
      </c>
      <c r="I13" s="226"/>
    </row>
    <row r="14" spans="1:10" x14ac:dyDescent="0.2">
      <c r="A14" s="49"/>
      <c r="B14" s="202" t="s">
        <v>41</v>
      </c>
      <c r="C14" s="203"/>
      <c r="D14" s="203"/>
      <c r="E14" s="204"/>
      <c r="F14" s="50"/>
      <c r="G14" s="51" t="s">
        <v>42</v>
      </c>
      <c r="H14" s="205"/>
      <c r="I14" s="206"/>
    </row>
    <row r="15" spans="1:10" ht="13.5" thickBot="1" x14ac:dyDescent="0.25">
      <c r="A15" s="52"/>
      <c r="B15" s="156" t="s">
        <v>43</v>
      </c>
      <c r="C15" s="157"/>
      <c r="D15" s="157"/>
      <c r="E15" s="207"/>
      <c r="F15" s="53"/>
      <c r="G15" s="54" t="s">
        <v>44</v>
      </c>
      <c r="H15" s="208"/>
      <c r="I15" s="209"/>
    </row>
    <row r="16" spans="1:10" ht="15" x14ac:dyDescent="0.2">
      <c r="A16" s="55" t="s">
        <v>45</v>
      </c>
      <c r="B16" s="184" t="s">
        <v>46</v>
      </c>
      <c r="C16" s="184"/>
      <c r="D16" s="184"/>
      <c r="E16" s="184"/>
      <c r="F16" s="56"/>
      <c r="G16" s="57"/>
      <c r="H16" s="210"/>
      <c r="I16" s="211"/>
    </row>
    <row r="17" spans="1:9" x14ac:dyDescent="0.2">
      <c r="A17" s="49" t="n">
        <f>+A15+1</f>
        <v>1.0</v>
      </c>
      <c r="B17" s="194" t="s">
        <v>92</v>
      </c>
      <c r="C17" s="194"/>
      <c r="D17" s="194"/>
      <c r="E17" s="194"/>
      <c r="F17" s="58"/>
      <c r="G17" s="59" t="n">
        <f t="shared" ref="G17:G22" si="0">H17-F17</f>
        <v>472204.99989</v>
      </c>
      <c r="H17" s="195" t="n">
        <f>Certification!Z4</f>
        <v>472204.99989</v>
      </c>
      <c r="I17" s="196"/>
    </row>
    <row r="18" spans="1:9" x14ac:dyDescent="0.2">
      <c r="A18" s="49" t="n">
        <f>+A17+1</f>
        <v>2.0</v>
      </c>
      <c r="B18" s="194" t="s">
        <v>17</v>
      </c>
      <c r="C18" s="194"/>
      <c r="D18" s="194"/>
      <c r="E18" s="194"/>
      <c r="F18" s="58"/>
      <c r="G18" s="59" t="n">
        <f t="shared" si="0"/>
        <v>0.0</v>
      </c>
      <c r="H18" s="195" t="n">
        <f>Certification!AA4</f>
        <v>0.0</v>
      </c>
      <c r="I18" s="196"/>
    </row>
    <row r="19" spans="1:9" ht="12.75" customHeight="1" x14ac:dyDescent="0.2">
      <c r="A19" s="49">
        <v>3</v>
      </c>
      <c r="B19" s="194" t="s">
        <v>47</v>
      </c>
      <c r="C19" s="194"/>
      <c r="D19" s="194"/>
      <c r="E19" s="194"/>
      <c r="F19" s="58"/>
      <c r="G19" s="60" t="n">
        <f t="shared" si="0"/>
        <v>0.0</v>
      </c>
      <c r="H19" s="200" t="n">
        <f>Certification!AB4</f>
        <v>0.0</v>
      </c>
      <c r="I19" s="201"/>
    </row>
    <row r="20" spans="1:9" x14ac:dyDescent="0.2">
      <c r="A20" s="49">
        <v>4</v>
      </c>
      <c r="B20" s="194" t="s">
        <v>19</v>
      </c>
      <c r="C20" s="194"/>
      <c r="D20" s="194"/>
      <c r="E20" s="194"/>
      <c r="F20" s="61"/>
      <c r="G20" s="59" t="n">
        <f t="shared" si="0"/>
        <v>0.0</v>
      </c>
      <c r="H20" s="195" t="n">
        <f>Certification!AC4</f>
        <v>0.0</v>
      </c>
      <c r="I20" s="196"/>
    </row>
    <row r="21" spans="1:9" x14ac:dyDescent="0.2">
      <c r="A21" s="49">
        <v>5</v>
      </c>
      <c r="B21" s="35" t="s">
        <v>93</v>
      </c>
      <c r="F21" s="61"/>
      <c r="G21" s="59" t="n">
        <f t="shared" si="0"/>
        <v>0.0</v>
      </c>
      <c r="H21" s="195" t="n">
        <f>Certification!AD4</f>
        <v>0.0</v>
      </c>
      <c r="I21" s="196"/>
    </row>
    <row r="22" spans="1:9" ht="15.75" thickBot="1" x14ac:dyDescent="0.25">
      <c r="A22" s="62" t="s">
        <v>45</v>
      </c>
      <c r="B22" s="197" t="s">
        <v>48</v>
      </c>
      <c r="C22" s="197"/>
      <c r="D22" s="197"/>
      <c r="E22" s="197"/>
      <c r="F22" s="63" t="n">
        <f>SUM(F17:F21)</f>
        <v>0.0</v>
      </c>
      <c r="G22" s="64" t="n">
        <f t="shared" si="0"/>
        <v>472204.99989</v>
      </c>
      <c r="H22" s="198" t="n">
        <f>SUM(H17:H21)</f>
        <v>472204.99989</v>
      </c>
      <c r="I22" s="199"/>
    </row>
    <row r="23" spans="1:9" ht="15" x14ac:dyDescent="0.2">
      <c r="A23" s="65" t="s">
        <v>49</v>
      </c>
      <c r="B23" s="191" t="s">
        <v>50</v>
      </c>
      <c r="C23" s="191"/>
      <c r="D23" s="191"/>
      <c r="E23" s="191"/>
      <c r="F23" s="66"/>
      <c r="G23" s="67"/>
      <c r="H23" s="192"/>
      <c r="I23" s="193"/>
    </row>
    <row r="24" spans="1:9" x14ac:dyDescent="0.2">
      <c r="A24" s="49">
        <v>1</v>
      </c>
      <c r="B24" s="179" t="s">
        <v>51</v>
      </c>
      <c r="C24" s="179"/>
      <c r="D24" s="179"/>
      <c r="E24" s="179"/>
      <c r="F24" s="58"/>
      <c r="G24" s="59"/>
      <c r="H24" s="180" t="n">
        <v>50000.0</v>
      </c>
      <c r="I24" s="181"/>
    </row>
    <row r="25" spans="1:9" x14ac:dyDescent="0.2">
      <c r="A25" s="49">
        <v>2</v>
      </c>
      <c r="B25" s="179" t="s">
        <v>52</v>
      </c>
      <c r="C25" s="179"/>
      <c r="D25" s="179"/>
      <c r="E25" s="179"/>
      <c r="F25" s="68"/>
      <c r="G25" s="59"/>
      <c r="H25" s="180"/>
      <c r="I25" s="181"/>
    </row>
    <row r="26" spans="1:9" x14ac:dyDescent="0.2">
      <c r="A26" s="49">
        <v>3</v>
      </c>
      <c r="B26" s="179" t="s">
        <v>53</v>
      </c>
      <c r="C26" s="179"/>
      <c r="D26" s="179"/>
      <c r="E26" s="179"/>
      <c r="F26" s="68"/>
      <c r="G26" s="69"/>
      <c r="H26" s="180"/>
      <c r="I26" s="181"/>
    </row>
    <row r="27" spans="1:9" x14ac:dyDescent="0.2">
      <c r="A27" s="49">
        <v>4</v>
      </c>
      <c r="B27" s="179" t="s">
        <v>54</v>
      </c>
      <c r="C27" s="179"/>
      <c r="D27" s="179"/>
      <c r="E27" s="179"/>
      <c r="F27" s="68"/>
      <c r="G27" s="69"/>
      <c r="H27" s="180"/>
      <c r="I27" s="181"/>
    </row>
    <row r="28" spans="1:9" x14ac:dyDescent="0.2">
      <c r="A28" s="49">
        <v>5</v>
      </c>
      <c r="B28" s="179" t="s">
        <v>55</v>
      </c>
      <c r="C28" s="179"/>
      <c r="D28" s="179"/>
      <c r="E28" s="179"/>
      <c r="F28" s="68"/>
      <c r="G28" s="69"/>
      <c r="H28" s="180"/>
      <c r="I28" s="181"/>
    </row>
    <row r="29" spans="1:9" x14ac:dyDescent="0.2">
      <c r="A29" s="49">
        <v>6</v>
      </c>
      <c r="B29" s="179" t="s">
        <v>56</v>
      </c>
      <c r="C29" s="179"/>
      <c r="D29" s="179"/>
      <c r="E29" s="179"/>
      <c r="F29" s="68"/>
      <c r="G29" s="69"/>
      <c r="H29" s="180"/>
      <c r="I29" s="181"/>
    </row>
    <row r="30" spans="1:9" x14ac:dyDescent="0.2">
      <c r="A30" s="49">
        <v>7</v>
      </c>
      <c r="B30" s="179" t="s">
        <v>57</v>
      </c>
      <c r="C30" s="179"/>
      <c r="D30" s="179"/>
      <c r="E30" s="179"/>
      <c r="F30" s="70"/>
      <c r="G30" s="69"/>
      <c r="H30" s="180"/>
      <c r="I30" s="181"/>
    </row>
    <row r="31" spans="1:9" x14ac:dyDescent="0.2">
      <c r="A31" s="49">
        <v>8</v>
      </c>
      <c r="B31" s="179" t="s">
        <v>58</v>
      </c>
      <c r="C31" s="179"/>
      <c r="D31" s="179"/>
      <c r="E31" s="179"/>
      <c r="F31" s="58"/>
      <c r="G31" s="59"/>
      <c r="H31" s="180"/>
      <c r="I31" s="181"/>
    </row>
    <row r="32" spans="1:9" x14ac:dyDescent="0.2">
      <c r="A32" s="49">
        <v>9</v>
      </c>
      <c r="B32" s="179" t="s">
        <v>59</v>
      </c>
      <c r="C32" s="179"/>
      <c r="D32" s="179"/>
      <c r="E32" s="179"/>
      <c r="F32" s="58"/>
      <c r="G32" s="59" t="n">
        <f>H32-F32</f>
        <v>0.0</v>
      </c>
      <c r="H32" s="187"/>
      <c r="I32" s="188"/>
    </row>
    <row r="33" spans="1:11" x14ac:dyDescent="0.2">
      <c r="A33" s="49">
        <v>10</v>
      </c>
      <c r="B33" s="179" t="s">
        <v>60</v>
      </c>
      <c r="C33" s="179"/>
      <c r="D33" s="179"/>
      <c r="E33" s="179"/>
      <c r="F33" s="58"/>
      <c r="G33" s="71"/>
      <c r="H33" s="187"/>
      <c r="I33" s="188"/>
    </row>
    <row r="34" spans="1:11" ht="15.75" thickBot="1" x14ac:dyDescent="0.25">
      <c r="A34" s="72" t="s">
        <v>61</v>
      </c>
      <c r="B34" s="173" t="s">
        <v>62</v>
      </c>
      <c r="C34" s="173"/>
      <c r="D34" s="173"/>
      <c r="E34" s="173"/>
      <c r="F34" s="73" t="n">
        <f>SUM(F24:F33)</f>
        <v>0.0</v>
      </c>
      <c r="G34" s="73" t="n">
        <f t="shared" ref="G34:G42" si="1">H34-F34</f>
        <v>50000.0</v>
      </c>
      <c r="H34" s="189" t="n">
        <f>SUM(H24:H33)</f>
        <v>50000.0</v>
      </c>
      <c r="I34" s="190"/>
    </row>
    <row r="35" spans="1:11" ht="15" x14ac:dyDescent="0.2">
      <c r="A35" s="55" t="s">
        <v>63</v>
      </c>
      <c r="B35" s="184" t="s">
        <v>64</v>
      </c>
      <c r="C35" s="184"/>
      <c r="D35" s="184"/>
      <c r="E35" s="184"/>
      <c r="F35" s="74"/>
      <c r="G35" s="75" t="n">
        <f t="shared" si="1"/>
        <v>0.0</v>
      </c>
      <c r="H35" s="185"/>
      <c r="I35" s="186"/>
    </row>
    <row r="36" spans="1:11" x14ac:dyDescent="0.2">
      <c r="A36" s="76">
        <v>1</v>
      </c>
      <c r="B36" s="179" t="s">
        <v>65</v>
      </c>
      <c r="C36" s="179"/>
      <c r="D36" s="179"/>
      <c r="E36" s="179"/>
      <c r="F36" s="77"/>
      <c r="G36" s="59" t="n">
        <f t="shared" si="1"/>
        <v>0.0</v>
      </c>
      <c r="H36" s="180"/>
      <c r="I36" s="181"/>
    </row>
    <row r="37" spans="1:11" x14ac:dyDescent="0.2">
      <c r="A37" s="76">
        <v>2</v>
      </c>
      <c r="B37" s="179" t="s">
        <v>66</v>
      </c>
      <c r="C37" s="179"/>
      <c r="D37" s="179"/>
      <c r="E37" s="179"/>
      <c r="F37" s="77"/>
      <c r="G37" s="59" t="n">
        <f t="shared" si="1"/>
        <v>0.0</v>
      </c>
      <c r="H37" s="180"/>
      <c r="I37" s="181"/>
    </row>
    <row r="38" spans="1:11" x14ac:dyDescent="0.2">
      <c r="A38" s="76">
        <v>3</v>
      </c>
      <c r="B38" s="179" t="s">
        <v>67</v>
      </c>
      <c r="C38" s="179"/>
      <c r="D38" s="179"/>
      <c r="E38" s="179"/>
      <c r="F38" s="77"/>
      <c r="G38" s="59" t="n">
        <f t="shared" si="1"/>
        <v>0.0</v>
      </c>
      <c r="H38" s="180"/>
      <c r="I38" s="181"/>
    </row>
    <row r="39" spans="1:11" x14ac:dyDescent="0.2">
      <c r="A39" s="76">
        <v>4</v>
      </c>
      <c r="B39" s="179" t="s">
        <v>68</v>
      </c>
      <c r="C39" s="179"/>
      <c r="D39" s="179"/>
      <c r="E39" s="179"/>
      <c r="F39" s="77"/>
      <c r="G39" s="59" t="n">
        <f t="shared" si="1"/>
        <v>0.0</v>
      </c>
      <c r="H39" s="171"/>
      <c r="I39" s="172"/>
    </row>
    <row r="40" spans="1:11" ht="14.25" x14ac:dyDescent="0.2">
      <c r="A40" s="76"/>
      <c r="B40" s="170" t="s">
        <v>69</v>
      </c>
      <c r="C40" s="170"/>
      <c r="D40" s="170"/>
      <c r="E40" s="170"/>
      <c r="F40" s="78"/>
      <c r="G40" s="79" t="n">
        <f t="shared" si="1"/>
        <v>0.0</v>
      </c>
      <c r="H40" s="182"/>
      <c r="I40" s="183"/>
      <c r="J40" s="80"/>
    </row>
    <row r="41" spans="1:11" ht="14.25" x14ac:dyDescent="0.2">
      <c r="A41" s="76"/>
      <c r="B41" s="170" t="s">
        <v>70</v>
      </c>
      <c r="C41" s="170"/>
      <c r="D41" s="170"/>
      <c r="E41" s="170"/>
      <c r="F41" s="78"/>
      <c r="G41" s="79" t="n">
        <f t="shared" si="1"/>
        <v>0.0</v>
      </c>
      <c r="H41" s="171"/>
      <c r="I41" s="172"/>
      <c r="J41" s="80"/>
    </row>
    <row r="42" spans="1:11" s="36" customFormat="1" ht="15.75" thickBot="1" x14ac:dyDescent="0.3">
      <c r="A42" s="72" t="s">
        <v>63</v>
      </c>
      <c r="B42" s="173" t="s">
        <v>71</v>
      </c>
      <c r="C42" s="173"/>
      <c r="D42" s="173"/>
      <c r="E42" s="173"/>
      <c r="F42" s="81" t="n">
        <f>SUM(F36:F41)</f>
        <v>0.0</v>
      </c>
      <c r="G42" s="81" t="n">
        <f t="shared" si="1"/>
        <v>0.0</v>
      </c>
      <c r="H42" s="174" t="n">
        <f>SUM(H36:H41)</f>
        <v>0.0</v>
      </c>
      <c r="I42" s="175"/>
      <c r="J42" s="82"/>
      <c r="K42" s="83"/>
    </row>
    <row r="43" spans="1:11" s="36" customFormat="1" ht="18.75" thickBot="1" x14ac:dyDescent="0.3">
      <c r="A43" s="84"/>
      <c r="B43" s="176" t="s">
        <v>72</v>
      </c>
      <c r="C43" s="176"/>
      <c r="D43" s="176"/>
      <c r="E43" s="176"/>
      <c r="F43" s="85"/>
      <c r="G43" s="86" t="n">
        <f>G42-G34+G22</f>
        <v>422204.99989</v>
      </c>
      <c r="H43" s="177" t="n">
        <f>H22-H34+H42</f>
        <v>422204.99989</v>
      </c>
      <c r="I43" s="178"/>
      <c r="J43" s="82"/>
      <c r="K43" s="83"/>
    </row>
    <row r="44" spans="1:11" s="36" customFormat="1" ht="18" x14ac:dyDescent="0.25">
      <c r="A44" s="87"/>
      <c r="B44" s="148" t="s">
        <v>73</v>
      </c>
      <c r="C44" s="149"/>
      <c r="D44" s="149"/>
      <c r="E44" s="149"/>
      <c r="F44" s="149"/>
      <c r="G44" s="149"/>
      <c r="H44" s="149"/>
      <c r="I44" s="150"/>
    </row>
    <row r="45" spans="1:11" x14ac:dyDescent="0.2">
      <c r="A45" s="49"/>
      <c r="B45" s="151" t="s">
        <v>74</v>
      </c>
      <c r="C45" s="152"/>
      <c r="D45" s="152"/>
      <c r="E45" s="153"/>
      <c r="F45" s="154"/>
      <c r="G45" s="154"/>
      <c r="H45" s="154"/>
      <c r="I45" s="155"/>
    </row>
    <row r="46" spans="1:11" x14ac:dyDescent="0.2">
      <c r="A46" s="52"/>
      <c r="B46" s="156" t="s">
        <v>75</v>
      </c>
      <c r="C46" s="157"/>
      <c r="D46" s="160"/>
      <c r="E46" s="160"/>
      <c r="F46" s="160"/>
      <c r="G46" s="160"/>
      <c r="H46" s="160"/>
      <c r="I46" s="161"/>
    </row>
    <row r="47" spans="1:11" x14ac:dyDescent="0.2">
      <c r="A47" s="88"/>
      <c r="B47" s="158"/>
      <c r="C47" s="159"/>
      <c r="D47" s="162"/>
      <c r="E47" s="162"/>
      <c r="F47" s="162"/>
      <c r="G47" s="162"/>
      <c r="H47" s="162"/>
      <c r="I47" s="163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64" t="s">
        <v>76</v>
      </c>
      <c r="B49" s="165"/>
      <c r="C49" s="164" t="s">
        <v>77</v>
      </c>
      <c r="D49" s="165"/>
      <c r="E49" s="166"/>
      <c r="F49" s="95" t="s">
        <v>78</v>
      </c>
      <c r="G49" s="167" t="s">
        <v>78</v>
      </c>
      <c r="H49" s="168"/>
      <c r="I49" s="169"/>
    </row>
    <row r="50" spans="1:9" x14ac:dyDescent="0.2">
      <c r="A50" s="124"/>
      <c r="B50" s="125"/>
      <c r="C50" s="124"/>
      <c r="D50" s="130"/>
      <c r="E50" s="125"/>
      <c r="F50" s="125"/>
      <c r="G50" s="133"/>
      <c r="H50" s="134"/>
      <c r="I50" s="135"/>
    </row>
    <row r="51" spans="1:9" x14ac:dyDescent="0.2">
      <c r="A51" s="126"/>
      <c r="B51" s="127"/>
      <c r="C51" s="126"/>
      <c r="D51" s="131"/>
      <c r="E51" s="127"/>
      <c r="F51" s="127"/>
      <c r="G51" s="136"/>
      <c r="H51" s="137"/>
      <c r="I51" s="138"/>
    </row>
    <row r="52" spans="1:9" x14ac:dyDescent="0.2">
      <c r="A52" s="126"/>
      <c r="B52" s="127"/>
      <c r="C52" s="126"/>
      <c r="D52" s="131"/>
      <c r="E52" s="127"/>
      <c r="F52" s="127"/>
      <c r="G52" s="136"/>
      <c r="H52" s="137"/>
      <c r="I52" s="138"/>
    </row>
    <row r="53" spans="1:9" x14ac:dyDescent="0.2">
      <c r="A53" s="126"/>
      <c r="B53" s="127"/>
      <c r="C53" s="126"/>
      <c r="D53" s="131"/>
      <c r="E53" s="127"/>
      <c r="F53" s="127"/>
      <c r="G53" s="136"/>
      <c r="H53" s="137"/>
      <c r="I53" s="138"/>
    </row>
    <row r="54" spans="1:9" x14ac:dyDescent="0.2">
      <c r="A54" s="126"/>
      <c r="B54" s="127"/>
      <c r="C54" s="126"/>
      <c r="D54" s="131"/>
      <c r="E54" s="127"/>
      <c r="F54" s="127"/>
      <c r="G54" s="136"/>
      <c r="H54" s="137"/>
      <c r="I54" s="138"/>
    </row>
    <row r="55" spans="1:9" x14ac:dyDescent="0.2">
      <c r="A55" s="126"/>
      <c r="B55" s="127"/>
      <c r="C55" s="126"/>
      <c r="D55" s="131"/>
      <c r="E55" s="127"/>
      <c r="F55" s="127"/>
      <c r="G55" s="136"/>
      <c r="H55" s="137"/>
      <c r="I55" s="138"/>
    </row>
    <row r="56" spans="1:9" x14ac:dyDescent="0.2">
      <c r="A56" s="126"/>
      <c r="B56" s="127"/>
      <c r="C56" s="126"/>
      <c r="D56" s="131"/>
      <c r="E56" s="127"/>
      <c r="F56" s="127"/>
      <c r="G56" s="136"/>
      <c r="H56" s="137"/>
      <c r="I56" s="138"/>
    </row>
    <row r="57" spans="1:9" x14ac:dyDescent="0.2">
      <c r="A57" s="128"/>
      <c r="B57" s="129"/>
      <c r="C57" s="128"/>
      <c r="D57" s="132"/>
      <c r="E57" s="129"/>
      <c r="F57" s="129"/>
      <c r="G57" s="139"/>
      <c r="H57" s="140"/>
      <c r="I57" s="141"/>
    </row>
    <row r="58" spans="1:9" x14ac:dyDescent="0.2">
      <c r="A58" s="142"/>
      <c r="B58" s="143"/>
      <c r="C58" s="144"/>
      <c r="D58" s="145"/>
      <c r="E58" s="146"/>
      <c r="F58" s="96"/>
      <c r="G58" s="142"/>
      <c r="H58" s="147"/>
      <c r="I58" s="143"/>
    </row>
    <row r="59" spans="1:9" ht="15" thickBot="1" x14ac:dyDescent="0.25">
      <c r="A59" s="121" t="s">
        <v>79</v>
      </c>
      <c r="B59" s="122"/>
      <c r="C59" s="121" t="s">
        <v>80</v>
      </c>
      <c r="D59" s="123"/>
      <c r="E59" s="122"/>
      <c r="F59" s="97" t="s">
        <v>81</v>
      </c>
      <c r="G59" s="121" t="s">
        <v>82</v>
      </c>
      <c r="H59" s="123"/>
      <c r="I59" s="122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2014-09-19T05:06:50Z</dcterms:modified>
</coreProperties>
</file>