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35" i="9" l="1"/>
  <c r="V35" i="9" s="1"/>
  <c r="U34" i="9"/>
  <c r="V34" i="9" s="1"/>
  <c r="U33" i="9"/>
  <c r="V33" i="9" s="1"/>
  <c r="U32" i="9"/>
  <c r="V32" i="9" s="1"/>
  <c r="U31" i="9"/>
  <c r="V31" i="9" s="1"/>
  <c r="U30" i="9"/>
  <c r="V30" i="9" s="1"/>
  <c r="U29" i="9"/>
  <c r="V29" i="9" s="1"/>
  <c r="U28" i="9"/>
  <c r="V28" i="9" s="1"/>
  <c r="U27" i="9"/>
  <c r="V27" i="9" s="1"/>
  <c r="U26" i="9"/>
  <c r="V26" i="9" s="1"/>
  <c r="U25" i="9"/>
  <c r="V25" i="9" s="1"/>
  <c r="U24" i="9"/>
  <c r="V24" i="9" s="1"/>
  <c r="U23" i="9"/>
  <c r="V23" i="9" s="1"/>
  <c r="U22" i="9"/>
  <c r="V22" i="9" s="1"/>
  <c r="U21" i="9"/>
  <c r="V21" i="9" s="1"/>
  <c r="U20" i="9"/>
  <c r="V20" i="9" s="1"/>
  <c r="U19" i="9"/>
  <c r="V19" i="9" s="1"/>
  <c r="U18" i="9"/>
  <c r="V18" i="9" s="1"/>
  <c r="U17" i="9"/>
  <c r="V17" i="9" s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Z12" i="9" l="1"/>
  <c r="AA12" i="9"/>
  <c r="AB12" i="9"/>
  <c r="AC12" i="9"/>
  <c r="AD12" i="9"/>
  <c r="Z13" i="9"/>
  <c r="AA13" i="9"/>
  <c r="AB13" i="9"/>
  <c r="AC13" i="9"/>
  <c r="AD13" i="9"/>
  <c r="Z14" i="9"/>
  <c r="AA14" i="9"/>
  <c r="AB14" i="9"/>
  <c r="AC14" i="9"/>
  <c r="AD14" i="9"/>
  <c r="Z15" i="9"/>
  <c r="AA15" i="9"/>
  <c r="AB15" i="9"/>
  <c r="AC15" i="9"/>
  <c r="AD15" i="9"/>
  <c r="Z16" i="9"/>
  <c r="AA16" i="9"/>
  <c r="AB16" i="9"/>
  <c r="AC16" i="9"/>
  <c r="AD16" i="9"/>
  <c r="Z17" i="9"/>
  <c r="AA17" i="9"/>
  <c r="AB17" i="9"/>
  <c r="AC17" i="9"/>
  <c r="AD17" i="9"/>
  <c r="Z18" i="9"/>
  <c r="AA18" i="9"/>
  <c r="AB18" i="9"/>
  <c r="AC18" i="9"/>
  <c r="AD18" i="9"/>
  <c r="Z19" i="9"/>
  <c r="AA19" i="9"/>
  <c r="AB19" i="9"/>
  <c r="AC19" i="9"/>
  <c r="AD19" i="9"/>
  <c r="Z20" i="9"/>
  <c r="AA20" i="9"/>
  <c r="AB20" i="9"/>
  <c r="AC20" i="9"/>
  <c r="AD20" i="9"/>
  <c r="Z21" i="9"/>
  <c r="AA21" i="9"/>
  <c r="AB21" i="9"/>
  <c r="AC21" i="9"/>
  <c r="AD21" i="9"/>
  <c r="Z22" i="9"/>
  <c r="AA22" i="9"/>
  <c r="AB22" i="9"/>
  <c r="AC22" i="9"/>
  <c r="AD22" i="9"/>
  <c r="Z23" i="9"/>
  <c r="AA23" i="9"/>
  <c r="AB23" i="9"/>
  <c r="AC23" i="9"/>
  <c r="AD23" i="9"/>
  <c r="Z24" i="9"/>
  <c r="AA24" i="9"/>
  <c r="AB24" i="9"/>
  <c r="AC24" i="9"/>
  <c r="AD24" i="9"/>
  <c r="Z25" i="9"/>
  <c r="AA25" i="9"/>
  <c r="AB25" i="9"/>
  <c r="AC25" i="9"/>
  <c r="AD25" i="9"/>
  <c r="Z26" i="9"/>
  <c r="AA26" i="9"/>
  <c r="AB26" i="9"/>
  <c r="AC26" i="9"/>
  <c r="AD26" i="9"/>
  <c r="Z27" i="9"/>
  <c r="AA27" i="9"/>
  <c r="AB27" i="9"/>
  <c r="AC27" i="9"/>
  <c r="AD27" i="9"/>
  <c r="Z28" i="9"/>
  <c r="AA28" i="9"/>
  <c r="AB28" i="9"/>
  <c r="AC28" i="9"/>
  <c r="AD28" i="9"/>
  <c r="Z29" i="9"/>
  <c r="AA29" i="9"/>
  <c r="AB29" i="9"/>
  <c r="AC29" i="9"/>
  <c r="AD29" i="9"/>
  <c r="Z30" i="9"/>
  <c r="AA30" i="9"/>
  <c r="AB30" i="9"/>
  <c r="AC30" i="9"/>
  <c r="AD30" i="9"/>
  <c r="Z31" i="9"/>
  <c r="AA31" i="9"/>
  <c r="AB31" i="9"/>
  <c r="AC31" i="9"/>
  <c r="AD31" i="9"/>
  <c r="Z32" i="9"/>
  <c r="AA32" i="9"/>
  <c r="AB32" i="9"/>
  <c r="AC32" i="9"/>
  <c r="AD32" i="9"/>
  <c r="Z33" i="9"/>
  <c r="AA33" i="9"/>
  <c r="AB33" i="9"/>
  <c r="AC33" i="9"/>
  <c r="AD33" i="9"/>
  <c r="Z34" i="9"/>
  <c r="AA34" i="9"/>
  <c r="AB34" i="9"/>
  <c r="AC34" i="9"/>
  <c r="AD34" i="9"/>
  <c r="Z35" i="9"/>
  <c r="AA35" i="9"/>
  <c r="AB35" i="9"/>
  <c r="AC35" i="9"/>
  <c r="AD35" i="9"/>
  <c r="AE35" i="9" l="1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U9" i="8"/>
  <c r="V9" i="8" s="1"/>
  <c r="U10" i="8"/>
  <c r="V10" i="8" s="1"/>
  <c r="U11" i="8"/>
  <c r="V11" i="8" s="1"/>
  <c r="U12" i="8"/>
  <c r="V12" i="8" s="1"/>
  <c r="U13" i="8"/>
  <c r="V13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0" i="8"/>
  <c r="V20" i="8" s="1"/>
  <c r="U21" i="8"/>
  <c r="V21" i="8" s="1"/>
  <c r="U22" i="8"/>
  <c r="V22" i="8" s="1"/>
  <c r="U23" i="8"/>
  <c r="V23" i="8" s="1"/>
  <c r="U24" i="8"/>
  <c r="V24" i="8" s="1"/>
  <c r="U25" i="8"/>
  <c r="V25" i="8" s="1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8" i="8"/>
  <c r="V8" i="8" s="1"/>
  <c r="G39" i="10"/>
  <c r="AD9" i="9" l="1"/>
  <c r="AD10" i="9"/>
  <c r="AD11" i="9"/>
  <c r="AD8" i="9"/>
  <c r="AD4" i="9" s="1"/>
  <c r="AC9" i="9"/>
  <c r="AC10" i="9"/>
  <c r="AC11" i="9"/>
  <c r="AC8" i="9"/>
  <c r="AC4" i="9" s="1"/>
  <c r="AB9" i="9"/>
  <c r="AB10" i="9"/>
  <c r="AB11" i="9"/>
  <c r="AB8" i="9"/>
  <c r="AA9" i="9"/>
  <c r="AA10" i="9"/>
  <c r="AA11" i="9"/>
  <c r="AA8" i="9"/>
  <c r="AA4" i="9" s="1"/>
  <c r="Z9" i="9"/>
  <c r="AE9" i="9" s="1"/>
  <c r="Z10" i="9"/>
  <c r="AE10" i="9" s="1"/>
  <c r="Z11" i="9"/>
  <c r="Z8" i="9"/>
  <c r="H42" i="10"/>
  <c r="G42" i="10" s="1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E8" i="9" l="1"/>
  <c r="Z4" i="9"/>
  <c r="AB4" i="9"/>
  <c r="H19" i="10" s="1"/>
  <c r="G19" i="10" s="1"/>
  <c r="H20" i="10"/>
  <c r="G20" i="10" s="1"/>
  <c r="H18" i="10"/>
  <c r="G18" i="10" s="1"/>
  <c r="H21" i="10"/>
  <c r="G21" i="10" s="1"/>
  <c r="AE11" i="9"/>
  <c r="AE4" i="9" s="1"/>
  <c r="H17" i="10"/>
  <c r="G17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<sst xmlns="http://schemas.openxmlformats.org/spreadsheetml/2006/main" count="315" uniqueCount="147">
  <si>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</si>
  <si>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</si>
  <si>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</si>
  <si>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</si>
  <si>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</si>
  <si>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</si>
  <si>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</si>
  <si>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</si>
  <si>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</si>
  <si>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</si>
  <si>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</si>
  <si>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</si>
  <si>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</si>
  <si>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</si>
  <si>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</si>
  <si>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</si>
  <si>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</si>
  <si>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</si>
  <si>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</si>
  <si>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</si>
  <si>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</si>
  <si>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</si>
  <si>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</si>
  <si>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</si>
  <si>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</si>
  <si>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</si>
  <si>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</si>
  <si>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</si>
  <si>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</si>
  <si>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</si>
  <si>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</si>
  <si>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</si>
  <si>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</si>
  <si>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</si>
  <si>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</si>
  <si>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</si>
  <si>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</si>
  <si>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</si>
  <si>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</si>
  <si>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</si>
  <si>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</si>
  <si>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</si>
  <si>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</si>
  <si>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</si>
  <si>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</si>
  <si>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</si>
  <si>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</si>
  <si>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</si>
  <si>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</si>
  <si>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</si>
  <si>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</si>
  <si>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</si>
  <si>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</si>
  <si>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</si>
  <si>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</si>
  <si>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</si>
  <si>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</si>
  <si>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</si>
  <si>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</si>
  <si>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</si>
  <si>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</si>
  <si>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</si>
  <si>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</si>
  <si>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</si>
  <si>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</si>
  <si>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</si>
  <si>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</si>
  <si>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</si>
  <si>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</si>
  <si>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</si>
  <si>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</si>
  <si>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</si>
  <si>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</si>
  <si>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</si>
  <si>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</si>
  <si>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</si>
  <si>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</si>
  <si>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</si>
  <si>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</si>
  <si>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</si>
  <si>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</si>
  <si>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</si>
  <si>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</si>
  <si>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</si>
  <si>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</si>
  <si>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</si>
  <si>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</si>
  <si>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</si>
  <si>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</si>
  <si>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</si>
  <si>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</si>
  <si>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</si>
  <si>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</si>
  <si>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</si>
  <si>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Area cleaning with Grass cutting,leveling &amp; dressing etc. complete.</t>
  </si>
  <si>
    <t>Earth work excavation for foundation work up to 900mm deep of soft/hard soil.</t>
  </si>
  <si>
    <t>PLAIN CEMENT CONCRETE</t>
  </si>
  <si>
    <r>
      <t>Providing and laying in position and compaction as specified machine mixed</t>
    </r>
    <r>
      <rPr>
        <b/>
        <sz val="12"/>
        <color indexed="8"/>
        <rFont val="Times New Roman"/>
        <family val="1"/>
      </rPr>
      <t xml:space="preserve"> plain cement concrete  of Grade M-15 </t>
    </r>
    <r>
      <rPr>
        <sz val="12"/>
        <color indexed="8"/>
        <rFont val="Times New Roman"/>
        <family val="1"/>
      </rPr>
      <t>using maximum 20 mm down graded coarse aggregate of 75mm thick including all the cost of centering, shuttering and removal of formwork etc. complete as directed by the Engineer.</t>
    </r>
  </si>
  <si>
    <r>
      <t>P/L in position and compaction as specified machine mixed</t>
    </r>
    <r>
      <rPr>
        <b/>
        <sz val="12"/>
        <color indexed="8"/>
        <rFont val="Times New Roman"/>
        <family val="1"/>
      </rPr>
      <t xml:space="preserve"> of 1:6:8 (cement:course sand: brick ballast) </t>
    </r>
    <r>
      <rPr>
        <sz val="12"/>
        <color indexed="8"/>
        <rFont val="Times New Roman"/>
        <family val="1"/>
      </rPr>
      <t>using maximum 40 mm down graded brick ballast of 100 mm thick including all the cost of centering, shuttering and removal of formwork etc. complete as directed by the Engineer.</t>
    </r>
  </si>
  <si>
    <t xml:space="preserve"> LINTELS</t>
  </si>
  <si>
    <r>
      <t>Providing ,laying &amp; fixing in position of precast lintel of 1:2:4</t>
    </r>
    <r>
      <rPr>
        <b/>
        <sz val="12"/>
        <color indexed="8"/>
        <rFont val="Times New Roman"/>
        <family val="1"/>
      </rPr>
      <t xml:space="preserve"> cement concrete of </t>
    </r>
    <r>
      <rPr>
        <sz val="12"/>
        <color indexed="8"/>
        <rFont val="Times New Roman"/>
        <family val="1"/>
      </rPr>
      <t>including adding of 10mm dia 4 nos main reinforcement steel with 8mm dia stirrups @ 200 c/c , etc.</t>
    </r>
  </si>
  <si>
    <t>MASONRY</t>
  </si>
  <si>
    <r>
      <t xml:space="preserve">Providing and constructing </t>
    </r>
    <r>
      <rPr>
        <b/>
        <sz val="12"/>
        <rFont val="Times New Roman"/>
        <family val="1"/>
      </rPr>
      <t xml:space="preserve">Brick Masonry </t>
    </r>
    <r>
      <rPr>
        <sz val="12"/>
        <rFont val="Times New Roman"/>
        <family val="1"/>
      </rPr>
      <t xml:space="preserve"> with locally available first quality bricks in cement mortar CM 1:6 (1 cement : 6 coarse sand) in specified courses of approved bond and including  raking out joints, curing, including de-watering, all complete as per drawing &amp; as per specifications etc. at all heights, depths and leads all as directed by Engineer to his entire satisfaction.</t>
    </r>
  </si>
  <si>
    <r>
      <t xml:space="preserve">Providing and constructing </t>
    </r>
    <r>
      <rPr>
        <b/>
        <sz val="12"/>
        <color indexed="8"/>
        <rFont val="Times New Roman"/>
        <family val="1"/>
      </rPr>
      <t>Brick masonry in 115mm thick</t>
    </r>
    <r>
      <rPr>
        <sz val="12"/>
        <color indexed="8"/>
        <rFont val="Times New Roman"/>
        <family val="1"/>
      </rPr>
      <t xml:space="preserve"> in 1:4 (cement : course sand) including scaffolding etc of Ist class of bricks. </t>
    </r>
  </si>
  <si>
    <t>P/L brick soling with top coat of 10mm plaster in 1:5 (cement: course sand) in proper level &amp; line.</t>
  </si>
  <si>
    <t>PLASTERING WORK</t>
  </si>
  <si>
    <r>
      <t>Providing and applying 12mm thick plaster</t>
    </r>
    <r>
      <rPr>
        <sz val="12"/>
        <color indexed="8"/>
        <rFont val="Times New Roman"/>
        <family val="1"/>
      </rPr>
      <t xml:space="preserve"> in cement mortar 1:6 (1 cement : 6 fine sand); iincluding stagging,curing etc. complete.</t>
    </r>
  </si>
  <si>
    <t>P/L cement pointing with 1:5 cement : course/fine sand complete with scaffolding, curing etc complete.</t>
  </si>
  <si>
    <t>P/L IPS flooring of 40mm thick in 1:2:4 (cement: course sand: course aggregate)</t>
  </si>
  <si>
    <t>DOORS , WINDOW &amp; LOUVERS</t>
  </si>
  <si>
    <t>Providing &amp; fixing MS louvers of size 600x300mm complete with primer coating having wt. approx. 7 kg each.</t>
  </si>
  <si>
    <t>TILES &amp; PAINTS</t>
  </si>
  <si>
    <t xml:space="preserve">Providing &amp; fixing wall tile (Dado tile) of size 150x150mm white glaze color tile in 1:4 cement : course sand up to 1.2 meter height with border, complete in proper plumb &amp; line including curing etc. </t>
  </si>
  <si>
    <t>Basic Rate of Tile Rs- 25/sft</t>
  </si>
  <si>
    <t>Providing &amp; fixing anti skid  floor tile  of size 300x300mm white color in 1:5 cement :  course sand</t>
  </si>
  <si>
    <t>Providing &amp; fixing 6mm thick defect less clear mirror of size 600x300mm</t>
  </si>
  <si>
    <t>P/L two coats of OBD paint .</t>
  </si>
  <si>
    <t>P/L two coats of white wash.</t>
  </si>
  <si>
    <t>P/F Gypsum board false ceiling with all necessary fittings.</t>
  </si>
  <si>
    <t>P/F roof of GI sheets &amp; MS pipes with complete fittings.</t>
  </si>
  <si>
    <t>II</t>
  </si>
  <si>
    <t>III</t>
  </si>
  <si>
    <t>IV</t>
  </si>
  <si>
    <t>V</t>
  </si>
  <si>
    <t>VI</t>
  </si>
  <si>
    <t>VII</t>
  </si>
  <si>
    <t>SQM</t>
  </si>
  <si>
    <t>CUM</t>
  </si>
  <si>
    <t>Nil</t>
  </si>
  <si>
    <t>203010000</t>
  </si>
  <si>
    <t>203020000</t>
  </si>
  <si>
    <t>203070000</t>
  </si>
  <si>
    <t>203110000</t>
  </si>
  <si>
    <t>Providing &amp; fixing MS door frame with shutter of 35x35x5mm section of angle &amp; 3mm thick of shutter including three numbers of Hinges, Two numbers of handle, and required all hardwares etc. complete with two coat of primer. Size of Door is 750x2100mm</t>
  </si>
  <si>
    <t>006</t>
  </si>
  <si>
    <t>Proposed Five star Hotel at Lucknow</t>
  </si>
  <si>
    <t>M/s. Rajtara Construction</t>
  </si>
  <si>
    <t>Pure Kauhali, PO- Chiluli, Tehsil-Tiloi, Distt-C.S.M Nagina (U.P)</t>
  </si>
  <si>
    <t>PAN No.:- ATNPM4148D</t>
  </si>
  <si>
    <t>Invoice No. CHPL/RTC/LKO 3rd and Final, dated 28th March 2014</t>
  </si>
  <si>
    <t>Construction of Toilets and Store</t>
  </si>
  <si>
    <t>CHPL/006/WO/13-14/Site/023, Dated 29th Dec 2013</t>
  </si>
  <si>
    <t>203080000</t>
  </si>
  <si>
    <t>COP No.:-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</si>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</sst>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.0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justify" vertical="top" wrapText="1"/>
    </xf>
    <xf numFmtId="0" fontId="18" fillId="0" borderId="1" xfId="0" applyFont="1" applyFill="1" applyBorder="1" applyAlignment="1">
      <alignment horizontal="justify" vertical="top" wrapText="1"/>
    </xf>
    <xf numFmtId="0" fontId="20" fillId="0" borderId="1" xfId="0" applyFont="1" applyFill="1" applyBorder="1" applyAlignment="1">
      <alignment horizontal="justify" vertical="top" wrapText="1"/>
    </xf>
    <xf numFmtId="0" fontId="1" fillId="5" borderId="1" xfId="0" applyFont="1" applyFill="1" applyBorder="1"/>
    <xf numFmtId="170" fontId="17" fillId="0" borderId="34" xfId="0" applyNumberFormat="1" applyFont="1" applyFill="1" applyBorder="1" applyAlignment="1">
      <alignment horizontal="center" vertical="top" wrapText="1"/>
    </xf>
    <xf numFmtId="170" fontId="18" fillId="0" borderId="34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right" vertical="center" wrapText="1"/>
    </xf>
    <xf numFmtId="2" fontId="17" fillId="0" borderId="1" xfId="0" applyNumberFormat="1" applyFont="1" applyFill="1" applyBorder="1" applyAlignment="1">
      <alignment horizontal="right" wrapText="1"/>
    </xf>
    <xf numFmtId="2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2" fontId="17" fillId="0" borderId="1" xfId="0" applyNumberFormat="1" applyFont="1" applyFill="1" applyBorder="1" applyAlignment="1">
      <alignment horizontal="right" vertical="top" wrapText="1"/>
    </xf>
    <xf numFmtId="170" fontId="19" fillId="0" borderId="1" xfId="0" applyNumberFormat="1" applyFont="1" applyFill="1" applyBorder="1" applyAlignment="1">
      <alignment horizontal="center" vertical="top" wrapText="1"/>
    </xf>
    <xf numFmtId="170" fontId="17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70" fontId="18" fillId="0" borderId="1" xfId="0" applyNumberFormat="1" applyFont="1" applyFill="1" applyBorder="1" applyAlignment="1">
      <alignment horizontal="center" vertical="top" wrapText="1"/>
    </xf>
    <xf numFmtId="170" fontId="18" fillId="0" borderId="1" xfId="0" applyNumberFormat="1" applyFont="1" applyFill="1" applyBorder="1" applyAlignment="1">
      <alignment horizontal="center" vertical="top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35"/>
  <sheetViews>
    <sheetView zoomScaleNormal="100" workbookViewId="0">
      <pane xSplit="3" ySplit="7" topLeftCell="L24" activePane="bottomRight" state="frozen"/>
      <selection pane="topRight" activeCell="D1" sqref="D1"/>
      <selection pane="bottomLeft" activeCell="A8" sqref="A8"/>
      <selection pane="bottomRight" activeCell="N32" sqref="N32:N3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customWidth="true" style="1" width="8.0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8.140625" collapsed="true"/>
    <col min="22" max="22" customWidth="true" style="33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26"/>
    </row>
    <row r="5" spans="1:67" s="4" customFormat="1" x14ac:dyDescent="0.25">
      <c r="A5" s="2"/>
      <c r="B5" s="2"/>
      <c r="C5" s="127" t="s">
        <v>5</v>
      </c>
      <c r="D5" s="127"/>
      <c r="E5" s="127"/>
      <c r="F5" s="127"/>
      <c r="G5" s="127"/>
      <c r="H5" s="127"/>
      <c r="I5" s="127"/>
      <c r="J5" s="127"/>
      <c r="K5" s="127"/>
      <c r="L5" s="127"/>
      <c r="M5" s="3" t="s">
        <v>2</v>
      </c>
      <c r="N5" s="3" t="s">
        <v>8</v>
      </c>
      <c r="O5" s="30"/>
      <c r="P5" s="128"/>
      <c r="Q5" s="129"/>
      <c r="R5" s="129"/>
      <c r="S5" s="129"/>
      <c r="T5" s="129"/>
      <c r="U5" s="129"/>
      <c r="V5" s="13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31"/>
      <c r="AX5" s="131"/>
      <c r="AY5" s="131"/>
      <c r="AZ5" s="131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8" t="s">
        <v>21</v>
      </c>
      <c r="Q6" s="129"/>
      <c r="R6" s="129"/>
      <c r="S6" s="129"/>
      <c r="T6" s="129"/>
      <c r="U6" s="129"/>
      <c r="V6" s="130"/>
      <c r="W6" s="8"/>
      <c r="X6" s="8"/>
      <c r="Y6" s="8"/>
      <c r="Z6" s="8"/>
      <c r="AA6" s="8"/>
      <c r="AB6" s="1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1"/>
      <c r="AP6" s="131"/>
      <c r="AQ6" s="131"/>
      <c r="AR6" s="131"/>
      <c r="AS6" s="131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17</v>
      </c>
      <c r="R7" s="20" t="s">
        <v>18</v>
      </c>
      <c r="S7" s="22" t="s">
        <v>19</v>
      </c>
      <c r="T7" s="20" t="s">
        <v>7</v>
      </c>
      <c r="U7" s="20" t="s">
        <v>24</v>
      </c>
      <c r="V7" s="22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31.5" x14ac:dyDescent="0.25">
      <c r="A8" s="112">
        <v>1</v>
      </c>
      <c r="B8" s="23" t="s">
        <v>129</v>
      </c>
      <c r="C8" s="108" t="s">
        <v>94</v>
      </c>
      <c r="D8" s="18"/>
      <c r="E8" s="2"/>
      <c r="F8" s="2"/>
      <c r="G8" s="15"/>
      <c r="H8" s="24"/>
      <c r="I8" s="16"/>
      <c r="J8" s="17"/>
      <c r="K8" s="17"/>
      <c r="L8" s="27"/>
      <c r="M8" s="114" t="s">
        <v>126</v>
      </c>
      <c r="N8" s="116">
        <v>287.17</v>
      </c>
      <c r="O8" s="32"/>
      <c r="P8" s="20">
        <v>25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25.0</v>
      </c>
      <c r="V8" s="22" t="n">
        <f>U8*N8</f>
        <v>7179.25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1.5" x14ac:dyDescent="0.25">
      <c r="A9" s="113">
        <v>2</v>
      </c>
      <c r="B9" s="23" t="s">
        <v>129</v>
      </c>
      <c r="C9" s="109" t="s">
        <v>95</v>
      </c>
      <c r="D9" s="18"/>
      <c r="E9" s="5"/>
      <c r="F9" s="5"/>
      <c r="G9" s="15"/>
      <c r="H9" s="24"/>
      <c r="I9" s="16"/>
      <c r="J9" s="17"/>
      <c r="K9" s="17"/>
      <c r="L9" s="28"/>
      <c r="M9" s="115" t="s">
        <v>127</v>
      </c>
      <c r="N9" s="117">
        <v>60</v>
      </c>
      <c r="O9" s="32"/>
      <c r="P9" s="21">
        <v>150</v>
      </c>
      <c r="Q9" s="20">
        <v>0</v>
      </c>
      <c r="R9" s="21">
        <v>0</v>
      </c>
      <c r="S9" s="22">
        <v>0</v>
      </c>
      <c r="T9" s="20">
        <v>0</v>
      </c>
      <c r="U9" s="20" t="n">
        <f t="shared" ref="U9:U35" si="0">SUM(P9:T9)</f>
        <v>150.0</v>
      </c>
      <c r="V9" s="22" t="n">
        <f t="shared" ref="V9:V35" si="1">U9*N9</f>
        <v>9000.0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ht="15.75" x14ac:dyDescent="0.25">
      <c r="A10" s="121" t="s">
        <v>120</v>
      </c>
      <c r="B10" s="23" t="s">
        <v>130</v>
      </c>
      <c r="C10" s="110" t="s">
        <v>96</v>
      </c>
      <c r="D10" s="5"/>
      <c r="E10" s="5"/>
      <c r="F10" s="5"/>
      <c r="G10" s="5"/>
      <c r="H10" s="5"/>
      <c r="I10" s="5"/>
      <c r="J10" s="5"/>
      <c r="K10" s="5"/>
      <c r="L10" s="28"/>
      <c r="M10" s="5" t="s">
        <v>128</v>
      </c>
      <c r="N10" s="19">
        <v>0</v>
      </c>
      <c r="O10" s="111"/>
      <c r="P10" s="21">
        <v>0</v>
      </c>
      <c r="Q10" s="20">
        <v>0</v>
      </c>
      <c r="R10" s="21">
        <v>0</v>
      </c>
      <c r="S10" s="22">
        <v>0</v>
      </c>
      <c r="T10" s="20">
        <v>0</v>
      </c>
      <c r="U10" s="20" t="n">
        <f t="shared" si="0"/>
        <v>0.0</v>
      </c>
      <c r="V10" s="22" t="n">
        <f t="shared" si="1"/>
        <v>0.0</v>
      </c>
    </row>
    <row r="11" spans="1:67" ht="94.5" x14ac:dyDescent="0.25">
      <c r="A11" s="122">
        <v>1</v>
      </c>
      <c r="B11" s="23" t="s">
        <v>130</v>
      </c>
      <c r="C11" s="109" t="s">
        <v>97</v>
      </c>
      <c r="D11" s="5"/>
      <c r="E11" s="5"/>
      <c r="F11" s="5"/>
      <c r="G11" s="5"/>
      <c r="H11" s="5"/>
      <c r="I11" s="5"/>
      <c r="J11" s="5"/>
      <c r="K11" s="5"/>
      <c r="L11" s="28"/>
      <c r="M11" s="115" t="s">
        <v>127</v>
      </c>
      <c r="N11" s="117">
        <v>3.5</v>
      </c>
      <c r="O11" s="111"/>
      <c r="P11" s="117">
        <v>5800</v>
      </c>
      <c r="Q11" s="20">
        <v>0</v>
      </c>
      <c r="R11" s="21">
        <v>0</v>
      </c>
      <c r="S11" s="22">
        <v>0</v>
      </c>
      <c r="T11" s="20">
        <v>0</v>
      </c>
      <c r="U11" s="20" t="n">
        <f t="shared" si="0"/>
        <v>5800.0</v>
      </c>
      <c r="V11" s="22" t="n">
        <f t="shared" si="1"/>
        <v>20300.0</v>
      </c>
    </row>
    <row r="12" spans="1:67" ht="94.5" x14ac:dyDescent="0.25">
      <c r="A12" s="122">
        <v>2</v>
      </c>
      <c r="B12" s="23" t="s">
        <v>130</v>
      </c>
      <c r="C12" s="109" t="s">
        <v>98</v>
      </c>
      <c r="D12" s="5"/>
      <c r="E12" s="5"/>
      <c r="F12" s="5"/>
      <c r="G12" s="5"/>
      <c r="H12" s="5"/>
      <c r="I12" s="5"/>
      <c r="J12" s="5"/>
      <c r="K12" s="5"/>
      <c r="L12" s="28"/>
      <c r="M12" s="115" t="s">
        <v>127</v>
      </c>
      <c r="N12" s="117">
        <v>3.5</v>
      </c>
      <c r="O12" s="111"/>
      <c r="P12" s="117">
        <v>1700</v>
      </c>
      <c r="Q12" s="20">
        <v>0</v>
      </c>
      <c r="R12" s="21">
        <v>0</v>
      </c>
      <c r="S12" s="22">
        <v>0</v>
      </c>
      <c r="T12" s="20">
        <v>0</v>
      </c>
      <c r="U12" s="20" t="n">
        <f t="shared" si="0"/>
        <v>1700.0</v>
      </c>
      <c r="V12" s="22" t="n">
        <f t="shared" si="1"/>
        <v>5950.0</v>
      </c>
    </row>
    <row r="13" spans="1:67" ht="15.75" x14ac:dyDescent="0.25">
      <c r="A13" s="121" t="s">
        <v>121</v>
      </c>
      <c r="B13" s="23" t="s">
        <v>130</v>
      </c>
      <c r="C13" s="109" t="s">
        <v>99</v>
      </c>
      <c r="D13" s="5"/>
      <c r="E13" s="5"/>
      <c r="F13" s="5"/>
      <c r="G13" s="5"/>
      <c r="H13" s="5"/>
      <c r="I13" s="5"/>
      <c r="J13" s="5"/>
      <c r="K13" s="5"/>
      <c r="L13" s="28"/>
      <c r="M13" s="5" t="s">
        <v>128</v>
      </c>
      <c r="N13" s="19">
        <v>0</v>
      </c>
      <c r="O13" s="111"/>
      <c r="P13" s="21">
        <v>0</v>
      </c>
      <c r="Q13" s="20">
        <v>0</v>
      </c>
      <c r="R13" s="21">
        <v>0</v>
      </c>
      <c r="S13" s="22">
        <v>0</v>
      </c>
      <c r="T13" s="20">
        <v>0</v>
      </c>
      <c r="U13" s="20" t="n">
        <f t="shared" si="0"/>
        <v>0.0</v>
      </c>
      <c r="V13" s="22" t="n">
        <f t="shared" si="1"/>
        <v>0.0</v>
      </c>
    </row>
    <row r="14" spans="1:67" ht="63" x14ac:dyDescent="0.25">
      <c r="A14" s="122">
        <v>1</v>
      </c>
      <c r="B14" s="23" t="s">
        <v>130</v>
      </c>
      <c r="C14" s="109" t="s">
        <v>100</v>
      </c>
      <c r="D14" s="5"/>
      <c r="E14" s="5"/>
      <c r="F14" s="5"/>
      <c r="G14" s="5"/>
      <c r="H14" s="5"/>
      <c r="I14" s="5"/>
      <c r="J14" s="5"/>
      <c r="K14" s="5"/>
      <c r="L14" s="28"/>
      <c r="M14" s="115" t="s">
        <v>127</v>
      </c>
      <c r="N14" s="117">
        <v>0.48</v>
      </c>
      <c r="O14" s="111"/>
      <c r="P14" s="117">
        <v>12000</v>
      </c>
      <c r="Q14" s="20">
        <v>0</v>
      </c>
      <c r="R14" s="21">
        <v>0</v>
      </c>
      <c r="S14" s="22">
        <v>0</v>
      </c>
      <c r="T14" s="20">
        <v>0</v>
      </c>
      <c r="U14" s="20" t="n">
        <f t="shared" si="0"/>
        <v>12000.0</v>
      </c>
      <c r="V14" s="22" t="n">
        <f t="shared" si="1"/>
        <v>5760.0</v>
      </c>
    </row>
    <row r="15" spans="1:67" ht="15.75" x14ac:dyDescent="0.25">
      <c r="A15" s="123" t="s">
        <v>122</v>
      </c>
      <c r="B15" s="23" t="s">
        <v>131</v>
      </c>
      <c r="C15" s="110" t="s">
        <v>101</v>
      </c>
      <c r="D15" s="5"/>
      <c r="E15" s="5"/>
      <c r="F15" s="5"/>
      <c r="G15" s="5"/>
      <c r="H15" s="5"/>
      <c r="I15" s="5"/>
      <c r="J15" s="5"/>
      <c r="K15" s="5"/>
      <c r="L15" s="28"/>
      <c r="M15" s="5" t="s">
        <v>128</v>
      </c>
      <c r="N15" s="19">
        <v>0</v>
      </c>
      <c r="O15" s="111"/>
      <c r="P15" s="21">
        <v>0</v>
      </c>
      <c r="Q15" s="20">
        <v>0</v>
      </c>
      <c r="R15" s="21">
        <v>0</v>
      </c>
      <c r="S15" s="22">
        <v>0</v>
      </c>
      <c r="T15" s="20">
        <v>0</v>
      </c>
      <c r="U15" s="20" t="n">
        <f t="shared" si="0"/>
        <v>0.0</v>
      </c>
      <c r="V15" s="22" t="n">
        <f t="shared" si="1"/>
        <v>0.0</v>
      </c>
    </row>
    <row r="16" spans="1:67" ht="110.25" x14ac:dyDescent="0.25">
      <c r="A16" s="124">
        <v>1</v>
      </c>
      <c r="B16" s="23" t="s">
        <v>131</v>
      </c>
      <c r="C16" s="109" t="s">
        <v>102</v>
      </c>
      <c r="D16" s="5"/>
      <c r="E16" s="5"/>
      <c r="F16" s="5"/>
      <c r="G16" s="5"/>
      <c r="H16" s="5"/>
      <c r="I16" s="5"/>
      <c r="J16" s="5"/>
      <c r="K16" s="5"/>
      <c r="L16" s="28"/>
      <c r="M16" s="115" t="s">
        <v>127</v>
      </c>
      <c r="N16" s="117">
        <v>13</v>
      </c>
      <c r="O16" s="111"/>
      <c r="P16" s="117">
        <v>4300</v>
      </c>
      <c r="Q16" s="20">
        <v>0</v>
      </c>
      <c r="R16" s="21">
        <v>0</v>
      </c>
      <c r="S16" s="22">
        <v>0</v>
      </c>
      <c r="T16" s="20">
        <v>0</v>
      </c>
      <c r="U16" s="20" t="n">
        <f t="shared" si="0"/>
        <v>4300.0</v>
      </c>
      <c r="V16" s="22" t="n">
        <f t="shared" si="1"/>
        <v>55900.0</v>
      </c>
    </row>
    <row r="17" spans="1:22" ht="47.25" x14ac:dyDescent="0.25">
      <c r="A17" s="125">
        <v>2</v>
      </c>
      <c r="B17" s="23" t="s">
        <v>131</v>
      </c>
      <c r="C17" s="109" t="s">
        <v>103</v>
      </c>
      <c r="D17" s="5"/>
      <c r="E17" s="5"/>
      <c r="F17" s="5"/>
      <c r="G17" s="5"/>
      <c r="H17" s="5"/>
      <c r="I17" s="5"/>
      <c r="J17" s="5"/>
      <c r="K17" s="5"/>
      <c r="L17" s="28"/>
      <c r="M17" s="118" t="s">
        <v>126</v>
      </c>
      <c r="N17" s="117">
        <v>131</v>
      </c>
      <c r="O17" s="111"/>
      <c r="P17" s="117">
        <v>550</v>
      </c>
      <c r="Q17" s="20">
        <v>0</v>
      </c>
      <c r="R17" s="21">
        <v>0</v>
      </c>
      <c r="S17" s="22">
        <v>0</v>
      </c>
      <c r="T17" s="20">
        <v>0</v>
      </c>
      <c r="U17" s="20" t="n">
        <f t="shared" si="0"/>
        <v>550.0</v>
      </c>
      <c r="V17" s="22" t="n">
        <f t="shared" si="1"/>
        <v>72050.0</v>
      </c>
    </row>
    <row r="18" spans="1:22" ht="31.5" x14ac:dyDescent="0.25">
      <c r="A18" s="125">
        <v>3</v>
      </c>
      <c r="B18" s="23" t="s">
        <v>131</v>
      </c>
      <c r="C18" s="109" t="s">
        <v>104</v>
      </c>
      <c r="D18" s="5"/>
      <c r="E18" s="5"/>
      <c r="F18" s="5"/>
      <c r="G18" s="5"/>
      <c r="H18" s="5"/>
      <c r="I18" s="5"/>
      <c r="J18" s="5"/>
      <c r="K18" s="5"/>
      <c r="L18" s="28"/>
      <c r="M18" s="118" t="s">
        <v>126</v>
      </c>
      <c r="N18" s="117">
        <v>32</v>
      </c>
      <c r="O18" s="111"/>
      <c r="P18" s="117">
        <v>350</v>
      </c>
      <c r="Q18" s="20">
        <v>0</v>
      </c>
      <c r="R18" s="21">
        <v>0</v>
      </c>
      <c r="S18" s="22">
        <v>0</v>
      </c>
      <c r="T18" s="20">
        <v>0</v>
      </c>
      <c r="U18" s="20" t="n">
        <f t="shared" si="0"/>
        <v>350.0</v>
      </c>
      <c r="V18" s="22" t="n">
        <f t="shared" si="1"/>
        <v>11200.0</v>
      </c>
    </row>
    <row r="19" spans="1:22" ht="15.75" x14ac:dyDescent="0.25">
      <c r="A19" s="123" t="s">
        <v>123</v>
      </c>
      <c r="B19" s="23" t="s">
        <v>142</v>
      </c>
      <c r="C19" s="110" t="s">
        <v>105</v>
      </c>
      <c r="D19" s="5"/>
      <c r="E19" s="5"/>
      <c r="F19" s="5"/>
      <c r="G19" s="5"/>
      <c r="H19" s="5"/>
      <c r="I19" s="5"/>
      <c r="J19" s="5"/>
      <c r="K19" s="5"/>
      <c r="L19" s="28"/>
      <c r="M19" s="5" t="s">
        <v>128</v>
      </c>
      <c r="N19" s="19">
        <v>0</v>
      </c>
      <c r="O19" s="111"/>
      <c r="P19" s="21">
        <v>0</v>
      </c>
      <c r="Q19" s="20">
        <v>0</v>
      </c>
      <c r="R19" s="21">
        <v>0</v>
      </c>
      <c r="S19" s="22">
        <v>0</v>
      </c>
      <c r="T19" s="20">
        <v>0</v>
      </c>
      <c r="U19" s="20" t="n">
        <f t="shared" si="0"/>
        <v>0.0</v>
      </c>
      <c r="V19" s="22" t="n">
        <f t="shared" si="1"/>
        <v>0.0</v>
      </c>
    </row>
    <row r="20" spans="1:22" ht="47.25" x14ac:dyDescent="0.25">
      <c r="A20" s="124">
        <v>1</v>
      </c>
      <c r="B20" s="23" t="s">
        <v>142</v>
      </c>
      <c r="C20" s="109" t="s">
        <v>106</v>
      </c>
      <c r="D20" s="5"/>
      <c r="E20" s="5"/>
      <c r="F20" s="5"/>
      <c r="G20" s="5"/>
      <c r="H20" s="5"/>
      <c r="I20" s="5"/>
      <c r="J20" s="5"/>
      <c r="K20" s="5"/>
      <c r="L20" s="28"/>
      <c r="M20" s="118" t="s">
        <v>126</v>
      </c>
      <c r="N20" s="117">
        <v>315</v>
      </c>
      <c r="O20" s="111"/>
      <c r="P20" s="117">
        <v>150</v>
      </c>
      <c r="Q20" s="20">
        <v>0</v>
      </c>
      <c r="R20" s="21">
        <v>0</v>
      </c>
      <c r="S20" s="22">
        <v>0</v>
      </c>
      <c r="T20" s="20">
        <v>0</v>
      </c>
      <c r="U20" s="20" t="n">
        <f t="shared" si="0"/>
        <v>150.0</v>
      </c>
      <c r="V20" s="22" t="n">
        <f t="shared" si="1"/>
        <v>47250.0</v>
      </c>
    </row>
    <row r="21" spans="1:22" ht="31.5" x14ac:dyDescent="0.25">
      <c r="A21" s="124">
        <v>2</v>
      </c>
      <c r="B21" s="23" t="s">
        <v>142</v>
      </c>
      <c r="C21" s="109" t="s">
        <v>107</v>
      </c>
      <c r="D21" s="5"/>
      <c r="E21" s="5"/>
      <c r="F21" s="5"/>
      <c r="G21" s="5"/>
      <c r="H21" s="5"/>
      <c r="I21" s="5"/>
      <c r="J21" s="5"/>
      <c r="K21" s="5"/>
      <c r="L21" s="28"/>
      <c r="M21" s="118" t="s">
        <v>126</v>
      </c>
      <c r="N21" s="117">
        <v>81.33</v>
      </c>
      <c r="O21" s="111"/>
      <c r="P21" s="117">
        <v>70</v>
      </c>
      <c r="Q21" s="20">
        <v>0</v>
      </c>
      <c r="R21" s="21">
        <v>0</v>
      </c>
      <c r="S21" s="22">
        <v>0</v>
      </c>
      <c r="T21" s="20">
        <v>0</v>
      </c>
      <c r="U21" s="20" t="n">
        <f t="shared" si="0"/>
        <v>70.0</v>
      </c>
      <c r="V21" s="22" t="n">
        <f t="shared" si="1"/>
        <v>5693.099999999999</v>
      </c>
    </row>
    <row r="22" spans="1:22" ht="31.5" x14ac:dyDescent="0.25">
      <c r="A22" s="124">
        <v>3</v>
      </c>
      <c r="B22" s="23" t="s">
        <v>142</v>
      </c>
      <c r="C22" s="109" t="s">
        <v>108</v>
      </c>
      <c r="D22" s="5"/>
      <c r="E22" s="5"/>
      <c r="F22" s="5"/>
      <c r="G22" s="5"/>
      <c r="H22" s="5"/>
      <c r="I22" s="5"/>
      <c r="J22" s="5"/>
      <c r="K22" s="5"/>
      <c r="L22" s="28"/>
      <c r="M22" s="118" t="s">
        <v>126</v>
      </c>
      <c r="N22" s="117">
        <v>36</v>
      </c>
      <c r="O22" s="111"/>
      <c r="P22" s="117">
        <v>400</v>
      </c>
      <c r="Q22" s="20">
        <v>0</v>
      </c>
      <c r="R22" s="21">
        <v>0</v>
      </c>
      <c r="S22" s="22">
        <v>0</v>
      </c>
      <c r="T22" s="20">
        <v>0</v>
      </c>
      <c r="U22" s="20" t="n">
        <f t="shared" si="0"/>
        <v>400.0</v>
      </c>
      <c r="V22" s="22" t="n">
        <f t="shared" si="1"/>
        <v>14400.0</v>
      </c>
    </row>
    <row r="23" spans="1:22" ht="15.75" x14ac:dyDescent="0.25">
      <c r="A23" s="123" t="s">
        <v>124</v>
      </c>
      <c r="B23" s="23" t="s">
        <v>132</v>
      </c>
      <c r="C23" s="110" t="s">
        <v>109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128</v>
      </c>
      <c r="N23" s="19">
        <v>0</v>
      </c>
      <c r="O23" s="111"/>
      <c r="P23" s="21">
        <v>0</v>
      </c>
      <c r="Q23" s="20">
        <v>0</v>
      </c>
      <c r="R23" s="21">
        <v>0</v>
      </c>
      <c r="S23" s="22">
        <v>0</v>
      </c>
      <c r="T23" s="20">
        <v>0</v>
      </c>
      <c r="U23" s="20" t="n">
        <f t="shared" si="0"/>
        <v>0.0</v>
      </c>
      <c r="V23" s="22" t="n">
        <f t="shared" si="1"/>
        <v>0.0</v>
      </c>
    </row>
    <row r="24" spans="1:22" ht="78.75" x14ac:dyDescent="0.25">
      <c r="A24" s="124">
        <v>1</v>
      </c>
      <c r="B24" s="23" t="s">
        <v>132</v>
      </c>
      <c r="C24" s="109" t="s">
        <v>133</v>
      </c>
      <c r="D24" s="5"/>
      <c r="E24" s="5"/>
      <c r="F24" s="5"/>
      <c r="G24" s="5"/>
      <c r="H24" s="5"/>
      <c r="I24" s="5"/>
      <c r="J24" s="5"/>
      <c r="K24" s="5"/>
      <c r="L24" s="28"/>
      <c r="M24" s="118" t="s">
        <v>15</v>
      </c>
      <c r="N24" s="117">
        <v>7</v>
      </c>
      <c r="O24" s="111"/>
      <c r="P24" s="117">
        <v>3200</v>
      </c>
      <c r="Q24" s="20">
        <v>0</v>
      </c>
      <c r="R24" s="21">
        <v>0</v>
      </c>
      <c r="S24" s="22">
        <v>0</v>
      </c>
      <c r="T24" s="20">
        <v>0</v>
      </c>
      <c r="U24" s="20" t="n">
        <f t="shared" si="0"/>
        <v>3200.0</v>
      </c>
      <c r="V24" s="22" t="n">
        <f t="shared" si="1"/>
        <v>22400.0</v>
      </c>
    </row>
    <row r="25" spans="1:22" ht="31.5" x14ac:dyDescent="0.25">
      <c r="A25" s="124">
        <v>2</v>
      </c>
      <c r="B25" s="23" t="s">
        <v>132</v>
      </c>
      <c r="C25" s="109" t="s">
        <v>110</v>
      </c>
      <c r="D25" s="5"/>
      <c r="E25" s="5"/>
      <c r="F25" s="5"/>
      <c r="G25" s="5"/>
      <c r="H25" s="5"/>
      <c r="I25" s="5"/>
      <c r="J25" s="5"/>
      <c r="K25" s="5"/>
      <c r="L25" s="28"/>
      <c r="M25" s="118" t="s">
        <v>15</v>
      </c>
      <c r="N25" s="117">
        <v>7</v>
      </c>
      <c r="O25" s="111"/>
      <c r="P25" s="117">
        <v>510</v>
      </c>
      <c r="Q25" s="20">
        <v>0</v>
      </c>
      <c r="R25" s="21"/>
      <c r="S25" s="22">
        <v>0</v>
      </c>
      <c r="T25" s="20">
        <v>0</v>
      </c>
      <c r="U25" s="20" t="n">
        <f t="shared" si="0"/>
        <v>510.0</v>
      </c>
      <c r="V25" s="22" t="n">
        <f t="shared" si="1"/>
        <v>3570.0</v>
      </c>
    </row>
    <row r="26" spans="1:22" ht="15.75" x14ac:dyDescent="0.25">
      <c r="A26" s="123" t="s">
        <v>125</v>
      </c>
      <c r="B26" s="23" t="s">
        <v>132</v>
      </c>
      <c r="C26" s="110" t="s">
        <v>111</v>
      </c>
      <c r="D26" s="5"/>
      <c r="E26" s="5"/>
      <c r="F26" s="5"/>
      <c r="G26" s="5"/>
      <c r="H26" s="5"/>
      <c r="I26" s="5"/>
      <c r="J26" s="5"/>
      <c r="K26" s="5"/>
      <c r="L26" s="28"/>
      <c r="M26" s="5" t="s">
        <v>128</v>
      </c>
      <c r="N26" s="19">
        <v>0</v>
      </c>
      <c r="O26" s="111"/>
      <c r="P26" s="21">
        <v>0</v>
      </c>
      <c r="Q26" s="20">
        <v>0</v>
      </c>
      <c r="R26" s="21">
        <v>0</v>
      </c>
      <c r="S26" s="22">
        <v>0</v>
      </c>
      <c r="T26" s="20">
        <v>0</v>
      </c>
      <c r="U26" s="20" t="n">
        <f t="shared" si="0"/>
        <v>0.0</v>
      </c>
      <c r="V26" s="22" t="n">
        <f t="shared" si="1"/>
        <v>0.0</v>
      </c>
    </row>
    <row r="27" spans="1:22" ht="63" x14ac:dyDescent="0.25">
      <c r="A27" s="122">
        <v>1</v>
      </c>
      <c r="B27" s="23" t="s">
        <v>132</v>
      </c>
      <c r="C27" s="109" t="s">
        <v>112</v>
      </c>
      <c r="D27" s="5"/>
      <c r="E27" s="5"/>
      <c r="F27" s="5"/>
      <c r="G27" s="5"/>
      <c r="H27" s="5"/>
      <c r="I27" s="5"/>
      <c r="J27" s="5"/>
      <c r="K27" s="5"/>
      <c r="L27" s="28"/>
      <c r="M27" s="118" t="s">
        <v>126</v>
      </c>
      <c r="N27" s="117">
        <v>20</v>
      </c>
      <c r="O27" s="111"/>
      <c r="P27" s="117">
        <v>450</v>
      </c>
      <c r="Q27" s="20">
        <v>0</v>
      </c>
      <c r="R27" s="21">
        <v>0</v>
      </c>
      <c r="S27" s="22">
        <v>0</v>
      </c>
      <c r="T27" s="20">
        <v>0</v>
      </c>
      <c r="U27" s="20" t="n">
        <f t="shared" si="0"/>
        <v>450.0</v>
      </c>
      <c r="V27" s="22" t="n">
        <f t="shared" si="1"/>
        <v>9000.0</v>
      </c>
    </row>
    <row r="28" spans="1:22" ht="15.75" x14ac:dyDescent="0.25">
      <c r="A28" s="5"/>
      <c r="B28" s="23" t="s">
        <v>132</v>
      </c>
      <c r="C28" s="109" t="s">
        <v>113</v>
      </c>
      <c r="D28" s="5"/>
      <c r="E28" s="5"/>
      <c r="F28" s="5"/>
      <c r="G28" s="5"/>
      <c r="H28" s="5"/>
      <c r="I28" s="5"/>
      <c r="J28" s="5"/>
      <c r="K28" s="5"/>
      <c r="L28" s="28"/>
      <c r="M28" s="5" t="s">
        <v>128</v>
      </c>
      <c r="N28" s="19">
        <v>0</v>
      </c>
      <c r="O28" s="111"/>
      <c r="P28" s="21">
        <v>0</v>
      </c>
      <c r="Q28" s="20">
        <v>0</v>
      </c>
      <c r="R28" s="21">
        <v>0</v>
      </c>
      <c r="S28" s="22">
        <v>0</v>
      </c>
      <c r="T28" s="20">
        <v>0</v>
      </c>
      <c r="U28" s="20" t="n">
        <f t="shared" si="0"/>
        <v>0.0</v>
      </c>
      <c r="V28" s="22" t="n">
        <f t="shared" si="1"/>
        <v>0.0</v>
      </c>
    </row>
    <row r="29" spans="1:22" ht="31.5" x14ac:dyDescent="0.25">
      <c r="A29" s="124">
        <v>2</v>
      </c>
      <c r="B29" s="23" t="s">
        <v>132</v>
      </c>
      <c r="C29" s="109" t="s">
        <v>114</v>
      </c>
      <c r="D29" s="5"/>
      <c r="E29" s="5"/>
      <c r="F29" s="5"/>
      <c r="G29" s="5"/>
      <c r="H29" s="5"/>
      <c r="I29" s="5"/>
      <c r="J29" s="5"/>
      <c r="K29" s="5"/>
      <c r="L29" s="28"/>
      <c r="M29" s="118" t="s">
        <v>126</v>
      </c>
      <c r="N29" s="117">
        <v>8</v>
      </c>
      <c r="O29" s="111"/>
      <c r="P29" s="117">
        <v>450</v>
      </c>
      <c r="Q29" s="20">
        <v>0</v>
      </c>
      <c r="R29" s="21">
        <v>0</v>
      </c>
      <c r="S29" s="22">
        <v>0</v>
      </c>
      <c r="T29" s="20">
        <v>0</v>
      </c>
      <c r="U29" s="20" t="n">
        <f t="shared" si="0"/>
        <v>450.0</v>
      </c>
      <c r="V29" s="22" t="n">
        <f t="shared" si="1"/>
        <v>3600.0</v>
      </c>
    </row>
    <row r="30" spans="1:22" ht="15.75" x14ac:dyDescent="0.25">
      <c r="A30" s="124"/>
      <c r="B30" s="23" t="s">
        <v>132</v>
      </c>
      <c r="C30" s="109" t="s">
        <v>113</v>
      </c>
      <c r="D30" s="5"/>
      <c r="E30" s="5"/>
      <c r="F30" s="5"/>
      <c r="G30" s="5"/>
      <c r="H30" s="5"/>
      <c r="I30" s="5"/>
      <c r="J30" s="5"/>
      <c r="K30" s="5"/>
      <c r="L30" s="28"/>
      <c r="M30" s="5" t="s">
        <v>128</v>
      </c>
      <c r="N30" s="19">
        <v>0</v>
      </c>
      <c r="O30" s="111"/>
      <c r="P30" s="21">
        <v>0</v>
      </c>
      <c r="Q30" s="20">
        <v>0</v>
      </c>
      <c r="R30" s="21">
        <v>0</v>
      </c>
      <c r="S30" s="22">
        <v>0</v>
      </c>
      <c r="T30" s="20">
        <v>0</v>
      </c>
      <c r="U30" s="20" t="n">
        <f t="shared" si="0"/>
        <v>0.0</v>
      </c>
      <c r="V30" s="22" t="n">
        <f t="shared" si="1"/>
        <v>0.0</v>
      </c>
    </row>
    <row r="31" spans="1:22" ht="31.5" x14ac:dyDescent="0.25">
      <c r="A31" s="124">
        <v>3</v>
      </c>
      <c r="B31" s="23" t="s">
        <v>132</v>
      </c>
      <c r="C31" s="109" t="s">
        <v>115</v>
      </c>
      <c r="D31" s="5"/>
      <c r="E31" s="5"/>
      <c r="F31" s="5"/>
      <c r="G31" s="5"/>
      <c r="H31" s="5"/>
      <c r="I31" s="5"/>
      <c r="J31" s="5"/>
      <c r="K31" s="5"/>
      <c r="L31" s="28"/>
      <c r="M31" s="118" t="s">
        <v>15</v>
      </c>
      <c r="N31" s="117">
        <v>2</v>
      </c>
      <c r="O31" s="111"/>
      <c r="P31" s="117">
        <v>450</v>
      </c>
      <c r="Q31" s="20">
        <v>0</v>
      </c>
      <c r="R31" s="21">
        <v>0</v>
      </c>
      <c r="S31" s="22">
        <v>0</v>
      </c>
      <c r="T31" s="20">
        <v>0</v>
      </c>
      <c r="U31" s="20" t="n">
        <f t="shared" si="0"/>
        <v>450.0</v>
      </c>
      <c r="V31" s="22" t="n">
        <f t="shared" si="1"/>
        <v>900.0</v>
      </c>
    </row>
    <row r="32" spans="1:22" ht="15.75" x14ac:dyDescent="0.25">
      <c r="A32" s="124">
        <v>4</v>
      </c>
      <c r="B32" s="23" t="s">
        <v>132</v>
      </c>
      <c r="C32" s="109" t="s">
        <v>116</v>
      </c>
      <c r="D32" s="5"/>
      <c r="E32" s="5"/>
      <c r="F32" s="5"/>
      <c r="G32" s="5"/>
      <c r="H32" s="5"/>
      <c r="I32" s="5"/>
      <c r="J32" s="5"/>
      <c r="K32" s="5"/>
      <c r="L32" s="28"/>
      <c r="M32" s="119" t="s">
        <v>126</v>
      </c>
      <c r="N32" s="117">
        <v>70</v>
      </c>
      <c r="O32" s="111"/>
      <c r="P32" s="120">
        <v>130</v>
      </c>
      <c r="Q32" s="20">
        <v>0</v>
      </c>
      <c r="R32" s="21">
        <v>0</v>
      </c>
      <c r="S32" s="22">
        <v>0</v>
      </c>
      <c r="T32" s="20">
        <v>0</v>
      </c>
      <c r="U32" s="20" t="n">
        <f t="shared" si="0"/>
        <v>130.0</v>
      </c>
      <c r="V32" s="22" t="n">
        <f t="shared" si="1"/>
        <v>9100.0</v>
      </c>
    </row>
    <row r="33" spans="1:22" ht="15.75" x14ac:dyDescent="0.25">
      <c r="A33" s="124">
        <v>5</v>
      </c>
      <c r="B33" s="23" t="s">
        <v>132</v>
      </c>
      <c r="C33" s="109" t="s">
        <v>117</v>
      </c>
      <c r="D33" s="5"/>
      <c r="E33" s="5"/>
      <c r="F33" s="5"/>
      <c r="G33" s="5"/>
      <c r="H33" s="5"/>
      <c r="I33" s="5"/>
      <c r="J33" s="5"/>
      <c r="K33" s="5"/>
      <c r="L33" s="28"/>
      <c r="M33" s="119" t="s">
        <v>126</v>
      </c>
      <c r="N33" s="116">
        <v>129.5</v>
      </c>
      <c r="O33" s="111"/>
      <c r="P33" s="120">
        <v>45</v>
      </c>
      <c r="Q33" s="20">
        <v>0</v>
      </c>
      <c r="R33" s="21">
        <v>0</v>
      </c>
      <c r="S33" s="22">
        <v>0</v>
      </c>
      <c r="T33" s="20">
        <v>0</v>
      </c>
      <c r="U33" s="20" t="n">
        <f t="shared" si="0"/>
        <v>45.0</v>
      </c>
      <c r="V33" s="22" t="n">
        <f t="shared" si="1"/>
        <v>5827.5</v>
      </c>
    </row>
    <row r="34" spans="1:22" ht="15.75" x14ac:dyDescent="0.25">
      <c r="A34" s="124">
        <v>6</v>
      </c>
      <c r="B34" s="23" t="s">
        <v>132</v>
      </c>
      <c r="C34" s="109" t="s">
        <v>118</v>
      </c>
      <c r="D34" s="5"/>
      <c r="E34" s="5"/>
      <c r="F34" s="5"/>
      <c r="G34" s="5"/>
      <c r="H34" s="5"/>
      <c r="I34" s="5"/>
      <c r="J34" s="5"/>
      <c r="K34" s="5"/>
      <c r="L34" s="28"/>
      <c r="M34" s="119" t="s">
        <v>126</v>
      </c>
      <c r="N34" s="116">
        <v>8</v>
      </c>
      <c r="O34" s="111"/>
      <c r="P34" s="120">
        <v>800</v>
      </c>
      <c r="Q34" s="20">
        <v>0</v>
      </c>
      <c r="R34" s="21">
        <v>0</v>
      </c>
      <c r="S34" s="22">
        <v>0</v>
      </c>
      <c r="T34" s="20">
        <v>0</v>
      </c>
      <c r="U34" s="20" t="n">
        <f t="shared" si="0"/>
        <v>800.0</v>
      </c>
      <c r="V34" s="22" t="n">
        <f t="shared" si="1"/>
        <v>6400.0</v>
      </c>
    </row>
    <row r="35" spans="1:22" ht="15.75" x14ac:dyDescent="0.25">
      <c r="A35" s="124">
        <v>7</v>
      </c>
      <c r="B35" s="23" t="s">
        <v>132</v>
      </c>
      <c r="C35" s="109" t="s">
        <v>119</v>
      </c>
      <c r="D35" s="5"/>
      <c r="E35" s="5"/>
      <c r="F35" s="5"/>
      <c r="G35" s="5"/>
      <c r="H35" s="5"/>
      <c r="I35" s="5"/>
      <c r="J35" s="5"/>
      <c r="K35" s="5"/>
      <c r="L35" s="28"/>
      <c r="M35" s="119" t="s">
        <v>126</v>
      </c>
      <c r="N35" s="116">
        <v>60</v>
      </c>
      <c r="O35" s="111"/>
      <c r="P35" s="120">
        <v>100</v>
      </c>
      <c r="Q35" s="20">
        <v>0</v>
      </c>
      <c r="R35" s="21">
        <v>0</v>
      </c>
      <c r="S35" s="22">
        <v>0</v>
      </c>
      <c r="T35" s="20">
        <v>0</v>
      </c>
      <c r="U35" s="20" t="n">
        <f t="shared" si="0"/>
        <v>100.0</v>
      </c>
      <c r="V35" s="22" t="n">
        <f t="shared" si="1"/>
        <v>6000.0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 N10 N13 N15 N19 N23 N26 N28 N30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35"/>
  <sheetViews>
    <sheetView topLeftCell="H28" workbookViewId="0">
      <selection activeCell="N38" sqref="N3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customWidth="true" style="1" width="7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4.85546875" collapsed="true"/>
    <col min="22" max="22" customWidth="true" style="33" width="18.140625" collapsed="true"/>
    <col min="23" max="23" customWidth="true" style="102" width="6.0" collapsed="true"/>
    <col min="24" max="30" customWidth="true" style="33" width="18.140625" collapsed="true"/>
    <col min="31" max="31" customWidth="true" style="33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146</v>
      </c>
      <c r="G4" s="126"/>
      <c r="Z4" s="33" t="n">
        <f t="shared" ref="Z4:AE4" si="0">SUM(Z8:Z35)</f>
        <v>143915.15000000002</v>
      </c>
      <c r="AA4" s="33" t="n">
        <f t="shared" si="0"/>
        <v>0.0</v>
      </c>
      <c r="AB4" s="33" t="n">
        <f t="shared" si="0"/>
        <v>0.0</v>
      </c>
      <c r="AC4" s="33" t="n">
        <f t="shared" si="0"/>
        <v>0.0</v>
      </c>
      <c r="AD4" s="33" t="n">
        <f t="shared" si="0"/>
        <v>0.0</v>
      </c>
      <c r="AE4" s="33" t="n">
        <f t="shared" si="0"/>
        <v>143915.15000000002</v>
      </c>
    </row>
    <row r="5" spans="1:76" s="4" customFormat="1" ht="30.75" customHeight="1" x14ac:dyDescent="0.25">
      <c r="A5" s="2"/>
      <c r="B5" s="2"/>
      <c r="C5" s="127" t="s">
        <v>5</v>
      </c>
      <c r="D5" s="127"/>
      <c r="E5" s="127"/>
      <c r="F5" s="127"/>
      <c r="G5" s="127"/>
      <c r="H5" s="127"/>
      <c r="I5" s="127"/>
      <c r="J5" s="127"/>
      <c r="K5" s="127"/>
      <c r="L5" s="127"/>
      <c r="M5" s="3" t="s">
        <v>2</v>
      </c>
      <c r="N5" s="3" t="s">
        <v>8</v>
      </c>
      <c r="O5" s="30"/>
      <c r="P5" s="128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3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31"/>
      <c r="BG5" s="131"/>
      <c r="BH5" s="131"/>
      <c r="BI5" s="131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8" t="s">
        <v>21</v>
      </c>
      <c r="Q6" s="129"/>
      <c r="R6" s="129"/>
      <c r="S6" s="129"/>
      <c r="T6" s="129"/>
      <c r="U6" s="129"/>
      <c r="V6" s="129"/>
      <c r="W6" s="103"/>
      <c r="X6" s="129" t="s">
        <v>83</v>
      </c>
      <c r="Y6" s="129"/>
      <c r="Z6" s="129"/>
      <c r="AA6" s="129"/>
      <c r="AB6" s="129"/>
      <c r="AC6" s="129"/>
      <c r="AD6" s="129"/>
      <c r="AE6" s="130"/>
      <c r="AF6" s="8"/>
      <c r="AG6" s="8"/>
      <c r="AH6" s="8"/>
      <c r="AI6" s="8"/>
      <c r="AJ6" s="8"/>
      <c r="AK6" s="1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1"/>
      <c r="AY6" s="131"/>
      <c r="AZ6" s="131"/>
      <c r="BA6" s="131"/>
      <c r="BB6" s="131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17</v>
      </c>
      <c r="R7" s="20" t="s">
        <v>18</v>
      </c>
      <c r="S7" s="22" t="s">
        <v>19</v>
      </c>
      <c r="T7" s="20" t="s">
        <v>7</v>
      </c>
      <c r="U7" s="20" t="s">
        <v>24</v>
      </c>
      <c r="V7" s="22" t="s">
        <v>20</v>
      </c>
      <c r="W7" s="104"/>
      <c r="X7" s="20" t="s">
        <v>84</v>
      </c>
      <c r="Y7" s="20" t="s">
        <v>85</v>
      </c>
      <c r="Z7" s="20" t="s">
        <v>86</v>
      </c>
      <c r="AA7" s="20" t="s">
        <v>87</v>
      </c>
      <c r="AB7" s="20" t="s">
        <v>88</v>
      </c>
      <c r="AC7" s="20" t="s">
        <v>89</v>
      </c>
      <c r="AD7" s="20" t="s">
        <v>90</v>
      </c>
      <c r="AE7" s="22" t="s">
        <v>91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2">
        <v>1</v>
      </c>
      <c r="B8" s="23" t="s">
        <v>129</v>
      </c>
      <c r="C8" s="108" t="s">
        <v>94</v>
      </c>
      <c r="D8" s="18"/>
      <c r="E8" s="2"/>
      <c r="F8" s="2"/>
      <c r="G8" s="15"/>
      <c r="H8" s="24"/>
      <c r="I8" s="16"/>
      <c r="J8" s="17"/>
      <c r="K8" s="17"/>
      <c r="L8" s="27"/>
      <c r="M8" s="114" t="s">
        <v>126</v>
      </c>
      <c r="N8" s="116">
        <v>287.17</v>
      </c>
      <c r="O8" s="32"/>
      <c r="P8" s="20">
        <v>25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25.0</v>
      </c>
      <c r="V8" s="22" t="n">
        <f>U8*N8</f>
        <v>7179.25</v>
      </c>
      <c r="W8" s="104"/>
      <c r="X8" s="20" t="n">
        <v>100.0</v>
      </c>
      <c r="Y8" s="20" t="n">
        <v>287.17</v>
      </c>
      <c r="Z8" s="20" t="n">
        <f>X8*Y8*P8/100</f>
        <v>7179.25</v>
      </c>
      <c r="AA8" s="20" t="n">
        <f>X8*Y8*Q8/100</f>
        <v>0.0</v>
      </c>
      <c r="AB8" s="20" t="n">
        <f>X8*Y8*R8/100</f>
        <v>0.0</v>
      </c>
      <c r="AC8" s="20" t="n">
        <f>X8*Y8*S8/100</f>
        <v>0.0</v>
      </c>
      <c r="AD8" s="20" t="n">
        <f>X8*Y8*T8/100</f>
        <v>0.0</v>
      </c>
      <c r="AE8" s="22" t="n">
        <f>SUM(Z8:AD8)</f>
        <v>7179.25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1.5" x14ac:dyDescent="0.25">
      <c r="A9" s="113">
        <v>2</v>
      </c>
      <c r="B9" s="23" t="s">
        <v>129</v>
      </c>
      <c r="C9" s="109" t="s">
        <v>95</v>
      </c>
      <c r="D9" s="18"/>
      <c r="E9" s="5"/>
      <c r="F9" s="5"/>
      <c r="G9" s="15"/>
      <c r="H9" s="24"/>
      <c r="I9" s="16"/>
      <c r="J9" s="17"/>
      <c r="K9" s="17"/>
      <c r="L9" s="28"/>
      <c r="M9" s="115" t="s">
        <v>127</v>
      </c>
      <c r="N9" s="117">
        <v>60</v>
      </c>
      <c r="O9" s="32"/>
      <c r="P9" s="21">
        <v>150</v>
      </c>
      <c r="Q9" s="20">
        <v>0</v>
      </c>
      <c r="R9" s="21">
        <v>0</v>
      </c>
      <c r="S9" s="22">
        <v>0</v>
      </c>
      <c r="T9" s="20">
        <v>0</v>
      </c>
      <c r="U9" s="20" t="n">
        <f t="shared" ref="U9:U35" si="1">SUM(P9:T9)</f>
        <v>150.0</v>
      </c>
      <c r="V9" s="22" t="n">
        <f t="shared" ref="V9:V35" si="2">U9*N9</f>
        <v>9000.0</v>
      </c>
      <c r="W9" s="105"/>
      <c r="X9" s="21" t="n">
        <v>100.0</v>
      </c>
      <c r="Y9" s="21" t="n">
        <v>6.72</v>
      </c>
      <c r="Z9" s="20" t="n">
        <f t="shared" ref="Z9:Z11" si="3">X9*Y9*P9/100</f>
        <v>1008.0</v>
      </c>
      <c r="AA9" s="20" t="n">
        <f t="shared" ref="AA9:AA11" si="4">X9*Y9*Q9/100</f>
        <v>0.0</v>
      </c>
      <c r="AB9" s="20" t="n">
        <f t="shared" ref="AB9:AB11" si="5">X9*Y9*R9/100</f>
        <v>0.0</v>
      </c>
      <c r="AC9" s="20" t="n">
        <f t="shared" ref="AC9:AC11" si="6">X9*Y9*S9/100</f>
        <v>0.0</v>
      </c>
      <c r="AD9" s="20" t="n">
        <f t="shared" ref="AD9:AD11" si="7">X9*Y9*T9/100</f>
        <v>0.0</v>
      </c>
      <c r="AE9" s="22" t="n">
        <f t="shared" ref="AE9:AE11" si="8">SUM(Z9:AD9)</f>
        <v>1008.0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15.75" x14ac:dyDescent="0.25">
      <c r="A10" s="121" t="s">
        <v>120</v>
      </c>
      <c r="B10" s="23" t="s">
        <v>130</v>
      </c>
      <c r="C10" s="110" t="s">
        <v>96</v>
      </c>
      <c r="D10" s="5"/>
      <c r="E10" s="5"/>
      <c r="F10" s="5"/>
      <c r="G10" s="5"/>
      <c r="H10" s="5"/>
      <c r="I10" s="5"/>
      <c r="J10" s="5"/>
      <c r="K10" s="5"/>
      <c r="L10" s="28"/>
      <c r="M10" s="5" t="s">
        <v>128</v>
      </c>
      <c r="N10" s="19">
        <v>0</v>
      </c>
      <c r="O10" s="111"/>
      <c r="P10" s="21">
        <v>0</v>
      </c>
      <c r="Q10" s="20">
        <v>0</v>
      </c>
      <c r="R10" s="21">
        <v>0</v>
      </c>
      <c r="S10" s="22">
        <v>0</v>
      </c>
      <c r="T10" s="20">
        <v>0</v>
      </c>
      <c r="U10" s="20" t="n">
        <f t="shared" si="1"/>
        <v>0.0</v>
      </c>
      <c r="V10" s="22" t="n">
        <f t="shared" si="2"/>
        <v>0.0</v>
      </c>
      <c r="W10" s="105"/>
      <c r="X10" s="21">
        <v>0</v>
      </c>
      <c r="Y10" s="21">
        <v>0</v>
      </c>
      <c r="Z10" s="20" t="n">
        <f t="shared" si="3"/>
        <v>0.0</v>
      </c>
      <c r="AA10" s="20" t="n">
        <f t="shared" si="4"/>
        <v>0.0</v>
      </c>
      <c r="AB10" s="20" t="n">
        <f t="shared" si="5"/>
        <v>0.0</v>
      </c>
      <c r="AC10" s="20" t="n">
        <f t="shared" si="6"/>
        <v>0.0</v>
      </c>
      <c r="AD10" s="20" t="n">
        <f t="shared" si="7"/>
        <v>0.0</v>
      </c>
      <c r="AE10" s="22" t="n">
        <f t="shared" si="8"/>
        <v>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94.5" x14ac:dyDescent="0.25">
      <c r="A11" s="122">
        <v>1</v>
      </c>
      <c r="B11" s="23" t="s">
        <v>130</v>
      </c>
      <c r="C11" s="109" t="s">
        <v>97</v>
      </c>
      <c r="D11" s="5"/>
      <c r="E11" s="5"/>
      <c r="F11" s="5"/>
      <c r="G11" s="5"/>
      <c r="H11" s="5"/>
      <c r="I11" s="5"/>
      <c r="J11" s="5"/>
      <c r="K11" s="5"/>
      <c r="L11" s="28"/>
      <c r="M11" s="115" t="s">
        <v>127</v>
      </c>
      <c r="N11" s="117">
        <v>3.5</v>
      </c>
      <c r="O11" s="111"/>
      <c r="P11" s="117">
        <v>5800</v>
      </c>
      <c r="Q11" s="20">
        <v>0</v>
      </c>
      <c r="R11" s="21">
        <v>0</v>
      </c>
      <c r="S11" s="22">
        <v>0</v>
      </c>
      <c r="T11" s="20">
        <v>0</v>
      </c>
      <c r="U11" s="20" t="n">
        <f t="shared" si="1"/>
        <v>5800.0</v>
      </c>
      <c r="V11" s="22" t="n">
        <f t="shared" si="2"/>
        <v>20300.0</v>
      </c>
      <c r="W11" s="105"/>
      <c r="X11" s="21" t="n">
        <v>100.0</v>
      </c>
      <c r="Y11" s="21" t="n">
        <v>0.51</v>
      </c>
      <c r="Z11" s="20" t="n">
        <f t="shared" si="3"/>
        <v>2958.0</v>
      </c>
      <c r="AA11" s="20" t="n">
        <f t="shared" si="4"/>
        <v>0.0</v>
      </c>
      <c r="AB11" s="20" t="n">
        <f t="shared" si="5"/>
        <v>0.0</v>
      </c>
      <c r="AC11" s="20" t="n">
        <f t="shared" si="6"/>
        <v>0.0</v>
      </c>
      <c r="AD11" s="20" t="n">
        <f t="shared" si="7"/>
        <v>0.0</v>
      </c>
      <c r="AE11" s="22" t="n">
        <f t="shared" si="8"/>
        <v>2958.0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94.5" x14ac:dyDescent="0.25">
      <c r="A12" s="122">
        <v>2</v>
      </c>
      <c r="B12" s="23" t="s">
        <v>130</v>
      </c>
      <c r="C12" s="109" t="s">
        <v>98</v>
      </c>
      <c r="D12" s="5"/>
      <c r="E12" s="5"/>
      <c r="F12" s="5"/>
      <c r="G12" s="5"/>
      <c r="H12" s="5"/>
      <c r="I12" s="5"/>
      <c r="J12" s="5"/>
      <c r="K12" s="5"/>
      <c r="L12" s="28"/>
      <c r="M12" s="115" t="s">
        <v>127</v>
      </c>
      <c r="N12" s="117">
        <v>3.5</v>
      </c>
      <c r="O12" s="111"/>
      <c r="P12" s="117">
        <v>1700</v>
      </c>
      <c r="Q12" s="20">
        <v>0</v>
      </c>
      <c r="R12" s="21">
        <v>0</v>
      </c>
      <c r="S12" s="22">
        <v>0</v>
      </c>
      <c r="T12" s="20">
        <v>0</v>
      </c>
      <c r="U12" s="20" t="n">
        <f t="shared" si="1"/>
        <v>1700.0</v>
      </c>
      <c r="V12" s="22" t="n">
        <f t="shared" si="2"/>
        <v>5950.0</v>
      </c>
      <c r="W12" s="105"/>
      <c r="X12" s="21" t="n">
        <v>100.0</v>
      </c>
      <c r="Y12" s="21" t="n">
        <v>1.1</v>
      </c>
      <c r="Z12" s="20" t="n">
        <f t="shared" ref="Z12:Z35" si="9">X12*Y12*P12/100</f>
        <v>1870.0000000000002</v>
      </c>
      <c r="AA12" s="20" t="n">
        <f t="shared" ref="AA12:AA35" si="10">X12*Y12*Q12/100</f>
        <v>0.0</v>
      </c>
      <c r="AB12" s="20" t="n">
        <f t="shared" ref="AB12:AB35" si="11">X12*Y12*R12/100</f>
        <v>0.0</v>
      </c>
      <c r="AC12" s="20" t="n">
        <f t="shared" ref="AC12:AC35" si="12">X12*Y12*S12/100</f>
        <v>0.0</v>
      </c>
      <c r="AD12" s="20" t="n">
        <f t="shared" ref="AD12:AD35" si="13">X12*Y12*T12/100</f>
        <v>0.0</v>
      </c>
      <c r="AE12" s="22" t="n">
        <f t="shared" ref="AE12:AE35" si="14">SUM(Z12:AD12)</f>
        <v>1870.0000000000002</v>
      </c>
    </row>
    <row r="13" spans="1:76" ht="15.75" x14ac:dyDescent="0.25">
      <c r="A13" s="121" t="s">
        <v>121</v>
      </c>
      <c r="B13" s="23" t="s">
        <v>130</v>
      </c>
      <c r="C13" s="109" t="s">
        <v>99</v>
      </c>
      <c r="D13" s="5"/>
      <c r="E13" s="5"/>
      <c r="F13" s="5"/>
      <c r="G13" s="5"/>
      <c r="H13" s="5"/>
      <c r="I13" s="5"/>
      <c r="J13" s="5"/>
      <c r="K13" s="5"/>
      <c r="L13" s="28"/>
      <c r="M13" s="5" t="s">
        <v>128</v>
      </c>
      <c r="N13" s="19">
        <v>0</v>
      </c>
      <c r="O13" s="111"/>
      <c r="P13" s="21">
        <v>0</v>
      </c>
      <c r="Q13" s="20">
        <v>0</v>
      </c>
      <c r="R13" s="21">
        <v>0</v>
      </c>
      <c r="S13" s="22">
        <v>0</v>
      </c>
      <c r="T13" s="20">
        <v>0</v>
      </c>
      <c r="U13" s="20" t="n">
        <f t="shared" si="1"/>
        <v>0.0</v>
      </c>
      <c r="V13" s="22" t="n">
        <f t="shared" si="2"/>
        <v>0.0</v>
      </c>
      <c r="W13" s="105"/>
      <c r="X13" s="21">
        <v>0</v>
      </c>
      <c r="Y13" s="21">
        <v>0</v>
      </c>
      <c r="Z13" s="20" t="n">
        <f t="shared" si="9"/>
        <v>0.0</v>
      </c>
      <c r="AA13" s="20" t="n">
        <f t="shared" si="10"/>
        <v>0.0</v>
      </c>
      <c r="AB13" s="20" t="n">
        <f t="shared" si="11"/>
        <v>0.0</v>
      </c>
      <c r="AC13" s="20" t="n">
        <f t="shared" si="12"/>
        <v>0.0</v>
      </c>
      <c r="AD13" s="20" t="n">
        <f t="shared" si="13"/>
        <v>0.0</v>
      </c>
      <c r="AE13" s="22" t="n">
        <f t="shared" si="14"/>
        <v>0.0</v>
      </c>
    </row>
    <row r="14" spans="1:76" ht="63" x14ac:dyDescent="0.25">
      <c r="A14" s="122">
        <v>1</v>
      </c>
      <c r="B14" s="23" t="s">
        <v>130</v>
      </c>
      <c r="C14" s="109" t="s">
        <v>100</v>
      </c>
      <c r="D14" s="5"/>
      <c r="E14" s="5"/>
      <c r="F14" s="5"/>
      <c r="G14" s="5"/>
      <c r="H14" s="5"/>
      <c r="I14" s="5"/>
      <c r="J14" s="5"/>
      <c r="K14" s="5"/>
      <c r="L14" s="28"/>
      <c r="M14" s="115" t="s">
        <v>127</v>
      </c>
      <c r="N14" s="117">
        <v>0.48</v>
      </c>
      <c r="O14" s="111"/>
      <c r="P14" s="117">
        <v>12000</v>
      </c>
      <c r="Q14" s="20">
        <v>0</v>
      </c>
      <c r="R14" s="21">
        <v>0</v>
      </c>
      <c r="S14" s="22">
        <v>0</v>
      </c>
      <c r="T14" s="20">
        <v>0</v>
      </c>
      <c r="U14" s="20" t="n">
        <f t="shared" si="1"/>
        <v>12000.0</v>
      </c>
      <c r="V14" s="22" t="n">
        <f t="shared" si="2"/>
        <v>5760.0</v>
      </c>
      <c r="W14" s="105"/>
      <c r="X14" s="21" t="n">
        <v>100.0</v>
      </c>
      <c r="Y14" s="21" t="n">
        <v>0.04</v>
      </c>
      <c r="Z14" s="20" t="n">
        <f t="shared" si="9"/>
        <v>480.0</v>
      </c>
      <c r="AA14" s="20" t="n">
        <f t="shared" si="10"/>
        <v>0.0</v>
      </c>
      <c r="AB14" s="20" t="n">
        <f t="shared" si="11"/>
        <v>0.0</v>
      </c>
      <c r="AC14" s="20" t="n">
        <f t="shared" si="12"/>
        <v>0.0</v>
      </c>
      <c r="AD14" s="20" t="n">
        <f t="shared" si="13"/>
        <v>0.0</v>
      </c>
      <c r="AE14" s="22" t="n">
        <f t="shared" si="14"/>
        <v>480.0</v>
      </c>
    </row>
    <row r="15" spans="1:76" ht="15.75" x14ac:dyDescent="0.25">
      <c r="A15" s="123" t="s">
        <v>122</v>
      </c>
      <c r="B15" s="23" t="s">
        <v>131</v>
      </c>
      <c r="C15" s="110" t="s">
        <v>101</v>
      </c>
      <c r="D15" s="5"/>
      <c r="E15" s="5"/>
      <c r="F15" s="5"/>
      <c r="G15" s="5"/>
      <c r="H15" s="5"/>
      <c r="I15" s="5"/>
      <c r="J15" s="5"/>
      <c r="K15" s="5"/>
      <c r="L15" s="28"/>
      <c r="M15" s="5" t="s">
        <v>128</v>
      </c>
      <c r="N15" s="19">
        <v>0</v>
      </c>
      <c r="O15" s="111"/>
      <c r="P15" s="21">
        <v>0</v>
      </c>
      <c r="Q15" s="20">
        <v>0</v>
      </c>
      <c r="R15" s="21">
        <v>0</v>
      </c>
      <c r="S15" s="22">
        <v>0</v>
      </c>
      <c r="T15" s="20">
        <v>0</v>
      </c>
      <c r="U15" s="20" t="n">
        <f t="shared" si="1"/>
        <v>0.0</v>
      </c>
      <c r="V15" s="22" t="n">
        <f t="shared" si="2"/>
        <v>0.0</v>
      </c>
      <c r="W15" s="105"/>
      <c r="X15" s="21">
        <v>0</v>
      </c>
      <c r="Y15" s="21">
        <v>0</v>
      </c>
      <c r="Z15" s="20" t="n">
        <f t="shared" si="9"/>
        <v>0.0</v>
      </c>
      <c r="AA15" s="20" t="n">
        <f t="shared" si="10"/>
        <v>0.0</v>
      </c>
      <c r="AB15" s="20" t="n">
        <f t="shared" si="11"/>
        <v>0.0</v>
      </c>
      <c r="AC15" s="20" t="n">
        <f t="shared" si="12"/>
        <v>0.0</v>
      </c>
      <c r="AD15" s="20" t="n">
        <f t="shared" si="13"/>
        <v>0.0</v>
      </c>
      <c r="AE15" s="22" t="n">
        <f t="shared" si="14"/>
        <v>0.0</v>
      </c>
    </row>
    <row r="16" spans="1:76" ht="110.25" x14ac:dyDescent="0.25">
      <c r="A16" s="124">
        <v>1</v>
      </c>
      <c r="B16" s="23" t="s">
        <v>131</v>
      </c>
      <c r="C16" s="109" t="s">
        <v>102</v>
      </c>
      <c r="D16" s="5"/>
      <c r="E16" s="5"/>
      <c r="F16" s="5"/>
      <c r="G16" s="5"/>
      <c r="H16" s="5"/>
      <c r="I16" s="5"/>
      <c r="J16" s="5"/>
      <c r="K16" s="5"/>
      <c r="L16" s="28"/>
      <c r="M16" s="115" t="s">
        <v>127</v>
      </c>
      <c r="N16" s="117">
        <v>13</v>
      </c>
      <c r="O16" s="111"/>
      <c r="P16" s="117">
        <v>4300</v>
      </c>
      <c r="Q16" s="20">
        <v>0</v>
      </c>
      <c r="R16" s="21">
        <v>0</v>
      </c>
      <c r="S16" s="22">
        <v>0</v>
      </c>
      <c r="T16" s="20">
        <v>0</v>
      </c>
      <c r="U16" s="20" t="n">
        <f t="shared" si="1"/>
        <v>4300.0</v>
      </c>
      <c r="V16" s="22" t="n">
        <f t="shared" si="2"/>
        <v>55900.0</v>
      </c>
      <c r="W16" s="105"/>
      <c r="X16" s="21" t="n">
        <v>100.0</v>
      </c>
      <c r="Y16" s="21" t="n">
        <v>5.56</v>
      </c>
      <c r="Z16" s="20" t="n">
        <f t="shared" si="9"/>
        <v>23908.0</v>
      </c>
      <c r="AA16" s="20" t="n">
        <f t="shared" si="10"/>
        <v>0.0</v>
      </c>
      <c r="AB16" s="20" t="n">
        <f t="shared" si="11"/>
        <v>0.0</v>
      </c>
      <c r="AC16" s="20" t="n">
        <f t="shared" si="12"/>
        <v>0.0</v>
      </c>
      <c r="AD16" s="20" t="n">
        <f t="shared" si="13"/>
        <v>0.0</v>
      </c>
      <c r="AE16" s="22" t="n">
        <f t="shared" si="14"/>
        <v>23908.0</v>
      </c>
    </row>
    <row r="17" spans="1:31" ht="47.25" x14ac:dyDescent="0.25">
      <c r="A17" s="125">
        <v>2</v>
      </c>
      <c r="B17" s="23" t="s">
        <v>131</v>
      </c>
      <c r="C17" s="109" t="s">
        <v>103</v>
      </c>
      <c r="D17" s="5"/>
      <c r="E17" s="5"/>
      <c r="F17" s="5"/>
      <c r="G17" s="5"/>
      <c r="H17" s="5"/>
      <c r="I17" s="5"/>
      <c r="J17" s="5"/>
      <c r="K17" s="5"/>
      <c r="L17" s="28"/>
      <c r="M17" s="118" t="s">
        <v>126</v>
      </c>
      <c r="N17" s="117">
        <v>131</v>
      </c>
      <c r="O17" s="111"/>
      <c r="P17" s="117">
        <v>550</v>
      </c>
      <c r="Q17" s="20">
        <v>0</v>
      </c>
      <c r="R17" s="21">
        <v>0</v>
      </c>
      <c r="S17" s="22">
        <v>0</v>
      </c>
      <c r="T17" s="20">
        <v>0</v>
      </c>
      <c r="U17" s="20" t="n">
        <f t="shared" si="1"/>
        <v>550.0</v>
      </c>
      <c r="V17" s="22" t="n">
        <f t="shared" si="2"/>
        <v>72050.0</v>
      </c>
      <c r="W17" s="105"/>
      <c r="X17" s="21" t="n">
        <v>100.0</v>
      </c>
      <c r="Y17" s="21" t="n">
        <v>87.29</v>
      </c>
      <c r="Z17" s="20" t="n">
        <f t="shared" si="9"/>
        <v>48009.5</v>
      </c>
      <c r="AA17" s="20" t="n">
        <f t="shared" si="10"/>
        <v>0.0</v>
      </c>
      <c r="AB17" s="20" t="n">
        <f t="shared" si="11"/>
        <v>0.0</v>
      </c>
      <c r="AC17" s="20" t="n">
        <f t="shared" si="12"/>
        <v>0.0</v>
      </c>
      <c r="AD17" s="20" t="n">
        <f t="shared" si="13"/>
        <v>0.0</v>
      </c>
      <c r="AE17" s="22" t="n">
        <f t="shared" si="14"/>
        <v>48009.5</v>
      </c>
    </row>
    <row r="18" spans="1:31" ht="31.5" x14ac:dyDescent="0.25">
      <c r="A18" s="125">
        <v>3</v>
      </c>
      <c r="B18" s="23" t="s">
        <v>131</v>
      </c>
      <c r="C18" s="109" t="s">
        <v>104</v>
      </c>
      <c r="D18" s="5"/>
      <c r="E18" s="5"/>
      <c r="F18" s="5"/>
      <c r="G18" s="5"/>
      <c r="H18" s="5"/>
      <c r="I18" s="5"/>
      <c r="J18" s="5"/>
      <c r="K18" s="5"/>
      <c r="L18" s="28"/>
      <c r="M18" s="118" t="s">
        <v>126</v>
      </c>
      <c r="N18" s="117">
        <v>32</v>
      </c>
      <c r="O18" s="111"/>
      <c r="P18" s="117">
        <v>350</v>
      </c>
      <c r="Q18" s="20">
        <v>0</v>
      </c>
      <c r="R18" s="21">
        <v>0</v>
      </c>
      <c r="S18" s="22">
        <v>0</v>
      </c>
      <c r="T18" s="20">
        <v>0</v>
      </c>
      <c r="U18" s="20" t="n">
        <f t="shared" si="1"/>
        <v>350.0</v>
      </c>
      <c r="V18" s="22" t="n">
        <f t="shared" si="2"/>
        <v>11200.0</v>
      </c>
      <c r="W18" s="105"/>
      <c r="X18" s="21" t="n">
        <v>100.0</v>
      </c>
      <c r="Y18" s="21" t="n">
        <v>17.99</v>
      </c>
      <c r="Z18" s="20" t="n">
        <f t="shared" si="9"/>
        <v>6296.499999999999</v>
      </c>
      <c r="AA18" s="20" t="n">
        <f t="shared" si="10"/>
        <v>0.0</v>
      </c>
      <c r="AB18" s="20" t="n">
        <f t="shared" si="11"/>
        <v>0.0</v>
      </c>
      <c r="AC18" s="20" t="n">
        <f t="shared" si="12"/>
        <v>0.0</v>
      </c>
      <c r="AD18" s="20" t="n">
        <f t="shared" si="13"/>
        <v>0.0</v>
      </c>
      <c r="AE18" s="22" t="n">
        <f t="shared" si="14"/>
        <v>6296.499999999999</v>
      </c>
    </row>
    <row r="19" spans="1:31" ht="15.75" x14ac:dyDescent="0.25">
      <c r="A19" s="123" t="s">
        <v>123</v>
      </c>
      <c r="B19" s="23" t="s">
        <v>142</v>
      </c>
      <c r="C19" s="110" t="s">
        <v>105</v>
      </c>
      <c r="D19" s="5"/>
      <c r="E19" s="5"/>
      <c r="F19" s="5"/>
      <c r="G19" s="5"/>
      <c r="H19" s="5"/>
      <c r="I19" s="5"/>
      <c r="J19" s="5"/>
      <c r="K19" s="5"/>
      <c r="L19" s="28"/>
      <c r="M19" s="5" t="s">
        <v>128</v>
      </c>
      <c r="N19" s="19">
        <v>0</v>
      </c>
      <c r="O19" s="111"/>
      <c r="P19" s="21">
        <v>0</v>
      </c>
      <c r="Q19" s="20">
        <v>0</v>
      </c>
      <c r="R19" s="21">
        <v>0</v>
      </c>
      <c r="S19" s="22">
        <v>0</v>
      </c>
      <c r="T19" s="20">
        <v>0</v>
      </c>
      <c r="U19" s="20" t="n">
        <f t="shared" si="1"/>
        <v>0.0</v>
      </c>
      <c r="V19" s="22" t="n">
        <f t="shared" si="2"/>
        <v>0.0</v>
      </c>
      <c r="W19" s="105"/>
      <c r="X19" s="21">
        <v>0</v>
      </c>
      <c r="Y19" s="21">
        <v>0</v>
      </c>
      <c r="Z19" s="20" t="n">
        <f t="shared" si="9"/>
        <v>0.0</v>
      </c>
      <c r="AA19" s="20" t="n">
        <f t="shared" si="10"/>
        <v>0.0</v>
      </c>
      <c r="AB19" s="20" t="n">
        <f t="shared" si="11"/>
        <v>0.0</v>
      </c>
      <c r="AC19" s="20" t="n">
        <f t="shared" si="12"/>
        <v>0.0</v>
      </c>
      <c r="AD19" s="20" t="n">
        <f t="shared" si="13"/>
        <v>0.0</v>
      </c>
      <c r="AE19" s="22" t="n">
        <f t="shared" si="14"/>
        <v>0.0</v>
      </c>
    </row>
    <row r="20" spans="1:31" ht="47.25" x14ac:dyDescent="0.25">
      <c r="A20" s="124">
        <v>1</v>
      </c>
      <c r="B20" s="23" t="s">
        <v>142</v>
      </c>
      <c r="C20" s="109" t="s">
        <v>106</v>
      </c>
      <c r="D20" s="5"/>
      <c r="E20" s="5"/>
      <c r="F20" s="5"/>
      <c r="G20" s="5"/>
      <c r="H20" s="5"/>
      <c r="I20" s="5"/>
      <c r="J20" s="5"/>
      <c r="K20" s="5"/>
      <c r="L20" s="28"/>
      <c r="M20" s="118" t="s">
        <v>126</v>
      </c>
      <c r="N20" s="117">
        <v>315</v>
      </c>
      <c r="O20" s="111"/>
      <c r="P20" s="117">
        <v>150</v>
      </c>
      <c r="Q20" s="20">
        <v>0</v>
      </c>
      <c r="R20" s="21">
        <v>0</v>
      </c>
      <c r="S20" s="22">
        <v>0</v>
      </c>
      <c r="T20" s="20">
        <v>0</v>
      </c>
      <c r="U20" s="20" t="n">
        <f t="shared" si="1"/>
        <v>150.0</v>
      </c>
      <c r="V20" s="22" t="n">
        <f t="shared" si="2"/>
        <v>47250.0</v>
      </c>
      <c r="W20" s="105"/>
      <c r="X20" s="21" t="n">
        <v>100.0</v>
      </c>
      <c r="Y20" s="21" t="n">
        <v>39.21</v>
      </c>
      <c r="Z20" s="20" t="n">
        <f t="shared" si="9"/>
        <v>5881.5</v>
      </c>
      <c r="AA20" s="20" t="n">
        <f t="shared" si="10"/>
        <v>0.0</v>
      </c>
      <c r="AB20" s="20" t="n">
        <f t="shared" si="11"/>
        <v>0.0</v>
      </c>
      <c r="AC20" s="20" t="n">
        <f t="shared" si="12"/>
        <v>0.0</v>
      </c>
      <c r="AD20" s="20" t="n">
        <f t="shared" si="13"/>
        <v>0.0</v>
      </c>
      <c r="AE20" s="22" t="n">
        <f t="shared" si="14"/>
        <v>5881.5</v>
      </c>
    </row>
    <row r="21" spans="1:31" ht="31.5" x14ac:dyDescent="0.25">
      <c r="A21" s="124">
        <v>2</v>
      </c>
      <c r="B21" s="23" t="s">
        <v>142</v>
      </c>
      <c r="C21" s="109" t="s">
        <v>107</v>
      </c>
      <c r="D21" s="5"/>
      <c r="E21" s="5"/>
      <c r="F21" s="5"/>
      <c r="G21" s="5"/>
      <c r="H21" s="5"/>
      <c r="I21" s="5"/>
      <c r="J21" s="5"/>
      <c r="K21" s="5"/>
      <c r="L21" s="28"/>
      <c r="M21" s="118" t="s">
        <v>126</v>
      </c>
      <c r="N21" s="117">
        <v>81.33</v>
      </c>
      <c r="O21" s="111"/>
      <c r="P21" s="117">
        <v>70</v>
      </c>
      <c r="Q21" s="20">
        <v>0</v>
      </c>
      <c r="R21" s="21">
        <v>0</v>
      </c>
      <c r="S21" s="22">
        <v>0</v>
      </c>
      <c r="T21" s="20">
        <v>0</v>
      </c>
      <c r="U21" s="20" t="n">
        <f t="shared" si="1"/>
        <v>70.0</v>
      </c>
      <c r="V21" s="22" t="n">
        <f t="shared" si="2"/>
        <v>5693.099999999999</v>
      </c>
      <c r="W21" s="105"/>
      <c r="X21" s="21" t="n">
        <v>100.0</v>
      </c>
      <c r="Y21" s="21" t="n">
        <v>81.33</v>
      </c>
      <c r="Z21" s="20" t="n">
        <f t="shared" si="9"/>
        <v>5693.1</v>
      </c>
      <c r="AA21" s="20" t="n">
        <f t="shared" si="10"/>
        <v>0.0</v>
      </c>
      <c r="AB21" s="20" t="n">
        <f t="shared" si="11"/>
        <v>0.0</v>
      </c>
      <c r="AC21" s="20" t="n">
        <f t="shared" si="12"/>
        <v>0.0</v>
      </c>
      <c r="AD21" s="20" t="n">
        <f t="shared" si="13"/>
        <v>0.0</v>
      </c>
      <c r="AE21" s="22" t="n">
        <f t="shared" si="14"/>
        <v>5693.1</v>
      </c>
    </row>
    <row r="22" spans="1:31" ht="31.5" x14ac:dyDescent="0.25">
      <c r="A22" s="124">
        <v>3</v>
      </c>
      <c r="B22" s="23" t="s">
        <v>142</v>
      </c>
      <c r="C22" s="109" t="s">
        <v>108</v>
      </c>
      <c r="D22" s="5"/>
      <c r="E22" s="5"/>
      <c r="F22" s="5"/>
      <c r="G22" s="5"/>
      <c r="H22" s="5"/>
      <c r="I22" s="5"/>
      <c r="J22" s="5"/>
      <c r="K22" s="5"/>
      <c r="L22" s="28"/>
      <c r="M22" s="118" t="s">
        <v>126</v>
      </c>
      <c r="N22" s="117">
        <v>36</v>
      </c>
      <c r="O22" s="111"/>
      <c r="P22" s="117">
        <v>400</v>
      </c>
      <c r="Q22" s="20">
        <v>0</v>
      </c>
      <c r="R22" s="21">
        <v>0</v>
      </c>
      <c r="S22" s="22">
        <v>0</v>
      </c>
      <c r="T22" s="20">
        <v>0</v>
      </c>
      <c r="U22" s="20" t="n">
        <f t="shared" si="1"/>
        <v>400.0</v>
      </c>
      <c r="V22" s="22" t="n">
        <f t="shared" si="2"/>
        <v>14400.0</v>
      </c>
      <c r="W22" s="105"/>
      <c r="X22" s="21">
        <v>0</v>
      </c>
      <c r="Y22" s="21">
        <v>0</v>
      </c>
      <c r="Z22" s="20" t="n">
        <f t="shared" si="9"/>
        <v>0.0</v>
      </c>
      <c r="AA22" s="20" t="n">
        <f t="shared" si="10"/>
        <v>0.0</v>
      </c>
      <c r="AB22" s="20" t="n">
        <f t="shared" si="11"/>
        <v>0.0</v>
      </c>
      <c r="AC22" s="20" t="n">
        <f t="shared" si="12"/>
        <v>0.0</v>
      </c>
      <c r="AD22" s="20" t="n">
        <f t="shared" si="13"/>
        <v>0.0</v>
      </c>
      <c r="AE22" s="22" t="n">
        <f t="shared" si="14"/>
        <v>0.0</v>
      </c>
    </row>
    <row r="23" spans="1:31" ht="15.75" x14ac:dyDescent="0.25">
      <c r="A23" s="123" t="s">
        <v>124</v>
      </c>
      <c r="B23" s="23" t="s">
        <v>132</v>
      </c>
      <c r="C23" s="110" t="s">
        <v>109</v>
      </c>
      <c r="D23" s="5"/>
      <c r="E23" s="5"/>
      <c r="F23" s="5"/>
      <c r="G23" s="5"/>
      <c r="H23" s="5"/>
      <c r="I23" s="5"/>
      <c r="J23" s="5"/>
      <c r="K23" s="5"/>
      <c r="L23" s="28"/>
      <c r="M23" s="5" t="s">
        <v>128</v>
      </c>
      <c r="N23" s="19">
        <v>0</v>
      </c>
      <c r="O23" s="111"/>
      <c r="P23" s="21">
        <v>0</v>
      </c>
      <c r="Q23" s="20">
        <v>0</v>
      </c>
      <c r="R23" s="21">
        <v>0</v>
      </c>
      <c r="S23" s="22">
        <v>0</v>
      </c>
      <c r="T23" s="20">
        <v>0</v>
      </c>
      <c r="U23" s="20" t="n">
        <f t="shared" si="1"/>
        <v>0.0</v>
      </c>
      <c r="V23" s="22" t="n">
        <f t="shared" si="2"/>
        <v>0.0</v>
      </c>
      <c r="W23" s="105"/>
      <c r="X23" s="21">
        <v>0</v>
      </c>
      <c r="Y23" s="21">
        <v>0</v>
      </c>
      <c r="Z23" s="20" t="n">
        <f t="shared" si="9"/>
        <v>0.0</v>
      </c>
      <c r="AA23" s="20" t="n">
        <f t="shared" si="10"/>
        <v>0.0</v>
      </c>
      <c r="AB23" s="20" t="n">
        <f t="shared" si="11"/>
        <v>0.0</v>
      </c>
      <c r="AC23" s="20" t="n">
        <f t="shared" si="12"/>
        <v>0.0</v>
      </c>
      <c r="AD23" s="20" t="n">
        <f t="shared" si="13"/>
        <v>0.0</v>
      </c>
      <c r="AE23" s="22" t="n">
        <f t="shared" si="14"/>
        <v>0.0</v>
      </c>
    </row>
    <row r="24" spans="1:31" ht="78.75" x14ac:dyDescent="0.25">
      <c r="A24" s="124">
        <v>1</v>
      </c>
      <c r="B24" s="23" t="s">
        <v>132</v>
      </c>
      <c r="C24" s="109" t="s">
        <v>133</v>
      </c>
      <c r="D24" s="5"/>
      <c r="E24" s="5"/>
      <c r="F24" s="5"/>
      <c r="G24" s="5"/>
      <c r="H24" s="5"/>
      <c r="I24" s="5"/>
      <c r="J24" s="5"/>
      <c r="K24" s="5"/>
      <c r="L24" s="28"/>
      <c r="M24" s="118" t="s">
        <v>15</v>
      </c>
      <c r="N24" s="117">
        <v>7</v>
      </c>
      <c r="O24" s="111"/>
      <c r="P24" s="117">
        <v>3200</v>
      </c>
      <c r="Q24" s="20">
        <v>0</v>
      </c>
      <c r="R24" s="21">
        <v>0</v>
      </c>
      <c r="S24" s="22">
        <v>0</v>
      </c>
      <c r="T24" s="20">
        <v>0</v>
      </c>
      <c r="U24" s="20" t="n">
        <f t="shared" si="1"/>
        <v>3200.0</v>
      </c>
      <c r="V24" s="22" t="n">
        <f t="shared" si="2"/>
        <v>22400.0</v>
      </c>
      <c r="W24" s="105"/>
      <c r="X24" s="21" t="n">
        <v>100.0</v>
      </c>
      <c r="Y24" s="21" t="n">
        <v>4.0</v>
      </c>
      <c r="Z24" s="20" t="n">
        <f t="shared" si="9"/>
        <v>12800.0</v>
      </c>
      <c r="AA24" s="20" t="n">
        <f t="shared" si="10"/>
        <v>0.0</v>
      </c>
      <c r="AB24" s="20" t="n">
        <f t="shared" si="11"/>
        <v>0.0</v>
      </c>
      <c r="AC24" s="20" t="n">
        <f t="shared" si="12"/>
        <v>0.0</v>
      </c>
      <c r="AD24" s="20" t="n">
        <f t="shared" si="13"/>
        <v>0.0</v>
      </c>
      <c r="AE24" s="22" t="n">
        <f t="shared" si="14"/>
        <v>12800.0</v>
      </c>
    </row>
    <row r="25" spans="1:31" ht="47.25" x14ac:dyDescent="0.25">
      <c r="A25" s="124">
        <v>2</v>
      </c>
      <c r="B25" s="23" t="s">
        <v>132</v>
      </c>
      <c r="C25" s="109" t="s">
        <v>110</v>
      </c>
      <c r="D25" s="5"/>
      <c r="E25" s="5"/>
      <c r="F25" s="5"/>
      <c r="G25" s="5"/>
      <c r="H25" s="5"/>
      <c r="I25" s="5"/>
      <c r="J25" s="5"/>
      <c r="K25" s="5"/>
      <c r="L25" s="28"/>
      <c r="M25" s="118" t="s">
        <v>15</v>
      </c>
      <c r="N25" s="117">
        <v>7</v>
      </c>
      <c r="O25" s="111"/>
      <c r="P25" s="117">
        <v>510</v>
      </c>
      <c r="Q25" s="20">
        <v>0</v>
      </c>
      <c r="R25" s="21"/>
      <c r="S25" s="22">
        <v>0</v>
      </c>
      <c r="T25" s="20">
        <v>0</v>
      </c>
      <c r="U25" s="20" t="n">
        <f t="shared" si="1"/>
        <v>510.0</v>
      </c>
      <c r="V25" s="22" t="n">
        <f t="shared" si="2"/>
        <v>3570.0</v>
      </c>
      <c r="W25" s="105"/>
      <c r="X25" s="21" t="n">
        <v>100.0</v>
      </c>
      <c r="Y25" s="21" t="n">
        <v>1.0</v>
      </c>
      <c r="Z25" s="20" t="n">
        <f t="shared" si="9"/>
        <v>510.0</v>
      </c>
      <c r="AA25" s="20" t="n">
        <f t="shared" si="10"/>
        <v>0.0</v>
      </c>
      <c r="AB25" s="20" t="n">
        <f t="shared" si="11"/>
        <v>0.0</v>
      </c>
      <c r="AC25" s="20" t="n">
        <f t="shared" si="12"/>
        <v>0.0</v>
      </c>
      <c r="AD25" s="20" t="n">
        <f t="shared" si="13"/>
        <v>0.0</v>
      </c>
      <c r="AE25" s="22" t="n">
        <f t="shared" si="14"/>
        <v>510.0</v>
      </c>
    </row>
    <row r="26" spans="1:31" ht="15.75" x14ac:dyDescent="0.25">
      <c r="A26" s="123" t="s">
        <v>125</v>
      </c>
      <c r="B26" s="23" t="s">
        <v>132</v>
      </c>
      <c r="C26" s="110" t="s">
        <v>111</v>
      </c>
      <c r="D26" s="5"/>
      <c r="E26" s="5"/>
      <c r="F26" s="5"/>
      <c r="G26" s="5"/>
      <c r="H26" s="5"/>
      <c r="I26" s="5"/>
      <c r="J26" s="5"/>
      <c r="K26" s="5"/>
      <c r="L26" s="28"/>
      <c r="M26" s="5" t="s">
        <v>128</v>
      </c>
      <c r="N26" s="19">
        <v>0</v>
      </c>
      <c r="O26" s="111"/>
      <c r="P26" s="21">
        <v>0</v>
      </c>
      <c r="Q26" s="20">
        <v>0</v>
      </c>
      <c r="R26" s="21">
        <v>0</v>
      </c>
      <c r="S26" s="22">
        <v>0</v>
      </c>
      <c r="T26" s="20">
        <v>0</v>
      </c>
      <c r="U26" s="20" t="n">
        <f t="shared" si="1"/>
        <v>0.0</v>
      </c>
      <c r="V26" s="22" t="n">
        <f t="shared" si="2"/>
        <v>0.0</v>
      </c>
      <c r="W26" s="105"/>
      <c r="X26" s="21">
        <v>0</v>
      </c>
      <c r="Y26" s="21">
        <v>0</v>
      </c>
      <c r="Z26" s="20" t="n">
        <f t="shared" si="9"/>
        <v>0.0</v>
      </c>
      <c r="AA26" s="20" t="n">
        <f t="shared" si="10"/>
        <v>0.0</v>
      </c>
      <c r="AB26" s="20" t="n">
        <f t="shared" si="11"/>
        <v>0.0</v>
      </c>
      <c r="AC26" s="20" t="n">
        <f t="shared" si="12"/>
        <v>0.0</v>
      </c>
      <c r="AD26" s="20" t="n">
        <f t="shared" si="13"/>
        <v>0.0</v>
      </c>
      <c r="AE26" s="22" t="n">
        <f t="shared" si="14"/>
        <v>0.0</v>
      </c>
    </row>
    <row r="27" spans="1:31" ht="63" x14ac:dyDescent="0.25">
      <c r="A27" s="122">
        <v>1</v>
      </c>
      <c r="B27" s="23" t="s">
        <v>132</v>
      </c>
      <c r="C27" s="109" t="s">
        <v>112</v>
      </c>
      <c r="D27" s="5"/>
      <c r="E27" s="5"/>
      <c r="F27" s="5"/>
      <c r="G27" s="5"/>
      <c r="H27" s="5"/>
      <c r="I27" s="5"/>
      <c r="J27" s="5"/>
      <c r="K27" s="5"/>
      <c r="L27" s="28"/>
      <c r="M27" s="118" t="s">
        <v>126</v>
      </c>
      <c r="N27" s="117">
        <v>20</v>
      </c>
      <c r="O27" s="111"/>
      <c r="P27" s="117">
        <v>450</v>
      </c>
      <c r="Q27" s="20">
        <v>0</v>
      </c>
      <c r="R27" s="21">
        <v>0</v>
      </c>
      <c r="S27" s="22">
        <v>0</v>
      </c>
      <c r="T27" s="20">
        <v>0</v>
      </c>
      <c r="U27" s="20" t="n">
        <f t="shared" si="1"/>
        <v>450.0</v>
      </c>
      <c r="V27" s="22" t="n">
        <f t="shared" si="2"/>
        <v>9000.0</v>
      </c>
      <c r="W27" s="105"/>
      <c r="X27" s="21" t="n">
        <v>100.0</v>
      </c>
      <c r="Y27" s="21" t="n">
        <v>17.04</v>
      </c>
      <c r="Z27" s="20" t="n">
        <f t="shared" si="9"/>
        <v>7668.0</v>
      </c>
      <c r="AA27" s="20" t="n">
        <f t="shared" si="10"/>
        <v>0.0</v>
      </c>
      <c r="AB27" s="20" t="n">
        <f t="shared" si="11"/>
        <v>0.0</v>
      </c>
      <c r="AC27" s="20" t="n">
        <f t="shared" si="12"/>
        <v>0.0</v>
      </c>
      <c r="AD27" s="20" t="n">
        <f t="shared" si="13"/>
        <v>0.0</v>
      </c>
      <c r="AE27" s="22" t="n">
        <f t="shared" si="14"/>
        <v>7668.0</v>
      </c>
    </row>
    <row r="28" spans="1:31" ht="15.75" x14ac:dyDescent="0.25">
      <c r="A28" s="5"/>
      <c r="B28" s="23" t="s">
        <v>132</v>
      </c>
      <c r="C28" s="109" t="s">
        <v>113</v>
      </c>
      <c r="D28" s="5"/>
      <c r="E28" s="5"/>
      <c r="F28" s="5"/>
      <c r="G28" s="5"/>
      <c r="H28" s="5"/>
      <c r="I28" s="5"/>
      <c r="J28" s="5"/>
      <c r="K28" s="5"/>
      <c r="L28" s="28"/>
      <c r="M28" s="5" t="s">
        <v>128</v>
      </c>
      <c r="N28" s="19">
        <v>0</v>
      </c>
      <c r="O28" s="111"/>
      <c r="P28" s="21">
        <v>0</v>
      </c>
      <c r="Q28" s="20">
        <v>0</v>
      </c>
      <c r="R28" s="21">
        <v>0</v>
      </c>
      <c r="S28" s="22">
        <v>0</v>
      </c>
      <c r="T28" s="20">
        <v>0</v>
      </c>
      <c r="U28" s="20" t="n">
        <f t="shared" si="1"/>
        <v>0.0</v>
      </c>
      <c r="V28" s="22" t="n">
        <f t="shared" si="2"/>
        <v>0.0</v>
      </c>
      <c r="W28" s="105"/>
      <c r="X28" s="21">
        <v>0</v>
      </c>
      <c r="Y28" s="21">
        <v>0</v>
      </c>
      <c r="Z28" s="20" t="n">
        <f t="shared" si="9"/>
        <v>0.0</v>
      </c>
      <c r="AA28" s="20" t="n">
        <f t="shared" si="10"/>
        <v>0.0</v>
      </c>
      <c r="AB28" s="20" t="n">
        <f t="shared" si="11"/>
        <v>0.0</v>
      </c>
      <c r="AC28" s="20" t="n">
        <f t="shared" si="12"/>
        <v>0.0</v>
      </c>
      <c r="AD28" s="20" t="n">
        <f t="shared" si="13"/>
        <v>0.0</v>
      </c>
      <c r="AE28" s="22" t="n">
        <f t="shared" si="14"/>
        <v>0.0</v>
      </c>
    </row>
    <row r="29" spans="1:31" ht="31.5" x14ac:dyDescent="0.25">
      <c r="A29" s="124">
        <v>2</v>
      </c>
      <c r="B29" s="23" t="s">
        <v>132</v>
      </c>
      <c r="C29" s="109" t="s">
        <v>114</v>
      </c>
      <c r="D29" s="5"/>
      <c r="E29" s="5"/>
      <c r="F29" s="5"/>
      <c r="G29" s="5"/>
      <c r="H29" s="5"/>
      <c r="I29" s="5"/>
      <c r="J29" s="5"/>
      <c r="K29" s="5"/>
      <c r="L29" s="28"/>
      <c r="M29" s="118" t="s">
        <v>126</v>
      </c>
      <c r="N29" s="117">
        <v>8</v>
      </c>
      <c r="O29" s="111"/>
      <c r="P29" s="117">
        <v>450</v>
      </c>
      <c r="Q29" s="20">
        <v>0</v>
      </c>
      <c r="R29" s="21">
        <v>0</v>
      </c>
      <c r="S29" s="22">
        <v>0</v>
      </c>
      <c r="T29" s="20">
        <v>0</v>
      </c>
      <c r="U29" s="20" t="n">
        <f t="shared" si="1"/>
        <v>450.0</v>
      </c>
      <c r="V29" s="22" t="n">
        <f t="shared" si="2"/>
        <v>3600.0</v>
      </c>
      <c r="W29" s="105"/>
      <c r="X29" s="21" t="n">
        <v>100.0</v>
      </c>
      <c r="Y29" s="21" t="n">
        <v>6.76</v>
      </c>
      <c r="Z29" s="20" t="n">
        <f t="shared" si="9"/>
        <v>3042.0</v>
      </c>
      <c r="AA29" s="20" t="n">
        <f t="shared" si="10"/>
        <v>0.0</v>
      </c>
      <c r="AB29" s="20" t="n">
        <f t="shared" si="11"/>
        <v>0.0</v>
      </c>
      <c r="AC29" s="20" t="n">
        <f t="shared" si="12"/>
        <v>0.0</v>
      </c>
      <c r="AD29" s="20" t="n">
        <f t="shared" si="13"/>
        <v>0.0</v>
      </c>
      <c r="AE29" s="22" t="n">
        <f t="shared" si="14"/>
        <v>3042.0</v>
      </c>
    </row>
    <row r="30" spans="1:31" ht="15.75" x14ac:dyDescent="0.25">
      <c r="A30" s="124"/>
      <c r="B30" s="23" t="s">
        <v>132</v>
      </c>
      <c r="C30" s="109" t="s">
        <v>113</v>
      </c>
      <c r="D30" s="5"/>
      <c r="E30" s="5"/>
      <c r="F30" s="5"/>
      <c r="G30" s="5"/>
      <c r="H30" s="5"/>
      <c r="I30" s="5"/>
      <c r="J30" s="5"/>
      <c r="K30" s="5"/>
      <c r="L30" s="28"/>
      <c r="M30" s="5" t="s">
        <v>128</v>
      </c>
      <c r="N30" s="19">
        <v>0</v>
      </c>
      <c r="O30" s="111"/>
      <c r="P30" s="21">
        <v>0</v>
      </c>
      <c r="Q30" s="20">
        <v>0</v>
      </c>
      <c r="R30" s="21">
        <v>0</v>
      </c>
      <c r="S30" s="22">
        <v>0</v>
      </c>
      <c r="T30" s="20">
        <v>0</v>
      </c>
      <c r="U30" s="20" t="n">
        <f t="shared" si="1"/>
        <v>0.0</v>
      </c>
      <c r="V30" s="22" t="n">
        <f t="shared" si="2"/>
        <v>0.0</v>
      </c>
      <c r="W30" s="105"/>
      <c r="X30" s="21">
        <v>0</v>
      </c>
      <c r="Y30" s="21">
        <v>0</v>
      </c>
      <c r="Z30" s="20" t="n">
        <f t="shared" si="9"/>
        <v>0.0</v>
      </c>
      <c r="AA30" s="20" t="n">
        <f t="shared" si="10"/>
        <v>0.0</v>
      </c>
      <c r="AB30" s="20" t="n">
        <f t="shared" si="11"/>
        <v>0.0</v>
      </c>
      <c r="AC30" s="20" t="n">
        <f t="shared" si="12"/>
        <v>0.0</v>
      </c>
      <c r="AD30" s="20" t="n">
        <f t="shared" si="13"/>
        <v>0.0</v>
      </c>
      <c r="AE30" s="22" t="n">
        <f t="shared" si="14"/>
        <v>0.0</v>
      </c>
    </row>
    <row r="31" spans="1:31" ht="31.5" x14ac:dyDescent="0.25">
      <c r="A31" s="124">
        <v>3</v>
      </c>
      <c r="B31" s="23" t="s">
        <v>132</v>
      </c>
      <c r="C31" s="109" t="s">
        <v>115</v>
      </c>
      <c r="D31" s="5"/>
      <c r="E31" s="5"/>
      <c r="F31" s="5"/>
      <c r="G31" s="5"/>
      <c r="H31" s="5"/>
      <c r="I31" s="5"/>
      <c r="J31" s="5"/>
      <c r="K31" s="5"/>
      <c r="L31" s="28"/>
      <c r="M31" s="118" t="s">
        <v>15</v>
      </c>
      <c r="N31" s="117">
        <v>2</v>
      </c>
      <c r="O31" s="111"/>
      <c r="P31" s="117">
        <v>450</v>
      </c>
      <c r="Q31" s="20">
        <v>0</v>
      </c>
      <c r="R31" s="21">
        <v>0</v>
      </c>
      <c r="S31" s="22">
        <v>0</v>
      </c>
      <c r="T31" s="20">
        <v>0</v>
      </c>
      <c r="U31" s="20" t="n">
        <f t="shared" si="1"/>
        <v>450.0</v>
      </c>
      <c r="V31" s="22" t="n">
        <f t="shared" si="2"/>
        <v>900.0</v>
      </c>
      <c r="W31" s="105"/>
      <c r="X31" s="21" t="n">
        <v>100.0</v>
      </c>
      <c r="Y31" s="21" t="n">
        <v>2.0</v>
      </c>
      <c r="Z31" s="20" t="n">
        <f t="shared" si="9"/>
        <v>900.0</v>
      </c>
      <c r="AA31" s="20" t="n">
        <f t="shared" si="10"/>
        <v>0.0</v>
      </c>
      <c r="AB31" s="20" t="n">
        <f t="shared" si="11"/>
        <v>0.0</v>
      </c>
      <c r="AC31" s="20" t="n">
        <f t="shared" si="12"/>
        <v>0.0</v>
      </c>
      <c r="AD31" s="20" t="n">
        <f t="shared" si="13"/>
        <v>0.0</v>
      </c>
      <c r="AE31" s="22" t="n">
        <f t="shared" si="14"/>
        <v>900.0</v>
      </c>
    </row>
    <row r="32" spans="1:31" ht="15.75" x14ac:dyDescent="0.25">
      <c r="A32" s="124">
        <v>4</v>
      </c>
      <c r="B32" s="23" t="s">
        <v>132</v>
      </c>
      <c r="C32" s="109" t="s">
        <v>116</v>
      </c>
      <c r="D32" s="5"/>
      <c r="E32" s="5"/>
      <c r="F32" s="5"/>
      <c r="G32" s="5"/>
      <c r="H32" s="5"/>
      <c r="I32" s="5"/>
      <c r="J32" s="5"/>
      <c r="K32" s="5"/>
      <c r="L32" s="28"/>
      <c r="M32" s="119" t="s">
        <v>126</v>
      </c>
      <c r="N32" s="117">
        <v>70</v>
      </c>
      <c r="O32" s="111"/>
      <c r="P32" s="120">
        <v>130</v>
      </c>
      <c r="Q32" s="20">
        <v>0</v>
      </c>
      <c r="R32" s="21">
        <v>0</v>
      </c>
      <c r="S32" s="22">
        <v>0</v>
      </c>
      <c r="T32" s="20">
        <v>0</v>
      </c>
      <c r="U32" s="20" t="n">
        <f t="shared" si="1"/>
        <v>130.0</v>
      </c>
      <c r="V32" s="22" t="n">
        <f t="shared" si="2"/>
        <v>9100.0</v>
      </c>
      <c r="W32" s="105"/>
      <c r="X32" s="21" t="n">
        <v>100.0</v>
      </c>
      <c r="Y32" s="21" t="n">
        <v>6.76</v>
      </c>
      <c r="Z32" s="20" t="n">
        <f t="shared" si="9"/>
        <v>878.8</v>
      </c>
      <c r="AA32" s="20" t="n">
        <f t="shared" si="10"/>
        <v>0.0</v>
      </c>
      <c r="AB32" s="20" t="n">
        <f t="shared" si="11"/>
        <v>0.0</v>
      </c>
      <c r="AC32" s="20" t="n">
        <f t="shared" si="12"/>
        <v>0.0</v>
      </c>
      <c r="AD32" s="20" t="n">
        <f t="shared" si="13"/>
        <v>0.0</v>
      </c>
      <c r="AE32" s="22" t="n">
        <f t="shared" si="14"/>
        <v>878.8</v>
      </c>
    </row>
    <row r="33" spans="1:31" ht="15.75" x14ac:dyDescent="0.25">
      <c r="A33" s="124">
        <v>5</v>
      </c>
      <c r="B33" s="23" t="s">
        <v>132</v>
      </c>
      <c r="C33" s="109" t="s">
        <v>117</v>
      </c>
      <c r="D33" s="5"/>
      <c r="E33" s="5"/>
      <c r="F33" s="5"/>
      <c r="G33" s="5"/>
      <c r="H33" s="5"/>
      <c r="I33" s="5"/>
      <c r="J33" s="5"/>
      <c r="K33" s="5"/>
      <c r="L33" s="28"/>
      <c r="M33" s="119" t="s">
        <v>126</v>
      </c>
      <c r="N33" s="116">
        <v>129.5</v>
      </c>
      <c r="O33" s="111"/>
      <c r="P33" s="120">
        <v>45</v>
      </c>
      <c r="Q33" s="20">
        <v>0</v>
      </c>
      <c r="R33" s="21">
        <v>0</v>
      </c>
      <c r="S33" s="22">
        <v>0</v>
      </c>
      <c r="T33" s="20">
        <v>0</v>
      </c>
      <c r="U33" s="20" t="n">
        <f t="shared" si="1"/>
        <v>45.0</v>
      </c>
      <c r="V33" s="22" t="n">
        <f t="shared" si="2"/>
        <v>5827.5</v>
      </c>
      <c r="W33" s="105"/>
      <c r="X33" s="21" t="n">
        <v>100.0</v>
      </c>
      <c r="Y33" s="21" t="n">
        <v>129.5</v>
      </c>
      <c r="Z33" s="20" t="n">
        <f t="shared" si="9"/>
        <v>5827.5</v>
      </c>
      <c r="AA33" s="20" t="n">
        <f t="shared" si="10"/>
        <v>0.0</v>
      </c>
      <c r="AB33" s="20" t="n">
        <f t="shared" si="11"/>
        <v>0.0</v>
      </c>
      <c r="AC33" s="20" t="n">
        <f t="shared" si="12"/>
        <v>0.0</v>
      </c>
      <c r="AD33" s="20" t="n">
        <f t="shared" si="13"/>
        <v>0.0</v>
      </c>
      <c r="AE33" s="22" t="n">
        <f t="shared" si="14"/>
        <v>5827.5</v>
      </c>
    </row>
    <row r="34" spans="1:31" ht="15.75" x14ac:dyDescent="0.25">
      <c r="A34" s="124">
        <v>6</v>
      </c>
      <c r="B34" s="23" t="s">
        <v>132</v>
      </c>
      <c r="C34" s="109" t="s">
        <v>118</v>
      </c>
      <c r="D34" s="5"/>
      <c r="E34" s="5"/>
      <c r="F34" s="5"/>
      <c r="G34" s="5"/>
      <c r="H34" s="5"/>
      <c r="I34" s="5"/>
      <c r="J34" s="5"/>
      <c r="K34" s="5"/>
      <c r="L34" s="28"/>
      <c r="M34" s="119" t="s">
        <v>126</v>
      </c>
      <c r="N34" s="116">
        <v>8</v>
      </c>
      <c r="O34" s="111"/>
      <c r="P34" s="120">
        <v>800</v>
      </c>
      <c r="Q34" s="20">
        <v>0</v>
      </c>
      <c r="R34" s="21">
        <v>0</v>
      </c>
      <c r="S34" s="22">
        <v>0</v>
      </c>
      <c r="T34" s="20">
        <v>0</v>
      </c>
      <c r="U34" s="20" t="n">
        <f t="shared" si="1"/>
        <v>800.0</v>
      </c>
      <c r="V34" s="22" t="n">
        <f t="shared" si="2"/>
        <v>6400.0</v>
      </c>
      <c r="W34" s="105"/>
      <c r="X34" s="21" t="n">
        <v>100.0</v>
      </c>
      <c r="Y34" s="21" t="n">
        <v>6.78</v>
      </c>
      <c r="Z34" s="20" t="n">
        <f t="shared" si="9"/>
        <v>5424.0</v>
      </c>
      <c r="AA34" s="20" t="n">
        <f t="shared" si="10"/>
        <v>0.0</v>
      </c>
      <c r="AB34" s="20" t="n">
        <f t="shared" si="11"/>
        <v>0.0</v>
      </c>
      <c r="AC34" s="20" t="n">
        <f t="shared" si="12"/>
        <v>0.0</v>
      </c>
      <c r="AD34" s="20" t="n">
        <f t="shared" si="13"/>
        <v>0.0</v>
      </c>
      <c r="AE34" s="22" t="n">
        <f t="shared" si="14"/>
        <v>5424.0</v>
      </c>
    </row>
    <row r="35" spans="1:31" ht="15.75" x14ac:dyDescent="0.25">
      <c r="A35" s="124">
        <v>7</v>
      </c>
      <c r="B35" s="23" t="s">
        <v>132</v>
      </c>
      <c r="C35" s="109" t="s">
        <v>119</v>
      </c>
      <c r="D35" s="5"/>
      <c r="E35" s="5"/>
      <c r="F35" s="5"/>
      <c r="G35" s="5"/>
      <c r="H35" s="5"/>
      <c r="I35" s="5"/>
      <c r="J35" s="5"/>
      <c r="K35" s="5"/>
      <c r="L35" s="28"/>
      <c r="M35" s="119" t="s">
        <v>126</v>
      </c>
      <c r="N35" s="116">
        <v>60</v>
      </c>
      <c r="O35" s="111"/>
      <c r="P35" s="120">
        <v>100</v>
      </c>
      <c r="Q35" s="20">
        <v>0</v>
      </c>
      <c r="R35" s="21">
        <v>0</v>
      </c>
      <c r="S35" s="22">
        <v>0</v>
      </c>
      <c r="T35" s="20">
        <v>0</v>
      </c>
      <c r="U35" s="20" t="n">
        <f t="shared" si="1"/>
        <v>100.0</v>
      </c>
      <c r="V35" s="22" t="n">
        <f t="shared" si="2"/>
        <v>6000.0</v>
      </c>
      <c r="W35" s="105"/>
      <c r="X35" s="21" t="n">
        <v>100.0</v>
      </c>
      <c r="Y35" s="21" t="n">
        <v>35.81</v>
      </c>
      <c r="Z35" s="20" t="n">
        <f t="shared" si="9"/>
        <v>3581.0</v>
      </c>
      <c r="AA35" s="20" t="n">
        <f t="shared" si="10"/>
        <v>0.0</v>
      </c>
      <c r="AB35" s="20" t="n">
        <f t="shared" si="11"/>
        <v>0.0</v>
      </c>
      <c r="AC35" s="20" t="n">
        <f t="shared" si="12"/>
        <v>0.0</v>
      </c>
      <c r="AD35" s="20" t="n">
        <f t="shared" si="13"/>
        <v>0.0</v>
      </c>
      <c r="AE35" s="22" t="n">
        <f t="shared" si="14"/>
        <v>3581.0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:B9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1" sqref="F11:I11"/>
    </sheetView>
  </sheetViews>
  <sheetFormatPr defaultRowHeight="12.75" x14ac:dyDescent="0.2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9" width="30.28515625" collapsed="true"/>
    <col min="7" max="7" customWidth="true" style="100" width="28.0" collapsed="true"/>
    <col min="8" max="8" style="101" width="9.140625" collapsed="true"/>
    <col min="9" max="9" customWidth="true" style="101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 x14ac:dyDescent="0.2">
      <c r="A1" s="259" t="s">
        <v>25</v>
      </c>
      <c r="B1" s="260"/>
      <c r="C1" s="260"/>
      <c r="D1" s="260"/>
      <c r="E1" s="260"/>
      <c r="F1" s="260"/>
      <c r="G1" s="260"/>
      <c r="H1" s="260"/>
      <c r="I1" s="261"/>
    </row>
    <row r="2" spans="1:10" ht="20.25" x14ac:dyDescent="0.2">
      <c r="A2" s="262" t="s">
        <v>26</v>
      </c>
      <c r="B2" s="263"/>
      <c r="C2" s="263"/>
      <c r="D2" s="263"/>
      <c r="E2" s="263"/>
      <c r="F2" s="263"/>
      <c r="G2" s="263"/>
      <c r="H2" s="263"/>
      <c r="I2" s="264"/>
    </row>
    <row r="3" spans="1:10" ht="15.75" thickBot="1" x14ac:dyDescent="0.25">
      <c r="A3" s="265" t="s">
        <v>143</v>
      </c>
      <c r="B3" s="266"/>
      <c r="C3" s="266"/>
      <c r="D3" s="266"/>
      <c r="E3" s="266"/>
      <c r="F3" s="266"/>
      <c r="G3" s="267" t="s">
        <v>27</v>
      </c>
      <c r="H3" s="268"/>
      <c r="I3" s="269"/>
      <c r="J3" s="37"/>
    </row>
    <row r="4" spans="1:10" s="37" customFormat="1" ht="15" x14ac:dyDescent="0.25">
      <c r="A4" s="270" t="s">
        <v>28</v>
      </c>
      <c r="B4" s="271"/>
      <c r="C4" s="38" t="s">
        <v>134</v>
      </c>
      <c r="D4" s="39"/>
      <c r="E4" s="39"/>
      <c r="F4" s="40"/>
      <c r="G4" s="272" t="s">
        <v>29</v>
      </c>
      <c r="H4" s="273"/>
      <c r="I4" s="274"/>
    </row>
    <row r="5" spans="1:10" s="37" customFormat="1" ht="15.75" thickBot="1" x14ac:dyDescent="0.3">
      <c r="A5" s="278" t="s">
        <v>30</v>
      </c>
      <c r="B5" s="279"/>
      <c r="C5" s="280" t="s">
        <v>135</v>
      </c>
      <c r="D5" s="280"/>
      <c r="E5" s="280"/>
      <c r="F5" s="281"/>
      <c r="G5" s="275"/>
      <c r="H5" s="276"/>
      <c r="I5" s="277"/>
    </row>
    <row r="6" spans="1:10" x14ac:dyDescent="0.2">
      <c r="A6" s="245"/>
      <c r="B6" s="246"/>
      <c r="C6" s="246"/>
      <c r="D6" s="246"/>
      <c r="E6" s="41"/>
      <c r="F6" s="247"/>
      <c r="G6" s="248"/>
      <c r="H6" s="248"/>
      <c r="I6" s="249"/>
    </row>
    <row r="7" spans="1:10" x14ac:dyDescent="0.2">
      <c r="A7" s="42" t="s">
        <v>31</v>
      </c>
      <c r="B7" s="250" t="s">
        <v>140</v>
      </c>
      <c r="C7" s="250"/>
      <c r="D7" s="250"/>
      <c r="E7" s="251"/>
      <c r="F7" s="252" t="s">
        <v>136</v>
      </c>
      <c r="G7" s="253"/>
      <c r="H7" s="253"/>
      <c r="I7" s="254"/>
    </row>
    <row r="8" spans="1:10" x14ac:dyDescent="0.2">
      <c r="A8" s="255" t="s">
        <v>32</v>
      </c>
      <c r="B8" s="256"/>
      <c r="C8" s="43"/>
      <c r="D8" s="43"/>
      <c r="E8" s="41"/>
      <c r="F8" s="242" t="s">
        <v>137</v>
      </c>
      <c r="G8" s="257"/>
      <c r="H8" s="257"/>
      <c r="I8" s="258"/>
    </row>
    <row r="9" spans="1:10" x14ac:dyDescent="0.2">
      <c r="A9" s="238" t="s">
        <v>33</v>
      </c>
      <c r="B9" s="239"/>
      <c r="C9" s="239"/>
      <c r="D9" s="282" t="s">
        <v>141</v>
      </c>
      <c r="E9" s="283"/>
      <c r="F9" s="284" t="s">
        <v>138</v>
      </c>
      <c r="G9" s="284"/>
      <c r="H9" s="284"/>
      <c r="I9" s="285"/>
    </row>
    <row r="10" spans="1:10" x14ac:dyDescent="0.2">
      <c r="A10" s="238" t="s">
        <v>34</v>
      </c>
      <c r="B10" s="239"/>
      <c r="C10" s="239"/>
      <c r="D10" s="240">
        <v>332480</v>
      </c>
      <c r="E10" s="241"/>
      <c r="F10" s="242" t="s">
        <v>144</v>
      </c>
      <c r="G10" s="243"/>
      <c r="H10" s="243"/>
      <c r="I10" s="244"/>
    </row>
    <row r="11" spans="1:10" x14ac:dyDescent="0.2">
      <c r="A11" s="44" t="s">
        <v>35</v>
      </c>
      <c r="B11" s="43"/>
      <c r="C11" s="45"/>
      <c r="D11" s="223"/>
      <c r="E11" s="224"/>
      <c r="F11" s="225" t="s">
        <v>139</v>
      </c>
      <c r="G11" s="226"/>
      <c r="H11" s="226"/>
      <c r="I11" s="227"/>
    </row>
    <row r="12" spans="1:10" ht="13.5" thickBot="1" x14ac:dyDescent="0.25">
      <c r="A12" s="228" t="s">
        <v>36</v>
      </c>
      <c r="B12" s="229"/>
      <c r="C12" s="229"/>
      <c r="D12" s="230"/>
      <c r="E12" s="231"/>
      <c r="F12" s="46"/>
      <c r="G12" s="232"/>
      <c r="H12" s="233"/>
      <c r="I12" s="234"/>
    </row>
    <row r="13" spans="1:10" ht="26.25" thickBot="1" x14ac:dyDescent="0.25">
      <c r="A13" s="47" t="s">
        <v>0</v>
      </c>
      <c r="B13" s="235" t="s">
        <v>37</v>
      </c>
      <c r="C13" s="235"/>
      <c r="D13" s="235"/>
      <c r="E13" s="235"/>
      <c r="F13" s="48" t="s">
        <v>38</v>
      </c>
      <c r="G13" s="49" t="s">
        <v>39</v>
      </c>
      <c r="H13" s="236" t="s">
        <v>40</v>
      </c>
      <c r="I13" s="237"/>
    </row>
    <row r="14" spans="1:10" x14ac:dyDescent="0.2">
      <c r="A14" s="50"/>
      <c r="B14" s="213" t="s">
        <v>41</v>
      </c>
      <c r="C14" s="214"/>
      <c r="D14" s="214"/>
      <c r="E14" s="215"/>
      <c r="F14" s="51"/>
      <c r="G14" s="52" t="s">
        <v>42</v>
      </c>
      <c r="H14" s="216"/>
      <c r="I14" s="217"/>
    </row>
    <row r="15" spans="1:10" ht="13.5" thickBot="1" x14ac:dyDescent="0.25">
      <c r="A15" s="53"/>
      <c r="B15" s="167" t="s">
        <v>43</v>
      </c>
      <c r="C15" s="168"/>
      <c r="D15" s="168"/>
      <c r="E15" s="218"/>
      <c r="F15" s="54"/>
      <c r="G15" s="55" t="s">
        <v>44</v>
      </c>
      <c r="H15" s="219"/>
      <c r="I15" s="220"/>
    </row>
    <row r="16" spans="1:10" ht="15" x14ac:dyDescent="0.2">
      <c r="A16" s="56" t="s">
        <v>45</v>
      </c>
      <c r="B16" s="195" t="s">
        <v>46</v>
      </c>
      <c r="C16" s="195"/>
      <c r="D16" s="195"/>
      <c r="E16" s="195"/>
      <c r="F16" s="57"/>
      <c r="G16" s="58"/>
      <c r="H16" s="221"/>
      <c r="I16" s="222"/>
    </row>
    <row r="17" spans="1:9" x14ac:dyDescent="0.2">
      <c r="A17" s="50" t="n">
        <f>+A15+1</f>
        <v>1.0</v>
      </c>
      <c r="B17" s="205" t="s">
        <v>92</v>
      </c>
      <c r="C17" s="205"/>
      <c r="D17" s="205"/>
      <c r="E17" s="205"/>
      <c r="F17" s="59"/>
      <c r="G17" s="60" t="n">
        <f t="shared" ref="G17:G22" si="0">H17-F17</f>
        <v>143915.15000000002</v>
      </c>
      <c r="H17" s="206" t="n">
        <f>Certification!Z4</f>
        <v>143915.15000000002</v>
      </c>
      <c r="I17" s="207"/>
    </row>
    <row r="18" spans="1:9" x14ac:dyDescent="0.2">
      <c r="A18" s="50" t="n">
        <f>+A17+1</f>
        <v>2.0</v>
      </c>
      <c r="B18" s="205" t="s">
        <v>17</v>
      </c>
      <c r="C18" s="205"/>
      <c r="D18" s="205"/>
      <c r="E18" s="205"/>
      <c r="F18" s="59"/>
      <c r="G18" s="60" t="n">
        <f t="shared" si="0"/>
        <v>0.0</v>
      </c>
      <c r="H18" s="206" t="n">
        <f>Certification!AA4</f>
        <v>0.0</v>
      </c>
      <c r="I18" s="207"/>
    </row>
    <row r="19" spans="1:9" ht="12.75" customHeight="1" x14ac:dyDescent="0.2">
      <c r="A19" s="50">
        <v>3</v>
      </c>
      <c r="B19" s="205" t="s">
        <v>47</v>
      </c>
      <c r="C19" s="205"/>
      <c r="D19" s="205"/>
      <c r="E19" s="205"/>
      <c r="F19" s="59"/>
      <c r="G19" s="61" t="n">
        <f t="shared" si="0"/>
        <v>0.0</v>
      </c>
      <c r="H19" s="211" t="n">
        <f>Certification!AB4</f>
        <v>0.0</v>
      </c>
      <c r="I19" s="212"/>
    </row>
    <row r="20" spans="1:9" x14ac:dyDescent="0.2">
      <c r="A20" s="50">
        <v>4</v>
      </c>
      <c r="B20" s="205" t="s">
        <v>19</v>
      </c>
      <c r="C20" s="205"/>
      <c r="D20" s="205"/>
      <c r="E20" s="205"/>
      <c r="F20" s="62"/>
      <c r="G20" s="60" t="n">
        <f t="shared" si="0"/>
        <v>0.0</v>
      </c>
      <c r="H20" s="206" t="n">
        <f>Certification!AC4</f>
        <v>0.0</v>
      </c>
      <c r="I20" s="207"/>
    </row>
    <row r="21" spans="1:9" x14ac:dyDescent="0.2">
      <c r="A21" s="50">
        <v>5</v>
      </c>
      <c r="B21" s="36" t="s">
        <v>93</v>
      </c>
      <c r="F21" s="62"/>
      <c r="G21" s="60" t="n">
        <f t="shared" si="0"/>
        <v>0.0</v>
      </c>
      <c r="H21" s="206" t="n">
        <f>Certification!AD4</f>
        <v>0.0</v>
      </c>
      <c r="I21" s="207"/>
    </row>
    <row r="22" spans="1:9" ht="15.75" thickBot="1" x14ac:dyDescent="0.25">
      <c r="A22" s="63" t="s">
        <v>45</v>
      </c>
      <c r="B22" s="208" t="s">
        <v>48</v>
      </c>
      <c r="C22" s="208"/>
      <c r="D22" s="208"/>
      <c r="E22" s="208"/>
      <c r="F22" s="64" t="n">
        <f>SUM(F17:F21)</f>
        <v>0.0</v>
      </c>
      <c r="G22" s="65" t="n">
        <f t="shared" si="0"/>
        <v>143915.15000000002</v>
      </c>
      <c r="H22" s="209" t="n">
        <f>SUM(H17:H21)</f>
        <v>143915.15000000002</v>
      </c>
      <c r="I22" s="210"/>
    </row>
    <row r="23" spans="1:9" ht="15" x14ac:dyDescent="0.2">
      <c r="A23" s="66" t="s">
        <v>49</v>
      </c>
      <c r="B23" s="202" t="s">
        <v>50</v>
      </c>
      <c r="C23" s="202"/>
      <c r="D23" s="202"/>
      <c r="E23" s="202"/>
      <c r="F23" s="67"/>
      <c r="G23" s="68"/>
      <c r="H23" s="203"/>
      <c r="I23" s="204"/>
    </row>
    <row r="24" spans="1:9" x14ac:dyDescent="0.2">
      <c r="A24" s="50">
        <v>1</v>
      </c>
      <c r="B24" s="190" t="s">
        <v>51</v>
      </c>
      <c r="C24" s="190"/>
      <c r="D24" s="190"/>
      <c r="E24" s="190"/>
      <c r="F24" s="59"/>
      <c r="G24" s="60"/>
      <c r="H24" s="191"/>
      <c r="I24" s="192"/>
    </row>
    <row r="25" spans="1:9" x14ac:dyDescent="0.2">
      <c r="A25" s="50">
        <v>2</v>
      </c>
      <c r="B25" s="190" t="s">
        <v>52</v>
      </c>
      <c r="C25" s="190"/>
      <c r="D25" s="190"/>
      <c r="E25" s="190"/>
      <c r="F25" s="69"/>
      <c r="G25" s="60"/>
      <c r="H25" s="191"/>
      <c r="I25" s="192"/>
    </row>
    <row r="26" spans="1:9" x14ac:dyDescent="0.2">
      <c r="A26" s="50">
        <v>3</v>
      </c>
      <c r="B26" s="190" t="s">
        <v>53</v>
      </c>
      <c r="C26" s="190"/>
      <c r="D26" s="190"/>
      <c r="E26" s="190"/>
      <c r="F26" s="69"/>
      <c r="G26" s="70"/>
      <c r="H26" s="191"/>
      <c r="I26" s="192"/>
    </row>
    <row r="27" spans="1:9" x14ac:dyDescent="0.2">
      <c r="A27" s="50">
        <v>4</v>
      </c>
      <c r="B27" s="190" t="s">
        <v>54</v>
      </c>
      <c r="C27" s="190"/>
      <c r="D27" s="190"/>
      <c r="E27" s="190"/>
      <c r="F27" s="69"/>
      <c r="G27" s="70"/>
      <c r="H27" s="191"/>
      <c r="I27" s="192"/>
    </row>
    <row r="28" spans="1:9" x14ac:dyDescent="0.2">
      <c r="A28" s="50">
        <v>5</v>
      </c>
      <c r="B28" s="190" t="s">
        <v>55</v>
      </c>
      <c r="C28" s="190"/>
      <c r="D28" s="190"/>
      <c r="E28" s="190"/>
      <c r="F28" s="69"/>
      <c r="G28" s="70"/>
      <c r="H28" s="191"/>
      <c r="I28" s="192"/>
    </row>
    <row r="29" spans="1:9" x14ac:dyDescent="0.2">
      <c r="A29" s="50">
        <v>6</v>
      </c>
      <c r="B29" s="190" t="s">
        <v>56</v>
      </c>
      <c r="C29" s="190"/>
      <c r="D29" s="190"/>
      <c r="E29" s="190"/>
      <c r="F29" s="69"/>
      <c r="G29" s="70"/>
      <c r="H29" s="191"/>
      <c r="I29" s="192"/>
    </row>
    <row r="30" spans="1:9" x14ac:dyDescent="0.2">
      <c r="A30" s="50">
        <v>7</v>
      </c>
      <c r="B30" s="190" t="s">
        <v>57</v>
      </c>
      <c r="C30" s="190"/>
      <c r="D30" s="190"/>
      <c r="E30" s="190"/>
      <c r="F30" s="71"/>
      <c r="G30" s="70"/>
      <c r="H30" s="191"/>
      <c r="I30" s="192"/>
    </row>
    <row r="31" spans="1:9" x14ac:dyDescent="0.2">
      <c r="A31" s="50">
        <v>8</v>
      </c>
      <c r="B31" s="190" t="s">
        <v>58</v>
      </c>
      <c r="C31" s="190"/>
      <c r="D31" s="190"/>
      <c r="E31" s="190"/>
      <c r="F31" s="59"/>
      <c r="G31" s="60"/>
      <c r="H31" s="191" t="n">
        <v>7194.98</v>
      </c>
      <c r="I31" s="192"/>
    </row>
    <row r="32" spans="1:9" x14ac:dyDescent="0.2">
      <c r="A32" s="50">
        <v>9</v>
      </c>
      <c r="B32" s="190" t="s">
        <v>59</v>
      </c>
      <c r="C32" s="190"/>
      <c r="D32" s="190"/>
      <c r="E32" s="190"/>
      <c r="F32" s="59"/>
      <c r="G32" s="60" t="n">
        <f>H32-F32</f>
        <v>0.0</v>
      </c>
      <c r="H32" s="198"/>
      <c r="I32" s="199"/>
    </row>
    <row r="33" spans="1:11" x14ac:dyDescent="0.2">
      <c r="A33" s="50">
        <v>10</v>
      </c>
      <c r="B33" s="190" t="s">
        <v>60</v>
      </c>
      <c r="C33" s="190"/>
      <c r="D33" s="190"/>
      <c r="E33" s="190"/>
      <c r="F33" s="59"/>
      <c r="G33" s="72"/>
      <c r="H33" s="198"/>
      <c r="I33" s="199"/>
    </row>
    <row r="34" spans="1:11" ht="15.75" thickBot="1" x14ac:dyDescent="0.25">
      <c r="A34" s="73" t="s">
        <v>61</v>
      </c>
      <c r="B34" s="184" t="s">
        <v>62</v>
      </c>
      <c r="C34" s="184"/>
      <c r="D34" s="184"/>
      <c r="E34" s="184"/>
      <c r="F34" s="74" t="n">
        <f>SUM(F24:F33)</f>
        <v>0.0</v>
      </c>
      <c r="G34" s="74" t="n">
        <f t="shared" ref="G34:G42" si="1">H34-F34</f>
        <v>7194.98</v>
      </c>
      <c r="H34" s="200" t="n">
        <f>SUM(H24:H33)</f>
        <v>7194.98</v>
      </c>
      <c r="I34" s="201"/>
    </row>
    <row r="35" spans="1:11" ht="15" x14ac:dyDescent="0.2">
      <c r="A35" s="56" t="s">
        <v>63</v>
      </c>
      <c r="B35" s="195" t="s">
        <v>64</v>
      </c>
      <c r="C35" s="195"/>
      <c r="D35" s="195"/>
      <c r="E35" s="195"/>
      <c r="F35" s="75"/>
      <c r="G35" s="76" t="n">
        <f t="shared" si="1"/>
        <v>0.0</v>
      </c>
      <c r="H35" s="196"/>
      <c r="I35" s="197"/>
    </row>
    <row r="36" spans="1:11" x14ac:dyDescent="0.2">
      <c r="A36" s="77">
        <v>1</v>
      </c>
      <c r="B36" s="190" t="s">
        <v>65</v>
      </c>
      <c r="C36" s="190"/>
      <c r="D36" s="190"/>
      <c r="E36" s="190"/>
      <c r="F36" s="78"/>
      <c r="G36" s="60" t="n">
        <f t="shared" si="1"/>
        <v>0.0</v>
      </c>
      <c r="H36" s="191"/>
      <c r="I36" s="192"/>
    </row>
    <row r="37" spans="1:11" x14ac:dyDescent="0.2">
      <c r="A37" s="77">
        <v>2</v>
      </c>
      <c r="B37" s="190" t="s">
        <v>66</v>
      </c>
      <c r="C37" s="190"/>
      <c r="D37" s="190"/>
      <c r="E37" s="190"/>
      <c r="F37" s="78"/>
      <c r="G37" s="60" t="n">
        <f t="shared" si="1"/>
        <v>0.0</v>
      </c>
      <c r="H37" s="191"/>
      <c r="I37" s="192"/>
    </row>
    <row r="38" spans="1:11" x14ac:dyDescent="0.2">
      <c r="A38" s="77">
        <v>3</v>
      </c>
      <c r="B38" s="190" t="s">
        <v>67</v>
      </c>
      <c r="C38" s="190"/>
      <c r="D38" s="190"/>
      <c r="E38" s="190"/>
      <c r="F38" s="78"/>
      <c r="G38" s="60" t="n">
        <f t="shared" si="1"/>
        <v>0.0</v>
      </c>
      <c r="H38" s="191"/>
      <c r="I38" s="192"/>
    </row>
    <row r="39" spans="1:11" x14ac:dyDescent="0.2">
      <c r="A39" s="77">
        <v>4</v>
      </c>
      <c r="B39" s="190" t="s">
        <v>68</v>
      </c>
      <c r="C39" s="190"/>
      <c r="D39" s="190"/>
      <c r="E39" s="190"/>
      <c r="F39" s="78"/>
      <c r="G39" s="60" t="n">
        <f t="shared" si="1"/>
        <v>0.0</v>
      </c>
      <c r="H39" s="182"/>
      <c r="I39" s="183"/>
    </row>
    <row r="40" spans="1:11" ht="14.25" x14ac:dyDescent="0.2">
      <c r="A40" s="77"/>
      <c r="B40" s="181" t="s">
        <v>69</v>
      </c>
      <c r="C40" s="181"/>
      <c r="D40" s="181"/>
      <c r="E40" s="181"/>
      <c r="F40" s="79"/>
      <c r="G40" s="80" t="n">
        <f t="shared" si="1"/>
        <v>0.0</v>
      </c>
      <c r="H40" s="193"/>
      <c r="I40" s="194"/>
      <c r="J40" s="81"/>
    </row>
    <row r="41" spans="1:11" ht="14.25" x14ac:dyDescent="0.2">
      <c r="A41" s="77"/>
      <c r="B41" s="181" t="s">
        <v>70</v>
      </c>
      <c r="C41" s="181"/>
      <c r="D41" s="181"/>
      <c r="E41" s="181"/>
      <c r="F41" s="79"/>
      <c r="G41" s="80" t="n">
        <f t="shared" si="1"/>
        <v>0.0</v>
      </c>
      <c r="H41" s="182"/>
      <c r="I41" s="183"/>
      <c r="J41" s="81"/>
    </row>
    <row r="42" spans="1:11" s="37" customFormat="1" ht="15.75" thickBot="1" x14ac:dyDescent="0.3">
      <c r="A42" s="73" t="s">
        <v>63</v>
      </c>
      <c r="B42" s="184" t="s">
        <v>71</v>
      </c>
      <c r="C42" s="184"/>
      <c r="D42" s="184"/>
      <c r="E42" s="184"/>
      <c r="F42" s="82" t="n">
        <f>SUM(F36:F41)</f>
        <v>0.0</v>
      </c>
      <c r="G42" s="82" t="n">
        <f t="shared" si="1"/>
        <v>0.0</v>
      </c>
      <c r="H42" s="185" t="n">
        <f>SUM(H36:H41)</f>
        <v>0.0</v>
      </c>
      <c r="I42" s="186"/>
      <c r="J42" s="83"/>
      <c r="K42" s="84"/>
    </row>
    <row r="43" spans="1:11" s="37" customFormat="1" ht="18.75" thickBot="1" x14ac:dyDescent="0.3">
      <c r="A43" s="85"/>
      <c r="B43" s="187" t="s">
        <v>72</v>
      </c>
      <c r="C43" s="187"/>
      <c r="D43" s="187"/>
      <c r="E43" s="187"/>
      <c r="F43" s="86"/>
      <c r="G43" s="87" t="n">
        <f>G42-G34+G22</f>
        <v>136720.17</v>
      </c>
      <c r="H43" s="188" t="n">
        <f>H22-H34+H42</f>
        <v>136720.17</v>
      </c>
      <c r="I43" s="189"/>
      <c r="J43" s="83"/>
      <c r="K43" s="84"/>
    </row>
    <row r="44" spans="1:11" s="37" customFormat="1" ht="18" x14ac:dyDescent="0.25">
      <c r="A44" s="88"/>
      <c r="B44" s="159" t="s">
        <v>73</v>
      </c>
      <c r="C44" s="160"/>
      <c r="D44" s="160"/>
      <c r="E44" s="160"/>
      <c r="F44" s="160"/>
      <c r="G44" s="160"/>
      <c r="H44" s="160"/>
      <c r="I44" s="161"/>
    </row>
    <row r="45" spans="1:11" x14ac:dyDescent="0.2">
      <c r="A45" s="50"/>
      <c r="B45" s="162" t="s">
        <v>74</v>
      </c>
      <c r="C45" s="163"/>
      <c r="D45" s="163"/>
      <c r="E45" s="164"/>
      <c r="F45" s="165"/>
      <c r="G45" s="165"/>
      <c r="H45" s="165"/>
      <c r="I45" s="166"/>
    </row>
    <row r="46" spans="1:11" x14ac:dyDescent="0.2">
      <c r="A46" s="53"/>
      <c r="B46" s="167" t="s">
        <v>75</v>
      </c>
      <c r="C46" s="168"/>
      <c r="D46" s="171"/>
      <c r="E46" s="171"/>
      <c r="F46" s="171"/>
      <c r="G46" s="171"/>
      <c r="H46" s="171"/>
      <c r="I46" s="172"/>
    </row>
    <row r="47" spans="1:11" x14ac:dyDescent="0.2">
      <c r="A47" s="89"/>
      <c r="B47" s="169"/>
      <c r="C47" s="170"/>
      <c r="D47" s="173"/>
      <c r="E47" s="173"/>
      <c r="F47" s="173"/>
      <c r="G47" s="173"/>
      <c r="H47" s="173"/>
      <c r="I47" s="174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175" t="s">
        <v>76</v>
      </c>
      <c r="B49" s="176"/>
      <c r="C49" s="175" t="s">
        <v>77</v>
      </c>
      <c r="D49" s="176"/>
      <c r="E49" s="177"/>
      <c r="F49" s="96" t="s">
        <v>78</v>
      </c>
      <c r="G49" s="178" t="s">
        <v>78</v>
      </c>
      <c r="H49" s="179"/>
      <c r="I49" s="180"/>
    </row>
    <row r="50" spans="1:9" x14ac:dyDescent="0.2">
      <c r="A50" s="135"/>
      <c r="B50" s="136"/>
      <c r="C50" s="135"/>
      <c r="D50" s="141"/>
      <c r="E50" s="136"/>
      <c r="F50" s="136"/>
      <c r="G50" s="144"/>
      <c r="H50" s="145"/>
      <c r="I50" s="146"/>
    </row>
    <row r="51" spans="1:9" x14ac:dyDescent="0.2">
      <c r="A51" s="137"/>
      <c r="B51" s="138"/>
      <c r="C51" s="137"/>
      <c r="D51" s="142"/>
      <c r="E51" s="138"/>
      <c r="F51" s="138"/>
      <c r="G51" s="147"/>
      <c r="H51" s="148"/>
      <c r="I51" s="149"/>
    </row>
    <row r="52" spans="1:9" x14ac:dyDescent="0.2">
      <c r="A52" s="137"/>
      <c r="B52" s="138"/>
      <c r="C52" s="137"/>
      <c r="D52" s="142"/>
      <c r="E52" s="138"/>
      <c r="F52" s="138"/>
      <c r="G52" s="147"/>
      <c r="H52" s="148"/>
      <c r="I52" s="149"/>
    </row>
    <row r="53" spans="1:9" x14ac:dyDescent="0.2">
      <c r="A53" s="137"/>
      <c r="B53" s="138"/>
      <c r="C53" s="137"/>
      <c r="D53" s="142"/>
      <c r="E53" s="138"/>
      <c r="F53" s="138"/>
      <c r="G53" s="147"/>
      <c r="H53" s="148"/>
      <c r="I53" s="149"/>
    </row>
    <row r="54" spans="1:9" x14ac:dyDescent="0.2">
      <c r="A54" s="137"/>
      <c r="B54" s="138"/>
      <c r="C54" s="137"/>
      <c r="D54" s="142"/>
      <c r="E54" s="138"/>
      <c r="F54" s="138"/>
      <c r="G54" s="147"/>
      <c r="H54" s="148"/>
      <c r="I54" s="149"/>
    </row>
    <row r="55" spans="1:9" x14ac:dyDescent="0.2">
      <c r="A55" s="137"/>
      <c r="B55" s="138"/>
      <c r="C55" s="137"/>
      <c r="D55" s="142"/>
      <c r="E55" s="138"/>
      <c r="F55" s="138"/>
      <c r="G55" s="147"/>
      <c r="H55" s="148"/>
      <c r="I55" s="149"/>
    </row>
    <row r="56" spans="1:9" x14ac:dyDescent="0.2">
      <c r="A56" s="137"/>
      <c r="B56" s="138"/>
      <c r="C56" s="137"/>
      <c r="D56" s="142"/>
      <c r="E56" s="138"/>
      <c r="F56" s="138"/>
      <c r="G56" s="147"/>
      <c r="H56" s="148"/>
      <c r="I56" s="149"/>
    </row>
    <row r="57" spans="1:9" x14ac:dyDescent="0.2">
      <c r="A57" s="139"/>
      <c r="B57" s="140"/>
      <c r="C57" s="139"/>
      <c r="D57" s="143"/>
      <c r="E57" s="140"/>
      <c r="F57" s="140"/>
      <c r="G57" s="150"/>
      <c r="H57" s="151"/>
      <c r="I57" s="152"/>
    </row>
    <row r="58" spans="1:9" x14ac:dyDescent="0.2">
      <c r="A58" s="153"/>
      <c r="B58" s="154"/>
      <c r="C58" s="155"/>
      <c r="D58" s="156"/>
      <c r="E58" s="157"/>
      <c r="F58" s="97"/>
      <c r="G58" s="153"/>
      <c r="H58" s="158"/>
      <c r="I58" s="154"/>
    </row>
    <row r="59" spans="1:9" ht="15" thickBot="1" x14ac:dyDescent="0.25">
      <c r="A59" s="132" t="s">
        <v>79</v>
      </c>
      <c r="B59" s="133"/>
      <c r="C59" s="132" t="s">
        <v>80</v>
      </c>
      <c r="D59" s="134"/>
      <c r="E59" s="133"/>
      <c r="F59" s="98" t="s">
        <v>81</v>
      </c>
      <c r="G59" s="132" t="s">
        <v>82</v>
      </c>
      <c r="H59" s="134"/>
      <c r="I59" s="133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2014-09-17T04:58:09Z</dcterms:modified>
</coreProperties>
</file>