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ource\repos\assai\ConsincoTests\dataset\"/>
    </mc:Choice>
  </mc:AlternateContent>
  <bookViews>
    <workbookView xWindow="0" yWindow="0" windowWidth="20490" windowHeight="7755" activeTab="1"/>
  </bookViews>
  <sheets>
    <sheet name="MaxCompraInit" sheetId="4" r:id="rId1"/>
    <sheet name="GerenciadorDeCompras" sheetId="2" r:id="rId2"/>
    <sheet name="Config" sheetId="3" r:id="rId3"/>
  </sheets>
  <definedNames>
    <definedName name="_xlnm._FilterDatabase" localSheetId="1" hidden="1">GerenciadorDeCompras!$A$1:$AG$37</definedName>
    <definedName name="_xlnm._FilterDatabase" localSheetId="0" hidden="1">MaxCompraInit!$A$1:$N$2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4" l="1"/>
  <c r="N2" i="2"/>
  <c r="AC2" i="2"/>
  <c r="AF2" i="2"/>
  <c r="N3" i="2"/>
  <c r="AC3" i="2"/>
  <c r="AF3" i="2"/>
  <c r="N4" i="2"/>
  <c r="AC4" i="2"/>
  <c r="AF4" i="2"/>
  <c r="D5" i="2"/>
  <c r="AC5" i="2" s="1"/>
  <c r="N5" i="2"/>
  <c r="AF5" i="2"/>
  <c r="D6" i="2"/>
  <c r="N6" i="2"/>
  <c r="N8" i="2" s="1"/>
  <c r="AC6" i="2"/>
  <c r="AF6" i="2"/>
  <c r="D7" i="2"/>
  <c r="AC7" i="2" s="1"/>
  <c r="N7" i="2"/>
  <c r="AF7" i="2"/>
  <c r="AC8" i="2"/>
  <c r="AF8" i="2"/>
  <c r="N9" i="2"/>
  <c r="AC9" i="2"/>
  <c r="AF9" i="2"/>
  <c r="N10" i="2"/>
  <c r="AC10" i="2"/>
  <c r="AF10" i="2"/>
  <c r="N11" i="2"/>
  <c r="AC11" i="2"/>
  <c r="AF11" i="2"/>
  <c r="N12" i="2"/>
  <c r="AC12" i="2"/>
  <c r="AF12" i="2"/>
  <c r="N13" i="2"/>
  <c r="AC13" i="2"/>
  <c r="AF13" i="2"/>
  <c r="N14" i="2"/>
  <c r="AC14" i="2"/>
  <c r="AF14" i="2"/>
  <c r="N15" i="2"/>
  <c r="AC15" i="2"/>
  <c r="AF15" i="2"/>
  <c r="N16" i="2"/>
  <c r="AC16" i="2"/>
  <c r="AF16" i="2"/>
  <c r="N17" i="2"/>
  <c r="AC17" i="2"/>
  <c r="AF17" i="2"/>
  <c r="N18" i="2"/>
  <c r="AC18" i="2"/>
  <c r="AF18" i="2"/>
  <c r="AC19" i="2"/>
  <c r="AF19" i="2"/>
  <c r="N20" i="2"/>
  <c r="AC20" i="2"/>
  <c r="AF20" i="2"/>
  <c r="AC21" i="2"/>
  <c r="AF21" i="2"/>
  <c r="N22" i="2"/>
  <c r="AC22" i="2"/>
  <c r="AF22" i="2"/>
  <c r="N23" i="2"/>
  <c r="AC23" i="2"/>
  <c r="AF23" i="2"/>
  <c r="N24" i="2"/>
  <c r="AC24" i="2"/>
  <c r="AF24" i="2"/>
  <c r="N25" i="2"/>
  <c r="AC25" i="2"/>
  <c r="AF25" i="2"/>
  <c r="N26" i="2"/>
  <c r="AC26" i="2"/>
  <c r="AF26" i="2"/>
  <c r="AC27" i="2"/>
  <c r="AF27" i="2"/>
  <c r="AC28" i="2"/>
  <c r="AF28" i="2"/>
  <c r="N29" i="2"/>
  <c r="AC29" i="2"/>
  <c r="AF29" i="2"/>
  <c r="N30" i="2"/>
  <c r="AC30" i="2"/>
  <c r="AF30" i="2"/>
  <c r="AC31" i="2"/>
  <c r="AF31" i="2"/>
  <c r="AC32" i="2"/>
  <c r="AF32" i="2"/>
  <c r="N33" i="2"/>
  <c r="AC33" i="2"/>
  <c r="AE33" i="2"/>
  <c r="AF33" i="2"/>
  <c r="N34" i="2"/>
  <c r="AC34" i="2"/>
  <c r="AE34" i="2"/>
  <c r="AF34" i="2"/>
  <c r="N35" i="2"/>
  <c r="AC35" i="2"/>
  <c r="AF35" i="2"/>
  <c r="AC36" i="2"/>
  <c r="AF36" i="2"/>
  <c r="AC37" i="2"/>
  <c r="AF37" i="2"/>
</calcChain>
</file>

<file path=xl/comments1.xml><?xml version="1.0" encoding="utf-8"?>
<comments xmlns="http://schemas.openxmlformats.org/spreadsheetml/2006/main">
  <authors>
    <author>Conta de Serviço sv_pocqa3</author>
  </authors>
  <commentList>
    <comment ref="D1" authorId="0" shapeId="0">
      <text>
        <r>
          <rPr>
            <b/>
            <sz val="9"/>
            <color rgb="FF000000"/>
            <rFont val="Tahoma"/>
            <family val="2"/>
          </rPr>
          <t xml:space="preserve">Conta de Serviço sv_pocqa3:
- iniciado
-  </t>
        </r>
      </text>
    </comment>
  </commentList>
</comments>
</file>

<file path=xl/sharedStrings.xml><?xml version="1.0" encoding="utf-8"?>
<sst xmlns="http://schemas.openxmlformats.org/spreadsheetml/2006/main" count="798" uniqueCount="126">
  <si>
    <t>result</t>
  </si>
  <si>
    <t>testId</t>
  </si>
  <si>
    <t>reportID</t>
  </si>
  <si>
    <t>testName</t>
  </si>
  <si>
    <t>scenarioName</t>
  </si>
  <si>
    <t>database</t>
  </si>
  <si>
    <t>matricula</t>
  </si>
  <si>
    <t>filiais</t>
  </si>
  <si>
    <t>testType</t>
  </si>
  <si>
    <t>analystName</t>
  </si>
  <si>
    <t>testDesc</t>
  </si>
  <si>
    <t>preCondition</t>
  </si>
  <si>
    <t>postCondition</t>
  </si>
  <si>
    <t>inputData</t>
  </si>
  <si>
    <t>Realizar Login</t>
  </si>
  <si>
    <t>Gerenciador de Compras</t>
  </si>
  <si>
    <t>ASSAIHOMOL</t>
  </si>
  <si>
    <t>PS032528</t>
  </si>
  <si>
    <t>000 - MATRIZ</t>
  </si>
  <si>
    <t>Funcional</t>
  </si>
  <si>
    <t>Hadnan Basilio</t>
  </si>
  <si>
    <t>App iniciando</t>
  </si>
  <si>
    <t>Lote criado com sucesso</t>
  </si>
  <si>
    <t>Matricula valida</t>
  </si>
  <si>
    <t>lojas</t>
  </si>
  <si>
    <t>qtdLojas</t>
  </si>
  <si>
    <t>tipoPrazoPagamento</t>
  </si>
  <si>
    <t>prazoPagamento</t>
  </si>
  <si>
    <t>divisao</t>
  </si>
  <si>
    <t>qtdEsperada</t>
  </si>
  <si>
    <t>qtdeCompra</t>
  </si>
  <si>
    <t>qtdProdutos</t>
  </si>
  <si>
    <t>productIndex</t>
  </si>
  <si>
    <t>codProduto</t>
  </si>
  <si>
    <t>codFornecedor</t>
  </si>
  <si>
    <t>categoria</t>
  </si>
  <si>
    <t>diasAbastecimento</t>
  </si>
  <si>
    <t>comprador</t>
  </si>
  <si>
    <t>cdNome</t>
  </si>
  <si>
    <t>tipoPedido</t>
  </si>
  <si>
    <t>tipoAcordo</t>
  </si>
  <si>
    <t>tipoLote</t>
  </si>
  <si>
    <t>failed</t>
  </si>
  <si>
    <t>Criar lote | Loja</t>
  </si>
  <si>
    <t>001 Manilha</t>
  </si>
  <si>
    <t>Prazo do Contrato de Fidelidade</t>
  </si>
  <si>
    <t>n/a</t>
  </si>
  <si>
    <t>SAO PAULO</t>
  </si>
  <si>
    <t>LIQ2 (SUCOS, AG</t>
  </si>
  <si>
    <t>LIQ1</t>
  </si>
  <si>
    <t>Compra</t>
  </si>
  <si>
    <t>loja</t>
  </si>
  <si>
    <t>passed</t>
  </si>
  <si>
    <t>Criar lote | CD</t>
  </si>
  <si>
    <t>001 Manilha, 002 Cs Verde, 003 S Miguel, 915 CAJAMAR</t>
  </si>
  <si>
    <t>DPH1</t>
  </si>
  <si>
    <t>915 CAJAMAR</t>
  </si>
  <si>
    <t>cd</t>
  </si>
  <si>
    <t>Criar lote | FLV | Comprador</t>
  </si>
  <si>
    <t>001 Manilha, 002 Cs Verde, 003 S Miguel</t>
  </si>
  <si>
    <t>FLV1</t>
  </si>
  <si>
    <t>flv</t>
  </si>
  <si>
    <t>Lote criado pelo comprador</t>
  </si>
  <si>
    <t>Lote preenchido com sucesso</t>
  </si>
  <si>
    <t>002 Cs Verde</t>
  </si>
  <si>
    <t>003 S Miguel</t>
  </si>
  <si>
    <t>Finalizar lote | FLV | Comprador</t>
  </si>
  <si>
    <t>Lote finalizado com sucesso</t>
  </si>
  <si>
    <t>Criar lote | Bonificação | Loja</t>
  </si>
  <si>
    <t>000 Matriz</t>
  </si>
  <si>
    <t>Bonif. Sem Incid. Custo</t>
  </si>
  <si>
    <t>DIFERENCA DE PRECO</t>
  </si>
  <si>
    <t>Criar lote | Bonificação | CD</t>
  </si>
  <si>
    <t>Validar prazo pagamento | Loja</t>
  </si>
  <si>
    <t>Prazo do Contrato de Fidelidade, Prazo Único, Prazo Fixo</t>
  </si>
  <si>
    <t>71, 01/01/2025</t>
  </si>
  <si>
    <t>Prazo pagamento validado</t>
  </si>
  <si>
    <t>Validar prazo pagamento | CD</t>
  </si>
  <si>
    <t>81, 02/01/2025</t>
  </si>
  <si>
    <t>Inserir item em lote em branco | Loja</t>
  </si>
  <si>
    <t>Performance</t>
  </si>
  <si>
    <t>Tempo de execução para inserção de itens calculado</t>
  </si>
  <si>
    <t>Inserir item em lote em branco | CD</t>
  </si>
  <si>
    <t>Gerar lote com prazo único de pagamento | Loja</t>
  </si>
  <si>
    <t>Prazo Único</t>
  </si>
  <si>
    <t>Gerar lote com prazo único de pagamento | CD</t>
  </si>
  <si>
    <t>Zerar quantidade de Compra | Loja</t>
  </si>
  <si>
    <t>Zerar quantidade de Compra | CD</t>
  </si>
  <si>
    <t>Diminuir quantidade de Compra | Loja</t>
  </si>
  <si>
    <t>Diminuir quantidade de Compra | CD</t>
  </si>
  <si>
    <t>Aumentar quantidade de Compra | Loja</t>
  </si>
  <si>
    <t>Aumentar quantidade de Compra | CD</t>
  </si>
  <si>
    <t>Consistência data recebimento para lote existente | Loja</t>
  </si>
  <si>
    <t>Consistência data recebimento para lote existente |  CD</t>
  </si>
  <si>
    <t>Validar quantidade total gerar pedido | Loja</t>
  </si>
  <si>
    <t>Validar quantidade total gerar pedido | CD</t>
  </si>
  <si>
    <t>Validar embalagem grids | Loja</t>
  </si>
  <si>
    <t>Embalagem validada</t>
  </si>
  <si>
    <t>Validar embalagem grids | CD</t>
  </si>
  <si>
    <t>Validar Prazo Vencimento Fixo Geracao Pedido | Loja</t>
  </si>
  <si>
    <t>Prazo Fixo</t>
  </si>
  <si>
    <t>03/01/2025</t>
  </si>
  <si>
    <t>Prazo validado</t>
  </si>
  <si>
    <t>Validar Prazo Vencimento Fixo Geracao Pedido | CD</t>
  </si>
  <si>
    <t>04/01/2025</t>
  </si>
  <si>
    <t>Validar estoque dias | Loja</t>
  </si>
  <si>
    <t>Estoque dias validado</t>
  </si>
  <si>
    <t>Validar estoque dias | CD</t>
  </si>
  <si>
    <t>001 Manilha, 915 CAJAMAR</t>
  </si>
  <si>
    <t>Gerar lote com item dupla procedência | Loja</t>
  </si>
  <si>
    <t>Gerar lote com item dupla procedência | CD</t>
  </si>
  <si>
    <t>000 - MATRIZ, 001 Manilha</t>
  </si>
  <si>
    <t>001 Manilha, 002 Cs Verde, 915 CAJAMAR</t>
  </si>
  <si>
    <t>Geração de lote com mais de um fornecedor | FLV</t>
  </si>
  <si>
    <t>Não permitir mais de uma sessão no mesmo lote</t>
  </si>
  <si>
    <t>Mensagem de erro exibida</t>
  </si>
  <si>
    <t>Validar pendencia receber depois de cancelar e clicar em refresh</t>
  </si>
  <si>
    <t>Pendência a receber atualizada</t>
  </si>
  <si>
    <t>app</t>
  </si>
  <si>
    <t>appPath</t>
  </si>
  <si>
    <t>winAppDriverPath</t>
  </si>
  <si>
    <t>status</t>
  </si>
  <si>
    <t>maxTimeOut</t>
  </si>
  <si>
    <t>MaxCompra</t>
  </si>
  <si>
    <t>C:\ETQ\André\SM_MAXCOMPR_018\MaxCompra.exe</t>
  </si>
  <si>
    <t>C:\Program Files (x86)\Windows Application Driver\WinAppDriver.exe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</si>
</sst>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9"/>
      <color rgb="FF000000"/>
      <name val="Tahoma"/>
      <family val="2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3" borderId="0" xfId="0" applyNumberFormat="1" applyFont="1" applyFill="1" applyAlignment="1" applyProtection="1"/>
    <xf numFmtId="0" fontId="2" fillId="2" borderId="1" xfId="0" applyNumberFormat="1" applyFont="1" applyFill="1" applyBorder="1" applyAlignment="1" applyProtection="1"/>
    <xf numFmtId="0" fontId="5" fillId="4" borderId="0" xfId="0" applyNumberFormat="1" applyFont="1" applyFill="1" applyAlignment="1" applyProtection="1"/>
    <xf numFmtId="0" fontId="6" fillId="5" borderId="0" xfId="0" applyNumberFormat="1" applyFont="1" applyFill="1" applyAlignment="1" applyProtection="1"/>
    <xf numFmtId="0" fontId="7" fillId="4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85" zoomScaleNormal="85" workbookViewId="0">
      <selection activeCell="B5" sqref="B5"/>
    </sheetView>
  </sheetViews>
  <sheetFormatPr defaultColWidth="10.7109375" defaultRowHeight="15" x14ac:dyDescent="0.25"/>
  <cols>
    <col min="1" max="1" width="7.85546875" bestFit="1" customWidth="1"/>
    <col min="2" max="2" width="8.5703125" bestFit="1" customWidth="1"/>
    <col min="3" max="3" width="10.7109375" bestFit="1" customWidth="1"/>
    <col min="4" max="4" width="14.28515625" bestFit="1" customWidth="1"/>
    <col min="5" max="5" width="20.42578125" customWidth="1"/>
    <col min="6" max="6" width="10.85546875" customWidth="1"/>
    <col min="7" max="8" width="8.42578125" customWidth="1"/>
    <col min="9" max="12" width="10.7109375" customWidth="1"/>
    <col min="13" max="13" width="23.85546875" bestFit="1" customWidth="1"/>
    <col min="14" max="14" width="18.8554687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s="2" customFormat="1" x14ac:dyDescent="0.25">
      <c r="C2" s="2">
        <v>110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tr">
        <f>D2</f>
        <v>Realizar Login</v>
      </c>
      <c r="L2" s="2" t="s">
        <v>21</v>
      </c>
      <c r="M2" s="2" t="s">
        <v>22</v>
      </c>
      <c r="N2" s="2" t="s">
        <v>23</v>
      </c>
    </row>
  </sheetData>
  <autoFilter ref="A1:N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abSelected="1" zoomScale="85" zoomScaleNormal="85" workbookViewId="0">
      <selection activeCell="C2" sqref="C2"/>
    </sheetView>
  </sheetViews>
  <sheetFormatPr defaultColWidth="10.7109375" defaultRowHeight="15" x14ac:dyDescent="0.25"/>
  <cols>
    <col min="1" max="1" width="7.85546875" bestFit="1" customWidth="1"/>
    <col min="2" max="2" width="8.5703125" bestFit="1" customWidth="1"/>
    <col min="3" max="3" width="10.7109375" bestFit="1" customWidth="1"/>
    <col min="4" max="4" width="63" bestFit="1" customWidth="1"/>
    <col min="5" max="5" width="20.42578125" customWidth="1"/>
    <col min="6" max="6" width="10.85546875" customWidth="1"/>
    <col min="7" max="7" width="8.42578125" customWidth="1"/>
    <col min="8" max="8" width="12.5703125" bestFit="1" customWidth="1"/>
    <col min="9" max="9" width="16.5703125" customWidth="1"/>
    <col min="10" max="10" width="7.5703125" bestFit="1" customWidth="1"/>
    <col min="11" max="30" width="10.7109375" customWidth="1"/>
    <col min="31" max="31" width="29.140625" customWidth="1"/>
    <col min="32" max="32" width="10.7109375" customWidth="1"/>
    <col min="33" max="33" width="10.7109375" style="1" customWidth="1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8</v>
      </c>
      <c r="AB1" s="3" t="s">
        <v>9</v>
      </c>
      <c r="AC1" s="3" t="s">
        <v>10</v>
      </c>
      <c r="AD1" s="3" t="s">
        <v>11</v>
      </c>
      <c r="AE1" s="3" t="s">
        <v>12</v>
      </c>
      <c r="AF1" s="3" t="s">
        <v>13</v>
      </c>
    </row>
    <row r="2" spans="1:32" s="4" customFormat="1" x14ac:dyDescent="0.25">
      <c r="A2" s="6" t="s">
        <v>42</v>
      </c>
      <c r="B2" s="4">
        <v>2</v>
      </c>
      <c r="C2" s="2">
        <v>112</v>
      </c>
      <c r="D2" s="4" t="s">
        <v>43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44</v>
      </c>
      <c r="J2" s="4">
        <v>1</v>
      </c>
      <c r="K2" s="4" t="s">
        <v>45</v>
      </c>
      <c r="L2" s="4" t="s">
        <v>46</v>
      </c>
      <c r="M2" s="4" t="s">
        <v>47</v>
      </c>
      <c r="N2" s="4">
        <f t="shared" ref="N2:N7" si="0">O2*P2</f>
        <v>6</v>
      </c>
      <c r="O2" s="4">
        <v>6</v>
      </c>
      <c r="P2" s="4">
        <v>1</v>
      </c>
      <c r="Q2" s="4">
        <v>1</v>
      </c>
      <c r="R2" s="4" t="s">
        <v>46</v>
      </c>
      <c r="S2" s="4">
        <v>478</v>
      </c>
      <c r="T2" s="4" t="s">
        <v>48</v>
      </c>
      <c r="U2" s="4">
        <v>61</v>
      </c>
      <c r="V2" s="4" t="s">
        <v>49</v>
      </c>
      <c r="W2" s="4" t="s">
        <v>46</v>
      </c>
      <c r="X2" s="4" t="s">
        <v>50</v>
      </c>
      <c r="Y2" s="4" t="s">
        <v>46</v>
      </c>
      <c r="Z2" s="4" t="s">
        <v>51</v>
      </c>
      <c r="AA2" s="4" t="s">
        <v>19</v>
      </c>
      <c r="AB2" s="4" t="s">
        <v>20</v>
      </c>
      <c r="AC2" s="4" t="str">
        <f>D2&amp;" com "&amp;J2&amp;" loja(s) e "&amp;P2&amp;" produto(s)"</f>
        <v>Criar lote | Loja com 1 loja(s) e 1 produto(s)</v>
      </c>
      <c r="AD2" s="4" t="s">
        <v>21</v>
      </c>
      <c r="AE2" s="4" t="s">
        <v>22</v>
      </c>
      <c r="AF2" s="4" t="str">
        <f t="shared" ref="AF2:AF37" si="1">"Fornecedor: "&amp;S2&amp;", "&amp;U2&amp; " dias de abastecimento e comprador(es): "&amp;T2&amp;", "&amp;V2</f>
        <v>Fornecedor: 478, 61 dias de abastecimento e comprador(es): LIQ2 (SUCOS, AG, LIQ1</v>
      </c>
    </row>
    <row r="3" spans="1:32" s="4" customFormat="1" x14ac:dyDescent="0.25">
      <c r="A3" s="4" t="s">
        <v>52</v>
      </c>
      <c r="B3" s="4">
        <v>3</v>
      </c>
      <c r="C3" s="2">
        <v>112</v>
      </c>
      <c r="D3" s="4" t="s">
        <v>53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54</v>
      </c>
      <c r="J3" s="4">
        <v>3</v>
      </c>
      <c r="K3" s="4" t="s">
        <v>45</v>
      </c>
      <c r="L3" s="4" t="s">
        <v>46</v>
      </c>
      <c r="M3" s="4" t="s">
        <v>47</v>
      </c>
      <c r="N3" s="4">
        <f t="shared" si="0"/>
        <v>36</v>
      </c>
      <c r="O3" s="4">
        <v>12</v>
      </c>
      <c r="P3" s="4">
        <v>3</v>
      </c>
      <c r="Q3" s="4">
        <v>1</v>
      </c>
      <c r="R3" s="4" t="s">
        <v>46</v>
      </c>
      <c r="S3" s="4">
        <v>273</v>
      </c>
      <c r="T3" s="4" t="s">
        <v>55</v>
      </c>
      <c r="U3" s="4">
        <v>91</v>
      </c>
      <c r="W3" s="4" t="s">
        <v>56</v>
      </c>
      <c r="X3" s="4" t="s">
        <v>50</v>
      </c>
      <c r="Y3" s="4" t="s">
        <v>46</v>
      </c>
      <c r="Z3" s="4" t="s">
        <v>57</v>
      </c>
      <c r="AA3" s="4" t="s">
        <v>19</v>
      </c>
      <c r="AB3" s="4" t="s">
        <v>20</v>
      </c>
      <c r="AC3" s="4" t="str">
        <f>D3&amp;" com "&amp;J3&amp;" loja(s) e "&amp;P3&amp;" produto(s)"</f>
        <v>Criar lote | CD com 3 loja(s) e 3 produto(s)</v>
      </c>
      <c r="AD3" s="4" t="s">
        <v>21</v>
      </c>
      <c r="AE3" s="4" t="s">
        <v>22</v>
      </c>
      <c r="AF3" s="4" t="str">
        <f t="shared" si="1"/>
        <v xml:space="preserve">Fornecedor: 273, 91 dias de abastecimento e comprador(es): DPH1, </v>
      </c>
    </row>
    <row r="4" spans="1:32" s="4" customFormat="1" x14ac:dyDescent="0.25">
      <c r="A4" s="4" t="s">
        <v>52</v>
      </c>
      <c r="B4" s="4">
        <v>4</v>
      </c>
      <c r="C4" s="2">
        <v>112</v>
      </c>
      <c r="D4" s="4" t="s">
        <v>58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59</v>
      </c>
      <c r="J4" s="4">
        <v>3</v>
      </c>
      <c r="K4" s="4" t="s">
        <v>45</v>
      </c>
      <c r="L4" s="4" t="s">
        <v>46</v>
      </c>
      <c r="M4" s="4" t="s">
        <v>47</v>
      </c>
      <c r="N4" s="4">
        <f t="shared" si="0"/>
        <v>0</v>
      </c>
      <c r="O4" s="4">
        <v>0</v>
      </c>
      <c r="P4" s="4">
        <v>0</v>
      </c>
      <c r="Q4" s="4">
        <v>1</v>
      </c>
      <c r="R4" s="4" t="s">
        <v>46</v>
      </c>
      <c r="S4" s="4">
        <v>654</v>
      </c>
      <c r="T4" s="4" t="s">
        <v>60</v>
      </c>
      <c r="U4" s="4">
        <v>3</v>
      </c>
      <c r="W4" s="4" t="s">
        <v>46</v>
      </c>
      <c r="X4" s="4" t="s">
        <v>50</v>
      </c>
      <c r="Y4" s="4" t="s">
        <v>46</v>
      </c>
      <c r="Z4" s="4" t="s">
        <v>61</v>
      </c>
      <c r="AA4" s="4" t="s">
        <v>19</v>
      </c>
      <c r="AB4" s="4" t="s">
        <v>20</v>
      </c>
      <c r="AC4" s="4" t="str">
        <f>D4&amp;" com "&amp;J4&amp;" loja(s)"</f>
        <v>Criar lote | FLV | Comprador com 3 loja(s)</v>
      </c>
      <c r="AD4" s="4" t="s">
        <v>21</v>
      </c>
      <c r="AE4" s="4" t="s">
        <v>22</v>
      </c>
      <c r="AF4" s="4" t="str">
        <f t="shared" si="1"/>
        <v xml:space="preserve">Fornecedor: 654, 3 dias de abastecimento e comprador(es): FLV1, </v>
      </c>
    </row>
    <row r="5" spans="1:32" s="4" customFormat="1" x14ac:dyDescent="0.25">
      <c r="A5" s="4" t="s">
        <v>52</v>
      </c>
      <c r="B5" s="4">
        <v>5</v>
      </c>
      <c r="C5" s="2">
        <v>112</v>
      </c>
      <c r="D5" s="4" t="str">
        <f>"Preencher lote | FLV | Chefe de Sessão | "&amp;I5</f>
        <v>Preencher lote | FLV | Chefe de Sessão | 001 Manilha</v>
      </c>
      <c r="E5" s="4" t="s">
        <v>15</v>
      </c>
      <c r="F5" s="4" t="s">
        <v>16</v>
      </c>
      <c r="G5" s="4" t="s">
        <v>17</v>
      </c>
      <c r="H5" s="4" t="s">
        <v>44</v>
      </c>
      <c r="I5" s="4" t="s">
        <v>44</v>
      </c>
      <c r="J5" s="4">
        <v>1</v>
      </c>
      <c r="K5" s="4" t="s">
        <v>45</v>
      </c>
      <c r="L5" s="4" t="s">
        <v>46</v>
      </c>
      <c r="M5" s="4" t="s">
        <v>47</v>
      </c>
      <c r="N5" s="4">
        <f t="shared" si="0"/>
        <v>240</v>
      </c>
      <c r="O5" s="4">
        <v>80</v>
      </c>
      <c r="P5" s="4">
        <v>3</v>
      </c>
      <c r="Q5" s="4">
        <v>1</v>
      </c>
      <c r="R5" s="4" t="s">
        <v>46</v>
      </c>
      <c r="S5" s="4">
        <v>654</v>
      </c>
      <c r="T5" s="4" t="s">
        <v>60</v>
      </c>
      <c r="U5" s="4">
        <v>3</v>
      </c>
      <c r="W5" s="4" t="s">
        <v>46</v>
      </c>
      <c r="X5" s="4" t="s">
        <v>50</v>
      </c>
      <c r="Y5" s="4" t="s">
        <v>46</v>
      </c>
      <c r="Z5" s="4" t="s">
        <v>61</v>
      </c>
      <c r="AA5" s="4" t="s">
        <v>19</v>
      </c>
      <c r="AB5" s="4" t="s">
        <v>20</v>
      </c>
      <c r="AC5" s="4" t="str">
        <f t="shared" ref="AC5:AC10" si="2">D5&amp;" com "&amp;J5&amp;" loja(s) e "&amp;P5&amp;" produto(s)"</f>
        <v>Preencher lote | FLV | Chefe de Sessão | 001 Manilha com 1 loja(s) e 3 produto(s)</v>
      </c>
      <c r="AD5" s="4" t="s">
        <v>62</v>
      </c>
      <c r="AE5" s="4" t="s">
        <v>63</v>
      </c>
      <c r="AF5" s="4" t="str">
        <f t="shared" si="1"/>
        <v xml:space="preserve">Fornecedor: 654, 3 dias de abastecimento e comprador(es): FLV1, </v>
      </c>
    </row>
    <row r="6" spans="1:32" s="4" customFormat="1" x14ac:dyDescent="0.25">
      <c r="A6" s="4" t="s">
        <v>52</v>
      </c>
      <c r="B6" s="4">
        <v>6</v>
      </c>
      <c r="C6" s="2">
        <v>112</v>
      </c>
      <c r="D6" s="4" t="str">
        <f>"Preencher lote | FLV | Chefe de Sessão | "&amp;I6</f>
        <v>Preencher lote | FLV | Chefe de Sessão | 002 Cs Verde</v>
      </c>
      <c r="E6" s="4" t="s">
        <v>15</v>
      </c>
      <c r="F6" s="4" t="s">
        <v>16</v>
      </c>
      <c r="G6" s="4" t="s">
        <v>17</v>
      </c>
      <c r="H6" s="4" t="s">
        <v>64</v>
      </c>
      <c r="I6" s="4" t="s">
        <v>64</v>
      </c>
      <c r="J6" s="4">
        <v>1</v>
      </c>
      <c r="K6" s="4" t="s">
        <v>45</v>
      </c>
      <c r="L6" s="4" t="s">
        <v>46</v>
      </c>
      <c r="M6" s="4" t="s">
        <v>47</v>
      </c>
      <c r="N6" s="4">
        <f t="shared" si="0"/>
        <v>270</v>
      </c>
      <c r="O6" s="4">
        <v>90</v>
      </c>
      <c r="P6" s="4">
        <v>3</v>
      </c>
      <c r="Q6" s="4">
        <v>1</v>
      </c>
      <c r="R6" s="4" t="s">
        <v>46</v>
      </c>
      <c r="S6" s="4">
        <v>654</v>
      </c>
      <c r="T6" s="4" t="s">
        <v>60</v>
      </c>
      <c r="U6" s="4">
        <v>3</v>
      </c>
      <c r="W6" s="4" t="s">
        <v>46</v>
      </c>
      <c r="X6" s="4" t="s">
        <v>50</v>
      </c>
      <c r="Y6" s="4" t="s">
        <v>46</v>
      </c>
      <c r="Z6" s="4" t="s">
        <v>61</v>
      </c>
      <c r="AA6" s="4" t="s">
        <v>19</v>
      </c>
      <c r="AB6" s="4" t="s">
        <v>20</v>
      </c>
      <c r="AC6" s="4" t="str">
        <f t="shared" si="2"/>
        <v>Preencher lote | FLV | Chefe de Sessão | 002 Cs Verde com 1 loja(s) e 3 produto(s)</v>
      </c>
      <c r="AD6" s="4" t="s">
        <v>62</v>
      </c>
      <c r="AE6" s="4" t="s">
        <v>63</v>
      </c>
      <c r="AF6" s="4" t="str">
        <f t="shared" si="1"/>
        <v xml:space="preserve">Fornecedor: 654, 3 dias de abastecimento e comprador(es): FLV1, </v>
      </c>
    </row>
    <row r="7" spans="1:32" s="4" customFormat="1" x14ac:dyDescent="0.25">
      <c r="A7" s="4" t="s">
        <v>52</v>
      </c>
      <c r="B7" s="4">
        <v>7</v>
      </c>
      <c r="C7" s="2">
        <v>112</v>
      </c>
      <c r="D7" s="4" t="str">
        <f>"Preencher lote | FLV | Chefe de Sessão | "&amp;I7</f>
        <v>Preencher lote | FLV | Chefe de Sessão | 003 S Miguel</v>
      </c>
      <c r="E7" s="4" t="s">
        <v>15</v>
      </c>
      <c r="F7" s="4" t="s">
        <v>16</v>
      </c>
      <c r="G7" s="4" t="s">
        <v>17</v>
      </c>
      <c r="H7" s="4" t="s">
        <v>65</v>
      </c>
      <c r="I7" s="4" t="s">
        <v>65</v>
      </c>
      <c r="J7" s="4">
        <v>1</v>
      </c>
      <c r="K7" s="4" t="s">
        <v>45</v>
      </c>
      <c r="L7" s="4" t="s">
        <v>46</v>
      </c>
      <c r="M7" s="4" t="s">
        <v>47</v>
      </c>
      <c r="N7" s="4">
        <f t="shared" si="0"/>
        <v>300</v>
      </c>
      <c r="O7" s="4">
        <v>100</v>
      </c>
      <c r="P7" s="4">
        <v>3</v>
      </c>
      <c r="Q7" s="4">
        <v>1</v>
      </c>
      <c r="R7" s="4" t="s">
        <v>46</v>
      </c>
      <c r="S7" s="4">
        <v>654</v>
      </c>
      <c r="T7" s="4" t="s">
        <v>60</v>
      </c>
      <c r="U7" s="4">
        <v>3</v>
      </c>
      <c r="W7" s="4" t="s">
        <v>46</v>
      </c>
      <c r="X7" s="4" t="s">
        <v>50</v>
      </c>
      <c r="Y7" s="4" t="s">
        <v>46</v>
      </c>
      <c r="Z7" s="4" t="s">
        <v>61</v>
      </c>
      <c r="AA7" s="4" t="s">
        <v>19</v>
      </c>
      <c r="AB7" s="4" t="s">
        <v>20</v>
      </c>
      <c r="AC7" s="4" t="str">
        <f t="shared" si="2"/>
        <v>Preencher lote | FLV | Chefe de Sessão | 003 S Miguel com 1 loja(s) e 3 produto(s)</v>
      </c>
      <c r="AD7" s="4" t="s">
        <v>62</v>
      </c>
      <c r="AE7" s="4" t="s">
        <v>63</v>
      </c>
      <c r="AF7" s="4" t="str">
        <f t="shared" si="1"/>
        <v xml:space="preserve">Fornecedor: 654, 3 dias de abastecimento e comprador(es): FLV1, </v>
      </c>
    </row>
    <row r="8" spans="1:32" s="4" customFormat="1" x14ac:dyDescent="0.25">
      <c r="A8" s="4" t="s">
        <v>52</v>
      </c>
      <c r="B8" s="4">
        <v>8</v>
      </c>
      <c r="C8" s="2">
        <v>112</v>
      </c>
      <c r="D8" s="4" t="s">
        <v>66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59</v>
      </c>
      <c r="J8" s="4">
        <v>3</v>
      </c>
      <c r="K8" s="4" t="s">
        <v>45</v>
      </c>
      <c r="L8" s="4" t="s">
        <v>46</v>
      </c>
      <c r="M8" s="4" t="s">
        <v>47</v>
      </c>
      <c r="N8" s="4">
        <f>SUM(N5:N7)</f>
        <v>810</v>
      </c>
      <c r="O8" s="4">
        <v>810</v>
      </c>
      <c r="P8" s="4">
        <v>3</v>
      </c>
      <c r="Q8" s="4">
        <v>1</v>
      </c>
      <c r="R8" s="4" t="s">
        <v>46</v>
      </c>
      <c r="S8" s="4">
        <v>654</v>
      </c>
      <c r="T8" s="4" t="s">
        <v>60</v>
      </c>
      <c r="U8" s="4">
        <v>3</v>
      </c>
      <c r="W8" s="4" t="s">
        <v>46</v>
      </c>
      <c r="X8" s="4" t="s">
        <v>50</v>
      </c>
      <c r="Y8" s="4" t="s">
        <v>46</v>
      </c>
      <c r="Z8" s="4" t="s">
        <v>61</v>
      </c>
      <c r="AA8" s="4" t="s">
        <v>19</v>
      </c>
      <c r="AB8" s="4" t="s">
        <v>20</v>
      </c>
      <c r="AC8" s="4" t="str">
        <f t="shared" si="2"/>
        <v>Finalizar lote | FLV | Comprador com 3 loja(s) e 3 produto(s)</v>
      </c>
      <c r="AD8" s="4" t="s">
        <v>21</v>
      </c>
      <c r="AE8" s="4" t="s">
        <v>67</v>
      </c>
      <c r="AF8" s="4" t="str">
        <f t="shared" si="1"/>
        <v xml:space="preserve">Fornecedor: 654, 3 dias de abastecimento e comprador(es): FLV1, </v>
      </c>
    </row>
    <row r="9" spans="1:32" s="4" customFormat="1" x14ac:dyDescent="0.25">
      <c r="A9" s="4" t="s">
        <v>52</v>
      </c>
      <c r="B9" s="4">
        <v>9</v>
      </c>
      <c r="C9" s="2">
        <v>112</v>
      </c>
      <c r="D9" s="4" t="s">
        <v>68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69</v>
      </c>
      <c r="J9" s="4">
        <v>1</v>
      </c>
      <c r="K9" s="4" t="s">
        <v>45</v>
      </c>
      <c r="L9" s="4" t="s">
        <v>46</v>
      </c>
      <c r="M9" s="4" t="s">
        <v>47</v>
      </c>
      <c r="N9" s="4">
        <f t="shared" ref="N9:N18" si="3">O9*P9</f>
        <v>6</v>
      </c>
      <c r="O9" s="4">
        <v>6</v>
      </c>
      <c r="P9" s="4">
        <v>1</v>
      </c>
      <c r="Q9" s="4">
        <v>1</v>
      </c>
      <c r="R9" s="4" t="s">
        <v>46</v>
      </c>
      <c r="S9" s="4">
        <v>478</v>
      </c>
      <c r="T9" s="4" t="s">
        <v>48</v>
      </c>
      <c r="U9" s="4">
        <v>62</v>
      </c>
      <c r="W9" s="4" t="s">
        <v>46</v>
      </c>
      <c r="X9" s="4" t="s">
        <v>70</v>
      </c>
      <c r="Y9" s="4" t="s">
        <v>71</v>
      </c>
      <c r="Z9" s="4" t="s">
        <v>51</v>
      </c>
      <c r="AA9" s="4" t="s">
        <v>19</v>
      </c>
      <c r="AB9" s="4" t="s">
        <v>20</v>
      </c>
      <c r="AC9" s="4" t="str">
        <f t="shared" si="2"/>
        <v>Criar lote | Bonificação | Loja com 1 loja(s) e 1 produto(s)</v>
      </c>
      <c r="AD9" s="4" t="s">
        <v>21</v>
      </c>
      <c r="AE9" s="4" t="s">
        <v>22</v>
      </c>
      <c r="AF9" s="4" t="str">
        <f t="shared" si="1"/>
        <v xml:space="preserve">Fornecedor: 478, 62 dias de abastecimento e comprador(es): LIQ2 (SUCOS, AG, </v>
      </c>
    </row>
    <row r="10" spans="1:32" s="4" customFormat="1" x14ac:dyDescent="0.25">
      <c r="A10" s="4" t="s">
        <v>52</v>
      </c>
      <c r="B10" s="4">
        <v>10</v>
      </c>
      <c r="C10" s="2">
        <v>112</v>
      </c>
      <c r="D10" s="4" t="s">
        <v>72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54</v>
      </c>
      <c r="J10" s="4">
        <v>3</v>
      </c>
      <c r="K10" s="4" t="s">
        <v>45</v>
      </c>
      <c r="L10" s="4" t="s">
        <v>46</v>
      </c>
      <c r="M10" s="4" t="s">
        <v>47</v>
      </c>
      <c r="N10" s="4">
        <f t="shared" si="3"/>
        <v>36</v>
      </c>
      <c r="O10" s="4">
        <v>12</v>
      </c>
      <c r="P10" s="4">
        <v>3</v>
      </c>
      <c r="Q10" s="4">
        <v>1</v>
      </c>
      <c r="R10" s="4" t="s">
        <v>46</v>
      </c>
      <c r="S10" s="4">
        <v>273</v>
      </c>
      <c r="T10" s="4" t="s">
        <v>55</v>
      </c>
      <c r="U10" s="4">
        <v>92</v>
      </c>
      <c r="W10" s="4" t="s">
        <v>56</v>
      </c>
      <c r="X10" s="4" t="s">
        <v>70</v>
      </c>
      <c r="Y10" s="4" t="s">
        <v>71</v>
      </c>
      <c r="Z10" s="4" t="s">
        <v>57</v>
      </c>
      <c r="AA10" s="4" t="s">
        <v>19</v>
      </c>
      <c r="AB10" s="4" t="s">
        <v>20</v>
      </c>
      <c r="AC10" s="4" t="str">
        <f t="shared" si="2"/>
        <v>Criar lote | Bonificação | CD com 3 loja(s) e 3 produto(s)</v>
      </c>
      <c r="AD10" s="4" t="s">
        <v>21</v>
      </c>
      <c r="AE10" s="4" t="s">
        <v>22</v>
      </c>
      <c r="AF10" s="4" t="str">
        <f t="shared" si="1"/>
        <v xml:space="preserve">Fornecedor: 273, 92 dias de abastecimento e comprador(es): DPH1, </v>
      </c>
    </row>
    <row r="11" spans="1:32" s="4" customFormat="1" x14ac:dyDescent="0.25">
      <c r="A11" s="4" t="s">
        <v>42</v>
      </c>
      <c r="B11" s="4">
        <v>11</v>
      </c>
      <c r="C11" s="2">
        <v>112</v>
      </c>
      <c r="D11" s="4" t="s">
        <v>73</v>
      </c>
      <c r="E11" s="4" t="s">
        <v>15</v>
      </c>
      <c r="F11" s="4" t="s">
        <v>16</v>
      </c>
      <c r="G11" s="4" t="s">
        <v>17</v>
      </c>
      <c r="H11" s="4" t="s">
        <v>18</v>
      </c>
      <c r="I11" s="4" t="s">
        <v>44</v>
      </c>
      <c r="J11" s="4">
        <v>1</v>
      </c>
      <c r="K11" s="4" t="s">
        <v>74</v>
      </c>
      <c r="L11" s="4" t="s">
        <v>75</v>
      </c>
      <c r="M11" s="4" t="s">
        <v>47</v>
      </c>
      <c r="N11" s="4">
        <f t="shared" si="3"/>
        <v>0</v>
      </c>
      <c r="O11" s="4">
        <v>0</v>
      </c>
      <c r="P11" s="4">
        <v>0</v>
      </c>
      <c r="Q11" s="4">
        <v>1</v>
      </c>
      <c r="R11" s="4" t="s">
        <v>46</v>
      </c>
      <c r="S11" s="4">
        <v>478</v>
      </c>
      <c r="T11" s="4" t="s">
        <v>48</v>
      </c>
      <c r="U11" s="4">
        <v>63</v>
      </c>
      <c r="W11" s="4" t="s">
        <v>46</v>
      </c>
      <c r="X11" s="4" t="s">
        <v>50</v>
      </c>
      <c r="Y11" s="4" t="s">
        <v>46</v>
      </c>
      <c r="Z11" s="4" t="s">
        <v>51</v>
      </c>
      <c r="AA11" s="4" t="s">
        <v>19</v>
      </c>
      <c r="AB11" s="4" t="s">
        <v>20</v>
      </c>
      <c r="AC11" s="4" t="str">
        <f>D11</f>
        <v>Validar prazo pagamento | Loja</v>
      </c>
      <c r="AD11" s="4" t="s">
        <v>21</v>
      </c>
      <c r="AE11" s="4" t="s">
        <v>76</v>
      </c>
      <c r="AF11" s="4" t="str">
        <f t="shared" si="1"/>
        <v xml:space="preserve">Fornecedor: 478, 63 dias de abastecimento e comprador(es): LIQ2 (SUCOS, AG, </v>
      </c>
    </row>
    <row r="12" spans="1:32" s="4" customFormat="1" x14ac:dyDescent="0.25">
      <c r="A12" s="4" t="s">
        <v>52</v>
      </c>
      <c r="B12" s="4">
        <v>12</v>
      </c>
      <c r="C12" s="2">
        <v>112</v>
      </c>
      <c r="D12" s="4" t="s">
        <v>77</v>
      </c>
      <c r="E12" s="4" t="s">
        <v>15</v>
      </c>
      <c r="F12" s="4" t="s">
        <v>16</v>
      </c>
      <c r="G12" s="4" t="s">
        <v>17</v>
      </c>
      <c r="H12" s="4" t="s">
        <v>18</v>
      </c>
      <c r="I12" s="4" t="s">
        <v>54</v>
      </c>
      <c r="J12" s="4">
        <v>3</v>
      </c>
      <c r="K12" s="4" t="s">
        <v>74</v>
      </c>
      <c r="L12" s="4" t="s">
        <v>78</v>
      </c>
      <c r="M12" s="4" t="s">
        <v>47</v>
      </c>
      <c r="N12" s="4">
        <f t="shared" si="3"/>
        <v>36</v>
      </c>
      <c r="O12" s="4">
        <v>12</v>
      </c>
      <c r="P12" s="4">
        <v>3</v>
      </c>
      <c r="Q12" s="4">
        <v>1</v>
      </c>
      <c r="R12" s="4" t="s">
        <v>46</v>
      </c>
      <c r="S12" s="4">
        <v>273</v>
      </c>
      <c r="T12" s="4" t="s">
        <v>55</v>
      </c>
      <c r="U12" s="4">
        <v>93</v>
      </c>
      <c r="W12" s="4" t="s">
        <v>56</v>
      </c>
      <c r="X12" s="4" t="s">
        <v>50</v>
      </c>
      <c r="Y12" s="4" t="s">
        <v>46</v>
      </c>
      <c r="Z12" s="4" t="s">
        <v>57</v>
      </c>
      <c r="AA12" s="4" t="s">
        <v>19</v>
      </c>
      <c r="AB12" s="4" t="s">
        <v>20</v>
      </c>
      <c r="AC12" s="4" t="str">
        <f>D12</f>
        <v>Validar prazo pagamento | CD</v>
      </c>
      <c r="AD12" s="4" t="s">
        <v>21</v>
      </c>
      <c r="AE12" s="4" t="s">
        <v>76</v>
      </c>
      <c r="AF12" s="4" t="str">
        <f t="shared" si="1"/>
        <v xml:space="preserve">Fornecedor: 273, 93 dias de abastecimento e comprador(es): DPH1, </v>
      </c>
    </row>
    <row r="13" spans="1:32" s="4" customFormat="1" x14ac:dyDescent="0.25">
      <c r="A13" s="4" t="s">
        <v>52</v>
      </c>
      <c r="B13" s="4">
        <v>13</v>
      </c>
      <c r="C13" s="2">
        <v>112</v>
      </c>
      <c r="D13" s="4" t="s">
        <v>79</v>
      </c>
      <c r="E13" s="4" t="s">
        <v>15</v>
      </c>
      <c r="F13" s="4" t="s">
        <v>16</v>
      </c>
      <c r="G13" s="4" t="s">
        <v>17</v>
      </c>
      <c r="H13" s="4" t="s">
        <v>18</v>
      </c>
      <c r="I13" s="4" t="s">
        <v>44</v>
      </c>
      <c r="J13" s="4">
        <v>1</v>
      </c>
      <c r="K13" s="4" t="s">
        <v>45</v>
      </c>
      <c r="L13" s="4" t="s">
        <v>46</v>
      </c>
      <c r="M13" s="4" t="s">
        <v>47</v>
      </c>
      <c r="N13" s="4">
        <f t="shared" si="3"/>
        <v>0</v>
      </c>
      <c r="O13" s="4">
        <v>0</v>
      </c>
      <c r="P13" s="4">
        <v>10</v>
      </c>
      <c r="Q13" s="4">
        <v>1</v>
      </c>
      <c r="R13" s="4" t="s">
        <v>46</v>
      </c>
      <c r="S13" s="4">
        <v>478</v>
      </c>
      <c r="T13" s="4" t="s">
        <v>48</v>
      </c>
      <c r="U13" s="4">
        <v>34</v>
      </c>
      <c r="W13" s="4" t="s">
        <v>46</v>
      </c>
      <c r="X13" s="4" t="s">
        <v>50</v>
      </c>
      <c r="Y13" s="4" t="s">
        <v>46</v>
      </c>
      <c r="Z13" s="4" t="s">
        <v>51</v>
      </c>
      <c r="AA13" s="4" t="s">
        <v>80</v>
      </c>
      <c r="AB13" s="4" t="s">
        <v>20</v>
      </c>
      <c r="AC13" s="4" t="str">
        <f>D13</f>
        <v>Inserir item em lote em branco | Loja</v>
      </c>
      <c r="AD13" s="4" t="s">
        <v>21</v>
      </c>
      <c r="AE13" s="4" t="s">
        <v>81</v>
      </c>
      <c r="AF13" s="4" t="str">
        <f t="shared" si="1"/>
        <v xml:space="preserve">Fornecedor: 478, 34 dias de abastecimento e comprador(es): LIQ2 (SUCOS, AG, </v>
      </c>
    </row>
    <row r="14" spans="1:32" s="4" customFormat="1" x14ac:dyDescent="0.25">
      <c r="A14" s="4" t="s">
        <v>52</v>
      </c>
      <c r="B14" s="4">
        <v>14</v>
      </c>
      <c r="C14" s="2">
        <v>112</v>
      </c>
      <c r="D14" s="4" t="s">
        <v>82</v>
      </c>
      <c r="E14" s="4" t="s">
        <v>15</v>
      </c>
      <c r="F14" s="4" t="s">
        <v>16</v>
      </c>
      <c r="G14" s="4" t="s">
        <v>17</v>
      </c>
      <c r="H14" s="4" t="s">
        <v>18</v>
      </c>
      <c r="I14" s="4" t="s">
        <v>54</v>
      </c>
      <c r="J14" s="4">
        <v>3</v>
      </c>
      <c r="K14" s="4" t="s">
        <v>45</v>
      </c>
      <c r="L14" s="4" t="s">
        <v>46</v>
      </c>
      <c r="M14" s="4" t="s">
        <v>47</v>
      </c>
      <c r="N14" s="4">
        <f t="shared" si="3"/>
        <v>0</v>
      </c>
      <c r="O14" s="4">
        <v>0</v>
      </c>
      <c r="P14" s="4">
        <v>10</v>
      </c>
      <c r="Q14" s="4">
        <v>1</v>
      </c>
      <c r="R14" s="4" t="s">
        <v>46</v>
      </c>
      <c r="S14" s="4">
        <v>273</v>
      </c>
      <c r="T14" s="4" t="s">
        <v>55</v>
      </c>
      <c r="U14" s="4">
        <v>94</v>
      </c>
      <c r="W14" s="4" t="s">
        <v>56</v>
      </c>
      <c r="X14" s="4" t="s">
        <v>50</v>
      </c>
      <c r="Y14" s="4" t="s">
        <v>46</v>
      </c>
      <c r="Z14" s="4" t="s">
        <v>57</v>
      </c>
      <c r="AA14" s="4" t="s">
        <v>80</v>
      </c>
      <c r="AB14" s="4" t="s">
        <v>20</v>
      </c>
      <c r="AC14" s="4" t="str">
        <f>D14</f>
        <v>Inserir item em lote em branco | CD</v>
      </c>
      <c r="AD14" s="4" t="s">
        <v>21</v>
      </c>
      <c r="AE14" s="4" t="s">
        <v>81</v>
      </c>
      <c r="AF14" s="4" t="str">
        <f t="shared" si="1"/>
        <v xml:space="preserve">Fornecedor: 273, 94 dias de abastecimento e comprador(es): DPH1, </v>
      </c>
    </row>
    <row r="15" spans="1:32" s="4" customFormat="1" x14ac:dyDescent="0.25">
      <c r="A15" s="4" t="s">
        <v>52</v>
      </c>
      <c r="B15" s="4">
        <v>17</v>
      </c>
      <c r="C15" s="2">
        <v>112</v>
      </c>
      <c r="D15" s="4" t="s">
        <v>83</v>
      </c>
      <c r="E15" s="4" t="s">
        <v>15</v>
      </c>
      <c r="F15" s="4" t="s">
        <v>16</v>
      </c>
      <c r="G15" s="4" t="s">
        <v>17</v>
      </c>
      <c r="H15" s="4" t="s">
        <v>18</v>
      </c>
      <c r="I15" s="4" t="s">
        <v>44</v>
      </c>
      <c r="J15" s="4">
        <v>1</v>
      </c>
      <c r="K15" s="4" t="s">
        <v>84</v>
      </c>
      <c r="L15" s="4">
        <v>91</v>
      </c>
      <c r="M15" s="4" t="s">
        <v>47</v>
      </c>
      <c r="N15" s="4">
        <f t="shared" si="3"/>
        <v>6</v>
      </c>
      <c r="O15" s="4">
        <v>6</v>
      </c>
      <c r="P15" s="4">
        <v>1</v>
      </c>
      <c r="Q15" s="4">
        <v>1</v>
      </c>
      <c r="R15" s="4" t="s">
        <v>46</v>
      </c>
      <c r="S15" s="4">
        <v>478</v>
      </c>
      <c r="T15" s="4" t="s">
        <v>48</v>
      </c>
      <c r="U15" s="4">
        <v>65</v>
      </c>
      <c r="W15" s="4" t="s">
        <v>46</v>
      </c>
      <c r="X15" s="4" t="s">
        <v>50</v>
      </c>
      <c r="Y15" s="4" t="s">
        <v>46</v>
      </c>
      <c r="Z15" s="4" t="s">
        <v>51</v>
      </c>
      <c r="AA15" s="4" t="s">
        <v>19</v>
      </c>
      <c r="AB15" s="4" t="s">
        <v>20</v>
      </c>
      <c r="AC15" s="4" t="str">
        <f>D15&amp;" com "&amp;J15&amp;" loja(s) e "&amp;P15&amp;" produto(s)"</f>
        <v>Gerar lote com prazo único de pagamento | Loja com 1 loja(s) e 1 produto(s)</v>
      </c>
      <c r="AD15" s="4" t="s">
        <v>21</v>
      </c>
      <c r="AE15" s="4" t="s">
        <v>22</v>
      </c>
      <c r="AF15" s="4" t="str">
        <f t="shared" si="1"/>
        <v xml:space="preserve">Fornecedor: 478, 65 dias de abastecimento e comprador(es): LIQ2 (SUCOS, AG, </v>
      </c>
    </row>
    <row r="16" spans="1:32" s="4" customFormat="1" x14ac:dyDescent="0.25">
      <c r="A16" s="4" t="s">
        <v>52</v>
      </c>
      <c r="B16" s="4">
        <v>18</v>
      </c>
      <c r="C16" s="2">
        <v>112</v>
      </c>
      <c r="D16" s="4" t="s">
        <v>85</v>
      </c>
      <c r="E16" s="4" t="s">
        <v>15</v>
      </c>
      <c r="F16" s="4" t="s">
        <v>16</v>
      </c>
      <c r="G16" s="4" t="s">
        <v>17</v>
      </c>
      <c r="H16" s="4" t="s">
        <v>18</v>
      </c>
      <c r="I16" s="4" t="s">
        <v>54</v>
      </c>
      <c r="J16" s="4">
        <v>3</v>
      </c>
      <c r="K16" s="4" t="s">
        <v>84</v>
      </c>
      <c r="L16" s="4">
        <v>101</v>
      </c>
      <c r="M16" s="4" t="s">
        <v>47</v>
      </c>
      <c r="N16" s="4">
        <f t="shared" si="3"/>
        <v>36</v>
      </c>
      <c r="O16" s="4">
        <v>12</v>
      </c>
      <c r="P16" s="4">
        <v>3</v>
      </c>
      <c r="Q16" s="4">
        <v>1</v>
      </c>
      <c r="R16" s="4" t="s">
        <v>46</v>
      </c>
      <c r="S16" s="4">
        <v>273</v>
      </c>
      <c r="T16" s="4" t="s">
        <v>55</v>
      </c>
      <c r="U16" s="4">
        <v>95</v>
      </c>
      <c r="W16" s="4" t="s">
        <v>56</v>
      </c>
      <c r="X16" s="4" t="s">
        <v>50</v>
      </c>
      <c r="Y16" s="4" t="s">
        <v>46</v>
      </c>
      <c r="Z16" s="4" t="s">
        <v>57</v>
      </c>
      <c r="AA16" s="4" t="s">
        <v>19</v>
      </c>
      <c r="AB16" s="4" t="s">
        <v>20</v>
      </c>
      <c r="AC16" s="4" t="str">
        <f>D16&amp;" com "&amp;J16&amp;" loja(s) e "&amp;P16&amp;" produto(s)"</f>
        <v>Gerar lote com prazo único de pagamento | CD com 3 loja(s) e 3 produto(s)</v>
      </c>
      <c r="AD16" s="4" t="s">
        <v>21</v>
      </c>
      <c r="AE16" s="4" t="s">
        <v>22</v>
      </c>
      <c r="AF16" s="4" t="str">
        <f t="shared" si="1"/>
        <v xml:space="preserve">Fornecedor: 273, 95 dias de abastecimento e comprador(es): DPH1, </v>
      </c>
    </row>
    <row r="17" spans="1:32" s="4" customFormat="1" x14ac:dyDescent="0.25">
      <c r="A17" s="4" t="s">
        <v>42</v>
      </c>
      <c r="B17" s="4">
        <v>19</v>
      </c>
      <c r="C17" s="2">
        <v>112</v>
      </c>
      <c r="D17" s="4" t="s">
        <v>86</v>
      </c>
      <c r="E17" s="4" t="s">
        <v>15</v>
      </c>
      <c r="F17" s="4" t="s">
        <v>16</v>
      </c>
      <c r="G17" s="4" t="s">
        <v>17</v>
      </c>
      <c r="H17" s="4" t="s">
        <v>18</v>
      </c>
      <c r="I17" s="4" t="s">
        <v>44</v>
      </c>
      <c r="J17" s="4">
        <v>1</v>
      </c>
      <c r="K17" s="4" t="s">
        <v>45</v>
      </c>
      <c r="L17" s="4" t="s">
        <v>46</v>
      </c>
      <c r="M17" s="4" t="s">
        <v>47</v>
      </c>
      <c r="N17" s="4">
        <f t="shared" si="3"/>
        <v>0</v>
      </c>
      <c r="O17" s="4">
        <v>0</v>
      </c>
      <c r="P17" s="4">
        <v>1</v>
      </c>
      <c r="Q17" s="4">
        <v>1</v>
      </c>
      <c r="R17" s="4" t="s">
        <v>46</v>
      </c>
      <c r="S17" s="4">
        <v>478</v>
      </c>
      <c r="T17" s="4" t="s">
        <v>48</v>
      </c>
      <c r="U17" s="4">
        <v>65</v>
      </c>
      <c r="W17" s="4" t="s">
        <v>46</v>
      </c>
      <c r="X17" s="4" t="s">
        <v>50</v>
      </c>
      <c r="Y17" s="4" t="s">
        <v>46</v>
      </c>
      <c r="Z17" s="4" t="s">
        <v>51</v>
      </c>
      <c r="AA17" s="4" t="s">
        <v>19</v>
      </c>
      <c r="AB17" s="4" t="s">
        <v>20</v>
      </c>
      <c r="AC17" s="4" t="str">
        <f t="shared" ref="AC17:AC35" si="4">D17&amp;" com "&amp;J17&amp;" loja(s)"</f>
        <v>Zerar quantidade de Compra | Loja com 1 loja(s)</v>
      </c>
      <c r="AD17" s="4" t="s">
        <v>21</v>
      </c>
      <c r="AE17" s="4" t="s">
        <v>22</v>
      </c>
      <c r="AF17" s="4" t="str">
        <f t="shared" si="1"/>
        <v xml:space="preserve">Fornecedor: 478, 65 dias de abastecimento e comprador(es): LIQ2 (SUCOS, AG, </v>
      </c>
    </row>
    <row r="18" spans="1:32" s="4" customFormat="1" x14ac:dyDescent="0.25">
      <c r="A18" s="4" t="s">
        <v>42</v>
      </c>
      <c r="B18" s="4">
        <v>20</v>
      </c>
      <c r="C18" s="2">
        <v>112</v>
      </c>
      <c r="D18" s="4" t="s">
        <v>87</v>
      </c>
      <c r="E18" s="4" t="s">
        <v>15</v>
      </c>
      <c r="F18" s="4" t="s">
        <v>16</v>
      </c>
      <c r="G18" s="4" t="s">
        <v>17</v>
      </c>
      <c r="H18" s="4" t="s">
        <v>18</v>
      </c>
      <c r="I18" s="4" t="s">
        <v>54</v>
      </c>
      <c r="J18" s="4">
        <v>3</v>
      </c>
      <c r="K18" s="4" t="s">
        <v>45</v>
      </c>
      <c r="L18" s="4" t="s">
        <v>46</v>
      </c>
      <c r="M18" s="4" t="s">
        <v>47</v>
      </c>
      <c r="N18" s="4">
        <f t="shared" si="3"/>
        <v>0</v>
      </c>
      <c r="O18" s="4">
        <v>0</v>
      </c>
      <c r="P18" s="4">
        <v>1</v>
      </c>
      <c r="Q18" s="4">
        <v>1</v>
      </c>
      <c r="R18" s="4" t="s">
        <v>46</v>
      </c>
      <c r="S18" s="4">
        <v>273</v>
      </c>
      <c r="T18" s="4" t="s">
        <v>55</v>
      </c>
      <c r="U18" s="4">
        <v>96</v>
      </c>
      <c r="W18" s="4" t="s">
        <v>56</v>
      </c>
      <c r="X18" s="4" t="s">
        <v>50</v>
      </c>
      <c r="Y18" s="4" t="s">
        <v>46</v>
      </c>
      <c r="Z18" s="4" t="s">
        <v>57</v>
      </c>
      <c r="AA18" s="4" t="s">
        <v>19</v>
      </c>
      <c r="AB18" s="4" t="s">
        <v>20</v>
      </c>
      <c r="AC18" s="4" t="str">
        <f t="shared" si="4"/>
        <v>Zerar quantidade de Compra | CD com 3 loja(s)</v>
      </c>
      <c r="AD18" s="4" t="s">
        <v>21</v>
      </c>
      <c r="AE18" s="4" t="s">
        <v>22</v>
      </c>
      <c r="AF18" s="4" t="str">
        <f t="shared" si="1"/>
        <v xml:space="preserve">Fornecedor: 273, 96 dias de abastecimento e comprador(es): DPH1, </v>
      </c>
    </row>
    <row r="19" spans="1:32" s="4" customFormat="1" x14ac:dyDescent="0.25">
      <c r="A19" s="4" t="s">
        <v>42</v>
      </c>
      <c r="B19" s="4">
        <v>21</v>
      </c>
      <c r="C19" s="2">
        <v>112</v>
      </c>
      <c r="D19" s="4" t="s">
        <v>88</v>
      </c>
      <c r="E19" s="4" t="s">
        <v>15</v>
      </c>
      <c r="F19" s="4" t="s">
        <v>16</v>
      </c>
      <c r="G19" s="4" t="s">
        <v>17</v>
      </c>
      <c r="H19" s="4" t="s">
        <v>18</v>
      </c>
      <c r="I19" s="4" t="s">
        <v>44</v>
      </c>
      <c r="J19" s="4">
        <v>1</v>
      </c>
      <c r="K19" s="4" t="s">
        <v>45</v>
      </c>
      <c r="L19" s="4" t="s">
        <v>46</v>
      </c>
      <c r="M19" s="4" t="s">
        <v>47</v>
      </c>
      <c r="N19" s="4" t="s">
        <v>46</v>
      </c>
      <c r="O19" s="4" t="s">
        <v>46</v>
      </c>
      <c r="P19" s="4">
        <v>1</v>
      </c>
      <c r="Q19" s="4">
        <v>1</v>
      </c>
      <c r="R19" s="4" t="s">
        <v>46</v>
      </c>
      <c r="S19" s="4">
        <v>478</v>
      </c>
      <c r="T19" s="4" t="s">
        <v>48</v>
      </c>
      <c r="U19" s="4">
        <v>66</v>
      </c>
      <c r="W19" s="4" t="s">
        <v>46</v>
      </c>
      <c r="X19" s="4" t="s">
        <v>50</v>
      </c>
      <c r="Y19" s="4" t="s">
        <v>46</v>
      </c>
      <c r="Z19" s="4" t="s">
        <v>51</v>
      </c>
      <c r="AA19" s="4" t="s">
        <v>19</v>
      </c>
      <c r="AB19" s="4" t="s">
        <v>20</v>
      </c>
      <c r="AC19" s="4" t="str">
        <f t="shared" si="4"/>
        <v>Diminuir quantidade de Compra | Loja com 1 loja(s)</v>
      </c>
      <c r="AD19" s="4" t="s">
        <v>21</v>
      </c>
      <c r="AE19" s="4" t="s">
        <v>22</v>
      </c>
      <c r="AF19" s="4" t="str">
        <f t="shared" si="1"/>
        <v xml:space="preserve">Fornecedor: 478, 66 dias de abastecimento e comprador(es): LIQ2 (SUCOS, AG, </v>
      </c>
    </row>
    <row r="20" spans="1:32" s="4" customFormat="1" x14ac:dyDescent="0.25">
      <c r="A20" s="4" t="s">
        <v>42</v>
      </c>
      <c r="B20" s="4">
        <v>22</v>
      </c>
      <c r="C20" s="2">
        <v>112</v>
      </c>
      <c r="D20" s="4" t="s">
        <v>89</v>
      </c>
      <c r="E20" s="4" t="s">
        <v>15</v>
      </c>
      <c r="F20" s="4" t="s">
        <v>16</v>
      </c>
      <c r="G20" s="4" t="s">
        <v>17</v>
      </c>
      <c r="H20" s="4" t="s">
        <v>18</v>
      </c>
      <c r="I20" s="4" t="s">
        <v>54</v>
      </c>
      <c r="J20" s="4">
        <v>3</v>
      </c>
      <c r="K20" s="4" t="s">
        <v>45</v>
      </c>
      <c r="L20" s="4" t="s">
        <v>46</v>
      </c>
      <c r="M20" s="4" t="s">
        <v>47</v>
      </c>
      <c r="N20" s="4">
        <f>O20*P20</f>
        <v>10</v>
      </c>
      <c r="O20" s="4">
        <v>10</v>
      </c>
      <c r="P20" s="4">
        <v>1</v>
      </c>
      <c r="Q20" s="4">
        <v>1</v>
      </c>
      <c r="R20" s="4" t="s">
        <v>46</v>
      </c>
      <c r="S20" s="4">
        <v>273</v>
      </c>
      <c r="T20" s="4" t="s">
        <v>55</v>
      </c>
      <c r="U20" s="4">
        <v>97</v>
      </c>
      <c r="W20" s="4" t="s">
        <v>56</v>
      </c>
      <c r="X20" s="4" t="s">
        <v>50</v>
      </c>
      <c r="Y20" s="4" t="s">
        <v>46</v>
      </c>
      <c r="Z20" s="4" t="s">
        <v>57</v>
      </c>
      <c r="AA20" s="4" t="s">
        <v>19</v>
      </c>
      <c r="AB20" s="4" t="s">
        <v>20</v>
      </c>
      <c r="AC20" s="4" t="str">
        <f t="shared" si="4"/>
        <v>Diminuir quantidade de Compra | CD com 3 loja(s)</v>
      </c>
      <c r="AD20" s="4" t="s">
        <v>21</v>
      </c>
      <c r="AE20" s="4" t="s">
        <v>22</v>
      </c>
      <c r="AF20" s="4" t="str">
        <f t="shared" si="1"/>
        <v xml:space="preserve">Fornecedor: 273, 97 dias de abastecimento e comprador(es): DPH1, </v>
      </c>
    </row>
    <row r="21" spans="1:32" s="4" customFormat="1" x14ac:dyDescent="0.25">
      <c r="A21" s="4" t="s">
        <v>42</v>
      </c>
      <c r="B21" s="4">
        <v>23</v>
      </c>
      <c r="C21" s="2">
        <v>112</v>
      </c>
      <c r="D21" s="4" t="s">
        <v>90</v>
      </c>
      <c r="E21" s="4" t="s">
        <v>15</v>
      </c>
      <c r="F21" s="4" t="s">
        <v>16</v>
      </c>
      <c r="G21" s="4" t="s">
        <v>17</v>
      </c>
      <c r="H21" s="4" t="s">
        <v>18</v>
      </c>
      <c r="I21" s="4" t="s">
        <v>44</v>
      </c>
      <c r="J21" s="4">
        <v>1</v>
      </c>
      <c r="K21" s="4" t="s">
        <v>45</v>
      </c>
      <c r="L21" s="4" t="s">
        <v>46</v>
      </c>
      <c r="M21" s="4" t="s">
        <v>47</v>
      </c>
      <c r="N21" s="4" t="s">
        <v>46</v>
      </c>
      <c r="O21" s="4" t="s">
        <v>46</v>
      </c>
      <c r="P21" s="4">
        <v>1</v>
      </c>
      <c r="Q21" s="4">
        <v>1</v>
      </c>
      <c r="R21" s="4" t="s">
        <v>46</v>
      </c>
      <c r="S21" s="4">
        <v>478</v>
      </c>
      <c r="T21" s="4" t="s">
        <v>48</v>
      </c>
      <c r="U21" s="4">
        <v>68</v>
      </c>
      <c r="W21" s="4" t="s">
        <v>46</v>
      </c>
      <c r="X21" s="4" t="s">
        <v>50</v>
      </c>
      <c r="Y21" s="4" t="s">
        <v>46</v>
      </c>
      <c r="Z21" s="4" t="s">
        <v>51</v>
      </c>
      <c r="AA21" s="4" t="s">
        <v>19</v>
      </c>
      <c r="AB21" s="4" t="s">
        <v>20</v>
      </c>
      <c r="AC21" s="4" t="str">
        <f t="shared" si="4"/>
        <v>Aumentar quantidade de Compra | Loja com 1 loja(s)</v>
      </c>
      <c r="AD21" s="4" t="s">
        <v>21</v>
      </c>
      <c r="AE21" s="4" t="s">
        <v>22</v>
      </c>
      <c r="AF21" s="4" t="str">
        <f t="shared" si="1"/>
        <v xml:space="preserve">Fornecedor: 478, 68 dias de abastecimento e comprador(es): LIQ2 (SUCOS, AG, </v>
      </c>
    </row>
    <row r="22" spans="1:32" s="4" customFormat="1" x14ac:dyDescent="0.25">
      <c r="A22" s="4" t="s">
        <v>42</v>
      </c>
      <c r="B22" s="4">
        <v>24</v>
      </c>
      <c r="C22" s="2">
        <v>112</v>
      </c>
      <c r="D22" s="4" t="s">
        <v>91</v>
      </c>
      <c r="E22" s="4" t="s">
        <v>15</v>
      </c>
      <c r="F22" s="4" t="s">
        <v>16</v>
      </c>
      <c r="G22" s="4" t="s">
        <v>17</v>
      </c>
      <c r="H22" s="4" t="s">
        <v>18</v>
      </c>
      <c r="I22" s="4" t="s">
        <v>54</v>
      </c>
      <c r="J22" s="4">
        <v>3</v>
      </c>
      <c r="K22" s="4" t="s">
        <v>45</v>
      </c>
      <c r="L22" s="4" t="s">
        <v>46</v>
      </c>
      <c r="M22" s="4" t="s">
        <v>47</v>
      </c>
      <c r="N22" s="4">
        <f>O22*P22</f>
        <v>10</v>
      </c>
      <c r="O22" s="4">
        <v>10</v>
      </c>
      <c r="P22" s="4">
        <v>1</v>
      </c>
      <c r="Q22" s="4">
        <v>1</v>
      </c>
      <c r="R22" s="4" t="s">
        <v>46</v>
      </c>
      <c r="S22" s="4">
        <v>273</v>
      </c>
      <c r="T22" s="4" t="s">
        <v>55</v>
      </c>
      <c r="U22" s="4">
        <v>98</v>
      </c>
      <c r="W22" s="4" t="s">
        <v>56</v>
      </c>
      <c r="X22" s="4" t="s">
        <v>50</v>
      </c>
      <c r="Y22" s="4" t="s">
        <v>46</v>
      </c>
      <c r="Z22" s="4" t="s">
        <v>57</v>
      </c>
      <c r="AA22" s="4" t="s">
        <v>19</v>
      </c>
      <c r="AB22" s="4" t="s">
        <v>20</v>
      </c>
      <c r="AC22" s="4" t="str">
        <f t="shared" si="4"/>
        <v>Aumentar quantidade de Compra | CD com 3 loja(s)</v>
      </c>
      <c r="AD22" s="4" t="s">
        <v>21</v>
      </c>
      <c r="AE22" s="4" t="s">
        <v>22</v>
      </c>
      <c r="AF22" s="4" t="str">
        <f t="shared" si="1"/>
        <v xml:space="preserve">Fornecedor: 273, 98 dias de abastecimento e comprador(es): DPH1, </v>
      </c>
    </row>
    <row r="23" spans="1:32" s="4" customFormat="1" x14ac:dyDescent="0.25">
      <c r="A23" s="4" t="s">
        <v>42</v>
      </c>
      <c r="B23" s="4">
        <v>25</v>
      </c>
      <c r="C23" s="2">
        <v>112</v>
      </c>
      <c r="D23" s="4" t="s">
        <v>92</v>
      </c>
      <c r="E23" s="4" t="s">
        <v>15</v>
      </c>
      <c r="F23" s="4" t="s">
        <v>16</v>
      </c>
      <c r="G23" s="4" t="s">
        <v>17</v>
      </c>
      <c r="H23" s="4" t="s">
        <v>18</v>
      </c>
      <c r="I23" s="4" t="s">
        <v>44</v>
      </c>
      <c r="J23" s="4">
        <v>1</v>
      </c>
      <c r="K23" s="4" t="s">
        <v>45</v>
      </c>
      <c r="L23" s="4" t="s">
        <v>46</v>
      </c>
      <c r="M23" s="4" t="s">
        <v>47</v>
      </c>
      <c r="N23" s="4">
        <f>O23*P23</f>
        <v>6</v>
      </c>
      <c r="O23" s="4">
        <v>6</v>
      </c>
      <c r="P23" s="4">
        <v>1</v>
      </c>
      <c r="Q23" s="4">
        <v>1</v>
      </c>
      <c r="R23" s="4" t="s">
        <v>46</v>
      </c>
      <c r="S23" s="4">
        <v>478</v>
      </c>
      <c r="T23" s="4" t="s">
        <v>48</v>
      </c>
      <c r="U23" s="4">
        <v>69</v>
      </c>
      <c r="W23" s="4" t="s">
        <v>46</v>
      </c>
      <c r="X23" s="4" t="s">
        <v>50</v>
      </c>
      <c r="Y23" s="4" t="s">
        <v>46</v>
      </c>
      <c r="Z23" s="4" t="s">
        <v>51</v>
      </c>
      <c r="AA23" s="4" t="s">
        <v>19</v>
      </c>
      <c r="AB23" s="4" t="s">
        <v>20</v>
      </c>
      <c r="AC23" s="4" t="str">
        <f t="shared" si="4"/>
        <v>Consistência data recebimento para lote existente | Loja com 1 loja(s)</v>
      </c>
      <c r="AD23" s="4" t="s">
        <v>21</v>
      </c>
      <c r="AE23" s="4" t="s">
        <v>22</v>
      </c>
      <c r="AF23" s="4" t="str">
        <f t="shared" si="1"/>
        <v xml:space="preserve">Fornecedor: 478, 69 dias de abastecimento e comprador(es): LIQ2 (SUCOS, AG, </v>
      </c>
    </row>
    <row r="24" spans="1:32" s="4" customFormat="1" x14ac:dyDescent="0.25">
      <c r="A24" s="4" t="s">
        <v>42</v>
      </c>
      <c r="B24" s="4">
        <v>26</v>
      </c>
      <c r="C24" s="2">
        <v>112</v>
      </c>
      <c r="D24" s="4" t="s">
        <v>93</v>
      </c>
      <c r="E24" s="4" t="s">
        <v>15</v>
      </c>
      <c r="F24" s="4" t="s">
        <v>16</v>
      </c>
      <c r="G24" s="4" t="s">
        <v>17</v>
      </c>
      <c r="H24" s="4" t="s">
        <v>18</v>
      </c>
      <c r="I24" s="4" t="s">
        <v>54</v>
      </c>
      <c r="J24" s="4">
        <v>3</v>
      </c>
      <c r="K24" s="4" t="s">
        <v>45</v>
      </c>
      <c r="L24" s="4" t="s">
        <v>46</v>
      </c>
      <c r="M24" s="4" t="s">
        <v>47</v>
      </c>
      <c r="N24" s="4">
        <f>O24*P24</f>
        <v>36</v>
      </c>
      <c r="O24" s="4">
        <v>12</v>
      </c>
      <c r="P24" s="4">
        <v>3</v>
      </c>
      <c r="Q24" s="4">
        <v>1</v>
      </c>
      <c r="R24" s="4" t="s">
        <v>46</v>
      </c>
      <c r="S24" s="4">
        <v>273</v>
      </c>
      <c r="T24" s="4" t="s">
        <v>55</v>
      </c>
      <c r="U24" s="4">
        <v>99</v>
      </c>
      <c r="W24" s="4" t="s">
        <v>56</v>
      </c>
      <c r="X24" s="4" t="s">
        <v>50</v>
      </c>
      <c r="Y24" s="4" t="s">
        <v>46</v>
      </c>
      <c r="Z24" s="4" t="s">
        <v>57</v>
      </c>
      <c r="AA24" s="4" t="s">
        <v>19</v>
      </c>
      <c r="AB24" s="4" t="s">
        <v>20</v>
      </c>
      <c r="AC24" s="4" t="str">
        <f t="shared" si="4"/>
        <v>Consistência data recebimento para lote existente |  CD com 3 loja(s)</v>
      </c>
      <c r="AD24" s="4" t="s">
        <v>21</v>
      </c>
      <c r="AE24" s="4" t="s">
        <v>22</v>
      </c>
      <c r="AF24" s="4" t="str">
        <f t="shared" si="1"/>
        <v xml:space="preserve">Fornecedor: 273, 99 dias de abastecimento e comprador(es): DPH1, </v>
      </c>
    </row>
    <row r="25" spans="1:32" s="4" customFormat="1" x14ac:dyDescent="0.25">
      <c r="A25" s="4" t="s">
        <v>42</v>
      </c>
      <c r="B25" s="4">
        <v>27</v>
      </c>
      <c r="C25" s="2">
        <v>112</v>
      </c>
      <c r="D25" s="4" t="s">
        <v>94</v>
      </c>
      <c r="E25" s="4" t="s">
        <v>15</v>
      </c>
      <c r="F25" s="4" t="s">
        <v>16</v>
      </c>
      <c r="G25" s="4" t="s">
        <v>17</v>
      </c>
      <c r="H25" s="4" t="s">
        <v>18</v>
      </c>
      <c r="I25" s="4" t="s">
        <v>44</v>
      </c>
      <c r="J25" s="4">
        <v>1</v>
      </c>
      <c r="K25" s="4" t="s">
        <v>45</v>
      </c>
      <c r="L25" s="4" t="s">
        <v>46</v>
      </c>
      <c r="M25" s="4" t="s">
        <v>47</v>
      </c>
      <c r="N25" s="4">
        <f>O25*P25</f>
        <v>6</v>
      </c>
      <c r="O25" s="4">
        <v>6</v>
      </c>
      <c r="P25" s="4">
        <v>1</v>
      </c>
      <c r="Q25" s="4">
        <v>1</v>
      </c>
      <c r="R25" s="4" t="s">
        <v>46</v>
      </c>
      <c r="S25" s="4">
        <v>478</v>
      </c>
      <c r="T25" s="4" t="s">
        <v>48</v>
      </c>
      <c r="U25" s="4">
        <v>69</v>
      </c>
      <c r="W25" s="4" t="s">
        <v>46</v>
      </c>
      <c r="X25" s="4" t="s">
        <v>50</v>
      </c>
      <c r="Y25" s="4" t="s">
        <v>46</v>
      </c>
      <c r="Z25" s="4" t="s">
        <v>51</v>
      </c>
      <c r="AA25" s="4" t="s">
        <v>19</v>
      </c>
      <c r="AB25" s="4" t="s">
        <v>20</v>
      </c>
      <c r="AC25" s="4" t="str">
        <f t="shared" si="4"/>
        <v>Validar quantidade total gerar pedido | Loja com 1 loja(s)</v>
      </c>
      <c r="AD25" s="4" t="s">
        <v>21</v>
      </c>
      <c r="AE25" s="4" t="s">
        <v>22</v>
      </c>
      <c r="AF25" s="4" t="str">
        <f t="shared" si="1"/>
        <v xml:space="preserve">Fornecedor: 478, 69 dias de abastecimento e comprador(es): LIQ2 (SUCOS, AG, </v>
      </c>
    </row>
    <row r="26" spans="1:32" s="4" customFormat="1" x14ac:dyDescent="0.25">
      <c r="A26" s="4" t="s">
        <v>42</v>
      </c>
      <c r="B26" s="4">
        <v>28</v>
      </c>
      <c r="C26" s="2">
        <v>112</v>
      </c>
      <c r="D26" s="4" t="s">
        <v>95</v>
      </c>
      <c r="E26" s="4" t="s">
        <v>15</v>
      </c>
      <c r="F26" s="4" t="s">
        <v>16</v>
      </c>
      <c r="G26" s="4" t="s">
        <v>17</v>
      </c>
      <c r="H26" s="4" t="s">
        <v>18</v>
      </c>
      <c r="I26" s="4" t="s">
        <v>54</v>
      </c>
      <c r="J26" s="4">
        <v>3</v>
      </c>
      <c r="K26" s="4" t="s">
        <v>45</v>
      </c>
      <c r="L26" s="4" t="s">
        <v>46</v>
      </c>
      <c r="M26" s="4" t="s">
        <v>47</v>
      </c>
      <c r="N26" s="4">
        <f>O26*P26</f>
        <v>36</v>
      </c>
      <c r="O26" s="4">
        <v>12</v>
      </c>
      <c r="P26" s="4">
        <v>3</v>
      </c>
      <c r="Q26" s="4">
        <v>1</v>
      </c>
      <c r="R26" s="4" t="s">
        <v>46</v>
      </c>
      <c r="S26" s="4">
        <v>273</v>
      </c>
      <c r="T26" s="4" t="s">
        <v>55</v>
      </c>
      <c r="U26" s="4">
        <v>90</v>
      </c>
      <c r="W26" s="4" t="s">
        <v>56</v>
      </c>
      <c r="X26" s="4" t="s">
        <v>50</v>
      </c>
      <c r="Y26" s="4" t="s">
        <v>46</v>
      </c>
      <c r="Z26" s="4" t="s">
        <v>57</v>
      </c>
      <c r="AA26" s="4" t="s">
        <v>19</v>
      </c>
      <c r="AB26" s="4" t="s">
        <v>20</v>
      </c>
      <c r="AC26" s="4" t="str">
        <f t="shared" si="4"/>
        <v>Validar quantidade total gerar pedido | CD com 3 loja(s)</v>
      </c>
      <c r="AD26" s="4" t="s">
        <v>21</v>
      </c>
      <c r="AE26" s="4" t="s">
        <v>22</v>
      </c>
      <c r="AF26" s="4" t="str">
        <f t="shared" si="1"/>
        <v xml:space="preserve">Fornecedor: 273, 90 dias de abastecimento e comprador(es): DPH1, </v>
      </c>
    </row>
    <row r="27" spans="1:32" s="4" customFormat="1" x14ac:dyDescent="0.25">
      <c r="A27" s="4" t="s">
        <v>52</v>
      </c>
      <c r="B27" s="4">
        <v>29</v>
      </c>
      <c r="C27" s="2">
        <v>112</v>
      </c>
      <c r="D27" s="4" t="s">
        <v>96</v>
      </c>
      <c r="E27" s="4" t="s">
        <v>15</v>
      </c>
      <c r="F27" s="4" t="s">
        <v>16</v>
      </c>
      <c r="G27" s="4" t="s">
        <v>17</v>
      </c>
      <c r="H27" s="4" t="s">
        <v>18</v>
      </c>
      <c r="I27" s="4" t="s">
        <v>54</v>
      </c>
      <c r="J27" s="4">
        <v>3</v>
      </c>
      <c r="K27" s="4" t="s">
        <v>45</v>
      </c>
      <c r="L27" s="4" t="s">
        <v>46</v>
      </c>
      <c r="M27" s="4" t="s">
        <v>47</v>
      </c>
      <c r="N27" s="4" t="s">
        <v>46</v>
      </c>
      <c r="O27" s="4" t="s">
        <v>46</v>
      </c>
      <c r="P27" s="4">
        <v>0</v>
      </c>
      <c r="Q27" s="4">
        <v>1</v>
      </c>
      <c r="R27" s="4" t="s">
        <v>46</v>
      </c>
      <c r="S27" s="4">
        <v>478</v>
      </c>
      <c r="T27" s="4" t="s">
        <v>48</v>
      </c>
      <c r="U27" s="4">
        <v>60</v>
      </c>
      <c r="V27" s="4" t="s">
        <v>49</v>
      </c>
      <c r="W27" s="4" t="s">
        <v>46</v>
      </c>
      <c r="X27" s="4" t="s">
        <v>50</v>
      </c>
      <c r="Y27" s="4" t="s">
        <v>46</v>
      </c>
      <c r="Z27" s="4" t="s">
        <v>51</v>
      </c>
      <c r="AA27" s="4" t="s">
        <v>19</v>
      </c>
      <c r="AB27" s="4" t="s">
        <v>20</v>
      </c>
      <c r="AC27" s="4" t="str">
        <f t="shared" si="4"/>
        <v>Validar embalagem grids | Loja com 3 loja(s)</v>
      </c>
      <c r="AD27" s="4" t="s">
        <v>21</v>
      </c>
      <c r="AE27" s="4" t="s">
        <v>97</v>
      </c>
      <c r="AF27" s="4" t="str">
        <f t="shared" si="1"/>
        <v>Fornecedor: 478, 60 dias de abastecimento e comprador(es): LIQ2 (SUCOS, AG, LIQ1</v>
      </c>
    </row>
    <row r="28" spans="1:32" s="4" customFormat="1" x14ac:dyDescent="0.25">
      <c r="A28" s="4" t="s">
        <v>52</v>
      </c>
      <c r="B28" s="4">
        <v>30</v>
      </c>
      <c r="C28" s="2">
        <v>112</v>
      </c>
      <c r="D28" s="4" t="s">
        <v>98</v>
      </c>
      <c r="E28" s="4" t="s">
        <v>15</v>
      </c>
      <c r="F28" s="4" t="s">
        <v>16</v>
      </c>
      <c r="G28" s="4" t="s">
        <v>17</v>
      </c>
      <c r="H28" s="4" t="s">
        <v>18</v>
      </c>
      <c r="I28" s="4" t="s">
        <v>54</v>
      </c>
      <c r="J28" s="4">
        <v>3</v>
      </c>
      <c r="K28" s="4" t="s">
        <v>45</v>
      </c>
      <c r="L28" s="4" t="s">
        <v>46</v>
      </c>
      <c r="M28" s="4" t="s">
        <v>47</v>
      </c>
      <c r="N28" s="4" t="s">
        <v>46</v>
      </c>
      <c r="O28" s="4" t="s">
        <v>46</v>
      </c>
      <c r="P28" s="4">
        <v>0</v>
      </c>
      <c r="Q28" s="4">
        <v>1</v>
      </c>
      <c r="R28" s="4" t="s">
        <v>46</v>
      </c>
      <c r="S28" s="4">
        <v>273</v>
      </c>
      <c r="T28" s="4" t="s">
        <v>55</v>
      </c>
      <c r="U28" s="4">
        <v>91</v>
      </c>
      <c r="W28" s="4" t="s">
        <v>56</v>
      </c>
      <c r="X28" s="4" t="s">
        <v>50</v>
      </c>
      <c r="Y28" s="4" t="s">
        <v>46</v>
      </c>
      <c r="Z28" s="4" t="s">
        <v>57</v>
      </c>
      <c r="AA28" s="4" t="s">
        <v>19</v>
      </c>
      <c r="AB28" s="4" t="s">
        <v>20</v>
      </c>
      <c r="AC28" s="4" t="str">
        <f t="shared" si="4"/>
        <v>Validar embalagem grids | CD com 3 loja(s)</v>
      </c>
      <c r="AD28" s="4" t="s">
        <v>21</v>
      </c>
      <c r="AE28" s="4" t="s">
        <v>97</v>
      </c>
      <c r="AF28" s="4" t="str">
        <f t="shared" si="1"/>
        <v xml:space="preserve">Fornecedor: 273, 91 dias de abastecimento e comprador(es): DPH1, </v>
      </c>
    </row>
    <row r="29" spans="1:32" s="4" customFormat="1" x14ac:dyDescent="0.25">
      <c r="A29" s="4" t="s">
        <v>52</v>
      </c>
      <c r="B29" s="4">
        <v>31</v>
      </c>
      <c r="C29" s="2">
        <v>112</v>
      </c>
      <c r="D29" s="4" t="s">
        <v>99</v>
      </c>
      <c r="E29" s="4" t="s">
        <v>15</v>
      </c>
      <c r="F29" s="4" t="s">
        <v>16</v>
      </c>
      <c r="G29" s="4" t="s">
        <v>17</v>
      </c>
      <c r="H29" s="4" t="s">
        <v>18</v>
      </c>
      <c r="I29" s="4" t="s">
        <v>44</v>
      </c>
      <c r="J29" s="4">
        <v>1</v>
      </c>
      <c r="K29" s="4" t="s">
        <v>100</v>
      </c>
      <c r="L29" s="4" t="s">
        <v>101</v>
      </c>
      <c r="M29" s="4" t="s">
        <v>47</v>
      </c>
      <c r="N29" s="4">
        <f>O29*P29</f>
        <v>6</v>
      </c>
      <c r="O29" s="4">
        <v>6</v>
      </c>
      <c r="P29" s="4">
        <v>1</v>
      </c>
      <c r="Q29" s="4">
        <v>1</v>
      </c>
      <c r="R29" s="4" t="s">
        <v>46</v>
      </c>
      <c r="S29" s="4">
        <v>478</v>
      </c>
      <c r="T29" s="4" t="s">
        <v>48</v>
      </c>
      <c r="U29" s="4">
        <v>61</v>
      </c>
      <c r="W29" s="4" t="s">
        <v>46</v>
      </c>
      <c r="X29" s="4" t="s">
        <v>50</v>
      </c>
      <c r="Y29" s="4" t="s">
        <v>46</v>
      </c>
      <c r="Z29" s="4" t="s">
        <v>51</v>
      </c>
      <c r="AA29" s="4" t="s">
        <v>19</v>
      </c>
      <c r="AB29" s="4" t="s">
        <v>20</v>
      </c>
      <c r="AC29" s="4" t="str">
        <f t="shared" si="4"/>
        <v>Validar Prazo Vencimento Fixo Geracao Pedido | Loja com 1 loja(s)</v>
      </c>
      <c r="AD29" s="4" t="s">
        <v>21</v>
      </c>
      <c r="AE29" s="4" t="s">
        <v>102</v>
      </c>
      <c r="AF29" s="4" t="str">
        <f t="shared" si="1"/>
        <v xml:space="preserve">Fornecedor: 478, 61 dias de abastecimento e comprador(es): LIQ2 (SUCOS, AG, </v>
      </c>
    </row>
    <row r="30" spans="1:32" s="4" customFormat="1" x14ac:dyDescent="0.25">
      <c r="A30" s="4" t="s">
        <v>52</v>
      </c>
      <c r="B30" s="4">
        <v>32</v>
      </c>
      <c r="C30" s="2">
        <v>112</v>
      </c>
      <c r="D30" s="4" t="s">
        <v>103</v>
      </c>
      <c r="E30" s="4" t="s">
        <v>15</v>
      </c>
      <c r="F30" s="4" t="s">
        <v>16</v>
      </c>
      <c r="G30" s="4" t="s">
        <v>17</v>
      </c>
      <c r="H30" s="4" t="s">
        <v>18</v>
      </c>
      <c r="I30" s="4" t="s">
        <v>54</v>
      </c>
      <c r="J30" s="4">
        <v>3</v>
      </c>
      <c r="K30" s="4" t="s">
        <v>100</v>
      </c>
      <c r="L30" s="4" t="s">
        <v>104</v>
      </c>
      <c r="M30" s="4" t="s">
        <v>47</v>
      </c>
      <c r="N30" s="4">
        <f>O30*P30</f>
        <v>36</v>
      </c>
      <c r="O30" s="4">
        <v>12</v>
      </c>
      <c r="P30" s="4">
        <v>3</v>
      </c>
      <c r="Q30" s="4">
        <v>1</v>
      </c>
      <c r="R30" s="4" t="s">
        <v>46</v>
      </c>
      <c r="S30" s="4">
        <v>273</v>
      </c>
      <c r="T30" s="4" t="s">
        <v>55</v>
      </c>
      <c r="U30" s="4">
        <v>92</v>
      </c>
      <c r="W30" s="4" t="s">
        <v>56</v>
      </c>
      <c r="X30" s="4" t="s">
        <v>50</v>
      </c>
      <c r="Y30" s="4" t="s">
        <v>46</v>
      </c>
      <c r="Z30" s="4" t="s">
        <v>57</v>
      </c>
      <c r="AA30" s="4" t="s">
        <v>19</v>
      </c>
      <c r="AB30" s="4" t="s">
        <v>20</v>
      </c>
      <c r="AC30" s="4" t="str">
        <f t="shared" si="4"/>
        <v>Validar Prazo Vencimento Fixo Geracao Pedido | CD com 3 loja(s)</v>
      </c>
      <c r="AD30" s="4" t="s">
        <v>21</v>
      </c>
      <c r="AE30" s="4" t="s">
        <v>102</v>
      </c>
      <c r="AF30" s="4" t="str">
        <f t="shared" si="1"/>
        <v xml:space="preserve">Fornecedor: 273, 92 dias de abastecimento e comprador(es): DPH1, </v>
      </c>
    </row>
    <row r="31" spans="1:32" s="4" customFormat="1" x14ac:dyDescent="0.25">
      <c r="A31" s="6" t="s">
        <v>42</v>
      </c>
      <c r="B31" s="4">
        <v>33</v>
      </c>
      <c r="C31" s="2">
        <v>112</v>
      </c>
      <c r="D31" s="4" t="s">
        <v>105</v>
      </c>
      <c r="E31" s="4" t="s">
        <v>15</v>
      </c>
      <c r="F31" s="4" t="s">
        <v>16</v>
      </c>
      <c r="G31" s="4" t="s">
        <v>17</v>
      </c>
      <c r="H31" s="4" t="s">
        <v>18</v>
      </c>
      <c r="I31" s="4" t="s">
        <v>44</v>
      </c>
      <c r="J31" s="4">
        <v>1</v>
      </c>
      <c r="K31" s="4" t="s">
        <v>45</v>
      </c>
      <c r="L31" s="4" t="s">
        <v>46</v>
      </c>
      <c r="M31" s="4" t="s">
        <v>47</v>
      </c>
      <c r="N31" s="4" t="s">
        <v>46</v>
      </c>
      <c r="O31" s="4" t="s">
        <v>46</v>
      </c>
      <c r="P31" s="4" t="s">
        <v>46</v>
      </c>
      <c r="Q31" s="4">
        <v>1</v>
      </c>
      <c r="R31" s="4" t="s">
        <v>46</v>
      </c>
      <c r="S31" s="4">
        <v>478</v>
      </c>
      <c r="T31" s="4" t="s">
        <v>48</v>
      </c>
      <c r="U31" s="4">
        <v>62</v>
      </c>
      <c r="W31" s="4" t="s">
        <v>46</v>
      </c>
      <c r="X31" s="4" t="s">
        <v>50</v>
      </c>
      <c r="Y31" s="4" t="s">
        <v>46</v>
      </c>
      <c r="Z31" s="4" t="s">
        <v>51</v>
      </c>
      <c r="AA31" s="4" t="s">
        <v>19</v>
      </c>
      <c r="AB31" s="4" t="s">
        <v>20</v>
      </c>
      <c r="AC31" s="4" t="str">
        <f t="shared" si="4"/>
        <v>Validar estoque dias | Loja com 1 loja(s)</v>
      </c>
      <c r="AD31" s="4" t="s">
        <v>21</v>
      </c>
      <c r="AE31" s="4" t="s">
        <v>106</v>
      </c>
      <c r="AF31" s="4" t="str">
        <f t="shared" si="1"/>
        <v xml:space="preserve">Fornecedor: 478, 62 dias de abastecimento e comprador(es): LIQ2 (SUCOS, AG, </v>
      </c>
    </row>
    <row r="32" spans="1:32" s="4" customFormat="1" x14ac:dyDescent="0.25">
      <c r="A32" s="6" t="s">
        <v>42</v>
      </c>
      <c r="B32" s="4">
        <v>34</v>
      </c>
      <c r="C32" s="2">
        <v>112</v>
      </c>
      <c r="D32" s="4" t="s">
        <v>107</v>
      </c>
      <c r="E32" s="4" t="s">
        <v>15</v>
      </c>
      <c r="F32" s="4" t="s">
        <v>16</v>
      </c>
      <c r="G32" s="4" t="s">
        <v>17</v>
      </c>
      <c r="H32" s="4" t="s">
        <v>18</v>
      </c>
      <c r="I32" s="4" t="s">
        <v>108</v>
      </c>
      <c r="J32" s="4">
        <v>1</v>
      </c>
      <c r="K32" s="4" t="s">
        <v>45</v>
      </c>
      <c r="L32" s="4" t="s">
        <v>46</v>
      </c>
      <c r="M32" s="4" t="s">
        <v>47</v>
      </c>
      <c r="N32" s="4" t="s">
        <v>46</v>
      </c>
      <c r="O32" s="4" t="s">
        <v>46</v>
      </c>
      <c r="P32" s="4" t="s">
        <v>46</v>
      </c>
      <c r="Q32" s="4">
        <v>1</v>
      </c>
      <c r="R32" s="4" t="s">
        <v>46</v>
      </c>
      <c r="S32" s="4">
        <v>273</v>
      </c>
      <c r="T32" s="4" t="s">
        <v>55</v>
      </c>
      <c r="U32" s="4">
        <v>72</v>
      </c>
      <c r="W32" s="4" t="s">
        <v>56</v>
      </c>
      <c r="X32" s="4" t="s">
        <v>50</v>
      </c>
      <c r="Y32" s="4" t="s">
        <v>46</v>
      </c>
      <c r="Z32" s="4" t="s">
        <v>57</v>
      </c>
      <c r="AA32" s="4" t="s">
        <v>19</v>
      </c>
      <c r="AB32" s="4" t="s">
        <v>20</v>
      </c>
      <c r="AC32" s="4" t="str">
        <f t="shared" si="4"/>
        <v>Validar estoque dias | CD com 1 loja(s)</v>
      </c>
      <c r="AD32" s="4" t="s">
        <v>21</v>
      </c>
      <c r="AE32" s="4" t="s">
        <v>106</v>
      </c>
      <c r="AF32" s="4" t="str">
        <f t="shared" si="1"/>
        <v xml:space="preserve">Fornecedor: 273, 72 dias de abastecimento e comprador(es): DPH1, </v>
      </c>
    </row>
    <row r="33" spans="1:32" s="4" customFormat="1" x14ac:dyDescent="0.25">
      <c r="A33" s="6" t="s">
        <v>52</v>
      </c>
      <c r="B33" s="4">
        <v>35</v>
      </c>
      <c r="C33" s="2">
        <v>112</v>
      </c>
      <c r="D33" s="4" t="s">
        <v>109</v>
      </c>
      <c r="E33" s="4" t="s">
        <v>15</v>
      </c>
      <c r="F33" s="4" t="s">
        <v>16</v>
      </c>
      <c r="G33" s="4" t="s">
        <v>17</v>
      </c>
      <c r="H33" s="4" t="s">
        <v>18</v>
      </c>
      <c r="I33" s="4" t="s">
        <v>44</v>
      </c>
      <c r="J33" s="4">
        <v>1</v>
      </c>
      <c r="K33" s="4" t="s">
        <v>45</v>
      </c>
      <c r="L33" s="4" t="s">
        <v>46</v>
      </c>
      <c r="M33" s="4" t="s">
        <v>47</v>
      </c>
      <c r="N33" s="4">
        <f>O33*P33</f>
        <v>6</v>
      </c>
      <c r="O33" s="4">
        <v>6</v>
      </c>
      <c r="P33" s="4">
        <v>1</v>
      </c>
      <c r="Q33" s="4">
        <v>2</v>
      </c>
      <c r="R33" s="4">
        <v>89546</v>
      </c>
      <c r="S33" s="4">
        <v>273</v>
      </c>
      <c r="T33" s="4" t="s">
        <v>55</v>
      </c>
      <c r="U33" s="4">
        <v>63</v>
      </c>
      <c r="W33" s="4" t="s">
        <v>46</v>
      </c>
      <c r="X33" s="4" t="s">
        <v>50</v>
      </c>
      <c r="Y33" s="4" t="s">
        <v>46</v>
      </c>
      <c r="Z33" s="4" t="s">
        <v>51</v>
      </c>
      <c r="AA33" s="4" t="s">
        <v>19</v>
      </c>
      <c r="AB33" s="4" t="s">
        <v>20</v>
      </c>
      <c r="AC33" s="4" t="str">
        <f t="shared" si="4"/>
        <v>Gerar lote com item dupla procedência | Loja com 1 loja(s)</v>
      </c>
      <c r="AD33" s="4" t="s">
        <v>21</v>
      </c>
      <c r="AE33" s="4" t="str">
        <f>"Produto "&amp;R33&amp;" exibido corretamente"</f>
        <v>Produto 89546 exibido corretamente</v>
      </c>
      <c r="AF33" s="4" t="str">
        <f t="shared" si="1"/>
        <v xml:space="preserve">Fornecedor: 273, 63 dias de abastecimento e comprador(es): DPH1, </v>
      </c>
    </row>
    <row r="34" spans="1:32" s="4" customFormat="1" x14ac:dyDescent="0.25">
      <c r="A34" s="6" t="s">
        <v>52</v>
      </c>
      <c r="B34" s="4">
        <v>36</v>
      </c>
      <c r="C34" s="2">
        <v>112</v>
      </c>
      <c r="D34" s="4" t="s">
        <v>110</v>
      </c>
      <c r="E34" s="4" t="s">
        <v>15</v>
      </c>
      <c r="F34" s="4" t="s">
        <v>16</v>
      </c>
      <c r="G34" s="4" t="s">
        <v>17</v>
      </c>
      <c r="H34" s="4" t="s">
        <v>111</v>
      </c>
      <c r="I34" s="4" t="s">
        <v>112</v>
      </c>
      <c r="J34" s="4">
        <v>2</v>
      </c>
      <c r="K34" s="4" t="s">
        <v>45</v>
      </c>
      <c r="L34" s="4" t="s">
        <v>46</v>
      </c>
      <c r="M34" s="4" t="s">
        <v>47</v>
      </c>
      <c r="N34" s="4">
        <f>O34*P34</f>
        <v>6</v>
      </c>
      <c r="O34" s="4">
        <v>6</v>
      </c>
      <c r="P34" s="4">
        <v>1</v>
      </c>
      <c r="Q34" s="4">
        <v>1</v>
      </c>
      <c r="R34" s="4">
        <v>89546</v>
      </c>
      <c r="S34" s="4">
        <v>273</v>
      </c>
      <c r="T34" s="4" t="s">
        <v>55</v>
      </c>
      <c r="U34" s="4">
        <v>64</v>
      </c>
      <c r="W34" s="4" t="s">
        <v>56</v>
      </c>
      <c r="X34" s="4" t="s">
        <v>50</v>
      </c>
      <c r="Y34" s="4" t="s">
        <v>46</v>
      </c>
      <c r="Z34" s="4" t="s">
        <v>57</v>
      </c>
      <c r="AA34" s="4" t="s">
        <v>19</v>
      </c>
      <c r="AB34" s="4" t="s">
        <v>20</v>
      </c>
      <c r="AC34" s="4" t="str">
        <f t="shared" si="4"/>
        <v>Gerar lote com item dupla procedência | CD com 2 loja(s)</v>
      </c>
      <c r="AD34" s="4" t="s">
        <v>21</v>
      </c>
      <c r="AE34" s="4" t="str">
        <f>"Produto "&amp;R34&amp;" exibido corretamente"</f>
        <v>Produto 89546 exibido corretamente</v>
      </c>
      <c r="AF34" s="4" t="str">
        <f t="shared" si="1"/>
        <v xml:space="preserve">Fornecedor: 273, 64 dias de abastecimento e comprador(es): DPH1, </v>
      </c>
    </row>
    <row r="35" spans="1:32" s="4" customFormat="1" x14ac:dyDescent="0.25">
      <c r="A35" s="6" t="s">
        <v>42</v>
      </c>
      <c r="B35" s="4">
        <v>37</v>
      </c>
      <c r="C35" s="2">
        <v>112</v>
      </c>
      <c r="D35" s="4" t="s">
        <v>113</v>
      </c>
      <c r="E35" s="4" t="s">
        <v>15</v>
      </c>
      <c r="F35" s="4" t="s">
        <v>16</v>
      </c>
      <c r="G35" s="4" t="s">
        <v>17</v>
      </c>
      <c r="H35" s="4" t="s">
        <v>111</v>
      </c>
      <c r="I35" s="4" t="s">
        <v>44</v>
      </c>
      <c r="J35" s="4">
        <v>1</v>
      </c>
      <c r="K35" s="4" t="s">
        <v>45</v>
      </c>
      <c r="L35" s="4" t="s">
        <v>46</v>
      </c>
      <c r="M35" s="4" t="s">
        <v>47</v>
      </c>
      <c r="N35" s="4">
        <f>O35*P35</f>
        <v>6</v>
      </c>
      <c r="O35" s="4">
        <v>6</v>
      </c>
      <c r="P35" s="4">
        <v>1</v>
      </c>
      <c r="Q35" s="4">
        <v>1</v>
      </c>
      <c r="R35" s="4" t="s">
        <v>46</v>
      </c>
      <c r="S35" s="4">
        <v>654.17428199999995</v>
      </c>
      <c r="T35" s="4" t="s">
        <v>60</v>
      </c>
      <c r="U35" s="4">
        <v>75</v>
      </c>
      <c r="W35" s="4" t="s">
        <v>46</v>
      </c>
      <c r="X35" s="4" t="s">
        <v>50</v>
      </c>
      <c r="Y35" s="4" t="s">
        <v>46</v>
      </c>
      <c r="Z35" s="4" t="s">
        <v>61</v>
      </c>
      <c r="AA35" s="4" t="s">
        <v>19</v>
      </c>
      <c r="AB35" s="4" t="s">
        <v>20</v>
      </c>
      <c r="AC35" s="4" t="str">
        <f t="shared" si="4"/>
        <v>Geração de lote com mais de um fornecedor | FLV com 1 loja(s)</v>
      </c>
      <c r="AD35" s="4" t="s">
        <v>21</v>
      </c>
      <c r="AE35" s="4" t="s">
        <v>22</v>
      </c>
      <c r="AF35" s="4" t="str">
        <f t="shared" si="1"/>
        <v xml:space="preserve">Fornecedor: 654,174282, 75 dias de abastecimento e comprador(es): FLV1, </v>
      </c>
    </row>
    <row r="36" spans="1:32" s="4" customFormat="1" x14ac:dyDescent="0.25">
      <c r="A36" s="6" t="s">
        <v>42</v>
      </c>
      <c r="B36" s="4">
        <v>38</v>
      </c>
      <c r="C36" s="2">
        <v>112</v>
      </c>
      <c r="D36" s="4" t="s">
        <v>114</v>
      </c>
      <c r="E36" s="4" t="s">
        <v>15</v>
      </c>
      <c r="F36" s="4" t="s">
        <v>16</v>
      </c>
      <c r="G36" s="4" t="s">
        <v>17</v>
      </c>
      <c r="H36" s="4" t="s">
        <v>18</v>
      </c>
      <c r="I36" s="4" t="s">
        <v>44</v>
      </c>
      <c r="J36" s="4">
        <v>1</v>
      </c>
      <c r="K36" s="4" t="s">
        <v>45</v>
      </c>
      <c r="L36" s="4" t="s">
        <v>46</v>
      </c>
      <c r="M36" s="4" t="s">
        <v>47</v>
      </c>
      <c r="N36" s="4" t="s">
        <v>46</v>
      </c>
      <c r="O36" s="4" t="s">
        <v>46</v>
      </c>
      <c r="P36" s="4" t="s">
        <v>46</v>
      </c>
      <c r="Q36" s="4" t="s">
        <v>46</v>
      </c>
      <c r="R36" s="4" t="s">
        <v>46</v>
      </c>
      <c r="S36" s="4">
        <v>478</v>
      </c>
      <c r="T36" s="4" t="s">
        <v>48</v>
      </c>
      <c r="U36" s="4">
        <v>86</v>
      </c>
      <c r="W36" s="4" t="s">
        <v>46</v>
      </c>
      <c r="X36" s="4" t="s">
        <v>50</v>
      </c>
      <c r="Y36" s="4" t="s">
        <v>46</v>
      </c>
      <c r="Z36" s="4" t="s">
        <v>51</v>
      </c>
      <c r="AA36" s="4" t="s">
        <v>19</v>
      </c>
      <c r="AB36" s="4" t="s">
        <v>20</v>
      </c>
      <c r="AC36" s="4" t="str">
        <f>D36</f>
        <v>Não permitir mais de uma sessão no mesmo lote</v>
      </c>
      <c r="AD36" s="4" t="s">
        <v>21</v>
      </c>
      <c r="AE36" s="4" t="s">
        <v>115</v>
      </c>
      <c r="AF36" s="4" t="str">
        <f t="shared" si="1"/>
        <v xml:space="preserve">Fornecedor: 478, 86 dias de abastecimento e comprador(es): LIQ2 (SUCOS, AG, </v>
      </c>
    </row>
    <row r="37" spans="1:32" s="5" customFormat="1" x14ac:dyDescent="0.25">
      <c r="A37" s="6" t="s">
        <v>42</v>
      </c>
      <c r="B37" s="5">
        <v>39</v>
      </c>
      <c r="C37" s="2">
        <v>112</v>
      </c>
      <c r="D37" s="5" t="s">
        <v>116</v>
      </c>
      <c r="E37" s="5" t="s">
        <v>15</v>
      </c>
      <c r="F37" s="5" t="s">
        <v>16</v>
      </c>
      <c r="G37" s="5" t="s">
        <v>17</v>
      </c>
      <c r="H37" s="5" t="s">
        <v>18</v>
      </c>
      <c r="I37" s="5" t="s">
        <v>44</v>
      </c>
      <c r="J37" s="5">
        <v>1</v>
      </c>
      <c r="K37" s="5" t="s">
        <v>45</v>
      </c>
      <c r="L37" s="5" t="s">
        <v>46</v>
      </c>
      <c r="M37" s="5" t="s">
        <v>47</v>
      </c>
      <c r="N37" s="5" t="s">
        <v>46</v>
      </c>
      <c r="O37" s="5" t="s">
        <v>46</v>
      </c>
      <c r="P37" s="5" t="s">
        <v>46</v>
      </c>
      <c r="Q37" s="5">
        <v>4</v>
      </c>
      <c r="R37" s="5" t="s">
        <v>46</v>
      </c>
      <c r="S37" s="5">
        <v>478</v>
      </c>
      <c r="T37" s="4" t="s">
        <v>48</v>
      </c>
      <c r="U37" s="5">
        <v>97</v>
      </c>
      <c r="W37" s="5" t="s">
        <v>46</v>
      </c>
      <c r="X37" s="5" t="s">
        <v>50</v>
      </c>
      <c r="Y37" s="5" t="s">
        <v>46</v>
      </c>
      <c r="Z37" s="5" t="s">
        <v>51</v>
      </c>
      <c r="AA37" s="5" t="s">
        <v>19</v>
      </c>
      <c r="AB37" s="5" t="s">
        <v>20</v>
      </c>
      <c r="AC37" s="5" t="str">
        <f>D37</f>
        <v>Validar pendencia receber depois de cancelar e clicar em refresh</v>
      </c>
      <c r="AD37" s="5" t="s">
        <v>21</v>
      </c>
      <c r="AE37" s="5" t="s">
        <v>117</v>
      </c>
      <c r="AF37" s="5" t="str">
        <f t="shared" si="1"/>
        <v xml:space="preserve">Fornecedor: 478, 97 dias de abastecimento e comprador(es): LIQ2 (SUCOS, AG, </v>
      </c>
    </row>
  </sheetData>
  <autoFilter ref="A1:AG37"/>
  <pageMargins left="0.7" right="0.7" top="0.75" bottom="0.75" header="0.3" footer="0.3"/>
  <pageSetup orientation="portrait" r:id="rId1"/>
  <ignoredErrors>
    <ignoredError sqref="N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zoomScale="85" zoomScaleNormal="85" workbookViewId="0">
      <selection activeCell="B3" sqref="B3"/>
    </sheetView>
  </sheetViews>
  <sheetFormatPr defaultRowHeight="15" x14ac:dyDescent="0.25"/>
  <cols>
    <col min="1" max="1" width="9.140625" customWidth="1"/>
    <col min="2" max="2" width="55.42578125" bestFit="1" customWidth="1"/>
    <col min="3" max="3" width="66.42578125" bestFit="1" customWidth="1"/>
    <col min="4" max="5" width="23" customWidth="1"/>
  </cols>
  <sheetData>
    <row r="1" spans="1:5" x14ac:dyDescent="0.25">
      <c r="A1" s="3" t="s">
        <v>118</v>
      </c>
      <c r="B1" s="3" t="s">
        <v>119</v>
      </c>
      <c r="C1" s="3" t="s">
        <v>120</v>
      </c>
      <c r="D1" s="3" t="s">
        <v>121</v>
      </c>
      <c r="E1" s="3" t="s">
        <v>122</v>
      </c>
    </row>
    <row r="2" spans="1:5" x14ac:dyDescent="0.25">
      <c r="A2" t="s">
        <v>123</v>
      </c>
      <c r="B2" t="s">
        <v>124</v>
      </c>
      <c r="C2" t="s">
        <v>125</v>
      </c>
      <c r="E2">
        <v>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MaxCompraInit</vt:lpstr>
      <vt:lpstr>GerenciadorDeCompras</vt:lpstr>
      <vt:lpstr>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 de Serviço sv_pocqa3</dc:creator>
  <cp:lastModifiedBy>Domain Admin - HADNAN BASILIO</cp:lastModifiedBy>
  <dcterms:created xsi:type="dcterms:W3CDTF">2024-04-29T20:59:16Z</dcterms:created>
  <dcterms:modified xsi:type="dcterms:W3CDTF">2024-08-19T13:31:05Z</dcterms:modified>
</cp:coreProperties>
</file>