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Käyttäjä\Dropbox\My PC (DESKTOP-2QVVTTK)\Documents\basiratu\excel class\"/>
    </mc:Choice>
  </mc:AlternateContent>
  <xr:revisionPtr revIDLastSave="0" documentId="13_ncr:1_{A67B05E9-ABE4-4F26-8399-72C02B2CFF75}" xr6:coauthVersionLast="47" xr6:coauthVersionMax="47" xr10:uidLastSave="{00000000-0000-0000-0000-000000000000}"/>
  <bookViews>
    <workbookView xWindow="-108" yWindow="-108" windowWidth="23256" windowHeight="12456" activeTab="5" xr2:uid="{00000000-000D-0000-FFFF-FFFF00000000}"/>
  </bookViews>
  <sheets>
    <sheet name="Case Study 2" sheetId="7" r:id="rId1"/>
    <sheet name="financials" sheetId="6" r:id="rId2"/>
    <sheet name="Discounted" sheetId="9" r:id="rId3"/>
    <sheet name="Sheet3" sheetId="10" r:id="rId4"/>
    <sheet name="Sheet4" sheetId="11" r:id="rId5"/>
    <sheet name="Sheet6" sheetId="13" r:id="rId6"/>
  </sheets>
  <definedNames>
    <definedName name="COGS">Discounted!$G$2:$G$701</definedName>
    <definedName name="Date" localSheetId="2">Discounted!$I$2:$I$701</definedName>
    <definedName name="DATE">financials!$I:$I</definedName>
    <definedName name="Discount_Band">Discounted!$B$2:$B$701</definedName>
    <definedName name="Discounts">Discounted!$F$2:$F$701</definedName>
    <definedName name="Month">Discounted!$J$2:$J$701</definedName>
    <definedName name="Product" localSheetId="2">Discounted!$A$2:$A$701</definedName>
    <definedName name="PRODUCT">financials!$A:$A</definedName>
    <definedName name="Profit">Discounted!$H$2:$H$701</definedName>
    <definedName name="Sale_Price">Discounted!$D$2:$D$701</definedName>
    <definedName name="sales_amount">Discounted!$E$2:$E$701</definedName>
    <definedName name="SALESPRICE">financials!$D:$D</definedName>
    <definedName name="Slicer_Discount_Band">#N/A</definedName>
    <definedName name="Units_Sold">Discounted!$C$2:$C$701</definedName>
    <definedName name="UNITSOLD">financials!$C:$C</definedName>
    <definedName name="Year">Discounted!$K$2:$K$701</definedName>
  </definedNames>
  <calcPr calcId="191029"/>
  <pivotCaches>
    <pivotCache cacheId="11"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 i="9" l="1"/>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K202" i="9"/>
  <c r="K203" i="9"/>
  <c r="K204" i="9"/>
  <c r="K205" i="9"/>
  <c r="K206" i="9"/>
  <c r="K207" i="9"/>
  <c r="K208" i="9"/>
  <c r="K209" i="9"/>
  <c r="K210" i="9"/>
  <c r="K211" i="9"/>
  <c r="K212" i="9"/>
  <c r="K213" i="9"/>
  <c r="K214" i="9"/>
  <c r="K215" i="9"/>
  <c r="K216" i="9"/>
  <c r="K217" i="9"/>
  <c r="K218" i="9"/>
  <c r="K219" i="9"/>
  <c r="K220" i="9"/>
  <c r="K221" i="9"/>
  <c r="K222" i="9"/>
  <c r="K223" i="9"/>
  <c r="K224" i="9"/>
  <c r="K225" i="9"/>
  <c r="K226" i="9"/>
  <c r="K227" i="9"/>
  <c r="K228" i="9"/>
  <c r="K229" i="9"/>
  <c r="K230" i="9"/>
  <c r="K231" i="9"/>
  <c r="K232" i="9"/>
  <c r="K233" i="9"/>
  <c r="K234" i="9"/>
  <c r="K235" i="9"/>
  <c r="K236" i="9"/>
  <c r="K237" i="9"/>
  <c r="K238" i="9"/>
  <c r="K239" i="9"/>
  <c r="K240" i="9"/>
  <c r="K241" i="9"/>
  <c r="K242" i="9"/>
  <c r="K243" i="9"/>
  <c r="K244" i="9"/>
  <c r="K245" i="9"/>
  <c r="K246" i="9"/>
  <c r="K247" i="9"/>
  <c r="K248" i="9"/>
  <c r="K249" i="9"/>
  <c r="K250" i="9"/>
  <c r="K251" i="9"/>
  <c r="K252" i="9"/>
  <c r="K253" i="9"/>
  <c r="K254" i="9"/>
  <c r="K255" i="9"/>
  <c r="K256" i="9"/>
  <c r="K257" i="9"/>
  <c r="K258" i="9"/>
  <c r="K259" i="9"/>
  <c r="K260" i="9"/>
  <c r="K261" i="9"/>
  <c r="K262" i="9"/>
  <c r="K263" i="9"/>
  <c r="K264" i="9"/>
  <c r="K265" i="9"/>
  <c r="K266" i="9"/>
  <c r="K267" i="9"/>
  <c r="K268" i="9"/>
  <c r="K269" i="9"/>
  <c r="K270" i="9"/>
  <c r="K271" i="9"/>
  <c r="K272" i="9"/>
  <c r="K273" i="9"/>
  <c r="K274" i="9"/>
  <c r="K275" i="9"/>
  <c r="K276" i="9"/>
  <c r="K277" i="9"/>
  <c r="K278" i="9"/>
  <c r="K279" i="9"/>
  <c r="K280" i="9"/>
  <c r="K281" i="9"/>
  <c r="K282" i="9"/>
  <c r="K283" i="9"/>
  <c r="K284" i="9"/>
  <c r="K285" i="9"/>
  <c r="K286" i="9"/>
  <c r="K287" i="9"/>
  <c r="K288" i="9"/>
  <c r="K289" i="9"/>
  <c r="K290" i="9"/>
  <c r="K291" i="9"/>
  <c r="K292" i="9"/>
  <c r="K293" i="9"/>
  <c r="K294" i="9"/>
  <c r="K295" i="9"/>
  <c r="K296" i="9"/>
  <c r="K297" i="9"/>
  <c r="K298" i="9"/>
  <c r="K299" i="9"/>
  <c r="K300" i="9"/>
  <c r="K301" i="9"/>
  <c r="K302" i="9"/>
  <c r="K303" i="9"/>
  <c r="K304" i="9"/>
  <c r="K305" i="9"/>
  <c r="K306" i="9"/>
  <c r="K307" i="9"/>
  <c r="K308" i="9"/>
  <c r="K309" i="9"/>
  <c r="K310" i="9"/>
  <c r="K311" i="9"/>
  <c r="K312" i="9"/>
  <c r="K313" i="9"/>
  <c r="K314" i="9"/>
  <c r="K315" i="9"/>
  <c r="K316" i="9"/>
  <c r="K317" i="9"/>
  <c r="K318" i="9"/>
  <c r="K319" i="9"/>
  <c r="K320" i="9"/>
  <c r="K321" i="9"/>
  <c r="K322" i="9"/>
  <c r="K323" i="9"/>
  <c r="K324" i="9"/>
  <c r="K325" i="9"/>
  <c r="K326" i="9"/>
  <c r="K327" i="9"/>
  <c r="K328" i="9"/>
  <c r="K329" i="9"/>
  <c r="K330" i="9"/>
  <c r="K331" i="9"/>
  <c r="K332" i="9"/>
  <c r="K333" i="9"/>
  <c r="K334" i="9"/>
  <c r="K335" i="9"/>
  <c r="K336" i="9"/>
  <c r="K337" i="9"/>
  <c r="K338" i="9"/>
  <c r="K339" i="9"/>
  <c r="K340" i="9"/>
  <c r="K341" i="9"/>
  <c r="K342" i="9"/>
  <c r="K343" i="9"/>
  <c r="K344" i="9"/>
  <c r="K345" i="9"/>
  <c r="K346" i="9"/>
  <c r="K347" i="9"/>
  <c r="K348" i="9"/>
  <c r="K349" i="9"/>
  <c r="K350" i="9"/>
  <c r="K351" i="9"/>
  <c r="K352" i="9"/>
  <c r="K353" i="9"/>
  <c r="K354" i="9"/>
  <c r="K355" i="9"/>
  <c r="K356" i="9"/>
  <c r="K357" i="9"/>
  <c r="K358" i="9"/>
  <c r="K359" i="9"/>
  <c r="K360" i="9"/>
  <c r="K361" i="9"/>
  <c r="K362" i="9"/>
  <c r="K363" i="9"/>
  <c r="K364" i="9"/>
  <c r="K365" i="9"/>
  <c r="K366" i="9"/>
  <c r="K367" i="9"/>
  <c r="K368" i="9"/>
  <c r="K369" i="9"/>
  <c r="K370" i="9"/>
  <c r="K371" i="9"/>
  <c r="K372" i="9"/>
  <c r="K373" i="9"/>
  <c r="K374" i="9"/>
  <c r="K375" i="9"/>
  <c r="K376" i="9"/>
  <c r="K377" i="9"/>
  <c r="K378" i="9"/>
  <c r="K379" i="9"/>
  <c r="K380" i="9"/>
  <c r="K381" i="9"/>
  <c r="K382" i="9"/>
  <c r="K383" i="9"/>
  <c r="K384" i="9"/>
  <c r="K385" i="9"/>
  <c r="K386" i="9"/>
  <c r="K387" i="9"/>
  <c r="K388" i="9"/>
  <c r="K389" i="9"/>
  <c r="K390" i="9"/>
  <c r="K391" i="9"/>
  <c r="K392" i="9"/>
  <c r="K393" i="9"/>
  <c r="K394" i="9"/>
  <c r="K395" i="9"/>
  <c r="K396" i="9"/>
  <c r="K397" i="9"/>
  <c r="K398" i="9"/>
  <c r="K399" i="9"/>
  <c r="K400" i="9"/>
  <c r="K401" i="9"/>
  <c r="K402" i="9"/>
  <c r="K403" i="9"/>
  <c r="K404" i="9"/>
  <c r="K405" i="9"/>
  <c r="K406" i="9"/>
  <c r="K407" i="9"/>
  <c r="K408" i="9"/>
  <c r="K409" i="9"/>
  <c r="K410" i="9"/>
  <c r="K411" i="9"/>
  <c r="K412" i="9"/>
  <c r="K413" i="9"/>
  <c r="K414" i="9"/>
  <c r="K415" i="9"/>
  <c r="K416" i="9"/>
  <c r="K417" i="9"/>
  <c r="K418" i="9"/>
  <c r="K419" i="9"/>
  <c r="K420" i="9"/>
  <c r="K421" i="9"/>
  <c r="K422" i="9"/>
  <c r="K423" i="9"/>
  <c r="K424" i="9"/>
  <c r="K425" i="9"/>
  <c r="K426" i="9"/>
  <c r="K427" i="9"/>
  <c r="K428" i="9"/>
  <c r="K429" i="9"/>
  <c r="K430" i="9"/>
  <c r="K431" i="9"/>
  <c r="K432" i="9"/>
  <c r="K433" i="9"/>
  <c r="K434" i="9"/>
  <c r="K435" i="9"/>
  <c r="K436" i="9"/>
  <c r="K437" i="9"/>
  <c r="K438" i="9"/>
  <c r="K439" i="9"/>
  <c r="K440" i="9"/>
  <c r="K441" i="9"/>
  <c r="K442" i="9"/>
  <c r="K443" i="9"/>
  <c r="K444" i="9"/>
  <c r="K445" i="9"/>
  <c r="K446" i="9"/>
  <c r="K447" i="9"/>
  <c r="K448" i="9"/>
  <c r="K449" i="9"/>
  <c r="K450" i="9"/>
  <c r="K451" i="9"/>
  <c r="K452" i="9"/>
  <c r="K453" i="9"/>
  <c r="K454" i="9"/>
  <c r="K455" i="9"/>
  <c r="K456" i="9"/>
  <c r="K457" i="9"/>
  <c r="K458" i="9"/>
  <c r="K459" i="9"/>
  <c r="K460" i="9"/>
  <c r="K461" i="9"/>
  <c r="K462" i="9"/>
  <c r="K463" i="9"/>
  <c r="K464" i="9"/>
  <c r="K465" i="9"/>
  <c r="K466" i="9"/>
  <c r="K467" i="9"/>
  <c r="K468" i="9"/>
  <c r="K469" i="9"/>
  <c r="K470" i="9"/>
  <c r="K471" i="9"/>
  <c r="K472" i="9"/>
  <c r="K473" i="9"/>
  <c r="K474" i="9"/>
  <c r="K475" i="9"/>
  <c r="K476" i="9"/>
  <c r="K477" i="9"/>
  <c r="K478" i="9"/>
  <c r="K479" i="9"/>
  <c r="K480" i="9"/>
  <c r="K481" i="9"/>
  <c r="K482" i="9"/>
  <c r="K483" i="9"/>
  <c r="K484" i="9"/>
  <c r="K485" i="9"/>
  <c r="K486" i="9"/>
  <c r="K487" i="9"/>
  <c r="K488" i="9"/>
  <c r="K489" i="9"/>
  <c r="K490" i="9"/>
  <c r="K491" i="9"/>
  <c r="K492" i="9"/>
  <c r="K493" i="9"/>
  <c r="K494" i="9"/>
  <c r="K495" i="9"/>
  <c r="K496" i="9"/>
  <c r="K497" i="9"/>
  <c r="K498" i="9"/>
  <c r="K499" i="9"/>
  <c r="K500" i="9"/>
  <c r="K501" i="9"/>
  <c r="K502" i="9"/>
  <c r="K503" i="9"/>
  <c r="K504" i="9"/>
  <c r="K505" i="9"/>
  <c r="K506" i="9"/>
  <c r="K507" i="9"/>
  <c r="K508" i="9"/>
  <c r="K509" i="9"/>
  <c r="K510" i="9"/>
  <c r="K511" i="9"/>
  <c r="K512" i="9"/>
  <c r="K513" i="9"/>
  <c r="K514" i="9"/>
  <c r="K515" i="9"/>
  <c r="K516" i="9"/>
  <c r="K517" i="9"/>
  <c r="K518" i="9"/>
  <c r="K519" i="9"/>
  <c r="K520" i="9"/>
  <c r="K521" i="9"/>
  <c r="K522" i="9"/>
  <c r="K523" i="9"/>
  <c r="K524" i="9"/>
  <c r="K525" i="9"/>
  <c r="K526" i="9"/>
  <c r="K527" i="9"/>
  <c r="K528" i="9"/>
  <c r="K529" i="9"/>
  <c r="K530" i="9"/>
  <c r="K531" i="9"/>
  <c r="K532" i="9"/>
  <c r="K533" i="9"/>
  <c r="K534" i="9"/>
  <c r="K535" i="9"/>
  <c r="K536" i="9"/>
  <c r="K537" i="9"/>
  <c r="K538" i="9"/>
  <c r="K539" i="9"/>
  <c r="K540" i="9"/>
  <c r="K541" i="9"/>
  <c r="K542" i="9"/>
  <c r="K543" i="9"/>
  <c r="K544" i="9"/>
  <c r="K545" i="9"/>
  <c r="K546" i="9"/>
  <c r="K547" i="9"/>
  <c r="K548" i="9"/>
  <c r="K549" i="9"/>
  <c r="K550" i="9"/>
  <c r="K551" i="9"/>
  <c r="K552" i="9"/>
  <c r="K553" i="9"/>
  <c r="K554" i="9"/>
  <c r="K555" i="9"/>
  <c r="K556" i="9"/>
  <c r="K557" i="9"/>
  <c r="K558" i="9"/>
  <c r="K559" i="9"/>
  <c r="K560" i="9"/>
  <c r="K561" i="9"/>
  <c r="K562" i="9"/>
  <c r="K563" i="9"/>
  <c r="K564" i="9"/>
  <c r="K565" i="9"/>
  <c r="K566" i="9"/>
  <c r="K567" i="9"/>
  <c r="K568" i="9"/>
  <c r="K569" i="9"/>
  <c r="K570" i="9"/>
  <c r="K571" i="9"/>
  <c r="K572" i="9"/>
  <c r="K573" i="9"/>
  <c r="K574" i="9"/>
  <c r="K575" i="9"/>
  <c r="K576" i="9"/>
  <c r="K577" i="9"/>
  <c r="K578" i="9"/>
  <c r="K579" i="9"/>
  <c r="K580" i="9"/>
  <c r="K581" i="9"/>
  <c r="K582" i="9"/>
  <c r="K583" i="9"/>
  <c r="K584" i="9"/>
  <c r="K585" i="9"/>
  <c r="K586" i="9"/>
  <c r="K587" i="9"/>
  <c r="K588" i="9"/>
  <c r="K589" i="9"/>
  <c r="K590" i="9"/>
  <c r="K591" i="9"/>
  <c r="K592" i="9"/>
  <c r="K593" i="9"/>
  <c r="K594" i="9"/>
  <c r="K595" i="9"/>
  <c r="K596" i="9"/>
  <c r="K597" i="9"/>
  <c r="K598" i="9"/>
  <c r="K599" i="9"/>
  <c r="K600" i="9"/>
  <c r="K601" i="9"/>
  <c r="K602" i="9"/>
  <c r="K603" i="9"/>
  <c r="K604" i="9"/>
  <c r="K605" i="9"/>
  <c r="K606" i="9"/>
  <c r="K607" i="9"/>
  <c r="K608" i="9"/>
  <c r="K609" i="9"/>
  <c r="K610" i="9"/>
  <c r="K611" i="9"/>
  <c r="K612" i="9"/>
  <c r="K613" i="9"/>
  <c r="K614" i="9"/>
  <c r="K615" i="9"/>
  <c r="K616" i="9"/>
  <c r="K617" i="9"/>
  <c r="K618" i="9"/>
  <c r="K619" i="9"/>
  <c r="K620" i="9"/>
  <c r="K621" i="9"/>
  <c r="K622" i="9"/>
  <c r="K623" i="9"/>
  <c r="K624" i="9"/>
  <c r="K625" i="9"/>
  <c r="K626" i="9"/>
  <c r="K627" i="9"/>
  <c r="K628" i="9"/>
  <c r="K629" i="9"/>
  <c r="K630" i="9"/>
  <c r="K631" i="9"/>
  <c r="K632" i="9"/>
  <c r="K633" i="9"/>
  <c r="K634" i="9"/>
  <c r="K635" i="9"/>
  <c r="K636" i="9"/>
  <c r="K637" i="9"/>
  <c r="K638" i="9"/>
  <c r="K639" i="9"/>
  <c r="K640" i="9"/>
  <c r="K641" i="9"/>
  <c r="K642" i="9"/>
  <c r="K643" i="9"/>
  <c r="K644" i="9"/>
  <c r="K645" i="9"/>
  <c r="K646" i="9"/>
  <c r="K647" i="9"/>
  <c r="K648" i="9"/>
  <c r="K649" i="9"/>
  <c r="K650" i="9"/>
  <c r="K651" i="9"/>
  <c r="K652" i="9"/>
  <c r="K653" i="9"/>
  <c r="K654" i="9"/>
  <c r="K655" i="9"/>
  <c r="K656" i="9"/>
  <c r="K657" i="9"/>
  <c r="K658" i="9"/>
  <c r="K659" i="9"/>
  <c r="K660" i="9"/>
  <c r="K661" i="9"/>
  <c r="K662" i="9"/>
  <c r="K663" i="9"/>
  <c r="K664" i="9"/>
  <c r="K665" i="9"/>
  <c r="K666" i="9"/>
  <c r="K667" i="9"/>
  <c r="K668" i="9"/>
  <c r="K669" i="9"/>
  <c r="K670" i="9"/>
  <c r="K671" i="9"/>
  <c r="K672" i="9"/>
  <c r="K673" i="9"/>
  <c r="K674" i="9"/>
  <c r="K675" i="9"/>
  <c r="K676" i="9"/>
  <c r="K677" i="9"/>
  <c r="K678" i="9"/>
  <c r="K679" i="9"/>
  <c r="K680" i="9"/>
  <c r="K681" i="9"/>
  <c r="K682" i="9"/>
  <c r="K683" i="9"/>
  <c r="K684" i="9"/>
  <c r="K685" i="9"/>
  <c r="K686" i="9"/>
  <c r="K687" i="9"/>
  <c r="K688" i="9"/>
  <c r="K689" i="9"/>
  <c r="K690" i="9"/>
  <c r="K691" i="9"/>
  <c r="K692" i="9"/>
  <c r="K693" i="9"/>
  <c r="K694" i="9"/>
  <c r="K695" i="9"/>
  <c r="K696" i="9"/>
  <c r="K697" i="9"/>
  <c r="K698" i="9"/>
  <c r="K699" i="9"/>
  <c r="K700" i="9"/>
  <c r="K701" i="9"/>
  <c r="J2"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16" i="9"/>
  <c r="J117" i="9"/>
  <c r="J118" i="9"/>
  <c r="J119" i="9"/>
  <c r="J120" i="9"/>
  <c r="J121" i="9"/>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8" i="9"/>
  <c r="J169" i="9"/>
  <c r="J170" i="9"/>
  <c r="J171" i="9"/>
  <c r="J172" i="9"/>
  <c r="J173" i="9"/>
  <c r="J174" i="9"/>
  <c r="J175" i="9"/>
  <c r="J176" i="9"/>
  <c r="J177" i="9"/>
  <c r="J178" i="9"/>
  <c r="J179" i="9"/>
  <c r="J180" i="9"/>
  <c r="J181" i="9"/>
  <c r="J182" i="9"/>
  <c r="J183" i="9"/>
  <c r="J184" i="9"/>
  <c r="J185" i="9"/>
  <c r="J186" i="9"/>
  <c r="J187" i="9"/>
  <c r="J188" i="9"/>
  <c r="J189" i="9"/>
  <c r="J190" i="9"/>
  <c r="J191" i="9"/>
  <c r="J192" i="9"/>
  <c r="J193" i="9"/>
  <c r="J194" i="9"/>
  <c r="J195" i="9"/>
  <c r="J196" i="9"/>
  <c r="J197" i="9"/>
  <c r="J198" i="9"/>
  <c r="J199" i="9"/>
  <c r="J200" i="9"/>
  <c r="J201" i="9"/>
  <c r="J202" i="9"/>
  <c r="J203" i="9"/>
  <c r="J204" i="9"/>
  <c r="J205" i="9"/>
  <c r="J206" i="9"/>
  <c r="J207" i="9"/>
  <c r="J208" i="9"/>
  <c r="J209" i="9"/>
  <c r="J210" i="9"/>
  <c r="J211" i="9"/>
  <c r="J212" i="9"/>
  <c r="J213" i="9"/>
  <c r="J214" i="9"/>
  <c r="J215" i="9"/>
  <c r="J216" i="9"/>
  <c r="J217" i="9"/>
  <c r="J218" i="9"/>
  <c r="J219" i="9"/>
  <c r="J220" i="9"/>
  <c r="J221" i="9"/>
  <c r="J222" i="9"/>
  <c r="J223" i="9"/>
  <c r="J224" i="9"/>
  <c r="J225" i="9"/>
  <c r="J226" i="9"/>
  <c r="J227" i="9"/>
  <c r="J228" i="9"/>
  <c r="J229" i="9"/>
  <c r="J230" i="9"/>
  <c r="J231" i="9"/>
  <c r="J232" i="9"/>
  <c r="J233" i="9"/>
  <c r="J234" i="9"/>
  <c r="J235" i="9"/>
  <c r="J236" i="9"/>
  <c r="J237" i="9"/>
  <c r="J238" i="9"/>
  <c r="J239" i="9"/>
  <c r="J240" i="9"/>
  <c r="J241" i="9"/>
  <c r="J242" i="9"/>
  <c r="J243" i="9"/>
  <c r="J244" i="9"/>
  <c r="J245" i="9"/>
  <c r="J246" i="9"/>
  <c r="J247" i="9"/>
  <c r="J248" i="9"/>
  <c r="J249" i="9"/>
  <c r="J250" i="9"/>
  <c r="J251" i="9"/>
  <c r="J252" i="9"/>
  <c r="J253" i="9"/>
  <c r="J254" i="9"/>
  <c r="J255" i="9"/>
  <c r="J256" i="9"/>
  <c r="J257" i="9"/>
  <c r="J258" i="9"/>
  <c r="J259" i="9"/>
  <c r="J260" i="9"/>
  <c r="J261" i="9"/>
  <c r="J262" i="9"/>
  <c r="J263" i="9"/>
  <c r="J264" i="9"/>
  <c r="J265" i="9"/>
  <c r="J266" i="9"/>
  <c r="J267" i="9"/>
  <c r="J268" i="9"/>
  <c r="J269" i="9"/>
  <c r="J270" i="9"/>
  <c r="J271" i="9"/>
  <c r="J272" i="9"/>
  <c r="J273" i="9"/>
  <c r="J274" i="9"/>
  <c r="J275" i="9"/>
  <c r="J276" i="9"/>
  <c r="J277" i="9"/>
  <c r="J278" i="9"/>
  <c r="J279" i="9"/>
  <c r="J280" i="9"/>
  <c r="J281" i="9"/>
  <c r="J282" i="9"/>
  <c r="J283" i="9"/>
  <c r="J284" i="9"/>
  <c r="J285" i="9"/>
  <c r="J286" i="9"/>
  <c r="J287" i="9"/>
  <c r="J288" i="9"/>
  <c r="J289" i="9"/>
  <c r="J290" i="9"/>
  <c r="J291" i="9"/>
  <c r="J292" i="9"/>
  <c r="J293" i="9"/>
  <c r="J294" i="9"/>
  <c r="J295" i="9"/>
  <c r="J296" i="9"/>
  <c r="J297" i="9"/>
  <c r="J298" i="9"/>
  <c r="J299" i="9"/>
  <c r="J300" i="9"/>
  <c r="J301" i="9"/>
  <c r="J302" i="9"/>
  <c r="J303" i="9"/>
  <c r="J304" i="9"/>
  <c r="J305" i="9"/>
  <c r="J306" i="9"/>
  <c r="J307" i="9"/>
  <c r="J308" i="9"/>
  <c r="J309" i="9"/>
  <c r="J310" i="9"/>
  <c r="J311" i="9"/>
  <c r="J312" i="9"/>
  <c r="J313" i="9"/>
  <c r="J314" i="9"/>
  <c r="J315" i="9"/>
  <c r="J316" i="9"/>
  <c r="J317" i="9"/>
  <c r="J318" i="9"/>
  <c r="J319" i="9"/>
  <c r="J320" i="9"/>
  <c r="J321" i="9"/>
  <c r="J322" i="9"/>
  <c r="J323" i="9"/>
  <c r="J324" i="9"/>
  <c r="J325" i="9"/>
  <c r="J326" i="9"/>
  <c r="J327" i="9"/>
  <c r="J328" i="9"/>
  <c r="J329" i="9"/>
  <c r="J330" i="9"/>
  <c r="J331" i="9"/>
  <c r="J332" i="9"/>
  <c r="J333" i="9"/>
  <c r="J334" i="9"/>
  <c r="J335" i="9"/>
  <c r="J336" i="9"/>
  <c r="J337" i="9"/>
  <c r="J338" i="9"/>
  <c r="J339" i="9"/>
  <c r="J340" i="9"/>
  <c r="J341" i="9"/>
  <c r="J342" i="9"/>
  <c r="J343" i="9"/>
  <c r="J344" i="9"/>
  <c r="J345" i="9"/>
  <c r="J346" i="9"/>
  <c r="J347" i="9"/>
  <c r="J348" i="9"/>
  <c r="J349" i="9"/>
  <c r="J350" i="9"/>
  <c r="J351" i="9"/>
  <c r="J352" i="9"/>
  <c r="J353" i="9"/>
  <c r="J354" i="9"/>
  <c r="J355" i="9"/>
  <c r="J356" i="9"/>
  <c r="J357" i="9"/>
  <c r="J358" i="9"/>
  <c r="J359" i="9"/>
  <c r="J360" i="9"/>
  <c r="J361" i="9"/>
  <c r="J362" i="9"/>
  <c r="J363" i="9"/>
  <c r="J364" i="9"/>
  <c r="J365" i="9"/>
  <c r="J366" i="9"/>
  <c r="J367" i="9"/>
  <c r="J368" i="9"/>
  <c r="J369" i="9"/>
  <c r="J370" i="9"/>
  <c r="J371" i="9"/>
  <c r="J372" i="9"/>
  <c r="J373" i="9"/>
  <c r="J374" i="9"/>
  <c r="J375" i="9"/>
  <c r="J376" i="9"/>
  <c r="J377" i="9"/>
  <c r="J378" i="9"/>
  <c r="J379" i="9"/>
  <c r="J380" i="9"/>
  <c r="J381" i="9"/>
  <c r="J382" i="9"/>
  <c r="J383" i="9"/>
  <c r="J384" i="9"/>
  <c r="J385" i="9"/>
  <c r="J386" i="9"/>
  <c r="J387" i="9"/>
  <c r="J388" i="9"/>
  <c r="J389" i="9"/>
  <c r="J390" i="9"/>
  <c r="J391" i="9"/>
  <c r="J392" i="9"/>
  <c r="J393" i="9"/>
  <c r="J394" i="9"/>
  <c r="J395" i="9"/>
  <c r="J396" i="9"/>
  <c r="J397" i="9"/>
  <c r="J398" i="9"/>
  <c r="J399" i="9"/>
  <c r="J400" i="9"/>
  <c r="J401" i="9"/>
  <c r="J402" i="9"/>
  <c r="J403" i="9"/>
  <c r="J404" i="9"/>
  <c r="J405" i="9"/>
  <c r="J406" i="9"/>
  <c r="J407" i="9"/>
  <c r="J408" i="9"/>
  <c r="J409" i="9"/>
  <c r="J410" i="9"/>
  <c r="J411" i="9"/>
  <c r="J412" i="9"/>
  <c r="J413" i="9"/>
  <c r="J414" i="9"/>
  <c r="J415" i="9"/>
  <c r="J416" i="9"/>
  <c r="J417" i="9"/>
  <c r="J418" i="9"/>
  <c r="J419" i="9"/>
  <c r="J420" i="9"/>
  <c r="J421" i="9"/>
  <c r="J422" i="9"/>
  <c r="J423" i="9"/>
  <c r="J424" i="9"/>
  <c r="J425" i="9"/>
  <c r="J426" i="9"/>
  <c r="J427" i="9"/>
  <c r="J428" i="9"/>
  <c r="J429" i="9"/>
  <c r="J430" i="9"/>
  <c r="J431" i="9"/>
  <c r="J432" i="9"/>
  <c r="J433" i="9"/>
  <c r="J434" i="9"/>
  <c r="J435" i="9"/>
  <c r="J436" i="9"/>
  <c r="J437" i="9"/>
  <c r="J438" i="9"/>
  <c r="J439" i="9"/>
  <c r="J440" i="9"/>
  <c r="J441" i="9"/>
  <c r="J442" i="9"/>
  <c r="J443" i="9"/>
  <c r="J444" i="9"/>
  <c r="J445" i="9"/>
  <c r="J446" i="9"/>
  <c r="J447" i="9"/>
  <c r="J448" i="9"/>
  <c r="J449" i="9"/>
  <c r="J450" i="9"/>
  <c r="J451" i="9"/>
  <c r="J452" i="9"/>
  <c r="J453" i="9"/>
  <c r="J454" i="9"/>
  <c r="J455" i="9"/>
  <c r="J456" i="9"/>
  <c r="J457" i="9"/>
  <c r="J458" i="9"/>
  <c r="J459" i="9"/>
  <c r="J460" i="9"/>
  <c r="J461" i="9"/>
  <c r="J462" i="9"/>
  <c r="J463" i="9"/>
  <c r="J464" i="9"/>
  <c r="J465" i="9"/>
  <c r="J466" i="9"/>
  <c r="J467" i="9"/>
  <c r="J468" i="9"/>
  <c r="J469" i="9"/>
  <c r="J470" i="9"/>
  <c r="J471" i="9"/>
  <c r="J472" i="9"/>
  <c r="J473" i="9"/>
  <c r="J474" i="9"/>
  <c r="J475" i="9"/>
  <c r="J476" i="9"/>
  <c r="J477" i="9"/>
  <c r="J478" i="9"/>
  <c r="J479" i="9"/>
  <c r="J480" i="9"/>
  <c r="J481" i="9"/>
  <c r="J482" i="9"/>
  <c r="J483" i="9"/>
  <c r="J484" i="9"/>
  <c r="J485" i="9"/>
  <c r="J486" i="9"/>
  <c r="J487" i="9"/>
  <c r="J488" i="9"/>
  <c r="J489" i="9"/>
  <c r="J490" i="9"/>
  <c r="J491" i="9"/>
  <c r="J492" i="9"/>
  <c r="J493" i="9"/>
  <c r="J494" i="9"/>
  <c r="J495" i="9"/>
  <c r="J496" i="9"/>
  <c r="J497" i="9"/>
  <c r="J498" i="9"/>
  <c r="J499" i="9"/>
  <c r="J500" i="9"/>
  <c r="J501" i="9"/>
  <c r="J502" i="9"/>
  <c r="J503" i="9"/>
  <c r="J504" i="9"/>
  <c r="J505" i="9"/>
  <c r="J506" i="9"/>
  <c r="J507" i="9"/>
  <c r="J508" i="9"/>
  <c r="J509" i="9"/>
  <c r="J510" i="9"/>
  <c r="J511" i="9"/>
  <c r="J512" i="9"/>
  <c r="J513" i="9"/>
  <c r="J514" i="9"/>
  <c r="J515" i="9"/>
  <c r="J516" i="9"/>
  <c r="J517" i="9"/>
  <c r="J518" i="9"/>
  <c r="J519" i="9"/>
  <c r="J520" i="9"/>
  <c r="J521" i="9"/>
  <c r="J522" i="9"/>
  <c r="J523" i="9"/>
  <c r="J524" i="9"/>
  <c r="J525" i="9"/>
  <c r="J526" i="9"/>
  <c r="J527" i="9"/>
  <c r="J528" i="9"/>
  <c r="J529" i="9"/>
  <c r="J530" i="9"/>
  <c r="J531" i="9"/>
  <c r="J532" i="9"/>
  <c r="J533" i="9"/>
  <c r="J534" i="9"/>
  <c r="J535" i="9"/>
  <c r="J536" i="9"/>
  <c r="J537" i="9"/>
  <c r="J538" i="9"/>
  <c r="J539" i="9"/>
  <c r="J540" i="9"/>
  <c r="J541" i="9"/>
  <c r="J542" i="9"/>
  <c r="J543" i="9"/>
  <c r="J544" i="9"/>
  <c r="J545" i="9"/>
  <c r="J546" i="9"/>
  <c r="J547" i="9"/>
  <c r="J548" i="9"/>
  <c r="J549" i="9"/>
  <c r="J550" i="9"/>
  <c r="J551" i="9"/>
  <c r="J552" i="9"/>
  <c r="J553" i="9"/>
  <c r="J554" i="9"/>
  <c r="J555" i="9"/>
  <c r="J556" i="9"/>
  <c r="J557" i="9"/>
  <c r="J558" i="9"/>
  <c r="J559" i="9"/>
  <c r="J560" i="9"/>
  <c r="J561" i="9"/>
  <c r="J562" i="9"/>
  <c r="J563" i="9"/>
  <c r="J564" i="9"/>
  <c r="J565" i="9"/>
  <c r="J566" i="9"/>
  <c r="J567" i="9"/>
  <c r="J568" i="9"/>
  <c r="J569" i="9"/>
  <c r="J570" i="9"/>
  <c r="J571" i="9"/>
  <c r="J572" i="9"/>
  <c r="J573" i="9"/>
  <c r="J574" i="9"/>
  <c r="J575" i="9"/>
  <c r="J576" i="9"/>
  <c r="J577" i="9"/>
  <c r="J578" i="9"/>
  <c r="J579" i="9"/>
  <c r="J580" i="9"/>
  <c r="J581" i="9"/>
  <c r="J582" i="9"/>
  <c r="J583" i="9"/>
  <c r="J584" i="9"/>
  <c r="J585" i="9"/>
  <c r="J586" i="9"/>
  <c r="J587" i="9"/>
  <c r="J588" i="9"/>
  <c r="J589" i="9"/>
  <c r="J590" i="9"/>
  <c r="J591" i="9"/>
  <c r="J592" i="9"/>
  <c r="J593" i="9"/>
  <c r="J594" i="9"/>
  <c r="J595" i="9"/>
  <c r="J596" i="9"/>
  <c r="J597" i="9"/>
  <c r="J598" i="9"/>
  <c r="J599" i="9"/>
  <c r="J600" i="9"/>
  <c r="J601" i="9"/>
  <c r="J602" i="9"/>
  <c r="J603" i="9"/>
  <c r="J604" i="9"/>
  <c r="J605" i="9"/>
  <c r="J606" i="9"/>
  <c r="J607" i="9"/>
  <c r="J608" i="9"/>
  <c r="J609" i="9"/>
  <c r="J610" i="9"/>
  <c r="J611" i="9"/>
  <c r="J612" i="9"/>
  <c r="J613" i="9"/>
  <c r="J614" i="9"/>
  <c r="J615" i="9"/>
  <c r="J616" i="9"/>
  <c r="J617" i="9"/>
  <c r="J618" i="9"/>
  <c r="J619" i="9"/>
  <c r="J620" i="9"/>
  <c r="J621" i="9"/>
  <c r="J622" i="9"/>
  <c r="J623" i="9"/>
  <c r="J624" i="9"/>
  <c r="J625" i="9"/>
  <c r="J626" i="9"/>
  <c r="J627" i="9"/>
  <c r="J628" i="9"/>
  <c r="J629" i="9"/>
  <c r="J630" i="9"/>
  <c r="J631" i="9"/>
  <c r="J632" i="9"/>
  <c r="J633" i="9"/>
  <c r="J634" i="9"/>
  <c r="J635" i="9"/>
  <c r="J636" i="9"/>
  <c r="J637" i="9"/>
  <c r="J638" i="9"/>
  <c r="J639" i="9"/>
  <c r="J640" i="9"/>
  <c r="J641" i="9"/>
  <c r="J642" i="9"/>
  <c r="J643" i="9"/>
  <c r="J644" i="9"/>
  <c r="J645" i="9"/>
  <c r="J646" i="9"/>
  <c r="J647" i="9"/>
  <c r="J648" i="9"/>
  <c r="J649" i="9"/>
  <c r="J650" i="9"/>
  <c r="J651" i="9"/>
  <c r="J652" i="9"/>
  <c r="J653" i="9"/>
  <c r="J654" i="9"/>
  <c r="J655" i="9"/>
  <c r="J656" i="9"/>
  <c r="J657" i="9"/>
  <c r="J658" i="9"/>
  <c r="J659" i="9"/>
  <c r="J660" i="9"/>
  <c r="J661" i="9"/>
  <c r="J662" i="9"/>
  <c r="J663" i="9"/>
  <c r="J664" i="9"/>
  <c r="J665" i="9"/>
  <c r="J666" i="9"/>
  <c r="J667" i="9"/>
  <c r="J668" i="9"/>
  <c r="J669" i="9"/>
  <c r="J670" i="9"/>
  <c r="J671" i="9"/>
  <c r="J672" i="9"/>
  <c r="J673" i="9"/>
  <c r="J674" i="9"/>
  <c r="J675" i="9"/>
  <c r="J676" i="9"/>
  <c r="J677" i="9"/>
  <c r="J678" i="9"/>
  <c r="J679" i="9"/>
  <c r="J680" i="9"/>
  <c r="J681" i="9"/>
  <c r="J682" i="9"/>
  <c r="J683" i="9"/>
  <c r="J684" i="9"/>
  <c r="J685" i="9"/>
  <c r="J686" i="9"/>
  <c r="J687" i="9"/>
  <c r="J688" i="9"/>
  <c r="J689" i="9"/>
  <c r="J690" i="9"/>
  <c r="J691" i="9"/>
  <c r="J692" i="9"/>
  <c r="J693" i="9"/>
  <c r="J694" i="9"/>
  <c r="J695" i="9"/>
  <c r="J696" i="9"/>
  <c r="J697" i="9"/>
  <c r="J698" i="9"/>
  <c r="J699" i="9"/>
  <c r="J700" i="9"/>
  <c r="J701" i="9"/>
  <c r="B2" i="6" a="1"/>
  <c r="B2" i="6" s="1"/>
  <c r="B3" i="6" a="1"/>
  <c r="B3" i="6"/>
  <c r="B4" i="6" a="1"/>
  <c r="B4" i="6"/>
  <c r="B5" i="6" a="1"/>
  <c r="B5" i="6"/>
  <c r="B6" i="6" a="1"/>
  <c r="B6" i="6" s="1"/>
  <c r="B7" i="6" a="1"/>
  <c r="B7" i="6"/>
  <c r="B8" i="6" a="1"/>
  <c r="B8" i="6"/>
  <c r="B9" i="6" a="1"/>
  <c r="B9" i="6"/>
  <c r="B10" i="6" a="1"/>
  <c r="B10" i="6" s="1"/>
  <c r="B11" i="6" a="1"/>
  <c r="B11" i="6"/>
  <c r="B12" i="6" a="1"/>
  <c r="B12" i="6"/>
  <c r="B13" i="6" a="1"/>
  <c r="B13" i="6"/>
  <c r="B14" i="6" a="1"/>
  <c r="B14" i="6" s="1"/>
  <c r="B15" i="6" a="1"/>
  <c r="B15" i="6"/>
  <c r="B16" i="6" a="1"/>
  <c r="B16" i="6"/>
  <c r="B17" i="6" a="1"/>
  <c r="B17" i="6"/>
  <c r="B18" i="6" a="1"/>
  <c r="B18" i="6" s="1"/>
  <c r="B19" i="6" a="1"/>
  <c r="B19" i="6"/>
  <c r="B20" i="6" a="1"/>
  <c r="B20" i="6" s="1"/>
  <c r="B21" i="6" a="1"/>
  <c r="B21" i="6"/>
  <c r="B22" i="6" a="1"/>
  <c r="B22" i="6" s="1"/>
  <c r="B23" i="6" a="1"/>
  <c r="B23" i="6"/>
  <c r="B24" i="6" a="1"/>
  <c r="B24" i="6"/>
  <c r="B25" i="6" a="1"/>
  <c r="B25" i="6"/>
  <c r="B26" i="6" a="1"/>
  <c r="B26" i="6" s="1"/>
  <c r="B27" i="6" a="1"/>
  <c r="B27" i="6"/>
  <c r="B28" i="6" a="1"/>
  <c r="B28" i="6"/>
  <c r="B29" i="6" a="1"/>
  <c r="B29" i="6" s="1"/>
  <c r="B30" i="6" a="1"/>
  <c r="B30" i="6" s="1"/>
  <c r="B31" i="6" a="1"/>
  <c r="B31" i="6" s="1"/>
  <c r="B32" i="6" a="1"/>
  <c r="B32" i="6"/>
  <c r="B33" i="6" a="1"/>
  <c r="B33" i="6"/>
  <c r="B34" i="6" a="1"/>
  <c r="B34" i="6" s="1"/>
  <c r="B35" i="6" a="1"/>
  <c r="B35" i="6"/>
  <c r="B36" i="6" a="1"/>
  <c r="B36" i="6"/>
  <c r="B37" i="6" a="1"/>
  <c r="B37" i="6"/>
  <c r="B38" i="6" a="1"/>
  <c r="B38" i="6" s="1"/>
  <c r="B39" i="6" a="1"/>
  <c r="B39" i="6"/>
  <c r="B40" i="6" a="1"/>
  <c r="B40" i="6"/>
  <c r="B41" i="6" a="1"/>
  <c r="B41" i="6"/>
  <c r="B42" i="6" a="1"/>
  <c r="B42" i="6" s="1"/>
  <c r="B43" i="6" a="1"/>
  <c r="B43" i="6" s="1"/>
  <c r="B44" i="6" a="1"/>
  <c r="B44" i="6"/>
  <c r="B45" i="6" a="1"/>
  <c r="B45" i="6" s="1"/>
  <c r="B46" i="6" a="1"/>
  <c r="B46" i="6" s="1"/>
  <c r="B47" i="6" a="1"/>
  <c r="B47" i="6"/>
  <c r="B48" i="6" a="1"/>
  <c r="B48" i="6"/>
  <c r="B49" i="6" a="1"/>
  <c r="B49" i="6" s="1"/>
  <c r="B50" i="6" a="1"/>
  <c r="B50" i="6" s="1"/>
  <c r="B51" i="6" a="1"/>
  <c r="B51" i="6"/>
  <c r="B52" i="6" a="1"/>
  <c r="B52" i="6" s="1"/>
  <c r="B53" i="6" a="1"/>
  <c r="B53" i="6"/>
  <c r="B54" i="6" a="1"/>
  <c r="B54" i="6" s="1"/>
  <c r="B55" i="6" a="1"/>
  <c r="B55" i="6" s="1"/>
  <c r="B56" i="6" a="1"/>
  <c r="B56" i="6"/>
  <c r="B57" i="6" a="1"/>
  <c r="B57" i="6"/>
  <c r="B58" i="6" a="1"/>
  <c r="B58" i="6" s="1"/>
  <c r="B59" i="6" a="1"/>
  <c r="B59" i="6" s="1"/>
  <c r="B60" i="6" a="1"/>
  <c r="B60" i="6"/>
  <c r="B61" i="6" a="1"/>
  <c r="B61" i="6" s="1"/>
  <c r="B62" i="6" a="1"/>
  <c r="B62" i="6" s="1"/>
  <c r="B63" i="6" a="1"/>
  <c r="B63" i="6"/>
  <c r="B64" i="6" a="1"/>
  <c r="B64" i="6" s="1"/>
  <c r="B65" i="6" a="1"/>
  <c r="B65" i="6"/>
  <c r="B66" i="6" a="1"/>
  <c r="B66" i="6" s="1"/>
  <c r="B67" i="6" a="1"/>
  <c r="B67" i="6"/>
  <c r="B68" i="6" a="1"/>
  <c r="B68" i="6"/>
  <c r="B69" i="6" a="1"/>
  <c r="B69" i="6" s="1"/>
  <c r="B70" i="6" a="1"/>
  <c r="B70" i="6" s="1"/>
  <c r="B71" i="6" a="1"/>
  <c r="B71" i="6"/>
  <c r="B72" i="6" a="1"/>
  <c r="B72" i="6"/>
  <c r="B73" i="6" a="1"/>
  <c r="B73" i="6" s="1"/>
  <c r="B74" i="6" a="1"/>
  <c r="B74" i="6" s="1"/>
  <c r="B75" i="6" a="1"/>
  <c r="B75" i="6" s="1"/>
  <c r="B76" i="6" a="1"/>
  <c r="B76" i="6"/>
  <c r="B77" i="6" a="1"/>
  <c r="B77" i="6"/>
  <c r="B78" i="6" a="1"/>
  <c r="B78" i="6" s="1"/>
  <c r="B79" i="6" a="1"/>
  <c r="B79" i="6" s="1"/>
  <c r="B80" i="6" a="1"/>
  <c r="B80" i="6"/>
  <c r="B81" i="6" a="1"/>
  <c r="B81" i="6"/>
  <c r="B82" i="6" a="1"/>
  <c r="B82" i="6" s="1"/>
  <c r="B83" i="6" a="1"/>
  <c r="B83" i="6" s="1"/>
  <c r="B84" i="6" a="1"/>
  <c r="B84" i="6" s="1"/>
  <c r="B85" i="6" a="1"/>
  <c r="B85" i="6"/>
  <c r="B86" i="6" a="1"/>
  <c r="B86" i="6" s="1"/>
  <c r="B87" i="6" a="1"/>
  <c r="B87" i="6"/>
  <c r="B88" i="6" a="1"/>
  <c r="B88" i="6" s="1"/>
  <c r="B89" i="6" a="1"/>
  <c r="B89" i="6"/>
  <c r="B90" i="6" a="1"/>
  <c r="B90" i="6" s="1"/>
  <c r="B91" i="6" a="1"/>
  <c r="B91" i="6"/>
  <c r="B92" i="6" a="1"/>
  <c r="B92" i="6"/>
  <c r="B93" i="6" a="1"/>
  <c r="B93" i="6" s="1"/>
  <c r="B94" i="6" a="1"/>
  <c r="B94" i="6" s="1"/>
  <c r="B95" i="6" a="1"/>
  <c r="B95" i="6"/>
  <c r="B96" i="6" a="1"/>
  <c r="B96" i="6"/>
  <c r="B97" i="6" a="1"/>
  <c r="B97" i="6"/>
  <c r="B98" i="6" a="1"/>
  <c r="B98" i="6" s="1"/>
  <c r="B99" i="6" a="1"/>
  <c r="B99" i="6"/>
  <c r="B100" i="6" a="1"/>
  <c r="B100" i="6"/>
  <c r="B101" i="6" a="1"/>
  <c r="B101" i="6"/>
  <c r="B102" i="6" a="1"/>
  <c r="B102" i="6" s="1"/>
  <c r="B103" i="6" a="1"/>
  <c r="B103" i="6"/>
  <c r="B104" i="6" a="1"/>
  <c r="B104" i="6"/>
  <c r="B105" i="6" a="1"/>
  <c r="B105" i="6"/>
  <c r="B106" i="6" a="1"/>
  <c r="B106" i="6" s="1"/>
  <c r="B107" i="6" a="1"/>
  <c r="B107" i="6" s="1"/>
  <c r="B108" i="6" a="1"/>
  <c r="B108" i="6"/>
  <c r="B109" i="6" a="1"/>
  <c r="B109" i="6"/>
  <c r="B110" i="6" a="1"/>
  <c r="B110" i="6" s="1"/>
  <c r="B111" i="6" a="1"/>
  <c r="B111" i="6"/>
  <c r="B112" i="6" a="1"/>
  <c r="B112" i="6"/>
  <c r="B113" i="6" a="1"/>
  <c r="B113" i="6"/>
  <c r="B114" i="6" a="1"/>
  <c r="B114" i="6" s="1"/>
  <c r="B115" i="6" a="1"/>
  <c r="B115" i="6"/>
  <c r="B116" i="6" a="1"/>
  <c r="B116" i="6" s="1"/>
  <c r="B117" i="6" a="1"/>
  <c r="B117" i="6"/>
  <c r="B118" i="6" a="1"/>
  <c r="B118" i="6" s="1"/>
  <c r="B119" i="6" a="1"/>
  <c r="B119" i="6"/>
  <c r="B120" i="6" a="1"/>
  <c r="B120" i="6"/>
  <c r="B121" i="6" a="1"/>
  <c r="B121" i="6"/>
  <c r="B122" i="6" a="1"/>
  <c r="B122" i="6" s="1"/>
  <c r="B123" i="6" a="1"/>
  <c r="B123" i="6"/>
  <c r="B124" i="6" a="1"/>
  <c r="B124" i="6"/>
  <c r="B125" i="6" a="1"/>
  <c r="B125" i="6" s="1"/>
  <c r="B126" i="6" a="1"/>
  <c r="B126" i="6" s="1"/>
  <c r="B127" i="6" a="1"/>
  <c r="B127" i="6" s="1"/>
  <c r="B128" i="6" a="1"/>
  <c r="B128" i="6"/>
  <c r="B129" i="6" a="1"/>
  <c r="B129" i="6"/>
  <c r="B130" i="6" a="1"/>
  <c r="B130" i="6" s="1"/>
  <c r="B131" i="6" a="1"/>
  <c r="B131" i="6"/>
  <c r="B132" i="6" a="1"/>
  <c r="B132" i="6" s="1"/>
  <c r="B133" i="6" a="1"/>
  <c r="B133" i="6"/>
  <c r="B134" i="6" a="1"/>
  <c r="B134" i="6" s="1"/>
  <c r="B135" i="6" a="1"/>
  <c r="B135" i="6"/>
  <c r="B136" i="6" a="1"/>
  <c r="B136" i="6" s="1"/>
  <c r="B137" i="6" a="1"/>
  <c r="B137" i="6"/>
  <c r="B138" i="6" a="1"/>
  <c r="B138" i="6" s="1"/>
  <c r="B139" i="6" a="1"/>
  <c r="B139" i="6" s="1"/>
  <c r="B140" i="6" a="1"/>
  <c r="B140" i="6"/>
  <c r="B141" i="6" a="1"/>
  <c r="B141" i="6" s="1"/>
  <c r="B142" i="6" a="1"/>
  <c r="B142" i="6" s="1"/>
  <c r="B143" i="6" a="1"/>
  <c r="B143" i="6"/>
  <c r="B144" i="6" a="1"/>
  <c r="B144" i="6"/>
  <c r="B145" i="6" a="1"/>
  <c r="B145" i="6"/>
  <c r="B146" i="6" a="1"/>
  <c r="B146" i="6" s="1"/>
  <c r="B147" i="6" a="1"/>
  <c r="B147" i="6"/>
  <c r="B148" i="6" a="1"/>
  <c r="B148" i="6" s="1"/>
  <c r="B149" i="6" a="1"/>
  <c r="B149" i="6"/>
  <c r="B150" i="6" a="1"/>
  <c r="B150" i="6" s="1"/>
  <c r="B151" i="6" a="1"/>
  <c r="B151" i="6" s="1"/>
  <c r="B152" i="6" a="1"/>
  <c r="B152" i="6"/>
  <c r="B153" i="6" a="1"/>
  <c r="B153" i="6"/>
  <c r="B154" i="6" a="1"/>
  <c r="B154" i="6" s="1"/>
  <c r="B155" i="6" a="1"/>
  <c r="B155" i="6"/>
  <c r="B156" i="6" a="1"/>
  <c r="B156" i="6" s="1"/>
  <c r="B157" i="6" a="1"/>
  <c r="B157" i="6" s="1"/>
  <c r="B158" i="6" a="1"/>
  <c r="B158" i="6" s="1"/>
  <c r="B159" i="6" a="1"/>
  <c r="B159" i="6"/>
  <c r="B160" i="6" a="1"/>
  <c r="B160" i="6"/>
  <c r="B161" i="6" a="1"/>
  <c r="B161" i="6" s="1"/>
  <c r="B162" i="6" a="1"/>
  <c r="B162" i="6" s="1"/>
  <c r="B163" i="6" a="1"/>
  <c r="B163" i="6"/>
  <c r="B164" i="6" a="1"/>
  <c r="B164" i="6"/>
  <c r="B165" i="6" a="1"/>
  <c r="B165" i="6" s="1"/>
  <c r="B166" i="6" a="1"/>
  <c r="B166" i="6" s="1"/>
  <c r="B167" i="6" a="1"/>
  <c r="B167" i="6"/>
  <c r="B168" i="6" a="1"/>
  <c r="B168" i="6"/>
  <c r="B169" i="6" a="1"/>
  <c r="B169" i="6"/>
  <c r="B170" i="6" a="1"/>
  <c r="B170" i="6" s="1"/>
  <c r="B171" i="6" a="1"/>
  <c r="B171" i="6" s="1"/>
  <c r="B172" i="6" a="1"/>
  <c r="B172" i="6"/>
  <c r="B173" i="6" a="1"/>
  <c r="B173" i="6"/>
  <c r="B174" i="6" a="1"/>
  <c r="B174" i="6" s="1"/>
  <c r="B175" i="6" a="1"/>
  <c r="B175" i="6" s="1"/>
  <c r="B176" i="6" a="1"/>
  <c r="B176" i="6"/>
  <c r="B177" i="6" a="1"/>
  <c r="B177" i="6"/>
  <c r="B178" i="6" a="1"/>
  <c r="B178" i="6" s="1"/>
  <c r="B179" i="6" a="1"/>
  <c r="B179" i="6"/>
  <c r="B180" i="6" a="1"/>
  <c r="B180" i="6" s="1"/>
  <c r="B181" i="6" a="1"/>
  <c r="B181" i="6"/>
  <c r="B182" i="6" a="1"/>
  <c r="B182" i="6" s="1"/>
  <c r="B183" i="6" a="1"/>
  <c r="B183" i="6"/>
  <c r="B184" i="6" a="1"/>
  <c r="B184" i="6"/>
  <c r="B185" i="6" a="1"/>
  <c r="B185" i="6"/>
  <c r="B186" i="6" a="1"/>
  <c r="B186" i="6" s="1"/>
  <c r="B187" i="6" a="1"/>
  <c r="B187" i="6"/>
  <c r="B188" i="6" a="1"/>
  <c r="B188" i="6"/>
  <c r="B189" i="6" a="1"/>
  <c r="B189" i="6" s="1"/>
  <c r="B190" i="6" a="1"/>
  <c r="B190" i="6" s="1"/>
  <c r="B191" i="6" a="1"/>
  <c r="B191" i="6"/>
  <c r="B192" i="6" a="1"/>
  <c r="B192" i="6"/>
  <c r="B193" i="6" a="1"/>
  <c r="B193" i="6"/>
  <c r="B194" i="6" a="1"/>
  <c r="B194" i="6" s="1"/>
  <c r="B195" i="6" a="1"/>
  <c r="B195" i="6"/>
  <c r="B196" i="6" a="1"/>
  <c r="B196" i="6"/>
  <c r="B197" i="6" a="1"/>
  <c r="B197" i="6"/>
  <c r="B198" i="6" a="1"/>
  <c r="B198" i="6" s="1"/>
  <c r="B199" i="6" a="1"/>
  <c r="B199" i="6"/>
  <c r="B200" i="6" a="1"/>
  <c r="B200" i="6"/>
  <c r="B201" i="6" a="1"/>
  <c r="B201" i="6"/>
  <c r="B202" i="6" a="1"/>
  <c r="B202" i="6" s="1"/>
  <c r="B203" i="6" a="1"/>
  <c r="B203" i="6" s="1"/>
  <c r="B204" i="6" a="1"/>
  <c r="B204" i="6"/>
  <c r="B205" i="6" a="1"/>
  <c r="B205" i="6"/>
  <c r="B206" i="6" a="1"/>
  <c r="B206" i="6" s="1"/>
  <c r="B207" i="6" a="1"/>
  <c r="B207" i="6"/>
  <c r="B208" i="6" a="1"/>
  <c r="B208" i="6"/>
  <c r="B209" i="6" a="1"/>
  <c r="B209" i="6" s="1"/>
  <c r="B210" i="6" a="1"/>
  <c r="B210" i="6" s="1"/>
  <c r="B211" i="6" a="1"/>
  <c r="B211" i="6"/>
  <c r="B212" i="6" a="1"/>
  <c r="B212" i="6" s="1"/>
  <c r="B213" i="6" a="1"/>
  <c r="B213" i="6"/>
  <c r="B214" i="6" a="1"/>
  <c r="B214" i="6" s="1"/>
  <c r="B215" i="6" a="1"/>
  <c r="B215" i="6"/>
  <c r="B216" i="6" a="1"/>
  <c r="B216" i="6"/>
  <c r="B217" i="6" a="1"/>
  <c r="B217" i="6"/>
  <c r="B218" i="6" a="1"/>
  <c r="B218" i="6" s="1"/>
  <c r="B219" i="6" a="1"/>
  <c r="B219" i="6" s="1"/>
  <c r="B220" i="6" a="1"/>
  <c r="B220" i="6"/>
  <c r="B221" i="6" a="1"/>
  <c r="B221" i="6" s="1"/>
  <c r="B222" i="6" a="1"/>
  <c r="B222" i="6" s="1"/>
  <c r="B223" i="6" a="1"/>
  <c r="B223" i="6"/>
  <c r="B224" i="6" a="1"/>
  <c r="B224" i="6" s="1"/>
  <c r="B225" i="6" a="1"/>
  <c r="B225" i="6"/>
  <c r="B226" i="6" a="1"/>
  <c r="B226" i="6" s="1"/>
  <c r="B227" i="6" a="1"/>
  <c r="B227" i="6"/>
  <c r="B228" i="6" a="1"/>
  <c r="B228" i="6" s="1"/>
  <c r="B229" i="6" a="1"/>
  <c r="B229" i="6"/>
  <c r="B230" i="6" a="1"/>
  <c r="B230" i="6" s="1"/>
  <c r="B231" i="6" a="1"/>
  <c r="B231" i="6"/>
  <c r="B232" i="6" a="1"/>
  <c r="B232" i="6"/>
  <c r="B233" i="6" a="1"/>
  <c r="B233" i="6" s="1"/>
  <c r="B234" i="6" a="1"/>
  <c r="B234" i="6" s="1"/>
  <c r="B235" i="6" a="1"/>
  <c r="B235" i="6" s="1"/>
  <c r="B236" i="6" a="1"/>
  <c r="B236" i="6"/>
  <c r="B237" i="6" a="1"/>
  <c r="B237" i="6"/>
  <c r="B238" i="6" a="1"/>
  <c r="B238" i="6" s="1"/>
  <c r="B239" i="6" a="1"/>
  <c r="B239" i="6"/>
  <c r="B240" i="6" a="1"/>
  <c r="B240" i="6"/>
  <c r="B241" i="6" a="1"/>
  <c r="B241" i="6"/>
  <c r="B242" i="6" a="1"/>
  <c r="B242" i="6" s="1"/>
  <c r="B243" i="6" a="1"/>
  <c r="B243" i="6" s="1"/>
  <c r="B244" i="6" a="1"/>
  <c r="B244" i="6" s="1"/>
  <c r="B245" i="6" a="1"/>
  <c r="B245" i="6"/>
  <c r="B246" i="6" a="1"/>
  <c r="B246" i="6" s="1"/>
  <c r="B247" i="6" a="1"/>
  <c r="B247" i="6"/>
  <c r="B248" i="6" a="1"/>
  <c r="B248" i="6" s="1"/>
  <c r="B249" i="6" a="1"/>
  <c r="B249" i="6"/>
  <c r="B250" i="6" a="1"/>
  <c r="B250" i="6" s="1"/>
  <c r="B251" i="6" a="1"/>
  <c r="B251" i="6"/>
  <c r="B252" i="6" a="1"/>
  <c r="B252" i="6" s="1"/>
  <c r="B253" i="6" a="1"/>
  <c r="B253" i="6" s="1"/>
  <c r="B254" i="6" a="1"/>
  <c r="B254" i="6" s="1"/>
  <c r="B255" i="6" a="1"/>
  <c r="B255" i="6"/>
  <c r="B256" i="6" a="1"/>
  <c r="B256" i="6"/>
  <c r="B257" i="6" a="1"/>
  <c r="B257" i="6" s="1"/>
  <c r="B258" i="6" a="1"/>
  <c r="B258" i="6" s="1"/>
  <c r="B259" i="6" a="1"/>
  <c r="B259" i="6"/>
  <c r="B260" i="6" a="1"/>
  <c r="B260" i="6"/>
  <c r="B261" i="6" a="1"/>
  <c r="B261" i="6"/>
  <c r="B262" i="6" a="1"/>
  <c r="B262" i="6" s="1"/>
  <c r="B263" i="6" a="1"/>
  <c r="B263" i="6"/>
  <c r="B264" i="6" a="1"/>
  <c r="B264" i="6"/>
  <c r="B265" i="6" a="1"/>
  <c r="B265" i="6"/>
  <c r="B266" i="6" a="1"/>
  <c r="B266" i="6" s="1"/>
  <c r="B267" i="6" a="1"/>
  <c r="B267" i="6" s="1"/>
  <c r="B268" i="6" a="1"/>
  <c r="B268" i="6"/>
  <c r="B269" i="6" a="1"/>
  <c r="B269" i="6"/>
  <c r="B270" i="6" a="1"/>
  <c r="B270" i="6" s="1"/>
  <c r="B271" i="6" a="1"/>
  <c r="B271" i="6"/>
  <c r="B272" i="6" a="1"/>
  <c r="B272" i="6"/>
  <c r="B273" i="6" a="1"/>
  <c r="B273" i="6"/>
  <c r="B274" i="6" a="1"/>
  <c r="B274" i="6" s="1"/>
  <c r="B275" i="6" a="1"/>
  <c r="B275" i="6"/>
  <c r="B276" i="6" a="1"/>
  <c r="B276" i="6" s="1"/>
  <c r="B277" i="6" a="1"/>
  <c r="B277" i="6" s="1"/>
  <c r="B278" i="6" a="1"/>
  <c r="B278" i="6" s="1"/>
  <c r="B279" i="6" a="1"/>
  <c r="B279" i="6"/>
  <c r="B280" i="6" a="1"/>
  <c r="B280" i="6"/>
  <c r="B281" i="6" a="1"/>
  <c r="B281" i="6"/>
  <c r="B282" i="6" a="1"/>
  <c r="B282" i="6" s="1"/>
  <c r="B283" i="6" a="1"/>
  <c r="B283" i="6"/>
  <c r="B284" i="6" a="1"/>
  <c r="B284" i="6"/>
  <c r="B285" i="6" a="1"/>
  <c r="B285" i="6" s="1"/>
  <c r="B286" i="6" a="1"/>
  <c r="B286" i="6" s="1"/>
  <c r="B287" i="6" a="1"/>
  <c r="B287" i="6" s="1"/>
  <c r="B288" i="6" a="1"/>
  <c r="B288" i="6"/>
  <c r="B289" i="6" a="1"/>
  <c r="B289" i="6"/>
  <c r="B290" i="6" a="1"/>
  <c r="B290" i="6" s="1"/>
  <c r="B291" i="6" a="1"/>
  <c r="B291" i="6" s="1"/>
  <c r="B292" i="6" a="1"/>
  <c r="B292" i="6"/>
  <c r="B293" i="6" a="1"/>
  <c r="B293" i="6"/>
  <c r="B294" i="6" a="1"/>
  <c r="B294" i="6" s="1"/>
  <c r="B295" i="6" a="1"/>
  <c r="B295" i="6"/>
  <c r="B296" i="6" a="1"/>
  <c r="B296" i="6" s="1"/>
  <c r="B297" i="6" a="1"/>
  <c r="B297" i="6"/>
  <c r="B298" i="6" a="1"/>
  <c r="B298" i="6" s="1"/>
  <c r="B299" i="6" a="1"/>
  <c r="B299" i="6" s="1"/>
  <c r="B300" i="6" a="1"/>
  <c r="B300" i="6"/>
  <c r="B301" i="6" a="1"/>
  <c r="B301" i="6" s="1"/>
  <c r="B302" i="6" a="1"/>
  <c r="B302" i="6" s="1"/>
  <c r="B303" i="6" a="1"/>
  <c r="B303" i="6"/>
  <c r="B304" i="6" a="1"/>
  <c r="B304" i="6"/>
  <c r="B305" i="6" a="1"/>
  <c r="B305" i="6" s="1"/>
  <c r="B306" i="6" a="1"/>
  <c r="B306" i="6" s="1"/>
  <c r="B307" i="6" a="1"/>
  <c r="B307" i="6"/>
  <c r="B308" i="6" a="1"/>
  <c r="B308" i="6" s="1"/>
  <c r="B309" i="6" a="1"/>
  <c r="B309" i="6"/>
  <c r="B310" i="6" a="1"/>
  <c r="B310" i="6" s="1"/>
  <c r="B311" i="6" a="1"/>
  <c r="B311" i="6" s="1"/>
  <c r="B312" i="6" a="1"/>
  <c r="B312" i="6"/>
  <c r="B313" i="6" a="1"/>
  <c r="B313" i="6"/>
  <c r="B314" i="6" a="1"/>
  <c r="B314" i="6" s="1"/>
  <c r="B315" i="6" a="1"/>
  <c r="B315" i="6" s="1"/>
  <c r="B316" i="6" a="1"/>
  <c r="B316" i="6"/>
  <c r="B317" i="6" a="1"/>
  <c r="B317" i="6" s="1"/>
  <c r="B318" i="6" a="1"/>
  <c r="B318" i="6" s="1"/>
  <c r="B319" i="6" a="1"/>
  <c r="B319" i="6"/>
  <c r="B320" i="6" a="1"/>
  <c r="B320" i="6" s="1"/>
  <c r="B321" i="6" a="1"/>
  <c r="B321" i="6"/>
  <c r="B322" i="6" a="1"/>
  <c r="B322" i="6" s="1"/>
  <c r="B323" i="6" a="1"/>
  <c r="B323" i="6"/>
  <c r="B324" i="6" a="1"/>
  <c r="B324" i="6"/>
  <c r="B325" i="6" a="1"/>
  <c r="B325" i="6" s="1"/>
  <c r="B326" i="6" a="1"/>
  <c r="B326" i="6" s="1"/>
  <c r="B327" i="6" a="1"/>
  <c r="B327" i="6"/>
  <c r="B328" i="6" a="1"/>
  <c r="B328" i="6"/>
  <c r="B329" i="6" a="1"/>
  <c r="B329" i="6" s="1"/>
  <c r="B330" i="6" a="1"/>
  <c r="B330" i="6" s="1"/>
  <c r="B331" i="6" a="1"/>
  <c r="B331" i="6" s="1"/>
  <c r="B332" i="6" a="1"/>
  <c r="B332" i="6"/>
  <c r="B333" i="6" a="1"/>
  <c r="B333" i="6"/>
  <c r="B334" i="6" a="1"/>
  <c r="B334" i="6" s="1"/>
  <c r="B335" i="6" a="1"/>
  <c r="B335" i="6" s="1"/>
  <c r="B336" i="6" a="1"/>
  <c r="B336" i="6"/>
  <c r="B337" i="6" a="1"/>
  <c r="B337" i="6"/>
  <c r="B338" i="6" a="1"/>
  <c r="B338" i="6" s="1"/>
  <c r="B339" i="6" a="1"/>
  <c r="B339" i="6" s="1"/>
  <c r="B340" i="6" a="1"/>
  <c r="B340" i="6" s="1"/>
  <c r="B341" i="6" a="1"/>
  <c r="B341" i="6"/>
  <c r="B342" i="6" a="1"/>
  <c r="B342" i="6"/>
  <c r="B343" i="6" a="1"/>
  <c r="B343" i="6"/>
  <c r="B344" i="6" a="1"/>
  <c r="B344" i="6" s="1"/>
  <c r="B345" i="6" a="1"/>
  <c r="B345" i="6"/>
  <c r="B346" i="6" a="1"/>
  <c r="B346" i="6"/>
  <c r="B347" i="6" a="1"/>
  <c r="B347" i="6"/>
  <c r="B348" i="6" a="1"/>
  <c r="B348" i="6" s="1"/>
  <c r="B349" i="6" a="1"/>
  <c r="B349" i="6" s="1"/>
  <c r="B350" i="6" a="1"/>
  <c r="B350" i="6"/>
  <c r="B351" i="6" a="1"/>
  <c r="B351" i="6"/>
  <c r="B352" i="6" a="1"/>
  <c r="B352" i="6" s="1"/>
  <c r="B353" i="6" a="1"/>
  <c r="B353" i="6" s="1"/>
  <c r="B354" i="6" a="1"/>
  <c r="B354" i="6"/>
  <c r="B355" i="6" a="1"/>
  <c r="B355" i="6"/>
  <c r="B356" i="6" a="1"/>
  <c r="B356" i="6" s="1"/>
  <c r="B357" i="6" a="1"/>
  <c r="B357" i="6"/>
  <c r="B358" i="6" a="1"/>
  <c r="B358" i="6" s="1"/>
  <c r="B359" i="6" a="1"/>
  <c r="B359" i="6"/>
  <c r="B360" i="6" a="1"/>
  <c r="B360" i="6" s="1"/>
  <c r="B361" i="6" a="1"/>
  <c r="B361" i="6"/>
  <c r="B362" i="6" a="1"/>
  <c r="B362" i="6" s="1"/>
  <c r="B363" i="6" a="1"/>
  <c r="B363" i="6"/>
  <c r="B364" i="6" a="1"/>
  <c r="B364" i="6" s="1"/>
  <c r="B365" i="6" a="1"/>
  <c r="B365" i="6"/>
  <c r="B366" i="6" a="1"/>
  <c r="B366" i="6"/>
  <c r="B367" i="6" a="1"/>
  <c r="B367" i="6" s="1"/>
  <c r="B368" i="6" a="1"/>
  <c r="B368" i="6" s="1"/>
  <c r="B369" i="6" a="1"/>
  <c r="B369" i="6"/>
  <c r="B370" i="6" a="1"/>
  <c r="B370" i="6"/>
  <c r="B371" i="6" a="1"/>
  <c r="B371" i="6" s="1"/>
  <c r="B372" i="6" a="1"/>
  <c r="B372" i="6" s="1"/>
  <c r="B373" i="6" a="1"/>
  <c r="B373" i="6"/>
  <c r="B374" i="6" a="1"/>
  <c r="B374" i="6"/>
  <c r="B375" i="6" a="1"/>
  <c r="B375" i="6"/>
  <c r="B376" i="6" a="1"/>
  <c r="B376" i="6" s="1"/>
  <c r="B377" i="6" a="1"/>
  <c r="B377" i="6"/>
  <c r="B378" i="6" a="1"/>
  <c r="B378" i="6"/>
  <c r="B379" i="6" a="1"/>
  <c r="B379" i="6"/>
  <c r="B380" i="6" a="1"/>
  <c r="B380" i="6" s="1"/>
  <c r="B381" i="6" a="1"/>
  <c r="B381" i="6" s="1"/>
  <c r="B382" i="6" a="1"/>
  <c r="B382" i="6"/>
  <c r="B383" i="6" a="1"/>
  <c r="B383" i="6"/>
  <c r="B384" i="6" a="1"/>
  <c r="B384" i="6" s="1"/>
  <c r="B385" i="6" a="1"/>
  <c r="B385" i="6" s="1"/>
  <c r="B386" i="6" a="1"/>
  <c r="B386" i="6"/>
  <c r="B387" i="6" a="1"/>
  <c r="B387" i="6"/>
  <c r="B388" i="6" a="1"/>
  <c r="B388" i="6" s="1"/>
  <c r="B389" i="6" a="1"/>
  <c r="B389" i="6"/>
  <c r="B390" i="6" a="1"/>
  <c r="B390" i="6" s="1"/>
  <c r="B391" i="6" a="1"/>
  <c r="B391" i="6"/>
  <c r="B392" i="6" a="1"/>
  <c r="B392" i="6" s="1"/>
  <c r="B393" i="6" a="1"/>
  <c r="B393" i="6"/>
  <c r="B394" i="6" a="1"/>
  <c r="B394" i="6" s="1"/>
  <c r="B395" i="6" a="1"/>
  <c r="B395" i="6"/>
  <c r="B396" i="6" a="1"/>
  <c r="B396" i="6" s="1"/>
  <c r="B397" i="6" a="1"/>
  <c r="B397" i="6"/>
  <c r="B398" i="6" a="1"/>
  <c r="B398" i="6"/>
  <c r="B399" i="6" a="1"/>
  <c r="B399" i="6" s="1"/>
  <c r="B400" i="6" a="1"/>
  <c r="B400" i="6" s="1"/>
  <c r="B401" i="6" a="1"/>
  <c r="B401" i="6"/>
  <c r="B402" i="6" a="1"/>
  <c r="B402" i="6"/>
  <c r="B403" i="6" a="1"/>
  <c r="B403" i="6" s="1"/>
  <c r="B404" i="6" a="1"/>
  <c r="B404" i="6" s="1"/>
  <c r="B405" i="6" a="1"/>
  <c r="B405" i="6"/>
  <c r="B406" i="6" a="1"/>
  <c r="B406" i="6"/>
  <c r="B407" i="6" a="1"/>
  <c r="B407" i="6"/>
  <c r="B408" i="6" a="1"/>
  <c r="B408" i="6" s="1"/>
  <c r="B409" i="6" a="1"/>
  <c r="B409" i="6"/>
  <c r="B410" i="6" a="1"/>
  <c r="B410" i="6"/>
  <c r="B411" i="6" a="1"/>
  <c r="B411" i="6"/>
  <c r="B412" i="6" a="1"/>
  <c r="B412" i="6" s="1"/>
  <c r="B413" i="6" a="1"/>
  <c r="B413" i="6" s="1"/>
  <c r="B414" i="6" a="1"/>
  <c r="B414" i="6"/>
  <c r="B415" i="6" a="1"/>
  <c r="B415" i="6"/>
  <c r="B416" i="6" a="1"/>
  <c r="B416" i="6" s="1"/>
  <c r="B417" i="6" a="1"/>
  <c r="B417" i="6" s="1"/>
  <c r="B418" i="6" a="1"/>
  <c r="B418" i="6"/>
  <c r="B419" i="6" a="1"/>
  <c r="B419" i="6"/>
  <c r="B420" i="6" a="1"/>
  <c r="B420" i="6" s="1"/>
  <c r="B421" i="6" a="1"/>
  <c r="B421" i="6"/>
  <c r="B422" i="6" a="1"/>
  <c r="B422" i="6" s="1"/>
  <c r="B423" i="6" a="1"/>
  <c r="B423" i="6"/>
  <c r="B424" i="6" a="1"/>
  <c r="B424" i="6" s="1"/>
  <c r="B425" i="6" a="1"/>
  <c r="B425" i="6"/>
  <c r="B426" i="6" a="1"/>
  <c r="B426" i="6" s="1"/>
  <c r="B427" i="6" a="1"/>
  <c r="B427" i="6"/>
  <c r="B428" i="6" a="1"/>
  <c r="B428" i="6" s="1"/>
  <c r="B429" i="6" a="1"/>
  <c r="B429" i="6"/>
  <c r="B430" i="6" a="1"/>
  <c r="B430" i="6"/>
  <c r="B431" i="6" a="1"/>
  <c r="B431" i="6" s="1"/>
  <c r="B432" i="6" a="1"/>
  <c r="B432" i="6" s="1"/>
  <c r="B433" i="6" a="1"/>
  <c r="B433" i="6"/>
  <c r="B434" i="6" a="1"/>
  <c r="B434" i="6"/>
  <c r="B435" i="6" a="1"/>
  <c r="B435" i="6" s="1"/>
  <c r="B436" i="6" a="1"/>
  <c r="B436" i="6" s="1"/>
  <c r="B437" i="6" a="1"/>
  <c r="B437" i="6"/>
  <c r="B438" i="6" a="1"/>
  <c r="B438" i="6"/>
  <c r="B439" i="6" a="1"/>
  <c r="B439" i="6"/>
  <c r="B440" i="6" a="1"/>
  <c r="B440" i="6" s="1"/>
  <c r="B441" i="6" a="1"/>
  <c r="B441" i="6"/>
  <c r="B442" i="6" a="1"/>
  <c r="B442" i="6"/>
  <c r="B443" i="6" a="1"/>
  <c r="B443" i="6"/>
  <c r="B444" i="6" a="1"/>
  <c r="B444" i="6" s="1"/>
  <c r="B445" i="6" a="1"/>
  <c r="B445" i="6" s="1"/>
  <c r="B446" i="6" a="1"/>
  <c r="B446" i="6"/>
  <c r="B447" i="6" a="1"/>
  <c r="B447" i="6"/>
  <c r="B448" i="6" a="1"/>
  <c r="B448" i="6" s="1"/>
  <c r="B449" i="6" a="1"/>
  <c r="B449" i="6" s="1"/>
  <c r="B450" i="6" a="1"/>
  <c r="B450" i="6"/>
  <c r="B451" i="6" a="1"/>
  <c r="B451" i="6"/>
  <c r="B452" i="6" a="1"/>
  <c r="B452" i="6" s="1"/>
  <c r="B453" i="6" a="1"/>
  <c r="B453" i="6"/>
  <c r="B454" i="6" a="1"/>
  <c r="B454" i="6" s="1"/>
  <c r="B455" i="6" a="1"/>
  <c r="B455" i="6"/>
  <c r="B456" i="6" a="1"/>
  <c r="B456" i="6" s="1"/>
  <c r="B457" i="6" a="1"/>
  <c r="B457" i="6"/>
  <c r="B458" i="6" a="1"/>
  <c r="B458" i="6" s="1"/>
  <c r="B459" i="6" a="1"/>
  <c r="B459" i="6"/>
  <c r="B460" i="6" a="1"/>
  <c r="B460" i="6" s="1"/>
  <c r="B461" i="6" a="1"/>
  <c r="B461" i="6"/>
  <c r="B462" i="6" a="1"/>
  <c r="B462" i="6"/>
  <c r="B463" i="6" a="1"/>
  <c r="B463" i="6" s="1"/>
  <c r="B464" i="6" a="1"/>
  <c r="B464" i="6" s="1"/>
  <c r="B465" i="6" a="1"/>
  <c r="B465" i="6"/>
  <c r="B466" i="6" a="1"/>
  <c r="B466" i="6"/>
  <c r="B467" i="6" a="1"/>
  <c r="B467" i="6" s="1"/>
  <c r="B468" i="6" a="1"/>
  <c r="B468" i="6" s="1"/>
  <c r="B469" i="6" a="1"/>
  <c r="B469" i="6"/>
  <c r="B470" i="6" a="1"/>
  <c r="B470" i="6"/>
  <c r="B471" i="6" a="1"/>
  <c r="B471" i="6"/>
  <c r="B472" i="6" a="1"/>
  <c r="B472" i="6" s="1"/>
  <c r="B473" i="6" a="1"/>
  <c r="B473" i="6"/>
  <c r="B474" i="6" a="1"/>
  <c r="B474" i="6"/>
  <c r="B475" i="6" a="1"/>
  <c r="B475" i="6"/>
  <c r="B476" i="6" a="1"/>
  <c r="B476" i="6" s="1"/>
  <c r="B477" i="6" a="1"/>
  <c r="B477" i="6" s="1"/>
  <c r="B478" i="6" a="1"/>
  <c r="B478" i="6"/>
  <c r="B479" i="6" a="1"/>
  <c r="B479" i="6"/>
  <c r="B480" i="6" a="1"/>
  <c r="B480" i="6" s="1"/>
  <c r="B481" i="6" a="1"/>
  <c r="B481" i="6" s="1"/>
  <c r="B482" i="6" a="1"/>
  <c r="B482" i="6"/>
  <c r="B483" i="6" a="1"/>
  <c r="B483" i="6"/>
  <c r="B484" i="6" a="1"/>
  <c r="B484" i="6" s="1"/>
  <c r="B485" i="6" a="1"/>
  <c r="B485" i="6"/>
  <c r="B486" i="6" a="1"/>
  <c r="B486" i="6" s="1"/>
  <c r="B487" i="6" a="1"/>
  <c r="B487" i="6"/>
  <c r="B488" i="6" a="1"/>
  <c r="B488" i="6" s="1"/>
  <c r="B489" i="6" a="1"/>
  <c r="B489" i="6"/>
  <c r="B490" i="6" a="1"/>
  <c r="B490" i="6" s="1"/>
  <c r="B491" i="6" a="1"/>
  <c r="B491" i="6"/>
  <c r="B492" i="6" a="1"/>
  <c r="B492" i="6" s="1"/>
  <c r="B493" i="6" a="1"/>
  <c r="B493" i="6"/>
  <c r="B494" i="6" a="1"/>
  <c r="B494" i="6"/>
  <c r="B495" i="6" a="1"/>
  <c r="B495" i="6" s="1"/>
  <c r="B496" i="6" a="1"/>
  <c r="B496" i="6" s="1"/>
  <c r="B497" i="6" a="1"/>
  <c r="B497" i="6"/>
  <c r="B498" i="6" a="1"/>
  <c r="B498" i="6"/>
  <c r="B499" i="6" a="1"/>
  <c r="B499" i="6" s="1"/>
  <c r="B500" i="6" a="1"/>
  <c r="B500" i="6" s="1"/>
  <c r="B501" i="6" a="1"/>
  <c r="B501" i="6"/>
  <c r="B502" i="6" a="1"/>
  <c r="B502" i="6"/>
  <c r="B503" i="6" a="1"/>
  <c r="B503" i="6"/>
  <c r="B504" i="6" a="1"/>
  <c r="B504" i="6" s="1"/>
  <c r="B505" i="6" a="1"/>
  <c r="B505" i="6"/>
  <c r="B506" i="6" a="1"/>
  <c r="B506" i="6"/>
  <c r="B507" i="6" a="1"/>
  <c r="B507" i="6"/>
  <c r="B508" i="6" a="1"/>
  <c r="B508" i="6" s="1"/>
  <c r="B509" i="6" a="1"/>
  <c r="B509" i="6" s="1"/>
  <c r="B510" i="6" a="1"/>
  <c r="B510" i="6"/>
  <c r="B511" i="6" a="1"/>
  <c r="B511" i="6"/>
  <c r="B512" i="6" a="1"/>
  <c r="B512" i="6" s="1"/>
  <c r="B513" i="6" a="1"/>
  <c r="B513" i="6" s="1"/>
  <c r="B514" i="6" a="1"/>
  <c r="B514" i="6"/>
  <c r="B515" i="6" a="1"/>
  <c r="B515" i="6"/>
  <c r="B516" i="6" a="1"/>
  <c r="B516" i="6" s="1"/>
  <c r="B517" i="6" a="1"/>
  <c r="B517" i="6"/>
  <c r="B518" i="6" a="1"/>
  <c r="B518" i="6" s="1"/>
  <c r="B519" i="6" a="1"/>
  <c r="B519" i="6"/>
  <c r="B520" i="6" a="1"/>
  <c r="B520" i="6" s="1"/>
  <c r="B521" i="6" a="1"/>
  <c r="B521" i="6"/>
  <c r="B522" i="6" a="1"/>
  <c r="B522" i="6" s="1"/>
  <c r="B523" i="6" a="1"/>
  <c r="B523" i="6"/>
  <c r="B524" i="6" a="1"/>
  <c r="B524" i="6" s="1"/>
  <c r="B525" i="6" a="1"/>
  <c r="B525" i="6"/>
  <c r="B526" i="6" a="1"/>
  <c r="B526" i="6"/>
  <c r="B527" i="6" a="1"/>
  <c r="B527" i="6" s="1"/>
  <c r="B528" i="6" a="1"/>
  <c r="B528" i="6" s="1"/>
  <c r="B529" i="6" a="1"/>
  <c r="B529" i="6"/>
  <c r="B530" i="6" a="1"/>
  <c r="B530" i="6"/>
  <c r="B531" i="6" a="1"/>
  <c r="B531" i="6" s="1"/>
  <c r="B532" i="6" a="1"/>
  <c r="B532" i="6" s="1"/>
  <c r="B533" i="6" a="1"/>
  <c r="B533" i="6"/>
  <c r="B534" i="6" a="1"/>
  <c r="B534" i="6"/>
  <c r="B535" i="6" a="1"/>
  <c r="B535" i="6"/>
  <c r="B536" i="6" a="1"/>
  <c r="B536" i="6" s="1"/>
  <c r="B537" i="6" a="1"/>
  <c r="B537" i="6"/>
  <c r="B538" i="6" a="1"/>
  <c r="B538" i="6"/>
  <c r="B539" i="6" a="1"/>
  <c r="B539" i="6"/>
  <c r="B540" i="6" a="1"/>
  <c r="B540" i="6" s="1"/>
  <c r="B541" i="6" a="1"/>
  <c r="B541" i="6" s="1"/>
  <c r="B542" i="6" a="1"/>
  <c r="B542" i="6"/>
  <c r="B543" i="6" a="1"/>
  <c r="B543" i="6"/>
  <c r="B544" i="6" a="1"/>
  <c r="B544" i="6" s="1"/>
  <c r="B545" i="6" a="1"/>
  <c r="B545" i="6" s="1"/>
  <c r="B546" i="6" a="1"/>
  <c r="B546" i="6"/>
  <c r="B547" i="6" a="1"/>
  <c r="B547" i="6"/>
  <c r="B548" i="6" a="1"/>
  <c r="B548" i="6" s="1"/>
  <c r="B549" i="6" a="1"/>
  <c r="B549" i="6"/>
  <c r="B550" i="6" a="1"/>
  <c r="B550" i="6" s="1"/>
  <c r="B551" i="6" a="1"/>
  <c r="B551" i="6"/>
  <c r="B552" i="6" a="1"/>
  <c r="B552" i="6" s="1"/>
  <c r="B553" i="6" a="1"/>
  <c r="B553" i="6"/>
  <c r="B554" i="6" a="1"/>
  <c r="B554" i="6" s="1"/>
  <c r="B555" i="6" a="1"/>
  <c r="B555" i="6"/>
  <c r="B556" i="6" a="1"/>
  <c r="B556" i="6" s="1"/>
  <c r="B557" i="6" a="1"/>
  <c r="B557" i="6"/>
  <c r="B558" i="6" a="1"/>
  <c r="B558" i="6"/>
  <c r="B559" i="6" a="1"/>
  <c r="B559" i="6" s="1"/>
  <c r="B560" i="6" a="1"/>
  <c r="B560" i="6"/>
  <c r="B561" i="6" a="1"/>
  <c r="B561" i="6"/>
  <c r="B562" i="6" a="1"/>
  <c r="B562" i="6"/>
  <c r="B563" i="6" a="1"/>
  <c r="B563" i="6" s="1"/>
  <c r="B564" i="6" a="1"/>
  <c r="B564" i="6"/>
  <c r="B565" i="6" a="1"/>
  <c r="B565" i="6"/>
  <c r="B566" i="6" a="1"/>
  <c r="B566" i="6"/>
  <c r="B567" i="6" a="1"/>
  <c r="B567" i="6" s="1"/>
  <c r="B568" i="6" a="1"/>
  <c r="B568" i="6"/>
  <c r="B569" i="6" a="1"/>
  <c r="B569" i="6"/>
  <c r="B570" i="6" a="1"/>
  <c r="B570" i="6"/>
  <c r="B571" i="6" a="1"/>
  <c r="B571" i="6" s="1"/>
  <c r="B572" i="6" a="1"/>
  <c r="B572" i="6"/>
  <c r="B573" i="6" a="1"/>
  <c r="B573" i="6"/>
  <c r="B574" i="6" a="1"/>
  <c r="B574" i="6"/>
  <c r="B575" i="6" a="1"/>
  <c r="B575" i="6" s="1"/>
  <c r="B576" i="6" a="1"/>
  <c r="B576" i="6"/>
  <c r="B577" i="6" a="1"/>
  <c r="B577" i="6"/>
  <c r="B578" i="6" a="1"/>
  <c r="B578" i="6"/>
  <c r="B579" i="6" a="1"/>
  <c r="B579" i="6" s="1"/>
  <c r="B580" i="6" a="1"/>
  <c r="B580" i="6"/>
  <c r="B581" i="6" a="1"/>
  <c r="B581" i="6"/>
  <c r="B582" i="6" a="1"/>
  <c r="B582" i="6"/>
  <c r="B583" i="6" a="1"/>
  <c r="B583" i="6" s="1"/>
  <c r="B584" i="6" a="1"/>
  <c r="B584" i="6"/>
  <c r="B585" i="6" a="1"/>
  <c r="B585" i="6"/>
  <c r="B586" i="6" a="1"/>
  <c r="B586" i="6"/>
  <c r="B587" i="6" a="1"/>
  <c r="B587" i="6" s="1"/>
  <c r="B588" i="6" a="1"/>
  <c r="B588" i="6"/>
  <c r="B589" i="6" a="1"/>
  <c r="B589" i="6"/>
  <c r="B590" i="6" a="1"/>
  <c r="B590" i="6"/>
  <c r="B591" i="6" a="1"/>
  <c r="B591" i="6" s="1"/>
  <c r="B592" i="6" a="1"/>
  <c r="B592" i="6"/>
  <c r="B593" i="6" a="1"/>
  <c r="B593" i="6"/>
  <c r="B594" i="6" a="1"/>
  <c r="B594" i="6"/>
  <c r="B595" i="6" a="1"/>
  <c r="B595" i="6" s="1"/>
  <c r="B596" i="6" a="1"/>
  <c r="B596" i="6"/>
  <c r="B597" i="6" a="1"/>
  <c r="B597" i="6"/>
  <c r="B598" i="6" a="1"/>
  <c r="B598" i="6"/>
  <c r="B599" i="6" a="1"/>
  <c r="B599" i="6" s="1"/>
  <c r="B600" i="6" a="1"/>
  <c r="B600" i="6"/>
  <c r="B601" i="6" a="1"/>
  <c r="B601" i="6"/>
  <c r="B602" i="6" a="1"/>
  <c r="B602" i="6"/>
  <c r="B603" i="6" a="1"/>
  <c r="B603" i="6" s="1"/>
  <c r="B604" i="6" a="1"/>
  <c r="B604" i="6"/>
  <c r="B605" i="6" a="1"/>
  <c r="B605" i="6"/>
  <c r="B606" i="6" a="1"/>
  <c r="B606" i="6"/>
  <c r="B607" i="6" a="1"/>
  <c r="B607" i="6" s="1"/>
  <c r="B608" i="6" a="1"/>
  <c r="B608" i="6"/>
  <c r="B609" i="6" a="1"/>
  <c r="B609" i="6"/>
  <c r="B610" i="6" a="1"/>
  <c r="B610" i="6"/>
  <c r="B611" i="6" a="1"/>
  <c r="B611" i="6" s="1"/>
  <c r="B612" i="6" a="1"/>
  <c r="B612" i="6"/>
  <c r="B613" i="6" a="1"/>
  <c r="B613" i="6"/>
  <c r="B614" i="6" a="1"/>
  <c r="B614" i="6"/>
  <c r="B615" i="6" a="1"/>
  <c r="B615" i="6" s="1"/>
  <c r="B616" i="6" a="1"/>
  <c r="B616" i="6"/>
  <c r="B617" i="6" a="1"/>
  <c r="B617" i="6"/>
  <c r="B618" i="6" a="1"/>
  <c r="B618" i="6"/>
  <c r="B619" i="6" a="1"/>
  <c r="B619" i="6" s="1"/>
  <c r="B620" i="6" a="1"/>
  <c r="B620" i="6"/>
  <c r="B621" i="6" a="1"/>
  <c r="B621" i="6"/>
  <c r="B622" i="6" a="1"/>
  <c r="B622" i="6"/>
  <c r="B623" i="6" a="1"/>
  <c r="B623" i="6" s="1"/>
  <c r="B624" i="6" a="1"/>
  <c r="B624" i="6"/>
  <c r="B625" i="6" a="1"/>
  <c r="B625" i="6"/>
  <c r="B626" i="6" a="1"/>
  <c r="B626" i="6"/>
  <c r="B627" i="6" a="1"/>
  <c r="B627" i="6" s="1"/>
  <c r="B628" i="6" a="1"/>
  <c r="B628" i="6"/>
  <c r="B629" i="6" a="1"/>
  <c r="B629" i="6"/>
  <c r="B630" i="6" a="1"/>
  <c r="B630" i="6"/>
  <c r="B631" i="6" a="1"/>
  <c r="B631" i="6" s="1"/>
  <c r="B632" i="6" a="1"/>
  <c r="B632" i="6"/>
  <c r="B633" i="6" a="1"/>
  <c r="B633" i="6"/>
  <c r="B634" i="6" a="1"/>
  <c r="B634" i="6"/>
  <c r="B635" i="6" a="1"/>
  <c r="B635" i="6" s="1"/>
  <c r="B636" i="6" a="1"/>
  <c r="B636" i="6"/>
  <c r="B637" i="6" a="1"/>
  <c r="B637" i="6"/>
  <c r="B638" i="6" a="1"/>
  <c r="B638" i="6"/>
  <c r="B639" i="6" a="1"/>
  <c r="B639" i="6" s="1"/>
  <c r="B640" i="6" a="1"/>
  <c r="B640" i="6"/>
  <c r="B641" i="6" a="1"/>
  <c r="B641" i="6"/>
  <c r="B642" i="6" a="1"/>
  <c r="B642" i="6"/>
  <c r="B643" i="6" a="1"/>
  <c r="B643" i="6" s="1"/>
  <c r="B644" i="6" a="1"/>
  <c r="B644" i="6"/>
  <c r="B645" i="6" a="1"/>
  <c r="B645" i="6"/>
  <c r="B646" i="6" a="1"/>
  <c r="B646" i="6"/>
  <c r="B647" i="6" a="1"/>
  <c r="B647" i="6" s="1"/>
  <c r="B648" i="6" a="1"/>
  <c r="B648" i="6"/>
  <c r="B649" i="6" a="1"/>
  <c r="B649" i="6"/>
  <c r="B650" i="6" a="1"/>
  <c r="B650" i="6"/>
  <c r="B651" i="6" a="1"/>
  <c r="B651" i="6" s="1"/>
  <c r="B652" i="6" a="1"/>
  <c r="B652" i="6"/>
  <c r="B653" i="6" a="1"/>
  <c r="B653" i="6"/>
  <c r="B654" i="6" a="1"/>
  <c r="B654" i="6"/>
  <c r="B655" i="6" a="1"/>
  <c r="B655" i="6" s="1"/>
  <c r="B656" i="6" a="1"/>
  <c r="B656" i="6"/>
  <c r="B657" i="6" a="1"/>
  <c r="B657" i="6"/>
  <c r="B658" i="6" a="1"/>
  <c r="B658" i="6"/>
  <c r="B659" i="6" a="1"/>
  <c r="B659" i="6" s="1"/>
  <c r="B660" i="6" a="1"/>
  <c r="B660" i="6"/>
  <c r="B661" i="6" a="1"/>
  <c r="B661" i="6"/>
  <c r="B662" i="6" a="1"/>
  <c r="B662" i="6"/>
  <c r="B663" i="6" a="1"/>
  <c r="B663" i="6" s="1"/>
  <c r="B664" i="6" a="1"/>
  <c r="B664" i="6"/>
  <c r="B665" i="6" a="1"/>
  <c r="B665" i="6"/>
  <c r="B666" i="6" a="1"/>
  <c r="B666" i="6"/>
  <c r="B667" i="6" a="1"/>
  <c r="B667" i="6" s="1"/>
  <c r="B668" i="6" a="1"/>
  <c r="B668" i="6"/>
  <c r="B669" i="6" a="1"/>
  <c r="B669" i="6"/>
  <c r="B670" i="6" a="1"/>
  <c r="B670" i="6"/>
  <c r="B671" i="6" a="1"/>
  <c r="B671" i="6" s="1"/>
  <c r="B672" i="6" a="1"/>
  <c r="B672" i="6"/>
  <c r="B673" i="6" a="1"/>
  <c r="B673" i="6"/>
  <c r="B674" i="6" a="1"/>
  <c r="B674" i="6"/>
  <c r="B675" i="6" a="1"/>
  <c r="B675" i="6" s="1"/>
  <c r="B676" i="6" a="1"/>
  <c r="B676" i="6"/>
  <c r="B677" i="6" a="1"/>
  <c r="B677" i="6"/>
  <c r="B678" i="6" a="1"/>
  <c r="B678" i="6"/>
  <c r="B679" i="6" a="1"/>
  <c r="B679" i="6" s="1"/>
  <c r="B680" i="6" a="1"/>
  <c r="B680" i="6"/>
  <c r="B681" i="6" a="1"/>
  <c r="B681" i="6"/>
  <c r="B682" i="6" a="1"/>
  <c r="B682" i="6"/>
  <c r="B683" i="6" a="1"/>
  <c r="B683" i="6" s="1"/>
  <c r="B684" i="6" a="1"/>
  <c r="B684" i="6"/>
  <c r="B685" i="6" a="1"/>
  <c r="B685" i="6"/>
  <c r="B686" i="6" a="1"/>
  <c r="B686" i="6"/>
  <c r="B687" i="6" a="1"/>
  <c r="B687" i="6" s="1"/>
  <c r="B688" i="6" a="1"/>
  <c r="B688" i="6"/>
  <c r="B689" i="6" a="1"/>
  <c r="B689" i="6"/>
  <c r="B690" i="6" a="1"/>
  <c r="B690" i="6"/>
  <c r="B691" i="6" a="1"/>
  <c r="B691" i="6" s="1"/>
  <c r="B692" i="6" a="1"/>
  <c r="B692" i="6"/>
  <c r="B693" i="6" a="1"/>
  <c r="B693" i="6"/>
  <c r="B694" i="6" a="1"/>
  <c r="B694" i="6"/>
  <c r="B695" i="6" a="1"/>
  <c r="B695" i="6" s="1"/>
  <c r="B696" i="6" a="1"/>
  <c r="B696" i="6"/>
  <c r="B697" i="6" a="1"/>
  <c r="B697" i="6"/>
  <c r="B698" i="6" a="1"/>
  <c r="B698" i="6"/>
  <c r="B699" i="6" a="1"/>
  <c r="B699" i="6" s="1"/>
  <c r="B700" i="6" a="1"/>
  <c r="B700" i="6"/>
  <c r="B701" i="6" a="1"/>
  <c r="B701" i="6"/>
  <c r="B2" i="9" a="1"/>
  <c r="B2" i="9" s="1"/>
  <c r="B3" i="9" a="1"/>
  <c r="B3" i="9" s="1"/>
  <c r="B4" i="9" a="1"/>
  <c r="B4" i="9" s="1"/>
  <c r="B5" i="9" a="1"/>
  <c r="B5" i="9" s="1"/>
  <c r="B6" i="9" a="1"/>
  <c r="B6" i="9" s="1"/>
  <c r="B7" i="9" a="1"/>
  <c r="B7" i="9" s="1"/>
  <c r="B8" i="9" a="1"/>
  <c r="B8" i="9" s="1"/>
  <c r="B9" i="9" a="1"/>
  <c r="B9" i="9" s="1"/>
  <c r="B10" i="9" a="1"/>
  <c r="B10" i="9" s="1"/>
  <c r="B11" i="9" a="1"/>
  <c r="B11" i="9" s="1"/>
  <c r="B12" i="9" a="1"/>
  <c r="B12" i="9" s="1"/>
  <c r="B13" i="9" a="1"/>
  <c r="B13" i="9" s="1"/>
  <c r="B14" i="9" a="1"/>
  <c r="B14" i="9" s="1"/>
  <c r="B15" i="9" a="1"/>
  <c r="B15" i="9" s="1"/>
  <c r="B16" i="9" a="1"/>
  <c r="B16" i="9" s="1"/>
  <c r="B17" i="9" a="1"/>
  <c r="B17" i="9" s="1"/>
  <c r="B18" i="9" a="1"/>
  <c r="B18" i="9" s="1"/>
  <c r="B19" i="9" a="1"/>
  <c r="B19" i="9" s="1"/>
  <c r="B20" i="9" a="1"/>
  <c r="B20" i="9" s="1"/>
  <c r="B21" i="9" a="1"/>
  <c r="B21" i="9" s="1"/>
  <c r="B22" i="9" a="1"/>
  <c r="B22" i="9" s="1"/>
  <c r="B23" i="9" a="1"/>
  <c r="B23" i="9" s="1"/>
  <c r="B24" i="9" a="1"/>
  <c r="B24" i="9" s="1"/>
  <c r="B25" i="9" a="1"/>
  <c r="B25" i="9" s="1"/>
  <c r="B26" i="9" a="1"/>
  <c r="B26" i="9"/>
  <c r="B27" i="9" a="1"/>
  <c r="B27" i="9" s="1"/>
  <c r="B28" i="9" a="1"/>
  <c r="B28" i="9" s="1"/>
  <c r="B29" i="9" a="1"/>
  <c r="B29" i="9" s="1"/>
  <c r="B30" i="9" a="1"/>
  <c r="B30" i="9" s="1"/>
  <c r="B31" i="9" a="1"/>
  <c r="B31" i="9" s="1"/>
  <c r="B32" i="9" a="1"/>
  <c r="B32" i="9" s="1"/>
  <c r="B33" i="9" a="1"/>
  <c r="B33" i="9" s="1"/>
  <c r="B34" i="9" a="1"/>
  <c r="B34" i="9" s="1"/>
  <c r="B35" i="9" a="1"/>
  <c r="B35" i="9" s="1"/>
  <c r="B36" i="9" a="1"/>
  <c r="B36" i="9" s="1"/>
  <c r="B37" i="9" a="1"/>
  <c r="B37" i="9" s="1"/>
  <c r="B38" i="9" a="1"/>
  <c r="B38" i="9" s="1"/>
  <c r="B39" i="9" a="1"/>
  <c r="B39" i="9" s="1"/>
  <c r="B40" i="9" a="1"/>
  <c r="B40" i="9" s="1"/>
  <c r="B41" i="9" a="1"/>
  <c r="B41" i="9" s="1"/>
  <c r="B42" i="9" a="1"/>
  <c r="B42" i="9"/>
  <c r="B43" i="9" a="1"/>
  <c r="B43" i="9" s="1"/>
  <c r="B44" i="9" a="1"/>
  <c r="B44" i="9" s="1"/>
  <c r="B45" i="9" a="1"/>
  <c r="B45" i="9" s="1"/>
  <c r="B46" i="9" a="1"/>
  <c r="B46" i="9" s="1"/>
  <c r="B47" i="9" a="1"/>
  <c r="B47" i="9" s="1"/>
  <c r="B48" i="9" a="1"/>
  <c r="B48" i="9" s="1"/>
  <c r="B49" i="9" a="1"/>
  <c r="B49" i="9" s="1"/>
  <c r="B50" i="9" a="1"/>
  <c r="B50" i="9" s="1"/>
  <c r="B51" i="9" a="1"/>
  <c r="B51" i="9" s="1"/>
  <c r="B52" i="9" a="1"/>
  <c r="B52" i="9" s="1"/>
  <c r="B53" i="9" a="1"/>
  <c r="B53" i="9" s="1"/>
  <c r="B54" i="9" a="1"/>
  <c r="B54" i="9" s="1"/>
  <c r="B55" i="9" a="1"/>
  <c r="B55" i="9" s="1"/>
  <c r="B56" i="9" a="1"/>
  <c r="B56" i="9" s="1"/>
  <c r="B57" i="9" a="1"/>
  <c r="B57" i="9" s="1"/>
  <c r="B58" i="9" a="1"/>
  <c r="B58" i="9" s="1"/>
  <c r="B59" i="9" a="1"/>
  <c r="B59" i="9" s="1"/>
  <c r="B60" i="9" a="1"/>
  <c r="B60" i="9" s="1"/>
  <c r="B61" i="9" a="1"/>
  <c r="B61" i="9" s="1"/>
  <c r="B62" i="9" a="1"/>
  <c r="B62" i="9" s="1"/>
  <c r="B63" i="9" a="1"/>
  <c r="B63" i="9" s="1"/>
  <c r="B64" i="9" a="1"/>
  <c r="B64" i="9"/>
  <c r="B65" i="9" a="1"/>
  <c r="B65" i="9" s="1"/>
  <c r="B66" i="9" a="1"/>
  <c r="B66" i="9" s="1"/>
  <c r="B67" i="9" a="1"/>
  <c r="B67" i="9" s="1"/>
  <c r="B68" i="9" a="1"/>
  <c r="B68" i="9" s="1"/>
  <c r="B69" i="9" a="1"/>
  <c r="B69" i="9" s="1"/>
  <c r="B70" i="9" a="1"/>
  <c r="B70" i="9" s="1"/>
  <c r="B71" i="9" a="1"/>
  <c r="B71" i="9" s="1"/>
  <c r="B72" i="9" a="1"/>
  <c r="B72" i="9" s="1"/>
  <c r="B73" i="9" a="1"/>
  <c r="B73" i="9" s="1"/>
  <c r="B74" i="9" a="1"/>
  <c r="B74" i="9"/>
  <c r="B75" i="9" a="1"/>
  <c r="B75" i="9" s="1"/>
  <c r="B76" i="9" a="1"/>
  <c r="B76" i="9" s="1"/>
  <c r="B77" i="9" a="1"/>
  <c r="B77" i="9" s="1"/>
  <c r="B78" i="9" a="1"/>
  <c r="B78" i="9" s="1"/>
  <c r="B79" i="9" a="1"/>
  <c r="B79" i="9" s="1"/>
  <c r="B80" i="9" a="1"/>
  <c r="B80" i="9" s="1"/>
  <c r="B81" i="9" a="1"/>
  <c r="B81" i="9" s="1"/>
  <c r="B82" i="9" a="1"/>
  <c r="B82" i="9" s="1"/>
  <c r="B83" i="9" a="1"/>
  <c r="B83" i="9" s="1"/>
  <c r="B84" i="9" a="1"/>
  <c r="B84" i="9" s="1"/>
  <c r="B85" i="9" a="1"/>
  <c r="B85" i="9" s="1"/>
  <c r="B86" i="9" a="1"/>
  <c r="B86" i="9" s="1"/>
  <c r="B87" i="9" a="1"/>
  <c r="B87" i="9" s="1"/>
  <c r="B88" i="9" a="1"/>
  <c r="B88" i="9" s="1"/>
  <c r="B89" i="9" a="1"/>
  <c r="B89" i="9" s="1"/>
  <c r="B90" i="9" a="1"/>
  <c r="B90" i="9" s="1"/>
  <c r="B91" i="9" a="1"/>
  <c r="B91" i="9" s="1"/>
  <c r="B92" i="9" a="1"/>
  <c r="B92" i="9" s="1"/>
  <c r="B93" i="9" a="1"/>
  <c r="B93" i="9" s="1"/>
  <c r="B94" i="9" a="1"/>
  <c r="B94" i="9"/>
  <c r="B95" i="9" a="1"/>
  <c r="B95" i="9" s="1"/>
  <c r="B96" i="9" a="1"/>
  <c r="B96" i="9" s="1"/>
  <c r="B97" i="9" a="1"/>
  <c r="B97" i="9" s="1"/>
  <c r="B98" i="9" a="1"/>
  <c r="B98" i="9" s="1"/>
  <c r="B99" i="9" a="1"/>
  <c r="B99" i="9" s="1"/>
  <c r="B100" i="9" a="1"/>
  <c r="B100" i="9" s="1"/>
  <c r="B101" i="9" a="1"/>
  <c r="B101" i="9" s="1"/>
  <c r="B102" i="9" a="1"/>
  <c r="B102" i="9" s="1"/>
  <c r="B103" i="9" a="1"/>
  <c r="B103" i="9" s="1"/>
  <c r="B104" i="9" a="1"/>
  <c r="B104" i="9" s="1"/>
  <c r="B105" i="9" a="1"/>
  <c r="B105" i="9" s="1"/>
  <c r="B106" i="9" a="1"/>
  <c r="B106" i="9" s="1"/>
  <c r="B107" i="9" a="1"/>
  <c r="B107" i="9" s="1"/>
  <c r="B108" i="9" a="1"/>
  <c r="B108" i="9" s="1"/>
  <c r="B109" i="9" a="1"/>
  <c r="B109" i="9" s="1"/>
  <c r="B110" i="9" a="1"/>
  <c r="B110" i="9"/>
  <c r="B111" i="9" a="1"/>
  <c r="B111" i="9" s="1"/>
  <c r="B112" i="9" a="1"/>
  <c r="B112" i="9" s="1"/>
  <c r="B113" i="9" a="1"/>
  <c r="B113" i="9" s="1"/>
  <c r="B114" i="9" a="1"/>
  <c r="B114" i="9" s="1"/>
  <c r="B115" i="9" a="1"/>
  <c r="B115" i="9" s="1"/>
  <c r="B116" i="9" a="1"/>
  <c r="B116" i="9" s="1"/>
  <c r="B117" i="9" a="1"/>
  <c r="B117" i="9" s="1"/>
  <c r="B118" i="9" a="1"/>
  <c r="B118" i="9" s="1"/>
  <c r="B119" i="9" a="1"/>
  <c r="B119" i="9" s="1"/>
  <c r="B120" i="9" a="1"/>
  <c r="B120" i="9" s="1"/>
  <c r="B121" i="9" a="1"/>
  <c r="B121" i="9" s="1"/>
  <c r="B122" i="9" a="1"/>
  <c r="B122" i="9" s="1"/>
  <c r="B123" i="9" a="1"/>
  <c r="B123" i="9" s="1"/>
  <c r="B124" i="9" a="1"/>
  <c r="B124" i="9"/>
  <c r="B125" i="9" a="1"/>
  <c r="B125" i="9" s="1"/>
  <c r="B126" i="9" a="1"/>
  <c r="B126" i="9" s="1"/>
  <c r="B127" i="9" a="1"/>
  <c r="B127" i="9" s="1"/>
  <c r="B128" i="9" a="1"/>
  <c r="B128" i="9" s="1"/>
  <c r="B129" i="9" a="1"/>
  <c r="B129" i="9" s="1"/>
  <c r="B130" i="9" a="1"/>
  <c r="B130" i="9" s="1"/>
  <c r="B131" i="9" a="1"/>
  <c r="B131" i="9" s="1"/>
  <c r="B132" i="9" a="1"/>
  <c r="B132" i="9"/>
  <c r="B133" i="9" a="1"/>
  <c r="B133" i="9" s="1"/>
  <c r="B134" i="9" a="1"/>
  <c r="B134" i="9" s="1"/>
  <c r="B135" i="9" a="1"/>
  <c r="B135" i="9" s="1"/>
  <c r="B136" i="9" a="1"/>
  <c r="B136" i="9" s="1"/>
  <c r="B137" i="9" a="1"/>
  <c r="B137" i="9"/>
  <c r="B138" i="9" a="1"/>
  <c r="B138" i="9" s="1"/>
  <c r="B139" i="9" a="1"/>
  <c r="B139" i="9" s="1"/>
  <c r="B140" i="9" a="1"/>
  <c r="B140" i="9" s="1"/>
  <c r="B141" i="9" a="1"/>
  <c r="B141" i="9" s="1"/>
  <c r="B142" i="9" a="1"/>
  <c r="B142" i="9" s="1"/>
  <c r="B143" i="9" a="1"/>
  <c r="B143" i="9" s="1"/>
  <c r="B144" i="9" a="1"/>
  <c r="B144" i="9" s="1"/>
  <c r="B145" i="9" a="1"/>
  <c r="B145" i="9" s="1"/>
  <c r="B146" i="9" a="1"/>
  <c r="B146" i="9"/>
  <c r="B147" i="9" a="1"/>
  <c r="B147" i="9" s="1"/>
  <c r="B148" i="9" a="1"/>
  <c r="B148" i="9" s="1"/>
  <c r="B149" i="9" a="1"/>
  <c r="B149" i="9" s="1"/>
  <c r="B150" i="9" a="1"/>
  <c r="B150" i="9" s="1"/>
  <c r="B151" i="9" a="1"/>
  <c r="B151" i="9" s="1"/>
  <c r="B152" i="9" a="1"/>
  <c r="B152" i="9" s="1"/>
  <c r="B153" i="9" a="1"/>
  <c r="B153" i="9" s="1"/>
  <c r="B154" i="9" a="1"/>
  <c r="B154" i="9"/>
  <c r="B155" i="9" a="1"/>
  <c r="B155" i="9" s="1"/>
  <c r="B156" i="9" a="1"/>
  <c r="B156" i="9" s="1"/>
  <c r="B157" i="9" a="1"/>
  <c r="B157" i="9" s="1"/>
  <c r="B158" i="9" a="1"/>
  <c r="B158" i="9" s="1"/>
  <c r="B159" i="9" a="1"/>
  <c r="B159" i="9" s="1"/>
  <c r="B160" i="9" a="1"/>
  <c r="B160" i="9"/>
  <c r="B161" i="9" a="1"/>
  <c r="B161" i="9" s="1"/>
  <c r="B162" i="9" a="1"/>
  <c r="B162" i="9" s="1"/>
  <c r="B163" i="9" a="1"/>
  <c r="B163" i="9" s="1"/>
  <c r="B164" i="9" a="1"/>
  <c r="B164" i="9" s="1"/>
  <c r="B165" i="9" a="1"/>
  <c r="B165" i="9" s="1"/>
  <c r="B166" i="9" a="1"/>
  <c r="B166" i="9" s="1"/>
  <c r="B167" i="9" a="1"/>
  <c r="B167" i="9" s="1"/>
  <c r="B168" i="9" a="1"/>
  <c r="B168" i="9" s="1"/>
  <c r="B169" i="9" a="1"/>
  <c r="B169" i="9" s="1"/>
  <c r="B170" i="9" a="1"/>
  <c r="B170" i="9" s="1"/>
  <c r="B171" i="9" a="1"/>
  <c r="B171" i="9" s="1"/>
  <c r="B172" i="9" a="1"/>
  <c r="B172" i="9" s="1"/>
  <c r="B173" i="9" a="1"/>
  <c r="B173" i="9"/>
  <c r="B174" i="9" a="1"/>
  <c r="B174" i="9" s="1"/>
  <c r="B175" i="9" a="1"/>
  <c r="B175" i="9" s="1"/>
  <c r="B176" i="9" a="1"/>
  <c r="B176" i="9" s="1"/>
  <c r="B177" i="9" a="1"/>
  <c r="B177" i="9" s="1"/>
  <c r="B178" i="9" a="1"/>
  <c r="B178" i="9" s="1"/>
  <c r="B179" i="9" a="1"/>
  <c r="B179" i="9" s="1"/>
  <c r="B180" i="9" a="1"/>
  <c r="B180" i="9" s="1"/>
  <c r="B181" i="9" a="1"/>
  <c r="B181" i="9" s="1"/>
  <c r="B182" i="9" a="1"/>
  <c r="B182" i="9" s="1"/>
  <c r="B183" i="9" a="1"/>
  <c r="B183" i="9" s="1"/>
  <c r="B184" i="9" a="1"/>
  <c r="B184" i="9" s="1"/>
  <c r="B185" i="9" a="1"/>
  <c r="B185" i="9" s="1"/>
  <c r="B186" i="9" a="1"/>
  <c r="B186" i="9"/>
  <c r="B187" i="9" a="1"/>
  <c r="B187" i="9" s="1"/>
  <c r="B188" i="9" a="1"/>
  <c r="B188" i="9" s="1"/>
  <c r="B189" i="9" a="1"/>
  <c r="B189" i="9" s="1"/>
  <c r="B190" i="9" a="1"/>
  <c r="B190" i="9" s="1"/>
  <c r="B191" i="9" a="1"/>
  <c r="B191" i="9" s="1"/>
  <c r="B192" i="9" a="1"/>
  <c r="B192" i="9" s="1"/>
  <c r="B193" i="9" a="1"/>
  <c r="B193" i="9"/>
  <c r="B194" i="9" a="1"/>
  <c r="B194" i="9" s="1"/>
  <c r="B195" i="9" a="1"/>
  <c r="B195" i="9" s="1"/>
  <c r="B196" i="9" a="1"/>
  <c r="B196" i="9" s="1"/>
  <c r="B197" i="9" a="1"/>
  <c r="B197" i="9" s="1"/>
  <c r="B198" i="9" a="1"/>
  <c r="B198" i="9" s="1"/>
  <c r="B199" i="9" a="1"/>
  <c r="B199" i="9" s="1"/>
  <c r="B200" i="9" a="1"/>
  <c r="B200" i="9" s="1"/>
  <c r="B201" i="9" a="1"/>
  <c r="B201" i="9" s="1"/>
  <c r="B202" i="9" a="1"/>
  <c r="B202" i="9" s="1"/>
  <c r="B203" i="9" a="1"/>
  <c r="B203" i="9" s="1"/>
  <c r="B204" i="9" a="1"/>
  <c r="B204" i="9" s="1"/>
  <c r="B205" i="9" a="1"/>
  <c r="B205" i="9" s="1"/>
  <c r="B206" i="9" a="1"/>
  <c r="B206" i="9" s="1"/>
  <c r="B207" i="9" a="1"/>
  <c r="B207" i="9" s="1"/>
  <c r="B208" i="9" a="1"/>
  <c r="B208" i="9" s="1"/>
  <c r="B209" i="9" a="1"/>
  <c r="B209" i="9"/>
  <c r="B210" i="9" a="1"/>
  <c r="B210" i="9" s="1"/>
  <c r="B211" i="9" a="1"/>
  <c r="B211" i="9" s="1"/>
  <c r="B212" i="9" a="1"/>
  <c r="B212" i="9" s="1"/>
  <c r="B213" i="9" a="1"/>
  <c r="B213" i="9" s="1"/>
  <c r="B214" i="9" a="1"/>
  <c r="B214" i="9" s="1"/>
  <c r="B215" i="9" a="1"/>
  <c r="B215" i="9" s="1"/>
  <c r="B216" i="9" a="1"/>
  <c r="B216" i="9" s="1"/>
  <c r="B217" i="9" a="1"/>
  <c r="B217" i="9" s="1"/>
  <c r="B218" i="9" a="1"/>
  <c r="B218" i="9" s="1"/>
  <c r="B219" i="9" a="1"/>
  <c r="B219" i="9" s="1"/>
  <c r="B220" i="9" a="1"/>
  <c r="B220" i="9" s="1"/>
  <c r="B221" i="9" a="1"/>
  <c r="B221" i="9" s="1"/>
  <c r="B222" i="9" a="1"/>
  <c r="B222" i="9" s="1"/>
  <c r="B223" i="9" a="1"/>
  <c r="B223" i="9" s="1"/>
  <c r="B224" i="9" a="1"/>
  <c r="B224" i="9" s="1"/>
  <c r="B225" i="9" a="1"/>
  <c r="B225" i="9" s="1"/>
  <c r="B226" i="9" a="1"/>
  <c r="B226" i="9" s="1"/>
  <c r="B227" i="9" a="1"/>
  <c r="B227" i="9" s="1"/>
  <c r="B228" i="9" a="1"/>
  <c r="B228" i="9" s="1"/>
  <c r="B229" i="9" a="1"/>
  <c r="B229" i="9" s="1"/>
  <c r="B230" i="9" a="1"/>
  <c r="B230" i="9" s="1"/>
  <c r="B231" i="9" a="1"/>
  <c r="B231" i="9" s="1"/>
  <c r="B232" i="9" a="1"/>
  <c r="B232" i="9" s="1"/>
  <c r="B233" i="9" a="1"/>
  <c r="B233" i="9" s="1"/>
  <c r="B234" i="9" a="1"/>
  <c r="B234" i="9" s="1"/>
  <c r="B235" i="9" a="1"/>
  <c r="B235" i="9" s="1"/>
  <c r="B236" i="9" a="1"/>
  <c r="B236" i="9" s="1"/>
  <c r="B237" i="9" a="1"/>
  <c r="B237" i="9" s="1"/>
  <c r="B238" i="9" a="1"/>
  <c r="B238" i="9" s="1"/>
  <c r="B239" i="9" a="1"/>
  <c r="B239" i="9" s="1"/>
  <c r="B240" i="9" a="1"/>
  <c r="B240" i="9" s="1"/>
  <c r="B241" i="9" a="1"/>
  <c r="B241" i="9" s="1"/>
  <c r="B242" i="9" a="1"/>
  <c r="B242" i="9" s="1"/>
  <c r="B243" i="9" a="1"/>
  <c r="B243" i="9" s="1"/>
  <c r="B244" i="9" a="1"/>
  <c r="B244" i="9" s="1"/>
  <c r="B245" i="9" a="1"/>
  <c r="B245" i="9" s="1"/>
  <c r="B246" i="9" a="1"/>
  <c r="B246" i="9" s="1"/>
  <c r="B247" i="9" a="1"/>
  <c r="B247" i="9" s="1"/>
  <c r="B248" i="9" a="1"/>
  <c r="B248" i="9" s="1"/>
  <c r="B249" i="9" a="1"/>
  <c r="B249" i="9" s="1"/>
  <c r="B250" i="9" a="1"/>
  <c r="B250" i="9" s="1"/>
  <c r="B251" i="9" a="1"/>
  <c r="B251" i="9" s="1"/>
  <c r="B252" i="9" a="1"/>
  <c r="B252" i="9" s="1"/>
  <c r="B253" i="9" a="1"/>
  <c r="B253" i="9" s="1"/>
  <c r="B254" i="9" a="1"/>
  <c r="B254" i="9" s="1"/>
  <c r="B255" i="9" a="1"/>
  <c r="B255" i="9" s="1"/>
  <c r="B256" i="9" a="1"/>
  <c r="B256" i="9" s="1"/>
  <c r="B257" i="9" a="1"/>
  <c r="B257" i="9" s="1"/>
  <c r="B258" i="9" a="1"/>
  <c r="B258" i="9" s="1"/>
  <c r="B259" i="9" a="1"/>
  <c r="B259" i="9" s="1"/>
  <c r="B260" i="9" a="1"/>
  <c r="B260" i="9" s="1"/>
  <c r="B261" i="9" a="1"/>
  <c r="B261" i="9" s="1"/>
  <c r="B262" i="9" a="1"/>
  <c r="B262" i="9" s="1"/>
  <c r="B263" i="9" a="1"/>
  <c r="B263" i="9" s="1"/>
  <c r="B264" i="9" a="1"/>
  <c r="B264" i="9" s="1"/>
  <c r="B265" i="9" a="1"/>
  <c r="B265" i="9" s="1"/>
  <c r="B266" i="9" a="1"/>
  <c r="B266" i="9" s="1"/>
  <c r="B267" i="9" a="1"/>
  <c r="B267" i="9" s="1"/>
  <c r="B268" i="9" a="1"/>
  <c r="B268" i="9" s="1"/>
  <c r="B269" i="9" a="1"/>
  <c r="B269" i="9" s="1"/>
  <c r="B270" i="9" a="1"/>
  <c r="B270" i="9" s="1"/>
  <c r="B271" i="9" a="1"/>
  <c r="B271" i="9" s="1"/>
  <c r="B272" i="9" a="1"/>
  <c r="B272" i="9" s="1"/>
  <c r="B273" i="9" a="1"/>
  <c r="B273" i="9" s="1"/>
  <c r="B274" i="9" a="1"/>
  <c r="B274" i="9" s="1"/>
  <c r="B275" i="9" a="1"/>
  <c r="B275" i="9" s="1"/>
  <c r="B276" i="9" a="1"/>
  <c r="B276" i="9" s="1"/>
  <c r="B277" i="9" a="1"/>
  <c r="B277" i="9" s="1"/>
  <c r="B278" i="9" a="1"/>
  <c r="B278" i="9"/>
  <c r="B279" i="9" a="1"/>
  <c r="B279" i="9" s="1"/>
  <c r="B280" i="9" a="1"/>
  <c r="B280" i="9" s="1"/>
  <c r="B281" i="9" a="1"/>
  <c r="B281" i="9" s="1"/>
  <c r="B282" i="9" a="1"/>
  <c r="B282" i="9"/>
  <c r="B283" i="9" a="1"/>
  <c r="B283" i="9" s="1"/>
  <c r="B284" i="9" a="1"/>
  <c r="B284" i="9" s="1"/>
  <c r="B285" i="9" a="1"/>
  <c r="B285" i="9" s="1"/>
  <c r="B286" i="9" a="1"/>
  <c r="B286" i="9" s="1"/>
  <c r="B287" i="9" a="1"/>
  <c r="B287" i="9" s="1"/>
  <c r="B288" i="9" a="1"/>
  <c r="B288" i="9"/>
  <c r="B289" i="9" a="1"/>
  <c r="B289" i="9" s="1"/>
  <c r="B290" i="9" a="1"/>
  <c r="B290" i="9" s="1"/>
  <c r="B291" i="9" a="1"/>
  <c r="B291" i="9" s="1"/>
  <c r="B292" i="9" a="1"/>
  <c r="B292" i="9" s="1"/>
  <c r="B293" i="9" a="1"/>
  <c r="B293" i="9" s="1"/>
  <c r="B294" i="9" a="1"/>
  <c r="B294" i="9" s="1"/>
  <c r="B295" i="9" a="1"/>
  <c r="B295" i="9" s="1"/>
  <c r="B296" i="9" a="1"/>
  <c r="B296" i="9" s="1"/>
  <c r="B297" i="9" a="1"/>
  <c r="B297" i="9" s="1"/>
  <c r="B298" i="9" a="1"/>
  <c r="B298" i="9" s="1"/>
  <c r="B299" i="9" a="1"/>
  <c r="B299" i="9" s="1"/>
  <c r="B300" i="9" a="1"/>
  <c r="B300" i="9" s="1"/>
  <c r="B301" i="9" a="1"/>
  <c r="B301" i="9" s="1"/>
  <c r="B302" i="9" a="1"/>
  <c r="B302" i="9" s="1"/>
  <c r="B303" i="9" a="1"/>
  <c r="B303" i="9" s="1"/>
  <c r="B304" i="9" a="1"/>
  <c r="B304" i="9" s="1"/>
  <c r="B305" i="9" a="1"/>
  <c r="B305" i="9" s="1"/>
  <c r="B306" i="9" a="1"/>
  <c r="B306" i="9" s="1"/>
  <c r="B307" i="9" a="1"/>
  <c r="B307" i="9" s="1"/>
  <c r="B308" i="9" a="1"/>
  <c r="B308" i="9" s="1"/>
  <c r="B309" i="9" a="1"/>
  <c r="B309" i="9" s="1"/>
  <c r="B310" i="9" a="1"/>
  <c r="B310" i="9" s="1"/>
  <c r="B311" i="9" a="1"/>
  <c r="B311" i="9" s="1"/>
  <c r="B312" i="9" a="1"/>
  <c r="B312" i="9" s="1"/>
  <c r="B313" i="9" a="1"/>
  <c r="B313" i="9" s="1"/>
  <c r="B314" i="9" a="1"/>
  <c r="B314" i="9" s="1"/>
  <c r="B315" i="9" a="1"/>
  <c r="B315" i="9" s="1"/>
  <c r="B316" i="9" a="1"/>
  <c r="B316" i="9" s="1"/>
  <c r="B317" i="9" a="1"/>
  <c r="B317" i="9" s="1"/>
  <c r="B318" i="9" a="1"/>
  <c r="B318" i="9" s="1"/>
  <c r="B319" i="9" a="1"/>
  <c r="B319" i="9" s="1"/>
  <c r="B320" i="9" a="1"/>
  <c r="B320" i="9" s="1"/>
  <c r="B321" i="9" a="1"/>
  <c r="B321" i="9" s="1"/>
  <c r="B322" i="9" a="1"/>
  <c r="B322" i="9" s="1"/>
  <c r="B323" i="9" a="1"/>
  <c r="B323" i="9" s="1"/>
  <c r="B324" i="9" a="1"/>
  <c r="B324" i="9" s="1"/>
  <c r="B325" i="9" a="1"/>
  <c r="B325" i="9" s="1"/>
  <c r="B326" i="9" a="1"/>
  <c r="B326" i="9" s="1"/>
  <c r="B327" i="9" a="1"/>
  <c r="B327" i="9" s="1"/>
  <c r="B328" i="9" a="1"/>
  <c r="B328" i="9" s="1"/>
  <c r="B329" i="9" a="1"/>
  <c r="B329" i="9"/>
  <c r="B330" i="9" a="1"/>
  <c r="B330" i="9" s="1"/>
  <c r="B331" i="9" a="1"/>
  <c r="B331" i="9" s="1"/>
  <c r="B332" i="9" a="1"/>
  <c r="B332" i="9" s="1"/>
  <c r="B333" i="9" a="1"/>
  <c r="B333" i="9" s="1"/>
  <c r="B334" i="9" a="1"/>
  <c r="B334" i="9"/>
  <c r="B335" i="9" a="1"/>
  <c r="B335" i="9" s="1"/>
  <c r="B336" i="9" a="1"/>
  <c r="B336" i="9" s="1"/>
  <c r="B337" i="9" a="1"/>
  <c r="B337" i="9" s="1"/>
  <c r="B338" i="9" a="1"/>
  <c r="B338" i="9" s="1"/>
  <c r="B339" i="9" a="1"/>
  <c r="B339" i="9" s="1"/>
  <c r="B340" i="9" a="1"/>
  <c r="B340" i="9"/>
  <c r="B341" i="9" a="1"/>
  <c r="B341" i="9" s="1"/>
  <c r="B342" i="9" a="1"/>
  <c r="B342" i="9" s="1"/>
  <c r="B343" i="9" a="1"/>
  <c r="B343" i="9" s="1"/>
  <c r="B344" i="9" a="1"/>
  <c r="B344" i="9" s="1"/>
  <c r="B345" i="9" a="1"/>
  <c r="B345" i="9" s="1"/>
  <c r="B346" i="9" a="1"/>
  <c r="B346" i="9"/>
  <c r="B347" i="9" a="1"/>
  <c r="B347" i="9"/>
  <c r="B348" i="9" a="1"/>
  <c r="B348" i="9"/>
  <c r="B349" i="9" a="1"/>
  <c r="B349" i="9" s="1"/>
  <c r="B350" i="9" a="1"/>
  <c r="B350" i="9" s="1"/>
  <c r="B351" i="9" a="1"/>
  <c r="B351" i="9" s="1"/>
  <c r="B352" i="9" a="1"/>
  <c r="B352" i="9" s="1"/>
  <c r="B353" i="9" a="1"/>
  <c r="B353" i="9" s="1"/>
  <c r="B354" i="9" a="1"/>
  <c r="B354" i="9" s="1"/>
  <c r="B355" i="9" a="1"/>
  <c r="B355" i="9" s="1"/>
  <c r="B356" i="9" a="1"/>
  <c r="B356" i="9" s="1"/>
  <c r="B357" i="9" a="1"/>
  <c r="B357" i="9" s="1"/>
  <c r="B358" i="9" a="1"/>
  <c r="B358" i="9" s="1"/>
  <c r="B359" i="9" a="1"/>
  <c r="B359" i="9" s="1"/>
  <c r="B360" i="9" a="1"/>
  <c r="B360" i="9" s="1"/>
  <c r="B361" i="9" a="1"/>
  <c r="B361" i="9" s="1"/>
  <c r="B362" i="9" a="1"/>
  <c r="B362" i="9" s="1"/>
  <c r="B363" i="9" a="1"/>
  <c r="B363" i="9" s="1"/>
  <c r="B364" i="9" a="1"/>
  <c r="B364" i="9" s="1"/>
  <c r="B365" i="9" a="1"/>
  <c r="B365" i="9" s="1"/>
  <c r="B366" i="9" a="1"/>
  <c r="B366" i="9"/>
  <c r="B367" i="9" a="1"/>
  <c r="B367" i="9" s="1"/>
  <c r="B368" i="9" a="1"/>
  <c r="B368" i="9" s="1"/>
  <c r="B369" i="9" a="1"/>
  <c r="B369" i="9" s="1"/>
  <c r="B370" i="9" a="1"/>
  <c r="B370" i="9" s="1"/>
  <c r="B371" i="9" a="1"/>
  <c r="B371" i="9" s="1"/>
  <c r="B372" i="9" a="1"/>
  <c r="B372" i="9" s="1"/>
  <c r="B373" i="9" a="1"/>
  <c r="B373" i="9" s="1"/>
  <c r="B374" i="9" a="1"/>
  <c r="B374" i="9" s="1"/>
  <c r="B375" i="9" a="1"/>
  <c r="B375" i="9" s="1"/>
  <c r="B376" i="9" a="1"/>
  <c r="B376" i="9" s="1"/>
  <c r="B377" i="9" a="1"/>
  <c r="B377" i="9" s="1"/>
  <c r="B378" i="9" a="1"/>
  <c r="B378" i="9" s="1"/>
  <c r="B379" i="9" a="1"/>
  <c r="B379" i="9"/>
  <c r="B380" i="9" a="1"/>
  <c r="B380" i="9" s="1"/>
  <c r="B381" i="9" a="1"/>
  <c r="B381" i="9" s="1"/>
  <c r="B382" i="9" a="1"/>
  <c r="B382" i="9" s="1"/>
  <c r="B383" i="9" a="1"/>
  <c r="B383" i="9" s="1"/>
  <c r="B384" i="9" a="1"/>
  <c r="B384" i="9" s="1"/>
  <c r="B385" i="9" a="1"/>
  <c r="B385" i="9" s="1"/>
  <c r="B386" i="9" a="1"/>
  <c r="B386" i="9" s="1"/>
  <c r="B387" i="9" a="1"/>
  <c r="B387" i="9" s="1"/>
  <c r="B388" i="9" a="1"/>
  <c r="B388" i="9" s="1"/>
  <c r="B389" i="9" a="1"/>
  <c r="B389" i="9" s="1"/>
  <c r="B390" i="9" a="1"/>
  <c r="B390" i="9"/>
  <c r="B391" i="9" a="1"/>
  <c r="B391" i="9" s="1"/>
  <c r="B392" i="9" a="1"/>
  <c r="B392" i="9" s="1"/>
  <c r="B393" i="9" a="1"/>
  <c r="B393" i="9" s="1"/>
  <c r="B394" i="9" a="1"/>
  <c r="B394" i="9" s="1"/>
  <c r="B395" i="9" a="1"/>
  <c r="B395" i="9" s="1"/>
  <c r="B396" i="9" a="1"/>
  <c r="B396" i="9" s="1"/>
  <c r="B397" i="9" a="1"/>
  <c r="B397" i="9" s="1"/>
  <c r="B398" i="9" a="1"/>
  <c r="B398" i="9" s="1"/>
  <c r="B399" i="9" a="1"/>
  <c r="B399" i="9" s="1"/>
  <c r="B400" i="9" a="1"/>
  <c r="B400" i="9" s="1"/>
  <c r="B401" i="9" a="1"/>
  <c r="B401" i="9" s="1"/>
  <c r="B402" i="9" a="1"/>
  <c r="B402" i="9" s="1"/>
  <c r="B403" i="9" a="1"/>
  <c r="B403" i="9" s="1"/>
  <c r="B404" i="9" a="1"/>
  <c r="B404" i="9" s="1"/>
  <c r="B405" i="9" a="1"/>
  <c r="B405" i="9" s="1"/>
  <c r="B406" i="9" a="1"/>
  <c r="B406" i="9" s="1"/>
  <c r="B407" i="9" a="1"/>
  <c r="B407" i="9" s="1"/>
  <c r="B408" i="9" a="1"/>
  <c r="B408" i="9" s="1"/>
  <c r="B409" i="9" a="1"/>
  <c r="B409" i="9" s="1"/>
  <c r="B410" i="9" a="1"/>
  <c r="B410" i="9" s="1"/>
  <c r="B411" i="9" a="1"/>
  <c r="B411" i="9"/>
  <c r="B412" i="9" a="1"/>
  <c r="B412" i="9" s="1"/>
  <c r="B413" i="9" a="1"/>
  <c r="B413" i="9" s="1"/>
  <c r="B414" i="9" a="1"/>
  <c r="B414" i="9" s="1"/>
  <c r="B415" i="9" a="1"/>
  <c r="B415" i="9" s="1"/>
  <c r="B416" i="9" a="1"/>
  <c r="B416" i="9" s="1"/>
  <c r="B417" i="9" a="1"/>
  <c r="B417" i="9" s="1"/>
  <c r="B418" i="9" a="1"/>
  <c r="B418" i="9" s="1"/>
  <c r="B419" i="9" a="1"/>
  <c r="B419" i="9" s="1"/>
  <c r="B420" i="9" a="1"/>
  <c r="B420" i="9" s="1"/>
  <c r="B421" i="9" a="1"/>
  <c r="B421" i="9" s="1"/>
  <c r="B422" i="9" a="1"/>
  <c r="B422" i="9" s="1"/>
  <c r="B423" i="9" a="1"/>
  <c r="B423" i="9" s="1"/>
  <c r="B424" i="9" a="1"/>
  <c r="B424" i="9" s="1"/>
  <c r="B425" i="9" a="1"/>
  <c r="B425" i="9" s="1"/>
  <c r="B426" i="9" a="1"/>
  <c r="B426" i="9"/>
  <c r="B427" i="9" a="1"/>
  <c r="B427" i="9" s="1"/>
  <c r="B428" i="9" a="1"/>
  <c r="B428" i="9" s="1"/>
  <c r="B429" i="9" a="1"/>
  <c r="B429" i="9" s="1"/>
  <c r="B430" i="9" a="1"/>
  <c r="B430" i="9"/>
  <c r="B431" i="9" a="1"/>
  <c r="B431" i="9"/>
  <c r="B432" i="9" a="1"/>
  <c r="B432" i="9" s="1"/>
  <c r="B433" i="9" a="1"/>
  <c r="B433" i="9" s="1"/>
  <c r="B434" i="9" a="1"/>
  <c r="B434" i="9" s="1"/>
  <c r="B435" i="9" a="1"/>
  <c r="B435" i="9" s="1"/>
  <c r="B436" i="9" a="1"/>
  <c r="B436" i="9" s="1"/>
  <c r="B437" i="9" a="1"/>
  <c r="B437" i="9" s="1"/>
  <c r="B438" i="9" a="1"/>
  <c r="B438" i="9" s="1"/>
  <c r="B439" i="9" a="1"/>
  <c r="B439" i="9" s="1"/>
  <c r="B440" i="9" a="1"/>
  <c r="B440" i="9" s="1"/>
  <c r="B441" i="9" a="1"/>
  <c r="B441" i="9" s="1"/>
  <c r="B442" i="9" a="1"/>
  <c r="B442" i="9" s="1"/>
  <c r="B443" i="9" a="1"/>
  <c r="B443" i="9"/>
  <c r="B444" i="9" a="1"/>
  <c r="B444" i="9" s="1"/>
  <c r="B445" i="9" a="1"/>
  <c r="B445" i="9" s="1"/>
  <c r="B446" i="9" a="1"/>
  <c r="B446" i="9" s="1"/>
  <c r="B447" i="9" a="1"/>
  <c r="B447" i="9" s="1"/>
  <c r="B448" i="9" a="1"/>
  <c r="B448" i="9" s="1"/>
  <c r="B449" i="9" a="1"/>
  <c r="B449" i="9" s="1"/>
  <c r="B450" i="9" a="1"/>
  <c r="B450" i="9"/>
  <c r="B451" i="9" a="1"/>
  <c r="B451" i="9" s="1"/>
  <c r="B452" i="9" a="1"/>
  <c r="B452" i="9" s="1"/>
  <c r="B453" i="9" a="1"/>
  <c r="B453" i="9" s="1"/>
  <c r="B454" i="9" a="1"/>
  <c r="B454" i="9" s="1"/>
  <c r="B455" i="9" a="1"/>
  <c r="B455" i="9" s="1"/>
  <c r="B456" i="9" a="1"/>
  <c r="B456" i="9" s="1"/>
  <c r="B457" i="9" a="1"/>
  <c r="B457" i="9" s="1"/>
  <c r="B458" i="9" a="1"/>
  <c r="B458" i="9"/>
  <c r="B459" i="9" a="1"/>
  <c r="B459" i="9" s="1"/>
  <c r="B460" i="9" a="1"/>
  <c r="B460" i="9" s="1"/>
  <c r="B461" i="9" a="1"/>
  <c r="B461" i="9" s="1"/>
  <c r="B462" i="9" a="1"/>
  <c r="B462" i="9"/>
  <c r="B463" i="9" a="1"/>
  <c r="B463" i="9"/>
  <c r="B464" i="9" a="1"/>
  <c r="B464" i="9" s="1"/>
  <c r="B465" i="9" a="1"/>
  <c r="B465" i="9" s="1"/>
  <c r="B466" i="9" a="1"/>
  <c r="B466" i="9" s="1"/>
  <c r="B467" i="9" a="1"/>
  <c r="B467" i="9"/>
  <c r="B468" i="9" a="1"/>
  <c r="B468" i="9"/>
  <c r="B469" i="9" a="1"/>
  <c r="B469" i="9" s="1"/>
  <c r="B470" i="9" a="1"/>
  <c r="B470" i="9" s="1"/>
  <c r="B471" i="9" a="1"/>
  <c r="B471" i="9" s="1"/>
  <c r="B472" i="9" a="1"/>
  <c r="B472" i="9"/>
  <c r="B473" i="9" a="1"/>
  <c r="B473" i="9" s="1"/>
  <c r="B474" i="9" a="1"/>
  <c r="B474" i="9" s="1"/>
  <c r="B475" i="9" a="1"/>
  <c r="B475" i="9" s="1"/>
  <c r="B476" i="9" a="1"/>
  <c r="B476" i="9" s="1"/>
  <c r="B477" i="9" a="1"/>
  <c r="B477" i="9" s="1"/>
  <c r="B478" i="9" a="1"/>
  <c r="B478" i="9" s="1"/>
  <c r="B479" i="9" a="1"/>
  <c r="B479" i="9" s="1"/>
  <c r="B480" i="9" a="1"/>
  <c r="B480" i="9" s="1"/>
  <c r="B481" i="9" a="1"/>
  <c r="B481" i="9" s="1"/>
  <c r="B482" i="9" a="1"/>
  <c r="B482" i="9" s="1"/>
  <c r="B483" i="9" a="1"/>
  <c r="B483" i="9" s="1"/>
  <c r="B484" i="9" a="1"/>
  <c r="B484" i="9" s="1"/>
  <c r="B485" i="9" a="1"/>
  <c r="B485" i="9" s="1"/>
  <c r="B486" i="9" a="1"/>
  <c r="B486" i="9" s="1"/>
  <c r="B487" i="9" a="1"/>
  <c r="B487" i="9" s="1"/>
  <c r="B488" i="9" a="1"/>
  <c r="B488" i="9" s="1"/>
  <c r="B489" i="9" a="1"/>
  <c r="B489" i="9" s="1"/>
  <c r="B490" i="9" a="1"/>
  <c r="B490" i="9" s="1"/>
  <c r="B491" i="9" a="1"/>
  <c r="B491" i="9" s="1"/>
  <c r="B492" i="9" a="1"/>
  <c r="B492" i="9" s="1"/>
  <c r="B493" i="9" a="1"/>
  <c r="B493" i="9" s="1"/>
  <c r="B494" i="9" a="1"/>
  <c r="B494" i="9" s="1"/>
  <c r="B495" i="9" a="1"/>
  <c r="B495" i="9" s="1"/>
  <c r="B496" i="9" a="1"/>
  <c r="B496" i="9" s="1"/>
  <c r="B497" i="9" a="1"/>
  <c r="B497" i="9" s="1"/>
  <c r="B498" i="9" a="1"/>
  <c r="B498" i="9" s="1"/>
  <c r="B499" i="9" a="1"/>
  <c r="B499" i="9"/>
  <c r="B500" i="9" a="1"/>
  <c r="B500" i="9" s="1"/>
  <c r="B501" i="9" a="1"/>
  <c r="B501" i="9" s="1"/>
  <c r="B502" i="9" a="1"/>
  <c r="B502" i="9" s="1"/>
  <c r="B503" i="9" a="1"/>
  <c r="B503" i="9"/>
  <c r="B504" i="9" a="1"/>
  <c r="B504" i="9" s="1"/>
  <c r="B505" i="9" a="1"/>
  <c r="B505" i="9" s="1"/>
  <c r="B506" i="9" a="1"/>
  <c r="B506" i="9" s="1"/>
  <c r="B507" i="9" a="1"/>
  <c r="B507" i="9" s="1"/>
  <c r="B508" i="9" a="1"/>
  <c r="B508" i="9"/>
  <c r="B509" i="9" a="1"/>
  <c r="B509" i="9" s="1"/>
  <c r="B510" i="9" a="1"/>
  <c r="B510" i="9" s="1"/>
  <c r="B511" i="9" a="1"/>
  <c r="B511" i="9" s="1"/>
  <c r="B512" i="9" a="1"/>
  <c r="B512" i="9" s="1"/>
  <c r="B513" i="9" a="1"/>
  <c r="B513" i="9" s="1"/>
  <c r="B514" i="9" a="1"/>
  <c r="B514" i="9" s="1"/>
  <c r="B515" i="9" a="1"/>
  <c r="B515" i="9" s="1"/>
  <c r="B516" i="9" a="1"/>
  <c r="B516" i="9" s="1"/>
  <c r="B517" i="9" a="1"/>
  <c r="B517" i="9" s="1"/>
  <c r="B518" i="9" a="1"/>
  <c r="B518" i="9" s="1"/>
  <c r="B519" i="9" a="1"/>
  <c r="B519" i="9" s="1"/>
  <c r="B520" i="9" a="1"/>
  <c r="B520" i="9" s="1"/>
  <c r="B521" i="9" a="1"/>
  <c r="B521" i="9" s="1"/>
  <c r="B522" i="9" a="1"/>
  <c r="B522" i="9" s="1"/>
  <c r="B523" i="9" a="1"/>
  <c r="B523" i="9"/>
  <c r="B524" i="9" a="1"/>
  <c r="B524" i="9" s="1"/>
  <c r="B525" i="9" a="1"/>
  <c r="B525" i="9" s="1"/>
  <c r="B526" i="9" a="1"/>
  <c r="B526" i="9" s="1"/>
  <c r="B527" i="9" a="1"/>
  <c r="B527" i="9" s="1"/>
  <c r="B528" i="9" a="1"/>
  <c r="B528" i="9" s="1"/>
  <c r="B529" i="9" a="1"/>
  <c r="B529" i="9" s="1"/>
  <c r="B530" i="9" a="1"/>
  <c r="B530" i="9" s="1"/>
  <c r="B531" i="9" a="1"/>
  <c r="B531" i="9"/>
  <c r="B532" i="9" a="1"/>
  <c r="B532" i="9" s="1"/>
  <c r="B533" i="9" a="1"/>
  <c r="B533" i="9" s="1"/>
  <c r="B534" i="9" a="1"/>
  <c r="B534" i="9" s="1"/>
  <c r="B535" i="9" a="1"/>
  <c r="B535" i="9" s="1"/>
  <c r="B536" i="9" a="1"/>
  <c r="B536" i="9" s="1"/>
  <c r="B537" i="9" a="1"/>
  <c r="B537" i="9" s="1"/>
  <c r="B538" i="9" a="1"/>
  <c r="B538" i="9" s="1"/>
  <c r="B539" i="9" a="1"/>
  <c r="B539" i="9" s="1"/>
  <c r="B540" i="9" a="1"/>
  <c r="B540" i="9" s="1"/>
  <c r="B541" i="9" a="1"/>
  <c r="B541" i="9" s="1"/>
  <c r="B542" i="9" a="1"/>
  <c r="B542" i="9" s="1"/>
  <c r="B543" i="9" a="1"/>
  <c r="B543" i="9" s="1"/>
  <c r="B544" i="9" a="1"/>
  <c r="B544" i="9" s="1"/>
  <c r="B545" i="9" a="1"/>
  <c r="B545" i="9" s="1"/>
  <c r="B546" i="9" a="1"/>
  <c r="B546" i="9" s="1"/>
  <c r="B547" i="9" a="1"/>
  <c r="B547" i="9" s="1"/>
  <c r="B548" i="9" a="1"/>
  <c r="B548" i="9" s="1"/>
  <c r="B549" i="9" a="1"/>
  <c r="B549" i="9" s="1"/>
  <c r="B550" i="9" a="1"/>
  <c r="B550" i="9" s="1"/>
  <c r="B551" i="9" a="1"/>
  <c r="B551" i="9" s="1"/>
  <c r="B552" i="9" a="1"/>
  <c r="B552" i="9" s="1"/>
  <c r="B553" i="9" a="1"/>
  <c r="B553" i="9" s="1"/>
  <c r="B554" i="9" a="1"/>
  <c r="B554" i="9" s="1"/>
  <c r="B555" i="9" a="1"/>
  <c r="B555" i="9" s="1"/>
  <c r="B556" i="9" a="1"/>
  <c r="B556" i="9" s="1"/>
  <c r="B557" i="9" a="1"/>
  <c r="B557" i="9" s="1"/>
  <c r="B558" i="9" a="1"/>
  <c r="B558" i="9" s="1"/>
  <c r="B559" i="9" a="1"/>
  <c r="B559" i="9" s="1"/>
  <c r="B560" i="9" a="1"/>
  <c r="B560" i="9" s="1"/>
  <c r="B561" i="9" a="1"/>
  <c r="B561" i="9" s="1"/>
  <c r="B562" i="9" a="1"/>
  <c r="B562" i="9"/>
  <c r="B563" i="9" a="1"/>
  <c r="B563" i="9" s="1"/>
  <c r="B564" i="9" a="1"/>
  <c r="B564" i="9" s="1"/>
  <c r="B565" i="9" a="1"/>
  <c r="B565" i="9" s="1"/>
  <c r="B566" i="9" a="1"/>
  <c r="B566" i="9" s="1"/>
  <c r="B567" i="9" a="1"/>
  <c r="B567" i="9"/>
  <c r="B568" i="9" a="1"/>
  <c r="B568" i="9" s="1"/>
  <c r="B569" i="9" a="1"/>
  <c r="B569" i="9" s="1"/>
  <c r="B570" i="9" a="1"/>
  <c r="B570" i="9" s="1"/>
  <c r="B571" i="9" a="1"/>
  <c r="B571" i="9" s="1"/>
  <c r="B572" i="9" a="1"/>
  <c r="B572" i="9"/>
  <c r="B573" i="9" a="1"/>
  <c r="B573" i="9" s="1"/>
  <c r="B574" i="9" a="1"/>
  <c r="B574" i="9" s="1"/>
  <c r="B575" i="9" a="1"/>
  <c r="B575" i="9" s="1"/>
  <c r="B576" i="9" a="1"/>
  <c r="B576" i="9"/>
  <c r="B577" i="9" a="1"/>
  <c r="B577" i="9" s="1"/>
  <c r="B578" i="9" a="1"/>
  <c r="B578" i="9"/>
  <c r="B579" i="9" a="1"/>
  <c r="B579" i="9" s="1"/>
  <c r="B580" i="9" a="1"/>
  <c r="B580" i="9" s="1"/>
  <c r="B581" i="9" a="1"/>
  <c r="B581" i="9" s="1"/>
  <c r="B582" i="9" a="1"/>
  <c r="B582" i="9" s="1"/>
  <c r="B583" i="9" a="1"/>
  <c r="B583" i="9" s="1"/>
  <c r="B584" i="9" a="1"/>
  <c r="B584" i="9" s="1"/>
  <c r="B585" i="9" a="1"/>
  <c r="B585" i="9" s="1"/>
  <c r="B586" i="9" a="1"/>
  <c r="B586" i="9" s="1"/>
  <c r="B587" i="9" a="1"/>
  <c r="B587" i="9" s="1"/>
  <c r="B588" i="9" a="1"/>
  <c r="B588" i="9" s="1"/>
  <c r="B589" i="9" a="1"/>
  <c r="B589" i="9" s="1"/>
  <c r="B590" i="9" a="1"/>
  <c r="B590" i="9" s="1"/>
  <c r="B591" i="9" a="1"/>
  <c r="B591" i="9" s="1"/>
  <c r="B592" i="9" a="1"/>
  <c r="B592" i="9" s="1"/>
  <c r="B593" i="9" a="1"/>
  <c r="B593" i="9" s="1"/>
  <c r="B594" i="9" a="1"/>
  <c r="B594" i="9" s="1"/>
  <c r="B595" i="9" a="1"/>
  <c r="B595" i="9" s="1"/>
  <c r="B596" i="9" a="1"/>
  <c r="B596" i="9"/>
  <c r="B597" i="9" a="1"/>
  <c r="B597" i="9" s="1"/>
  <c r="B598" i="9" a="1"/>
  <c r="B598" i="9" s="1"/>
  <c r="B599" i="9" a="1"/>
  <c r="B599" i="9"/>
  <c r="B600" i="9" a="1"/>
  <c r="B600" i="9" s="1"/>
  <c r="B601" i="9" a="1"/>
  <c r="B601" i="9" s="1"/>
  <c r="B602" i="9" a="1"/>
  <c r="B602" i="9" s="1"/>
  <c r="B603" i="9" a="1"/>
  <c r="B603" i="9" s="1"/>
  <c r="B604" i="9" a="1"/>
  <c r="B604" i="9" s="1"/>
  <c r="B605" i="9" a="1"/>
  <c r="B605" i="9" s="1"/>
  <c r="B606" i="9" a="1"/>
  <c r="B606" i="9" s="1"/>
  <c r="B607" i="9" a="1"/>
  <c r="B607" i="9" s="1"/>
  <c r="B608" i="9" a="1"/>
  <c r="B608" i="9" s="1"/>
  <c r="B609" i="9" a="1"/>
  <c r="B609" i="9" s="1"/>
  <c r="B610" i="9" a="1"/>
  <c r="B610" i="9"/>
  <c r="B611" i="9" a="1"/>
  <c r="B611" i="9" s="1"/>
  <c r="B612" i="9" a="1"/>
  <c r="B612" i="9" s="1"/>
  <c r="B613" i="9" a="1"/>
  <c r="B613" i="9" s="1"/>
  <c r="B614" i="9" a="1"/>
  <c r="B614" i="9" s="1"/>
  <c r="B615" i="9" a="1"/>
  <c r="B615" i="9" s="1"/>
  <c r="B616" i="9" a="1"/>
  <c r="B616" i="9" s="1"/>
  <c r="B617" i="9" a="1"/>
  <c r="B617" i="9" s="1"/>
  <c r="B618" i="9" a="1"/>
  <c r="B618" i="9" s="1"/>
  <c r="B619" i="9" a="1"/>
  <c r="B619" i="9" s="1"/>
  <c r="B620" i="9" a="1"/>
  <c r="B620" i="9" s="1"/>
  <c r="B621" i="9" a="1"/>
  <c r="B621" i="9" s="1"/>
  <c r="B622" i="9" a="1"/>
  <c r="B622" i="9" s="1"/>
  <c r="B623" i="9" a="1"/>
  <c r="B623" i="9" s="1"/>
  <c r="B624" i="9" a="1"/>
  <c r="B624" i="9" s="1"/>
  <c r="B625" i="9" a="1"/>
  <c r="B625" i="9" s="1"/>
  <c r="B626" i="9" a="1"/>
  <c r="B626" i="9" s="1"/>
  <c r="B627" i="9" a="1"/>
  <c r="B627" i="9" s="1"/>
  <c r="B628" i="9" a="1"/>
  <c r="B628" i="9" s="1"/>
  <c r="B629" i="9" a="1"/>
  <c r="B629" i="9" s="1"/>
  <c r="B630" i="9" a="1"/>
  <c r="B630" i="9" s="1"/>
  <c r="B631" i="9" a="1"/>
  <c r="B631" i="9"/>
  <c r="B632" i="9" a="1"/>
  <c r="B632" i="9" s="1"/>
  <c r="B633" i="9" a="1"/>
  <c r="B633" i="9" s="1"/>
  <c r="B634" i="9" a="1"/>
  <c r="B634" i="9" s="1"/>
  <c r="B635" i="9" a="1"/>
  <c r="B635" i="9" s="1"/>
  <c r="B636" i="9" a="1"/>
  <c r="B636" i="9" s="1"/>
  <c r="B637" i="9" a="1"/>
  <c r="B637" i="9" s="1"/>
  <c r="B638" i="9" a="1"/>
  <c r="B638" i="9" s="1"/>
  <c r="B639" i="9" a="1"/>
  <c r="B639" i="9" s="1"/>
  <c r="B640" i="9" a="1"/>
  <c r="B640" i="9" s="1"/>
  <c r="B641" i="9" a="1"/>
  <c r="B641" i="9" s="1"/>
  <c r="B642" i="9" a="1"/>
  <c r="B642" i="9" s="1"/>
  <c r="B643" i="9" a="1"/>
  <c r="B643" i="9" s="1"/>
  <c r="B644" i="9" a="1"/>
  <c r="B644" i="9" s="1"/>
  <c r="B645" i="9" a="1"/>
  <c r="B645" i="9" s="1"/>
  <c r="B646" i="9" a="1"/>
  <c r="B646" i="9" s="1"/>
  <c r="B647" i="9" a="1"/>
  <c r="B647" i="9" s="1"/>
  <c r="B648" i="9" a="1"/>
  <c r="B648" i="9" s="1"/>
  <c r="B649" i="9" a="1"/>
  <c r="B649" i="9" s="1"/>
  <c r="B650" i="9" a="1"/>
  <c r="B650" i="9" s="1"/>
  <c r="B651" i="9" a="1"/>
  <c r="B651" i="9" s="1"/>
  <c r="B652" i="9" a="1"/>
  <c r="B652" i="9" s="1"/>
  <c r="B653" i="9" a="1"/>
  <c r="B653" i="9" s="1"/>
  <c r="B654" i="9" a="1"/>
  <c r="B654" i="9" s="1"/>
  <c r="B655" i="9" a="1"/>
  <c r="B655" i="9" s="1"/>
  <c r="B656" i="9" a="1"/>
  <c r="B656" i="9" s="1"/>
  <c r="B657" i="9" a="1"/>
  <c r="B657" i="9" s="1"/>
  <c r="B658" i="9" a="1"/>
  <c r="B658" i="9" s="1"/>
  <c r="B659" i="9" a="1"/>
  <c r="B659" i="9" s="1"/>
  <c r="B660" i="9" a="1"/>
  <c r="B660" i="9" s="1"/>
  <c r="B661" i="9" a="1"/>
  <c r="B661" i="9" s="1"/>
  <c r="B662" i="9" a="1"/>
  <c r="B662" i="9" s="1"/>
  <c r="B663" i="9" a="1"/>
  <c r="B663" i="9" s="1"/>
  <c r="B664" i="9" a="1"/>
  <c r="B664" i="9" s="1"/>
  <c r="B665" i="9" a="1"/>
  <c r="B665" i="9" s="1"/>
  <c r="B666" i="9" a="1"/>
  <c r="B666" i="9" s="1"/>
  <c r="B667" i="9" a="1"/>
  <c r="B667" i="9"/>
  <c r="B668" i="9" a="1"/>
  <c r="B668" i="9" s="1"/>
  <c r="B669" i="9" a="1"/>
  <c r="B669" i="9" s="1"/>
  <c r="B670" i="9" a="1"/>
  <c r="B670" i="9" s="1"/>
  <c r="B671" i="9" a="1"/>
  <c r="B671" i="9" s="1"/>
  <c r="B672" i="9" a="1"/>
  <c r="B672" i="9" s="1"/>
  <c r="B673" i="9" a="1"/>
  <c r="B673" i="9" s="1"/>
  <c r="B674" i="9" a="1"/>
  <c r="B674" i="9" s="1"/>
  <c r="B675" i="9" a="1"/>
  <c r="B675" i="9" s="1"/>
  <c r="B676" i="9" a="1"/>
  <c r="B676" i="9"/>
  <c r="B677" i="9" a="1"/>
  <c r="B677" i="9" s="1"/>
  <c r="B678" i="9" a="1"/>
  <c r="B678" i="9" s="1"/>
  <c r="B679" i="9" a="1"/>
  <c r="B679" i="9" s="1"/>
  <c r="B680" i="9" a="1"/>
  <c r="B680" i="9" s="1"/>
  <c r="B681" i="9" a="1"/>
  <c r="B681" i="9" s="1"/>
  <c r="B682" i="9" a="1"/>
  <c r="B682" i="9" s="1"/>
  <c r="B683" i="9" a="1"/>
  <c r="B683" i="9"/>
  <c r="B684" i="9" a="1"/>
  <c r="B684" i="9" s="1"/>
  <c r="B685" i="9" a="1"/>
  <c r="B685" i="9" s="1"/>
  <c r="B686" i="9" a="1"/>
  <c r="B686" i="9" s="1"/>
  <c r="B687" i="9" a="1"/>
  <c r="B687" i="9" s="1"/>
  <c r="B688" i="9" a="1"/>
  <c r="B688" i="9"/>
  <c r="B689" i="9" a="1"/>
  <c r="B689" i="9"/>
  <c r="B690" i="9" a="1"/>
  <c r="B690" i="9" s="1"/>
  <c r="B691" i="9" a="1"/>
  <c r="B691" i="9"/>
  <c r="B692" i="9" a="1"/>
  <c r="B692" i="9" s="1"/>
  <c r="B693" i="9" a="1"/>
  <c r="B693" i="9" s="1"/>
  <c r="B694" i="9" a="1"/>
  <c r="B694" i="9" s="1"/>
  <c r="B695" i="9" a="1"/>
  <c r="B695" i="9" s="1"/>
  <c r="B696" i="9" a="1"/>
  <c r="B696" i="9" s="1"/>
  <c r="B697" i="9" a="1"/>
  <c r="B697" i="9" s="1"/>
  <c r="B698" i="9" a="1"/>
  <c r="B698" i="9" s="1"/>
  <c r="B699" i="9" a="1"/>
  <c r="B699" i="9" s="1"/>
  <c r="B700" i="9" a="1"/>
  <c r="B700" i="9" s="1"/>
  <c r="B701" i="9" a="1"/>
  <c r="B701" i="9"/>
  <c r="E701" i="9"/>
  <c r="H701" i="9" s="1"/>
  <c r="E700" i="9"/>
  <c r="H700" i="9" s="1"/>
  <c r="E699" i="9"/>
  <c r="H699" i="9" s="1"/>
  <c r="E698" i="9"/>
  <c r="H698" i="9" s="1"/>
  <c r="E697" i="9"/>
  <c r="H697" i="9" s="1"/>
  <c r="E696" i="9"/>
  <c r="H696" i="9" s="1"/>
  <c r="E695" i="9"/>
  <c r="H695" i="9" s="1"/>
  <c r="E694" i="9"/>
  <c r="H694" i="9" s="1"/>
  <c r="E693" i="9"/>
  <c r="H693" i="9" s="1"/>
  <c r="E692" i="9"/>
  <c r="H692" i="9" s="1"/>
  <c r="E691" i="9"/>
  <c r="H691" i="9" s="1"/>
  <c r="E690" i="9"/>
  <c r="H690" i="9" s="1"/>
  <c r="E689" i="9"/>
  <c r="H689" i="9" s="1"/>
  <c r="E688" i="9"/>
  <c r="H688" i="9" s="1"/>
  <c r="E687" i="9"/>
  <c r="H687" i="9" s="1"/>
  <c r="E686" i="9"/>
  <c r="H686" i="9" s="1"/>
  <c r="E685" i="9"/>
  <c r="H685" i="9" s="1"/>
  <c r="E684" i="9"/>
  <c r="H684" i="9" s="1"/>
  <c r="E683" i="9"/>
  <c r="H683" i="9" s="1"/>
  <c r="E682" i="9"/>
  <c r="H682" i="9" s="1"/>
  <c r="E681" i="9"/>
  <c r="H681" i="9" s="1"/>
  <c r="E680" i="9"/>
  <c r="H680" i="9" s="1"/>
  <c r="E679" i="9"/>
  <c r="H679" i="9" s="1"/>
  <c r="E678" i="9"/>
  <c r="H678" i="9" s="1"/>
  <c r="E677" i="9"/>
  <c r="H677" i="9" s="1"/>
  <c r="E676" i="9"/>
  <c r="H676" i="9" s="1"/>
  <c r="E675" i="9"/>
  <c r="H675" i="9" s="1"/>
  <c r="E674" i="9"/>
  <c r="H674" i="9" s="1"/>
  <c r="E673" i="9"/>
  <c r="H673" i="9" s="1"/>
  <c r="E672" i="9"/>
  <c r="H672" i="9" s="1"/>
  <c r="E671" i="9"/>
  <c r="H671" i="9" s="1"/>
  <c r="E670" i="9"/>
  <c r="H670" i="9" s="1"/>
  <c r="E669" i="9"/>
  <c r="H669" i="9" s="1"/>
  <c r="E668" i="9"/>
  <c r="H668" i="9" s="1"/>
  <c r="E667" i="9"/>
  <c r="H667" i="9" s="1"/>
  <c r="E666" i="9"/>
  <c r="H666" i="9" s="1"/>
  <c r="E665" i="9"/>
  <c r="H665" i="9" s="1"/>
  <c r="E664" i="9"/>
  <c r="H664" i="9" s="1"/>
  <c r="E663" i="9"/>
  <c r="H663" i="9" s="1"/>
  <c r="E662" i="9"/>
  <c r="H662" i="9" s="1"/>
  <c r="E661" i="9"/>
  <c r="H661" i="9" s="1"/>
  <c r="E660" i="9"/>
  <c r="H660" i="9" s="1"/>
  <c r="E659" i="9"/>
  <c r="H659" i="9" s="1"/>
  <c r="E658" i="9"/>
  <c r="H658" i="9" s="1"/>
  <c r="E657" i="9"/>
  <c r="H657" i="9" s="1"/>
  <c r="E656" i="9"/>
  <c r="H656" i="9" s="1"/>
  <c r="E655" i="9"/>
  <c r="H655" i="9" s="1"/>
  <c r="E654" i="9"/>
  <c r="H654" i="9" s="1"/>
  <c r="E653" i="9"/>
  <c r="H653" i="9" s="1"/>
  <c r="E652" i="9"/>
  <c r="H652" i="9" s="1"/>
  <c r="E651" i="9"/>
  <c r="H651" i="9" s="1"/>
  <c r="E650" i="9"/>
  <c r="H650" i="9" s="1"/>
  <c r="E649" i="9"/>
  <c r="H649" i="9" s="1"/>
  <c r="E648" i="9"/>
  <c r="H648" i="9" s="1"/>
  <c r="E647" i="9"/>
  <c r="H647" i="9" s="1"/>
  <c r="E646" i="9"/>
  <c r="H646" i="9" s="1"/>
  <c r="E645" i="9"/>
  <c r="H645" i="9" s="1"/>
  <c r="E644" i="9"/>
  <c r="H644" i="9" s="1"/>
  <c r="E643" i="9"/>
  <c r="H643" i="9" s="1"/>
  <c r="E642" i="9"/>
  <c r="H642" i="9" s="1"/>
  <c r="E641" i="9"/>
  <c r="H641" i="9" s="1"/>
  <c r="E640" i="9"/>
  <c r="H640" i="9" s="1"/>
  <c r="E639" i="9"/>
  <c r="H639" i="9" s="1"/>
  <c r="E638" i="9"/>
  <c r="H638" i="9" s="1"/>
  <c r="E637" i="9"/>
  <c r="H637" i="9" s="1"/>
  <c r="E636" i="9"/>
  <c r="H636" i="9" s="1"/>
  <c r="E635" i="9"/>
  <c r="H635" i="9" s="1"/>
  <c r="E634" i="9"/>
  <c r="H634" i="9" s="1"/>
  <c r="E633" i="9"/>
  <c r="H633" i="9" s="1"/>
  <c r="E632" i="9"/>
  <c r="H632" i="9" s="1"/>
  <c r="E631" i="9"/>
  <c r="H631" i="9" s="1"/>
  <c r="E630" i="9"/>
  <c r="H630" i="9" s="1"/>
  <c r="E629" i="9"/>
  <c r="H629" i="9" s="1"/>
  <c r="E628" i="9"/>
  <c r="H628" i="9" s="1"/>
  <c r="E627" i="9"/>
  <c r="H627" i="9" s="1"/>
  <c r="E626" i="9"/>
  <c r="H626" i="9" s="1"/>
  <c r="E625" i="9"/>
  <c r="H625" i="9" s="1"/>
  <c r="E624" i="9"/>
  <c r="H624" i="9" s="1"/>
  <c r="E623" i="9"/>
  <c r="H623" i="9" s="1"/>
  <c r="E622" i="9"/>
  <c r="H622" i="9" s="1"/>
  <c r="E621" i="9"/>
  <c r="H621" i="9" s="1"/>
  <c r="E620" i="9"/>
  <c r="H620" i="9" s="1"/>
  <c r="E619" i="9"/>
  <c r="H619" i="9" s="1"/>
  <c r="E618" i="9"/>
  <c r="H618" i="9" s="1"/>
  <c r="E617" i="9"/>
  <c r="H617" i="9" s="1"/>
  <c r="E616" i="9"/>
  <c r="H616" i="9" s="1"/>
  <c r="E615" i="9"/>
  <c r="H615" i="9" s="1"/>
  <c r="E614" i="9"/>
  <c r="H614" i="9" s="1"/>
  <c r="E613" i="9"/>
  <c r="H613" i="9" s="1"/>
  <c r="E612" i="9"/>
  <c r="H612" i="9" s="1"/>
  <c r="E611" i="9"/>
  <c r="H611" i="9" s="1"/>
  <c r="E610" i="9"/>
  <c r="H610" i="9" s="1"/>
  <c r="E609" i="9"/>
  <c r="H609" i="9" s="1"/>
  <c r="E608" i="9"/>
  <c r="H608" i="9" s="1"/>
  <c r="E607" i="9"/>
  <c r="H607" i="9" s="1"/>
  <c r="E606" i="9"/>
  <c r="H606" i="9" s="1"/>
  <c r="E605" i="9"/>
  <c r="H605" i="9" s="1"/>
  <c r="E604" i="9"/>
  <c r="H604" i="9" s="1"/>
  <c r="E603" i="9"/>
  <c r="H603" i="9" s="1"/>
  <c r="E602" i="9"/>
  <c r="H602" i="9" s="1"/>
  <c r="E601" i="9"/>
  <c r="H601" i="9" s="1"/>
  <c r="E600" i="9"/>
  <c r="H600" i="9" s="1"/>
  <c r="E599" i="9"/>
  <c r="H599" i="9" s="1"/>
  <c r="E598" i="9"/>
  <c r="H598" i="9" s="1"/>
  <c r="E597" i="9"/>
  <c r="H597" i="9" s="1"/>
  <c r="E596" i="9"/>
  <c r="H596" i="9" s="1"/>
  <c r="E595" i="9"/>
  <c r="H595" i="9" s="1"/>
  <c r="E594" i="9"/>
  <c r="H594" i="9" s="1"/>
  <c r="E593" i="9"/>
  <c r="H593" i="9" s="1"/>
  <c r="E592" i="9"/>
  <c r="H592" i="9" s="1"/>
  <c r="E591" i="9"/>
  <c r="H591" i="9" s="1"/>
  <c r="E590" i="9"/>
  <c r="H590" i="9" s="1"/>
  <c r="E589" i="9"/>
  <c r="H589" i="9" s="1"/>
  <c r="E588" i="9"/>
  <c r="H588" i="9" s="1"/>
  <c r="E587" i="9"/>
  <c r="H587" i="9" s="1"/>
  <c r="E586" i="9"/>
  <c r="H586" i="9" s="1"/>
  <c r="E585" i="9"/>
  <c r="H585" i="9" s="1"/>
  <c r="E584" i="9"/>
  <c r="H584" i="9" s="1"/>
  <c r="E583" i="9"/>
  <c r="H583" i="9" s="1"/>
  <c r="E582" i="9"/>
  <c r="H582" i="9" s="1"/>
  <c r="E581" i="9"/>
  <c r="H581" i="9" s="1"/>
  <c r="E580" i="9"/>
  <c r="H580" i="9" s="1"/>
  <c r="E579" i="9"/>
  <c r="H579" i="9" s="1"/>
  <c r="E578" i="9"/>
  <c r="H578" i="9" s="1"/>
  <c r="E577" i="9"/>
  <c r="H577" i="9" s="1"/>
  <c r="E576" i="9"/>
  <c r="H576" i="9" s="1"/>
  <c r="E575" i="9"/>
  <c r="H575" i="9" s="1"/>
  <c r="E574" i="9"/>
  <c r="H574" i="9" s="1"/>
  <c r="E573" i="9"/>
  <c r="H573" i="9" s="1"/>
  <c r="E572" i="9"/>
  <c r="H572" i="9" s="1"/>
  <c r="E571" i="9"/>
  <c r="H571" i="9" s="1"/>
  <c r="E570" i="9"/>
  <c r="H570" i="9" s="1"/>
  <c r="E569" i="9"/>
  <c r="H569" i="9" s="1"/>
  <c r="E568" i="9"/>
  <c r="H568" i="9" s="1"/>
  <c r="E567" i="9"/>
  <c r="H567" i="9" s="1"/>
  <c r="E566" i="9"/>
  <c r="H566" i="9" s="1"/>
  <c r="E565" i="9"/>
  <c r="H565" i="9" s="1"/>
  <c r="E564" i="9"/>
  <c r="H564" i="9" s="1"/>
  <c r="E563" i="9"/>
  <c r="H563" i="9" s="1"/>
  <c r="E562" i="9"/>
  <c r="H562" i="9" s="1"/>
  <c r="E561" i="9"/>
  <c r="H561" i="9" s="1"/>
  <c r="E560" i="9"/>
  <c r="H560" i="9" s="1"/>
  <c r="E559" i="9"/>
  <c r="H559" i="9" s="1"/>
  <c r="E558" i="9"/>
  <c r="H558" i="9" s="1"/>
  <c r="E557" i="9"/>
  <c r="H557" i="9" s="1"/>
  <c r="E556" i="9"/>
  <c r="H556" i="9" s="1"/>
  <c r="E555" i="9"/>
  <c r="H555" i="9" s="1"/>
  <c r="E554" i="9"/>
  <c r="H554" i="9" s="1"/>
  <c r="E553" i="9"/>
  <c r="H553" i="9" s="1"/>
  <c r="E552" i="9"/>
  <c r="H552" i="9" s="1"/>
  <c r="E551" i="9"/>
  <c r="H551" i="9" s="1"/>
  <c r="E550" i="9"/>
  <c r="H550" i="9" s="1"/>
  <c r="E549" i="9"/>
  <c r="H549" i="9" s="1"/>
  <c r="E548" i="9"/>
  <c r="H548" i="9" s="1"/>
  <c r="E547" i="9"/>
  <c r="H547" i="9" s="1"/>
  <c r="E546" i="9"/>
  <c r="H546" i="9" s="1"/>
  <c r="E545" i="9"/>
  <c r="H545" i="9" s="1"/>
  <c r="E544" i="9"/>
  <c r="H544" i="9" s="1"/>
  <c r="E543" i="9"/>
  <c r="H543" i="9" s="1"/>
  <c r="E542" i="9"/>
  <c r="H542" i="9" s="1"/>
  <c r="E541" i="9"/>
  <c r="H541" i="9" s="1"/>
  <c r="E540" i="9"/>
  <c r="H540" i="9" s="1"/>
  <c r="E539" i="9"/>
  <c r="H539" i="9" s="1"/>
  <c r="E538" i="9"/>
  <c r="H538" i="9" s="1"/>
  <c r="E537" i="9"/>
  <c r="H537" i="9" s="1"/>
  <c r="E536" i="9"/>
  <c r="H536" i="9" s="1"/>
  <c r="E535" i="9"/>
  <c r="H535" i="9" s="1"/>
  <c r="E534" i="9"/>
  <c r="H534" i="9" s="1"/>
  <c r="E533" i="9"/>
  <c r="H533" i="9" s="1"/>
  <c r="E532" i="9"/>
  <c r="H532" i="9" s="1"/>
  <c r="E531" i="9"/>
  <c r="H531" i="9" s="1"/>
  <c r="E530" i="9"/>
  <c r="H530" i="9" s="1"/>
  <c r="E529" i="9"/>
  <c r="H529" i="9" s="1"/>
  <c r="E528" i="9"/>
  <c r="H528" i="9" s="1"/>
  <c r="E527" i="9"/>
  <c r="H527" i="9" s="1"/>
  <c r="E526" i="9"/>
  <c r="H526" i="9" s="1"/>
  <c r="E525" i="9"/>
  <c r="H525" i="9" s="1"/>
  <c r="E524" i="9"/>
  <c r="H524" i="9" s="1"/>
  <c r="E523" i="9"/>
  <c r="H523" i="9" s="1"/>
  <c r="E522" i="9"/>
  <c r="H522" i="9" s="1"/>
  <c r="E521" i="9"/>
  <c r="H521" i="9" s="1"/>
  <c r="E520" i="9"/>
  <c r="H520" i="9" s="1"/>
  <c r="E519" i="9"/>
  <c r="H519" i="9" s="1"/>
  <c r="E518" i="9"/>
  <c r="H518" i="9" s="1"/>
  <c r="E517" i="9"/>
  <c r="H517" i="9" s="1"/>
  <c r="E516" i="9"/>
  <c r="H516" i="9" s="1"/>
  <c r="E515" i="9"/>
  <c r="H515" i="9" s="1"/>
  <c r="E514" i="9"/>
  <c r="H514" i="9" s="1"/>
  <c r="E513" i="9"/>
  <c r="H513" i="9" s="1"/>
  <c r="E512" i="9"/>
  <c r="H512" i="9" s="1"/>
  <c r="E511" i="9"/>
  <c r="H511" i="9" s="1"/>
  <c r="E510" i="9"/>
  <c r="H510" i="9" s="1"/>
  <c r="E509" i="9"/>
  <c r="H509" i="9" s="1"/>
  <c r="E508" i="9"/>
  <c r="H508" i="9" s="1"/>
  <c r="E507" i="9"/>
  <c r="H507" i="9" s="1"/>
  <c r="E506" i="9"/>
  <c r="H506" i="9" s="1"/>
  <c r="E505" i="9"/>
  <c r="H505" i="9" s="1"/>
  <c r="E504" i="9"/>
  <c r="H504" i="9" s="1"/>
  <c r="E503" i="9"/>
  <c r="H503" i="9" s="1"/>
  <c r="E502" i="9"/>
  <c r="H502" i="9" s="1"/>
  <c r="E501" i="9"/>
  <c r="H501" i="9" s="1"/>
  <c r="E500" i="9"/>
  <c r="H500" i="9" s="1"/>
  <c r="E499" i="9"/>
  <c r="H499" i="9" s="1"/>
  <c r="E498" i="9"/>
  <c r="H498" i="9" s="1"/>
  <c r="E497" i="9"/>
  <c r="H497" i="9" s="1"/>
  <c r="E496" i="9"/>
  <c r="H496" i="9" s="1"/>
  <c r="E495" i="9"/>
  <c r="H495" i="9" s="1"/>
  <c r="E494" i="9"/>
  <c r="H494" i="9" s="1"/>
  <c r="E493" i="9"/>
  <c r="H493" i="9" s="1"/>
  <c r="E492" i="9"/>
  <c r="H492" i="9" s="1"/>
  <c r="E491" i="9"/>
  <c r="H491" i="9" s="1"/>
  <c r="E490" i="9"/>
  <c r="H490" i="9" s="1"/>
  <c r="E489" i="9"/>
  <c r="H489" i="9" s="1"/>
  <c r="E488" i="9"/>
  <c r="H488" i="9" s="1"/>
  <c r="E487" i="9"/>
  <c r="H487" i="9" s="1"/>
  <c r="E486" i="9"/>
  <c r="H486" i="9" s="1"/>
  <c r="E485" i="9"/>
  <c r="H485" i="9" s="1"/>
  <c r="E484" i="9"/>
  <c r="H484" i="9" s="1"/>
  <c r="E483" i="9"/>
  <c r="H483" i="9" s="1"/>
  <c r="E482" i="9"/>
  <c r="H482" i="9" s="1"/>
  <c r="E481" i="9"/>
  <c r="H481" i="9" s="1"/>
  <c r="E480" i="9"/>
  <c r="H480" i="9" s="1"/>
  <c r="E479" i="9"/>
  <c r="H479" i="9" s="1"/>
  <c r="E478" i="9"/>
  <c r="H478" i="9" s="1"/>
  <c r="E477" i="9"/>
  <c r="H477" i="9" s="1"/>
  <c r="E476" i="9"/>
  <c r="H476" i="9" s="1"/>
  <c r="E475" i="9"/>
  <c r="H475" i="9" s="1"/>
  <c r="E474" i="9"/>
  <c r="H474" i="9" s="1"/>
  <c r="E473" i="9"/>
  <c r="H473" i="9" s="1"/>
  <c r="E472" i="9"/>
  <c r="H472" i="9" s="1"/>
  <c r="E471" i="9"/>
  <c r="H471" i="9" s="1"/>
  <c r="E470" i="9"/>
  <c r="H470" i="9" s="1"/>
  <c r="E469" i="9"/>
  <c r="H469" i="9" s="1"/>
  <c r="E468" i="9"/>
  <c r="H468" i="9" s="1"/>
  <c r="E467" i="9"/>
  <c r="H467" i="9" s="1"/>
  <c r="E466" i="9"/>
  <c r="H466" i="9" s="1"/>
  <c r="E465" i="9"/>
  <c r="H465" i="9" s="1"/>
  <c r="E464" i="9"/>
  <c r="H464" i="9" s="1"/>
  <c r="E463" i="9"/>
  <c r="H463" i="9" s="1"/>
  <c r="E462" i="9"/>
  <c r="H462" i="9" s="1"/>
  <c r="E461" i="9"/>
  <c r="H461" i="9" s="1"/>
  <c r="E460" i="9"/>
  <c r="H460" i="9" s="1"/>
  <c r="E459" i="9"/>
  <c r="H459" i="9" s="1"/>
  <c r="E458" i="9"/>
  <c r="H458" i="9" s="1"/>
  <c r="E457" i="9"/>
  <c r="H457" i="9" s="1"/>
  <c r="E456" i="9"/>
  <c r="H456" i="9" s="1"/>
  <c r="E455" i="9"/>
  <c r="H455" i="9" s="1"/>
  <c r="E454" i="9"/>
  <c r="H454" i="9" s="1"/>
  <c r="E453" i="9"/>
  <c r="H453" i="9" s="1"/>
  <c r="E452" i="9"/>
  <c r="H452" i="9" s="1"/>
  <c r="E451" i="9"/>
  <c r="H451" i="9" s="1"/>
  <c r="E450" i="9"/>
  <c r="H450" i="9" s="1"/>
  <c r="E449" i="9"/>
  <c r="H449" i="9" s="1"/>
  <c r="E448" i="9"/>
  <c r="H448" i="9" s="1"/>
  <c r="E447" i="9"/>
  <c r="H447" i="9" s="1"/>
  <c r="E446" i="9"/>
  <c r="H446" i="9" s="1"/>
  <c r="E445" i="9"/>
  <c r="H445" i="9" s="1"/>
  <c r="E444" i="9"/>
  <c r="H444" i="9" s="1"/>
  <c r="E443" i="9"/>
  <c r="H443" i="9" s="1"/>
  <c r="E442" i="9"/>
  <c r="H442" i="9" s="1"/>
  <c r="E441" i="9"/>
  <c r="H441" i="9" s="1"/>
  <c r="E440" i="9"/>
  <c r="H440" i="9" s="1"/>
  <c r="E439" i="9"/>
  <c r="H439" i="9" s="1"/>
  <c r="E438" i="9"/>
  <c r="H438" i="9" s="1"/>
  <c r="E437" i="9"/>
  <c r="H437" i="9" s="1"/>
  <c r="E436" i="9"/>
  <c r="H436" i="9" s="1"/>
  <c r="E435" i="9"/>
  <c r="H435" i="9" s="1"/>
  <c r="E434" i="9"/>
  <c r="H434" i="9" s="1"/>
  <c r="E433" i="9"/>
  <c r="H433" i="9" s="1"/>
  <c r="E432" i="9"/>
  <c r="H432" i="9" s="1"/>
  <c r="E431" i="9"/>
  <c r="H431" i="9" s="1"/>
  <c r="E430" i="9"/>
  <c r="H430" i="9" s="1"/>
  <c r="E429" i="9"/>
  <c r="H429" i="9" s="1"/>
  <c r="E428" i="9"/>
  <c r="H428" i="9" s="1"/>
  <c r="E427" i="9"/>
  <c r="H427" i="9" s="1"/>
  <c r="E426" i="9"/>
  <c r="H426" i="9" s="1"/>
  <c r="E425" i="9"/>
  <c r="H425" i="9" s="1"/>
  <c r="E424" i="9"/>
  <c r="H424" i="9" s="1"/>
  <c r="E423" i="9"/>
  <c r="H423" i="9" s="1"/>
  <c r="E422" i="9"/>
  <c r="H422" i="9" s="1"/>
  <c r="E421" i="9"/>
  <c r="H421" i="9" s="1"/>
  <c r="E420" i="9"/>
  <c r="H420" i="9" s="1"/>
  <c r="E419" i="9"/>
  <c r="H419" i="9" s="1"/>
  <c r="E418" i="9"/>
  <c r="H418" i="9" s="1"/>
  <c r="E417" i="9"/>
  <c r="H417" i="9" s="1"/>
  <c r="E416" i="9"/>
  <c r="H416" i="9" s="1"/>
  <c r="E415" i="9"/>
  <c r="H415" i="9" s="1"/>
  <c r="E414" i="9"/>
  <c r="H414" i="9" s="1"/>
  <c r="E413" i="9"/>
  <c r="H413" i="9" s="1"/>
  <c r="E412" i="9"/>
  <c r="H412" i="9" s="1"/>
  <c r="E411" i="9"/>
  <c r="H411" i="9" s="1"/>
  <c r="E410" i="9"/>
  <c r="H410" i="9" s="1"/>
  <c r="E409" i="9"/>
  <c r="H409" i="9" s="1"/>
  <c r="E408" i="9"/>
  <c r="H408" i="9" s="1"/>
  <c r="E407" i="9"/>
  <c r="H407" i="9" s="1"/>
  <c r="E406" i="9"/>
  <c r="H406" i="9" s="1"/>
  <c r="E405" i="9"/>
  <c r="H405" i="9" s="1"/>
  <c r="E404" i="9"/>
  <c r="H404" i="9" s="1"/>
  <c r="E403" i="9"/>
  <c r="H403" i="9" s="1"/>
  <c r="E402" i="9"/>
  <c r="H402" i="9" s="1"/>
  <c r="E401" i="9"/>
  <c r="H401" i="9" s="1"/>
  <c r="E400" i="9"/>
  <c r="H400" i="9" s="1"/>
  <c r="E399" i="9"/>
  <c r="H399" i="9" s="1"/>
  <c r="E398" i="9"/>
  <c r="H398" i="9" s="1"/>
  <c r="E397" i="9"/>
  <c r="H397" i="9" s="1"/>
  <c r="E396" i="9"/>
  <c r="H396" i="9" s="1"/>
  <c r="E395" i="9"/>
  <c r="H395" i="9" s="1"/>
  <c r="E394" i="9"/>
  <c r="H394" i="9" s="1"/>
  <c r="E393" i="9"/>
  <c r="H393" i="9" s="1"/>
  <c r="E392" i="9"/>
  <c r="H392" i="9" s="1"/>
  <c r="E391" i="9"/>
  <c r="H391" i="9" s="1"/>
  <c r="E390" i="9"/>
  <c r="H390" i="9" s="1"/>
  <c r="E389" i="9"/>
  <c r="H389" i="9" s="1"/>
  <c r="E388" i="9"/>
  <c r="H388" i="9" s="1"/>
  <c r="E387" i="9"/>
  <c r="H387" i="9" s="1"/>
  <c r="E386" i="9"/>
  <c r="H386" i="9" s="1"/>
  <c r="E385" i="9"/>
  <c r="H385" i="9" s="1"/>
  <c r="E384" i="9"/>
  <c r="H384" i="9" s="1"/>
  <c r="E383" i="9"/>
  <c r="H383" i="9" s="1"/>
  <c r="E382" i="9"/>
  <c r="H382" i="9" s="1"/>
  <c r="E381" i="9"/>
  <c r="H381" i="9" s="1"/>
  <c r="E380" i="9"/>
  <c r="H380" i="9" s="1"/>
  <c r="E379" i="9"/>
  <c r="H379" i="9" s="1"/>
  <c r="E378" i="9"/>
  <c r="H378" i="9" s="1"/>
  <c r="E377" i="9"/>
  <c r="H377" i="9" s="1"/>
  <c r="E376" i="9"/>
  <c r="H376" i="9" s="1"/>
  <c r="E375" i="9"/>
  <c r="H375" i="9" s="1"/>
  <c r="E374" i="9"/>
  <c r="H374" i="9" s="1"/>
  <c r="E373" i="9"/>
  <c r="H373" i="9" s="1"/>
  <c r="E372" i="9"/>
  <c r="H372" i="9" s="1"/>
  <c r="E371" i="9"/>
  <c r="H371" i="9" s="1"/>
  <c r="E370" i="9"/>
  <c r="H370" i="9" s="1"/>
  <c r="E369" i="9"/>
  <c r="H369" i="9" s="1"/>
  <c r="E368" i="9"/>
  <c r="H368" i="9" s="1"/>
  <c r="E367" i="9"/>
  <c r="H367" i="9" s="1"/>
  <c r="E366" i="9"/>
  <c r="H366" i="9" s="1"/>
  <c r="E365" i="9"/>
  <c r="H365" i="9" s="1"/>
  <c r="E364" i="9"/>
  <c r="H364" i="9" s="1"/>
  <c r="E363" i="9"/>
  <c r="H363" i="9" s="1"/>
  <c r="E362" i="9"/>
  <c r="H362" i="9" s="1"/>
  <c r="E361" i="9"/>
  <c r="H361" i="9" s="1"/>
  <c r="E360" i="9"/>
  <c r="H360" i="9" s="1"/>
  <c r="E359" i="9"/>
  <c r="H359" i="9" s="1"/>
  <c r="E358" i="9"/>
  <c r="H358" i="9" s="1"/>
  <c r="E357" i="9"/>
  <c r="H357" i="9" s="1"/>
  <c r="E356" i="9"/>
  <c r="H356" i="9" s="1"/>
  <c r="E355" i="9"/>
  <c r="H355" i="9" s="1"/>
  <c r="E354" i="9"/>
  <c r="H354" i="9" s="1"/>
  <c r="E353" i="9"/>
  <c r="H353" i="9" s="1"/>
  <c r="E352" i="9"/>
  <c r="H352" i="9" s="1"/>
  <c r="E351" i="9"/>
  <c r="H351" i="9" s="1"/>
  <c r="E350" i="9"/>
  <c r="H350" i="9" s="1"/>
  <c r="E349" i="9"/>
  <c r="H349" i="9" s="1"/>
  <c r="E348" i="9"/>
  <c r="H348" i="9" s="1"/>
  <c r="E347" i="9"/>
  <c r="H347" i="9" s="1"/>
  <c r="E346" i="9"/>
  <c r="H346" i="9" s="1"/>
  <c r="E345" i="9"/>
  <c r="H345" i="9" s="1"/>
  <c r="E344" i="9"/>
  <c r="H344" i="9" s="1"/>
  <c r="E343" i="9"/>
  <c r="H343" i="9" s="1"/>
  <c r="E342" i="9"/>
  <c r="H342" i="9" s="1"/>
  <c r="E341" i="9"/>
  <c r="H341" i="9" s="1"/>
  <c r="E340" i="9"/>
  <c r="H340" i="9" s="1"/>
  <c r="E339" i="9"/>
  <c r="H339" i="9" s="1"/>
  <c r="E338" i="9"/>
  <c r="H338" i="9" s="1"/>
  <c r="E337" i="9"/>
  <c r="H337" i="9" s="1"/>
  <c r="E336" i="9"/>
  <c r="H336" i="9" s="1"/>
  <c r="E335" i="9"/>
  <c r="H335" i="9" s="1"/>
  <c r="E334" i="9"/>
  <c r="H334" i="9" s="1"/>
  <c r="E333" i="9"/>
  <c r="H333" i="9" s="1"/>
  <c r="E332" i="9"/>
  <c r="H332" i="9" s="1"/>
  <c r="E331" i="9"/>
  <c r="H331" i="9" s="1"/>
  <c r="E330" i="9"/>
  <c r="H330" i="9" s="1"/>
  <c r="E329" i="9"/>
  <c r="H329" i="9" s="1"/>
  <c r="E328" i="9"/>
  <c r="H328" i="9" s="1"/>
  <c r="E327" i="9"/>
  <c r="H327" i="9" s="1"/>
  <c r="E326" i="9"/>
  <c r="H326" i="9" s="1"/>
  <c r="E325" i="9"/>
  <c r="H325" i="9" s="1"/>
  <c r="E324" i="9"/>
  <c r="H324" i="9" s="1"/>
  <c r="E323" i="9"/>
  <c r="H323" i="9" s="1"/>
  <c r="E322" i="9"/>
  <c r="H322" i="9" s="1"/>
  <c r="E321" i="9"/>
  <c r="H321" i="9" s="1"/>
  <c r="E320" i="9"/>
  <c r="H320" i="9" s="1"/>
  <c r="E319" i="9"/>
  <c r="H319" i="9" s="1"/>
  <c r="E318" i="9"/>
  <c r="H318" i="9" s="1"/>
  <c r="E317" i="9"/>
  <c r="H317" i="9" s="1"/>
  <c r="E316" i="9"/>
  <c r="H316" i="9" s="1"/>
  <c r="E315" i="9"/>
  <c r="H315" i="9" s="1"/>
  <c r="E314" i="9"/>
  <c r="H314" i="9" s="1"/>
  <c r="E313" i="9"/>
  <c r="H313" i="9" s="1"/>
  <c r="E312" i="9"/>
  <c r="H312" i="9" s="1"/>
  <c r="E311" i="9"/>
  <c r="H311" i="9" s="1"/>
  <c r="E310" i="9"/>
  <c r="H310" i="9" s="1"/>
  <c r="E309" i="9"/>
  <c r="H309" i="9" s="1"/>
  <c r="E308" i="9"/>
  <c r="H308" i="9" s="1"/>
  <c r="E307" i="9"/>
  <c r="H307" i="9" s="1"/>
  <c r="E306" i="9"/>
  <c r="H306" i="9" s="1"/>
  <c r="E305" i="9"/>
  <c r="H305" i="9" s="1"/>
  <c r="E304" i="9"/>
  <c r="H304" i="9" s="1"/>
  <c r="E303" i="9"/>
  <c r="H303" i="9" s="1"/>
  <c r="E302" i="9"/>
  <c r="H302" i="9" s="1"/>
  <c r="E301" i="9"/>
  <c r="H301" i="9" s="1"/>
  <c r="E300" i="9"/>
  <c r="H300" i="9" s="1"/>
  <c r="E299" i="9"/>
  <c r="H299" i="9" s="1"/>
  <c r="E298" i="9"/>
  <c r="H298" i="9" s="1"/>
  <c r="E297" i="9"/>
  <c r="H297" i="9" s="1"/>
  <c r="E296" i="9"/>
  <c r="H296" i="9" s="1"/>
  <c r="E295" i="9"/>
  <c r="H295" i="9" s="1"/>
  <c r="E294" i="9"/>
  <c r="H294" i="9" s="1"/>
  <c r="E293" i="9"/>
  <c r="H293" i="9" s="1"/>
  <c r="E292" i="9"/>
  <c r="H292" i="9" s="1"/>
  <c r="E291" i="9"/>
  <c r="H291" i="9" s="1"/>
  <c r="E290" i="9"/>
  <c r="H290" i="9" s="1"/>
  <c r="E289" i="9"/>
  <c r="H289" i="9" s="1"/>
  <c r="E288" i="9"/>
  <c r="H288" i="9" s="1"/>
  <c r="E287" i="9"/>
  <c r="H287" i="9" s="1"/>
  <c r="E286" i="9"/>
  <c r="H286" i="9" s="1"/>
  <c r="E285" i="9"/>
  <c r="H285" i="9" s="1"/>
  <c r="E284" i="9"/>
  <c r="H284" i="9" s="1"/>
  <c r="E283" i="9"/>
  <c r="H283" i="9" s="1"/>
  <c r="E282" i="9"/>
  <c r="H282" i="9" s="1"/>
  <c r="E281" i="9"/>
  <c r="H281" i="9" s="1"/>
  <c r="E280" i="9"/>
  <c r="H280" i="9" s="1"/>
  <c r="E279" i="9"/>
  <c r="H279" i="9" s="1"/>
  <c r="E278" i="9"/>
  <c r="H278" i="9" s="1"/>
  <c r="E277" i="9"/>
  <c r="H277" i="9" s="1"/>
  <c r="E276" i="9"/>
  <c r="H276" i="9" s="1"/>
  <c r="E275" i="9"/>
  <c r="H275" i="9" s="1"/>
  <c r="E274" i="9"/>
  <c r="H274" i="9" s="1"/>
  <c r="E273" i="9"/>
  <c r="H273" i="9" s="1"/>
  <c r="E272" i="9"/>
  <c r="H272" i="9" s="1"/>
  <c r="E271" i="9"/>
  <c r="H271" i="9" s="1"/>
  <c r="E270" i="9"/>
  <c r="H270" i="9" s="1"/>
  <c r="E269" i="9"/>
  <c r="H269" i="9" s="1"/>
  <c r="E268" i="9"/>
  <c r="H268" i="9" s="1"/>
  <c r="E267" i="9"/>
  <c r="H267" i="9" s="1"/>
  <c r="E266" i="9"/>
  <c r="H266" i="9" s="1"/>
  <c r="E265" i="9"/>
  <c r="H265" i="9" s="1"/>
  <c r="E264" i="9"/>
  <c r="H264" i="9" s="1"/>
  <c r="E263" i="9"/>
  <c r="H263" i="9" s="1"/>
  <c r="E262" i="9"/>
  <c r="H262" i="9" s="1"/>
  <c r="E261" i="9"/>
  <c r="H261" i="9" s="1"/>
  <c r="E260" i="9"/>
  <c r="H260" i="9" s="1"/>
  <c r="E259" i="9"/>
  <c r="H259" i="9" s="1"/>
  <c r="E258" i="9"/>
  <c r="H258" i="9" s="1"/>
  <c r="E257" i="9"/>
  <c r="H257" i="9" s="1"/>
  <c r="E256" i="9"/>
  <c r="H256" i="9" s="1"/>
  <c r="E255" i="9"/>
  <c r="H255" i="9" s="1"/>
  <c r="E254" i="9"/>
  <c r="H254" i="9" s="1"/>
  <c r="E253" i="9"/>
  <c r="H253" i="9" s="1"/>
  <c r="E252" i="9"/>
  <c r="H252" i="9" s="1"/>
  <c r="E251" i="9"/>
  <c r="H251" i="9" s="1"/>
  <c r="E250" i="9"/>
  <c r="H250" i="9" s="1"/>
  <c r="E249" i="9"/>
  <c r="H249" i="9" s="1"/>
  <c r="E248" i="9"/>
  <c r="H248" i="9" s="1"/>
  <c r="E247" i="9"/>
  <c r="H247" i="9" s="1"/>
  <c r="E246" i="9"/>
  <c r="H246" i="9" s="1"/>
  <c r="E245" i="9"/>
  <c r="H245" i="9" s="1"/>
  <c r="E244" i="9"/>
  <c r="H244" i="9" s="1"/>
  <c r="E243" i="9"/>
  <c r="H243" i="9" s="1"/>
  <c r="E242" i="9"/>
  <c r="H242" i="9" s="1"/>
  <c r="E241" i="9"/>
  <c r="H241" i="9" s="1"/>
  <c r="E240" i="9"/>
  <c r="H240" i="9" s="1"/>
  <c r="E239" i="9"/>
  <c r="H239" i="9" s="1"/>
  <c r="E238" i="9"/>
  <c r="H238" i="9" s="1"/>
  <c r="E237" i="9"/>
  <c r="H237" i="9" s="1"/>
  <c r="E236" i="9"/>
  <c r="H236" i="9" s="1"/>
  <c r="E235" i="9"/>
  <c r="H235" i="9" s="1"/>
  <c r="E234" i="9"/>
  <c r="H234" i="9" s="1"/>
  <c r="E233" i="9"/>
  <c r="H233" i="9" s="1"/>
  <c r="E232" i="9"/>
  <c r="H232" i="9" s="1"/>
  <c r="E231" i="9"/>
  <c r="H231" i="9" s="1"/>
  <c r="E230" i="9"/>
  <c r="H230" i="9" s="1"/>
  <c r="E229" i="9"/>
  <c r="H229" i="9" s="1"/>
  <c r="E228" i="9"/>
  <c r="H228" i="9" s="1"/>
  <c r="E227" i="9"/>
  <c r="H227" i="9" s="1"/>
  <c r="E226" i="9"/>
  <c r="H226" i="9" s="1"/>
  <c r="E225" i="9"/>
  <c r="H225" i="9" s="1"/>
  <c r="E224" i="9"/>
  <c r="H224" i="9" s="1"/>
  <c r="E223" i="9"/>
  <c r="H223" i="9" s="1"/>
  <c r="E222" i="9"/>
  <c r="H222" i="9" s="1"/>
  <c r="E221" i="9"/>
  <c r="H221" i="9" s="1"/>
  <c r="E220" i="9"/>
  <c r="H220" i="9" s="1"/>
  <c r="E219" i="9"/>
  <c r="H219" i="9" s="1"/>
  <c r="E218" i="9"/>
  <c r="H218" i="9" s="1"/>
  <c r="E217" i="9"/>
  <c r="H217" i="9" s="1"/>
  <c r="E216" i="9"/>
  <c r="H216" i="9" s="1"/>
  <c r="E215" i="9"/>
  <c r="H215" i="9" s="1"/>
  <c r="E214" i="9"/>
  <c r="H214" i="9" s="1"/>
  <c r="E213" i="9"/>
  <c r="H213" i="9" s="1"/>
  <c r="E212" i="9"/>
  <c r="H212" i="9" s="1"/>
  <c r="E211" i="9"/>
  <c r="H211" i="9" s="1"/>
  <c r="E210" i="9"/>
  <c r="H210" i="9" s="1"/>
  <c r="E209" i="9"/>
  <c r="H209" i="9" s="1"/>
  <c r="E208" i="9"/>
  <c r="H208" i="9" s="1"/>
  <c r="E207" i="9"/>
  <c r="H207" i="9" s="1"/>
  <c r="E206" i="9"/>
  <c r="H206" i="9" s="1"/>
  <c r="E205" i="9"/>
  <c r="H205" i="9" s="1"/>
  <c r="E204" i="9"/>
  <c r="H204" i="9" s="1"/>
  <c r="E203" i="9"/>
  <c r="H203" i="9" s="1"/>
  <c r="E202" i="9"/>
  <c r="H202" i="9" s="1"/>
  <c r="E201" i="9"/>
  <c r="H201" i="9" s="1"/>
  <c r="E200" i="9"/>
  <c r="H200" i="9" s="1"/>
  <c r="E199" i="9"/>
  <c r="H199" i="9" s="1"/>
  <c r="E198" i="9"/>
  <c r="H198" i="9" s="1"/>
  <c r="E197" i="9"/>
  <c r="H197" i="9" s="1"/>
  <c r="E196" i="9"/>
  <c r="H196" i="9" s="1"/>
  <c r="E195" i="9"/>
  <c r="H195" i="9" s="1"/>
  <c r="E194" i="9"/>
  <c r="H194" i="9" s="1"/>
  <c r="E193" i="9"/>
  <c r="H193" i="9" s="1"/>
  <c r="E192" i="9"/>
  <c r="H192" i="9" s="1"/>
  <c r="E191" i="9"/>
  <c r="H191" i="9" s="1"/>
  <c r="E190" i="9"/>
  <c r="H190" i="9" s="1"/>
  <c r="E189" i="9"/>
  <c r="H189" i="9" s="1"/>
  <c r="E188" i="9"/>
  <c r="H188" i="9" s="1"/>
  <c r="E187" i="9"/>
  <c r="H187" i="9" s="1"/>
  <c r="E186" i="9"/>
  <c r="H186" i="9" s="1"/>
  <c r="E185" i="9"/>
  <c r="H185" i="9" s="1"/>
  <c r="E184" i="9"/>
  <c r="H184" i="9" s="1"/>
  <c r="E183" i="9"/>
  <c r="H183" i="9" s="1"/>
  <c r="E182" i="9"/>
  <c r="H182" i="9" s="1"/>
  <c r="E181" i="9"/>
  <c r="H181" i="9" s="1"/>
  <c r="E180" i="9"/>
  <c r="H180" i="9" s="1"/>
  <c r="E179" i="9"/>
  <c r="H179" i="9" s="1"/>
  <c r="E178" i="9"/>
  <c r="H178" i="9" s="1"/>
  <c r="E177" i="9"/>
  <c r="H177" i="9" s="1"/>
  <c r="E176" i="9"/>
  <c r="H176" i="9" s="1"/>
  <c r="E175" i="9"/>
  <c r="H175" i="9" s="1"/>
  <c r="E174" i="9"/>
  <c r="H174" i="9" s="1"/>
  <c r="E173" i="9"/>
  <c r="H173" i="9" s="1"/>
  <c r="E172" i="9"/>
  <c r="H172" i="9" s="1"/>
  <c r="E171" i="9"/>
  <c r="H171" i="9" s="1"/>
  <c r="E170" i="9"/>
  <c r="H170" i="9" s="1"/>
  <c r="E169" i="9"/>
  <c r="H169" i="9" s="1"/>
  <c r="E168" i="9"/>
  <c r="H168" i="9" s="1"/>
  <c r="E167" i="9"/>
  <c r="H167" i="9" s="1"/>
  <c r="E166" i="9"/>
  <c r="H166" i="9" s="1"/>
  <c r="E165" i="9"/>
  <c r="H165" i="9" s="1"/>
  <c r="E164" i="9"/>
  <c r="H164" i="9" s="1"/>
  <c r="E163" i="9"/>
  <c r="H163" i="9" s="1"/>
  <c r="E162" i="9"/>
  <c r="H162" i="9" s="1"/>
  <c r="E161" i="9"/>
  <c r="H161" i="9" s="1"/>
  <c r="E160" i="9"/>
  <c r="H160" i="9" s="1"/>
  <c r="E159" i="9"/>
  <c r="H159" i="9" s="1"/>
  <c r="E158" i="9"/>
  <c r="H158" i="9" s="1"/>
  <c r="E157" i="9"/>
  <c r="H157" i="9" s="1"/>
  <c r="E156" i="9"/>
  <c r="H156" i="9" s="1"/>
  <c r="E155" i="9"/>
  <c r="H155" i="9" s="1"/>
  <c r="E154" i="9"/>
  <c r="H154" i="9" s="1"/>
  <c r="E153" i="9"/>
  <c r="H153" i="9" s="1"/>
  <c r="E152" i="9"/>
  <c r="H152" i="9" s="1"/>
  <c r="E151" i="9"/>
  <c r="H151" i="9" s="1"/>
  <c r="E150" i="9"/>
  <c r="H150" i="9" s="1"/>
  <c r="E149" i="9"/>
  <c r="H149" i="9" s="1"/>
  <c r="E148" i="9"/>
  <c r="H148" i="9" s="1"/>
  <c r="E147" i="9"/>
  <c r="H147" i="9" s="1"/>
  <c r="E146" i="9"/>
  <c r="H146" i="9" s="1"/>
  <c r="E145" i="9"/>
  <c r="H145" i="9" s="1"/>
  <c r="E144" i="9"/>
  <c r="H144" i="9" s="1"/>
  <c r="E143" i="9"/>
  <c r="H143" i="9" s="1"/>
  <c r="E142" i="9"/>
  <c r="H142" i="9" s="1"/>
  <c r="E141" i="9"/>
  <c r="H141" i="9" s="1"/>
  <c r="E140" i="9"/>
  <c r="H140" i="9" s="1"/>
  <c r="E139" i="9"/>
  <c r="H139" i="9" s="1"/>
  <c r="E138" i="9"/>
  <c r="H138" i="9" s="1"/>
  <c r="E137" i="9"/>
  <c r="H137" i="9" s="1"/>
  <c r="E136" i="9"/>
  <c r="H136" i="9" s="1"/>
  <c r="E135" i="9"/>
  <c r="H135" i="9" s="1"/>
  <c r="E134" i="9"/>
  <c r="H134" i="9" s="1"/>
  <c r="E133" i="9"/>
  <c r="H133" i="9" s="1"/>
  <c r="E132" i="9"/>
  <c r="H132" i="9" s="1"/>
  <c r="E131" i="9"/>
  <c r="H131" i="9" s="1"/>
  <c r="E130" i="9"/>
  <c r="H130" i="9" s="1"/>
  <c r="E129" i="9"/>
  <c r="H129" i="9" s="1"/>
  <c r="E128" i="9"/>
  <c r="H128" i="9" s="1"/>
  <c r="E127" i="9"/>
  <c r="H127" i="9" s="1"/>
  <c r="E126" i="9"/>
  <c r="H126" i="9" s="1"/>
  <c r="E125" i="9"/>
  <c r="H125" i="9" s="1"/>
  <c r="E124" i="9"/>
  <c r="H124" i="9" s="1"/>
  <c r="E123" i="9"/>
  <c r="H123" i="9" s="1"/>
  <c r="E122" i="9"/>
  <c r="H122" i="9" s="1"/>
  <c r="E121" i="9"/>
  <c r="H121" i="9" s="1"/>
  <c r="E120" i="9"/>
  <c r="H120" i="9" s="1"/>
  <c r="E119" i="9"/>
  <c r="H119" i="9" s="1"/>
  <c r="E118" i="9"/>
  <c r="H118" i="9" s="1"/>
  <c r="E117" i="9"/>
  <c r="H117" i="9" s="1"/>
  <c r="E116" i="9"/>
  <c r="H116" i="9" s="1"/>
  <c r="E115" i="9"/>
  <c r="H115" i="9" s="1"/>
  <c r="E114" i="9"/>
  <c r="H114" i="9" s="1"/>
  <c r="E113" i="9"/>
  <c r="H113" i="9" s="1"/>
  <c r="E112" i="9"/>
  <c r="H112" i="9" s="1"/>
  <c r="E111" i="9"/>
  <c r="H111" i="9" s="1"/>
  <c r="E110" i="9"/>
  <c r="H110" i="9" s="1"/>
  <c r="E109" i="9"/>
  <c r="H109" i="9" s="1"/>
  <c r="E108" i="9"/>
  <c r="H108" i="9" s="1"/>
  <c r="E107" i="9"/>
  <c r="H107" i="9" s="1"/>
  <c r="E106" i="9"/>
  <c r="H106" i="9" s="1"/>
  <c r="E105" i="9"/>
  <c r="H105" i="9" s="1"/>
  <c r="E104" i="9"/>
  <c r="H104" i="9" s="1"/>
  <c r="E103" i="9"/>
  <c r="H103" i="9" s="1"/>
  <c r="E102" i="9"/>
  <c r="H102" i="9" s="1"/>
  <c r="E101" i="9"/>
  <c r="H101" i="9" s="1"/>
  <c r="E100" i="9"/>
  <c r="H100" i="9" s="1"/>
  <c r="E99" i="9"/>
  <c r="H99" i="9" s="1"/>
  <c r="E98" i="9"/>
  <c r="H98" i="9" s="1"/>
  <c r="E97" i="9"/>
  <c r="H97" i="9" s="1"/>
  <c r="E96" i="9"/>
  <c r="H96" i="9" s="1"/>
  <c r="E95" i="9"/>
  <c r="H95" i="9" s="1"/>
  <c r="E94" i="9"/>
  <c r="H94" i="9" s="1"/>
  <c r="E93" i="9"/>
  <c r="H93" i="9" s="1"/>
  <c r="E92" i="9"/>
  <c r="H92" i="9" s="1"/>
  <c r="E91" i="9"/>
  <c r="H91" i="9" s="1"/>
  <c r="E90" i="9"/>
  <c r="H90" i="9" s="1"/>
  <c r="E89" i="9"/>
  <c r="H89" i="9" s="1"/>
  <c r="E88" i="9"/>
  <c r="H88" i="9" s="1"/>
  <c r="E87" i="9"/>
  <c r="H87" i="9" s="1"/>
  <c r="E86" i="9"/>
  <c r="H86" i="9" s="1"/>
  <c r="E85" i="9"/>
  <c r="H85" i="9" s="1"/>
  <c r="E84" i="9"/>
  <c r="H84" i="9" s="1"/>
  <c r="E83" i="9"/>
  <c r="H83" i="9" s="1"/>
  <c r="E82" i="9"/>
  <c r="H82" i="9" s="1"/>
  <c r="E81" i="9"/>
  <c r="H81" i="9" s="1"/>
  <c r="E80" i="9"/>
  <c r="H80" i="9" s="1"/>
  <c r="E79" i="9"/>
  <c r="H79" i="9" s="1"/>
  <c r="E78" i="9"/>
  <c r="H78" i="9" s="1"/>
  <c r="E77" i="9"/>
  <c r="H77" i="9" s="1"/>
  <c r="E76" i="9"/>
  <c r="H76" i="9" s="1"/>
  <c r="E75" i="9"/>
  <c r="H75" i="9" s="1"/>
  <c r="E74" i="9"/>
  <c r="H74" i="9" s="1"/>
  <c r="E73" i="9"/>
  <c r="H73" i="9" s="1"/>
  <c r="E72" i="9"/>
  <c r="H72" i="9" s="1"/>
  <c r="E71" i="9"/>
  <c r="H71" i="9" s="1"/>
  <c r="E70" i="9"/>
  <c r="H70" i="9" s="1"/>
  <c r="E69" i="9"/>
  <c r="H69" i="9" s="1"/>
  <c r="E68" i="9"/>
  <c r="H68" i="9" s="1"/>
  <c r="E67" i="9"/>
  <c r="H67" i="9" s="1"/>
  <c r="E66" i="9"/>
  <c r="H66" i="9" s="1"/>
  <c r="E65" i="9"/>
  <c r="H65" i="9" s="1"/>
  <c r="E64" i="9"/>
  <c r="H64" i="9" s="1"/>
  <c r="E63" i="9"/>
  <c r="H63" i="9" s="1"/>
  <c r="E62" i="9"/>
  <c r="H62" i="9" s="1"/>
  <c r="E61" i="9"/>
  <c r="H61" i="9" s="1"/>
  <c r="E60" i="9"/>
  <c r="H60" i="9" s="1"/>
  <c r="E59" i="9"/>
  <c r="H59" i="9" s="1"/>
  <c r="E58" i="9"/>
  <c r="H58" i="9" s="1"/>
  <c r="E57" i="9"/>
  <c r="H57" i="9" s="1"/>
  <c r="E56" i="9"/>
  <c r="H56" i="9" s="1"/>
  <c r="E55" i="9"/>
  <c r="H55" i="9" s="1"/>
  <c r="E54" i="9"/>
  <c r="H54" i="9" s="1"/>
  <c r="E53" i="9"/>
  <c r="H53" i="9" s="1"/>
  <c r="E52" i="9"/>
  <c r="H52" i="9" s="1"/>
  <c r="E51" i="9"/>
  <c r="H51" i="9" s="1"/>
  <c r="E50" i="9"/>
  <c r="H50" i="9" s="1"/>
  <c r="E49" i="9"/>
  <c r="H49" i="9" s="1"/>
  <c r="E48" i="9"/>
  <c r="H48" i="9" s="1"/>
  <c r="E47" i="9"/>
  <c r="H47" i="9" s="1"/>
  <c r="E46" i="9"/>
  <c r="H46" i="9" s="1"/>
  <c r="E45" i="9"/>
  <c r="H45" i="9" s="1"/>
  <c r="E44" i="9"/>
  <c r="H44" i="9" s="1"/>
  <c r="E43" i="9"/>
  <c r="H43" i="9" s="1"/>
  <c r="E42" i="9"/>
  <c r="H42" i="9" s="1"/>
  <c r="E41" i="9"/>
  <c r="H41" i="9" s="1"/>
  <c r="E40" i="9"/>
  <c r="H40" i="9" s="1"/>
  <c r="E39" i="9"/>
  <c r="H39" i="9" s="1"/>
  <c r="E38" i="9"/>
  <c r="H38" i="9" s="1"/>
  <c r="E37" i="9"/>
  <c r="H37" i="9" s="1"/>
  <c r="E36" i="9"/>
  <c r="H36" i="9" s="1"/>
  <c r="E35" i="9"/>
  <c r="H35" i="9" s="1"/>
  <c r="E34" i="9"/>
  <c r="H34" i="9" s="1"/>
  <c r="E33" i="9"/>
  <c r="H33" i="9" s="1"/>
  <c r="E32" i="9"/>
  <c r="H32" i="9" s="1"/>
  <c r="E31" i="9"/>
  <c r="H31" i="9" s="1"/>
  <c r="E30" i="9"/>
  <c r="H30" i="9" s="1"/>
  <c r="E29" i="9"/>
  <c r="H29" i="9" s="1"/>
  <c r="E28" i="9"/>
  <c r="H28" i="9" s="1"/>
  <c r="E27" i="9"/>
  <c r="H27" i="9" s="1"/>
  <c r="E26" i="9"/>
  <c r="H26" i="9" s="1"/>
  <c r="E25" i="9"/>
  <c r="H25" i="9" s="1"/>
  <c r="E24" i="9"/>
  <c r="H24" i="9" s="1"/>
  <c r="E23" i="9"/>
  <c r="H23" i="9" s="1"/>
  <c r="E22" i="9"/>
  <c r="H22" i="9" s="1"/>
  <c r="E21" i="9"/>
  <c r="H21" i="9" s="1"/>
  <c r="E20" i="9"/>
  <c r="H20" i="9" s="1"/>
  <c r="E19" i="9"/>
  <c r="H19" i="9" s="1"/>
  <c r="E18" i="9"/>
  <c r="H18" i="9" s="1"/>
  <c r="E17" i="9"/>
  <c r="H17" i="9" s="1"/>
  <c r="E16" i="9"/>
  <c r="H16" i="9" s="1"/>
  <c r="E15" i="9"/>
  <c r="H15" i="9" s="1"/>
  <c r="E14" i="9"/>
  <c r="H14" i="9" s="1"/>
  <c r="E13" i="9"/>
  <c r="H13" i="9" s="1"/>
  <c r="E12" i="9"/>
  <c r="H12" i="9" s="1"/>
  <c r="E11" i="9"/>
  <c r="H11" i="9" s="1"/>
  <c r="E10" i="9"/>
  <c r="H10" i="9" s="1"/>
  <c r="E9" i="9"/>
  <c r="H9" i="9" s="1"/>
  <c r="E8" i="9"/>
  <c r="H8" i="9" s="1"/>
  <c r="E7" i="9"/>
  <c r="H7" i="9" s="1"/>
  <c r="E6" i="9"/>
  <c r="H6" i="9" s="1"/>
  <c r="E5" i="9"/>
  <c r="H5" i="9" s="1"/>
  <c r="E4" i="9"/>
  <c r="H4" i="9" s="1"/>
  <c r="E3" i="9"/>
  <c r="H3" i="9" s="1"/>
  <c r="E2" i="9"/>
  <c r="H2" i="9" s="1"/>
  <c r="H2" i="6"/>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E2" i="6"/>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H703" i="9"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<sst xmlns="http://schemas.openxmlformats.org/spreadsheetml/2006/main" count="1443" uniqueCount="25">
  <si>
    <t>Discounts</t>
  </si>
  <si>
    <t>COGS</t>
  </si>
  <si>
    <t>Units Sold</t>
  </si>
  <si>
    <t>Date</t>
  </si>
  <si>
    <t>Profit</t>
  </si>
  <si>
    <t>Sale Price</t>
  </si>
  <si>
    <t>Product</t>
  </si>
  <si>
    <t>Carretera</t>
  </si>
  <si>
    <t>Montana</t>
  </si>
  <si>
    <t>Paseo</t>
  </si>
  <si>
    <t>Velo</t>
  </si>
  <si>
    <t>VTT</t>
  </si>
  <si>
    <t>Amarilla</t>
  </si>
  <si>
    <t>Discount Band</t>
  </si>
  <si>
    <t xml:space="preserve"> </t>
  </si>
  <si>
    <t>sales amount</t>
  </si>
  <si>
    <t>Month</t>
  </si>
  <si>
    <t>Year</t>
  </si>
  <si>
    <t>[</t>
  </si>
  <si>
    <t>Subtotal Profit</t>
  </si>
  <si>
    <t>Row Labels</t>
  </si>
  <si>
    <t>Grand Total</t>
  </si>
  <si>
    <t>Sum of sales amount</t>
  </si>
  <si>
    <t>Sum of Profit</t>
  </si>
  <si>
    <t>Sum of Discounts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</si>
</sst>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quot;₦&quot;* #,##0.00_);_(&quot;₦&quot;* \(#,##0.00\);_(&quot;₦&quot;* &quot;-&quot;??_);_(@_)"/>
    <numFmt numFmtId="165" formatCode="_(&quot;$&quot;* #,##0.00_);_(&quot;$&quot;* \(#,##0.00\);_(&quot;$&quot;* &quot;-&quot;??_);_(@_)"/>
    <numFmt numFmtId="166" formatCode="m/d/yy\ h:mm;@"/>
    <numFmt numFmtId="167" formatCode="&quot;₦&quot;#,##0.00"/>
  </numFmts>
  <fonts count="4" x14ac:knownFonts="1">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165" fontId="1" fillId="0" borderId="0" applyFont="0" applyFill="0" applyBorder="0" applyAlignment="0" applyProtection="0"/>
    <xf numFmtId="43" fontId="1" fillId="0" borderId="0" applyFont="0" applyFill="0" applyBorder="0" applyAlignment="0" applyProtection="0"/>
  </cellStyleXfs>
  <cellXfs count="14">
    <xf numFmtId="0" fontId="0" fillId="0" borderId="0" xfId="0"/>
    <xf numFmtId="165" fontId="0" fillId="0" borderId="0" xfId="1" applyFont="1"/>
    <xf numFmtId="166" fontId="0" fillId="0" borderId="0" xfId="0" applyNumberFormat="1"/>
    <xf numFmtId="14" fontId="0" fillId="0" borderId="0" xfId="0" applyNumberFormat="1"/>
    <xf numFmtId="165" fontId="2" fillId="0" borderId="0" xfId="1" applyFont="1"/>
    <xf numFmtId="14" fontId="2" fillId="0" borderId="0" xfId="1" applyNumberFormat="1" applyFont="1"/>
    <xf numFmtId="164" fontId="0" fillId="0" borderId="0" xfId="0" applyNumberFormat="1"/>
    <xf numFmtId="167" fontId="0" fillId="0" borderId="0" xfId="0" applyNumberFormat="1"/>
    <xf numFmtId="0" fontId="0" fillId="0" borderId="0" xfId="1" applyNumberFormat="1" applyFont="1"/>
    <xf numFmtId="0" fontId="0" fillId="0" borderId="0" xfId="0" applyNumberFormat="1"/>
    <xf numFmtId="43" fontId="0" fillId="0" borderId="0" xfId="2" applyFont="1"/>
    <xf numFmtId="0" fontId="0" fillId="0" borderId="0" xfId="0" pivotButton="1"/>
    <xf numFmtId="0" fontId="0" fillId="0" borderId="0" xfId="0" applyAlignment="1">
      <alignment horizontal="left"/>
    </xf>
    <xf numFmtId="3" fontId="0" fillId="0" borderId="0" xfId="0" applyNumberFormat="1"/>
  </cellXfs>
  <cellStyles count="3">
    <cellStyle name="Comma" xfId="2" builtinId="3"/>
    <cellStyle name="Currency" xfId="1" builtinId="4"/>
    <cellStyle name="Normal" xfId="0" builtinId="0"/>
  </cellStyles>
  <dxfs count="22">
    <dxf>
      <font>
        <b val="0"/>
        <i val="0"/>
        <strike val="0"/>
        <condense val="0"/>
        <extend val="0"/>
        <outline val="0"/>
        <shadow val="0"/>
        <u val="none"/>
        <vertAlign val="baseline"/>
        <sz val="11"/>
        <color theme="1"/>
        <name val="Calibri"/>
        <scheme val="minor"/>
      </font>
      <numFmt numFmtId="165" formatCode="_(&quot;$&quot;* #,##0.00_);_(&quot;$&quot;* \(#,##0.00\);_(&quot;$&quot;* &quot;-&quot;??_);_(@_)"/>
    </dxf>
    <dxf>
      <font>
        <b val="0"/>
        <i val="0"/>
        <strike val="0"/>
        <condense val="0"/>
        <extend val="0"/>
        <outline val="0"/>
        <shadow val="0"/>
        <u val="none"/>
        <vertAlign val="baseline"/>
        <sz val="11"/>
        <color theme="1"/>
        <name val="Calibri"/>
        <scheme val="minor"/>
      </font>
      <numFmt numFmtId="165" formatCode="_(&quot;$&quot;* #,##0.00_);_(&quot;$&quot;* \(#,##0.00\);_(&quot;$&quot;* &quot;-&quot;??_);_(@_)"/>
    </dxf>
    <dxf>
      <font>
        <b val="0"/>
        <i val="0"/>
        <strike val="0"/>
        <condense val="0"/>
        <extend val="0"/>
        <outline val="0"/>
        <shadow val="0"/>
        <u val="none"/>
        <vertAlign val="baseline"/>
        <sz val="11"/>
        <color theme="1"/>
        <name val="Calibri"/>
        <scheme val="minor"/>
      </font>
      <numFmt numFmtId="165" formatCode="_(&quot;$&quot;* #,##0.00_);_(&quot;$&quot;* \(#,##0.00\);_(&quot;$&quot;* &quot;-&quot;??_);_(@_)"/>
    </dxf>
    <dxf>
      <font>
        <b val="0"/>
        <i val="0"/>
        <strike val="0"/>
        <condense val="0"/>
        <extend val="0"/>
        <outline val="0"/>
        <shadow val="0"/>
        <u val="none"/>
        <vertAlign val="baseline"/>
        <sz val="11"/>
        <color theme="1"/>
        <name val="Calibri"/>
        <scheme val="minor"/>
      </font>
      <numFmt numFmtId="165" formatCode="_(&quot;$&quot;* #,##0.00_);_(&quot;$&quot;* \(#,##0.00\);_(&quot;$&quot;* &quot;-&quot;??_);_(@_)"/>
    </dxf>
    <dxf>
      <font>
        <b val="0"/>
        <i val="0"/>
        <strike val="0"/>
        <condense val="0"/>
        <extend val="0"/>
        <outline val="0"/>
        <shadow val="0"/>
        <u val="none"/>
        <vertAlign val="baseline"/>
        <sz val="11"/>
        <color theme="1"/>
        <name val="Calibri"/>
        <scheme val="minor"/>
      </font>
      <numFmt numFmtId="168" formatCode="m/d/yyyy"/>
    </dxf>
    <dxf>
      <font>
        <b val="0"/>
        <i val="0"/>
        <strike val="0"/>
        <condense val="0"/>
        <extend val="0"/>
        <outline val="0"/>
        <shadow val="0"/>
        <u val="none"/>
        <vertAlign val="baseline"/>
        <sz val="11"/>
        <color theme="1"/>
        <name val="Calibri"/>
        <family val="2"/>
        <scheme val="minor"/>
      </font>
      <numFmt numFmtId="165" formatCode="_(&quot;$&quot;* #,##0.00_);_(&quot;$&quot;* \(#,##0.00\);_(&quot;$&quot;* &quot;-&quot;??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numFmt numFmtId="165" formatCode="_(&quot;$&quot;* #,##0.00_);_(&quot;$&quot;* \(#,##0.00\);_(&quot;$&quot;* &quot;-&quot;??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numFmt numFmtId="165" formatCode="_(&quot;$&quot;* #,##0.00_);_(&quot;$&quot;* \(#,##0.00\);_(&quot;$&quot;* &quot;-&quot;??_);_(@_)"/>
    </dxf>
    <dxf>
      <font>
        <b val="0"/>
        <i val="0"/>
        <strike val="0"/>
        <condense val="0"/>
        <extend val="0"/>
        <outline val="0"/>
        <shadow val="0"/>
        <u val="none"/>
        <vertAlign val="baseline"/>
        <sz val="11"/>
        <color theme="1"/>
        <name val="Calibri"/>
        <family val="2"/>
        <scheme val="minor"/>
      </font>
      <numFmt numFmtId="165" formatCode="_(&quot;$&quot;* #,##0.00_);_(&quot;$&quot;* \(#,##0.00\);_(&quot;$&quot;* &quot;-&quot;??_);_(@_)"/>
    </dxf>
    <dxf>
      <font>
        <b val="0"/>
        <i val="0"/>
        <strike val="0"/>
        <condense val="0"/>
        <extend val="0"/>
        <outline val="0"/>
        <shadow val="0"/>
        <u val="none"/>
        <vertAlign val="baseline"/>
        <sz val="11"/>
        <color theme="1"/>
        <name val="Calibri"/>
        <scheme val="minor"/>
      </font>
      <numFmt numFmtId="168"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4 answer.xlsx]Sheet3!PivotTable1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Sheet3!$B$4</c:f>
              <c:strCache>
                <c:ptCount val="1"/>
                <c:pt idx="0">
                  <c:v>Sum of sales amount</c:v>
                </c:pt>
              </c:strCache>
            </c:strRef>
          </c:tx>
          <c:spPr>
            <a:solidFill>
              <a:schemeClr val="accent1"/>
            </a:solidFill>
            <a:ln>
              <a:noFill/>
            </a:ln>
            <a:effectLst/>
          </c:spPr>
          <c:invertIfNegative val="0"/>
          <c:cat>
            <c:strRef>
              <c:f>Sheet3!$A$5:$A$11</c:f>
              <c:strCache>
                <c:ptCount val="6"/>
                <c:pt idx="0">
                  <c:v>Amarilla</c:v>
                </c:pt>
                <c:pt idx="1">
                  <c:v>Carretera</c:v>
                </c:pt>
                <c:pt idx="2">
                  <c:v>Montana</c:v>
                </c:pt>
                <c:pt idx="3">
                  <c:v>Paseo</c:v>
                </c:pt>
                <c:pt idx="4">
                  <c:v>Velo</c:v>
                </c:pt>
                <c:pt idx="5">
                  <c:v>VTT</c:v>
                </c:pt>
              </c:strCache>
            </c:strRef>
          </c:cat>
          <c:val>
            <c:numRef>
              <c:f>Sheet3!$B$5:$B$11</c:f>
              <c:numCache>
                <c:formatCode>#,##0</c:formatCode>
                <c:ptCount val="6"/>
                <c:pt idx="0">
                  <c:v>17747116.059999999</c:v>
                </c:pt>
                <c:pt idx="1">
                  <c:v>13815307.885000004</c:v>
                </c:pt>
                <c:pt idx="2">
                  <c:v>15390801.879999995</c:v>
                </c:pt>
                <c:pt idx="3">
                  <c:v>33011143.95000001</c:v>
                </c:pt>
                <c:pt idx="4">
                  <c:v>18250059.465</c:v>
                </c:pt>
                <c:pt idx="5">
                  <c:v>20511921.02</c:v>
                </c:pt>
              </c:numCache>
            </c:numRef>
          </c:val>
          <c:extLst>
            <c:ext xmlns:c16="http://schemas.microsoft.com/office/drawing/2014/chart" uri="{C3380CC4-5D6E-409C-BE32-E72D297353CC}">
              <c16:uniqueId val="{00000000-9A4E-4F2B-A3D5-D2C722BA28FD}"/>
            </c:ext>
          </c:extLst>
        </c:ser>
        <c:ser>
          <c:idx val="1"/>
          <c:order val="1"/>
          <c:tx>
            <c:strRef>
              <c:f>Sheet3!$C$4</c:f>
              <c:strCache>
                <c:ptCount val="1"/>
                <c:pt idx="0">
                  <c:v>Sum of Profit</c:v>
                </c:pt>
              </c:strCache>
            </c:strRef>
          </c:tx>
          <c:spPr>
            <a:solidFill>
              <a:schemeClr val="accent2"/>
            </a:solidFill>
            <a:ln>
              <a:noFill/>
            </a:ln>
            <a:effectLst/>
          </c:spPr>
          <c:invertIfNegative val="0"/>
          <c:cat>
            <c:strRef>
              <c:f>Sheet3!$A$5:$A$11</c:f>
              <c:strCache>
                <c:ptCount val="6"/>
                <c:pt idx="0">
                  <c:v>Amarilla</c:v>
                </c:pt>
                <c:pt idx="1">
                  <c:v>Carretera</c:v>
                </c:pt>
                <c:pt idx="2">
                  <c:v>Montana</c:v>
                </c:pt>
                <c:pt idx="3">
                  <c:v>Paseo</c:v>
                </c:pt>
                <c:pt idx="4">
                  <c:v>Velo</c:v>
                </c:pt>
                <c:pt idx="5">
                  <c:v>VTT</c:v>
                </c:pt>
              </c:strCache>
            </c:strRef>
          </c:cat>
          <c:val>
            <c:numRef>
              <c:f>Sheet3!$C$5:$C$11</c:f>
              <c:numCache>
                <c:formatCode>#,##0</c:formatCode>
                <c:ptCount val="6"/>
                <c:pt idx="0">
                  <c:v>2814104.06</c:v>
                </c:pt>
                <c:pt idx="1">
                  <c:v>1826804.8849999998</c:v>
                </c:pt>
                <c:pt idx="2">
                  <c:v>2114754.8800000004</c:v>
                </c:pt>
                <c:pt idx="3">
                  <c:v>4797437.9499999993</c:v>
                </c:pt>
                <c:pt idx="4">
                  <c:v>2305992.4649999999</c:v>
                </c:pt>
                <c:pt idx="5">
                  <c:v>3034608.0200000005</c:v>
                </c:pt>
              </c:numCache>
            </c:numRef>
          </c:val>
          <c:extLst>
            <c:ext xmlns:c16="http://schemas.microsoft.com/office/drawing/2014/chart" uri="{C3380CC4-5D6E-409C-BE32-E72D297353CC}">
              <c16:uniqueId val="{00000001-9A4E-4F2B-A3D5-D2C722BA28FD}"/>
            </c:ext>
          </c:extLst>
        </c:ser>
        <c:dLbls>
          <c:showLegendKey val="0"/>
          <c:showVal val="0"/>
          <c:showCatName val="0"/>
          <c:showSerName val="0"/>
          <c:showPercent val="0"/>
          <c:showBubbleSize val="0"/>
        </c:dLbls>
        <c:gapWidth val="219"/>
        <c:overlap val="-27"/>
        <c:axId val="969164191"/>
        <c:axId val="969165023"/>
      </c:barChart>
      <c:catAx>
        <c:axId val="969164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165023"/>
        <c:crosses val="autoZero"/>
        <c:auto val="1"/>
        <c:lblAlgn val="ctr"/>
        <c:lblOffset val="100"/>
        <c:noMultiLvlLbl val="0"/>
      </c:catAx>
      <c:valAx>
        <c:axId val="9691650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164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469900</xdr:colOff>
      <xdr:row>4</xdr:row>
      <xdr:rowOff>163032</xdr:rowOff>
    </xdr:to>
    <xdr:pic>
      <xdr:nvPicPr>
        <xdr:cNvPr id="2" name="Picture 1" descr="Graphical user interface&#10;&#10;Description automatically generated">
          <a:extLst>
            <a:ext uri="{FF2B5EF4-FFF2-40B4-BE49-F238E27FC236}">
              <a16:creationId xmlns:a16="http://schemas.microsoft.com/office/drawing/2014/main" id="{99F7E51A-9E8C-9443-B917-3A2098C44E7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5800" t="38800" r="15401" b="39600"/>
        <a:stretch/>
      </xdr:blipFill>
      <xdr:spPr>
        <a:xfrm>
          <a:off x="0" y="0"/>
          <a:ext cx="2946400" cy="925032"/>
        </a:xfrm>
        <a:prstGeom prst="rect">
          <a:avLst/>
        </a:prstGeom>
      </xdr:spPr>
    </xdr:pic>
    <xdr:clientData/>
  </xdr:twoCellAnchor>
  <xdr:twoCellAnchor>
    <xdr:from>
      <xdr:col>0</xdr:col>
      <xdr:colOff>190500</xdr:colOff>
      <xdr:row>6</xdr:row>
      <xdr:rowOff>12700</xdr:rowOff>
    </xdr:from>
    <xdr:to>
      <xdr:col>16</xdr:col>
      <xdr:colOff>25400</xdr:colOff>
      <xdr:row>37</xdr:row>
      <xdr:rowOff>127000</xdr:rowOff>
    </xdr:to>
    <xdr:sp macro="" textlink="">
      <xdr:nvSpPr>
        <xdr:cNvPr id="3" name="TextBox 2">
          <a:extLst>
            <a:ext uri="{FF2B5EF4-FFF2-40B4-BE49-F238E27FC236}">
              <a16:creationId xmlns:a16="http://schemas.microsoft.com/office/drawing/2014/main" id="{019CA85B-53B6-D3FA-2C53-3992F6DCEBA1}"/>
            </a:ext>
          </a:extLst>
        </xdr:cNvPr>
        <xdr:cNvSpPr txBox="1"/>
      </xdr:nvSpPr>
      <xdr:spPr>
        <a:xfrm>
          <a:off x="190500" y="1155700"/>
          <a:ext cx="13042900" cy="6019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latin typeface="Times New Roman" panose="02020603050405020304" pitchFamily="18" charset="0"/>
              <a:cs typeface="Times New Roman" panose="02020603050405020304" pitchFamily="18" charset="0"/>
            </a:rPr>
            <a:t>ABC</a:t>
          </a:r>
          <a:r>
            <a:rPr lang="en-GB" sz="2000" baseline="0">
              <a:latin typeface="Times New Roman" panose="02020603050405020304" pitchFamily="18" charset="0"/>
              <a:cs typeface="Times New Roman" panose="02020603050405020304" pitchFamily="18" charset="0"/>
            </a:rPr>
            <a:t> Limited is trying understand their Financial Data. </a:t>
          </a:r>
        </a:p>
        <a:p>
          <a:r>
            <a:rPr lang="en-GB" sz="2000" baseline="0">
              <a:latin typeface="Times New Roman" panose="02020603050405020304" pitchFamily="18" charset="0"/>
              <a:cs typeface="Times New Roman" panose="02020603050405020304" pitchFamily="18" charset="0"/>
            </a:rPr>
            <a:t>As their Data Analyst you have decided to first automate some processes. You have decided to do the following:</a:t>
          </a:r>
        </a:p>
        <a:p>
          <a:endParaRPr lang="en-GB" sz="2000">
            <a:latin typeface="Times New Roman" panose="02020603050405020304" pitchFamily="18" charset="0"/>
            <a:cs typeface="Times New Roman" panose="02020603050405020304" pitchFamily="18" charset="0"/>
          </a:endParaRPr>
        </a:p>
        <a:p>
          <a:r>
            <a:rPr lang="en-GB" sz="2000">
              <a:latin typeface="Times New Roman" panose="02020603050405020304" pitchFamily="18" charset="0"/>
              <a:cs typeface="Times New Roman" panose="02020603050405020304" pitchFamily="18" charset="0"/>
            </a:rPr>
            <a:t>1. Categorize discounts into 3 different</a:t>
          </a:r>
          <a:r>
            <a:rPr lang="en-GB" sz="2000" baseline="0">
              <a:latin typeface="Times New Roman" panose="02020603050405020304" pitchFamily="18" charset="0"/>
              <a:cs typeface="Times New Roman" panose="02020603050405020304" pitchFamily="18" charset="0"/>
            </a:rPr>
            <a:t> bands in column B. </a:t>
          </a:r>
        </a:p>
        <a:p>
          <a:r>
            <a:rPr lang="en-GB" sz="2000" baseline="0">
              <a:latin typeface="Times New Roman" panose="02020603050405020304" pitchFamily="18" charset="0"/>
              <a:cs typeface="Times New Roman" panose="02020603050405020304" pitchFamily="18" charset="0"/>
            </a:rPr>
            <a:t>- None: where there are no discount.</a:t>
          </a:r>
        </a:p>
        <a:p>
          <a:r>
            <a:rPr lang="en-GB" sz="2000" baseline="0">
              <a:latin typeface="Times New Roman" panose="02020603050405020304" pitchFamily="18" charset="0"/>
              <a:cs typeface="Times New Roman" panose="02020603050405020304" pitchFamily="18" charset="0"/>
            </a:rPr>
            <a:t>- Low: Discounts from 1 to 5,000</a:t>
          </a:r>
        </a:p>
        <a:p>
          <a:r>
            <a:rPr lang="en-GB" sz="2000" baseline="0">
              <a:latin typeface="Times New Roman" panose="02020603050405020304" pitchFamily="18" charset="0"/>
              <a:cs typeface="Times New Roman" panose="02020603050405020304" pitchFamily="18" charset="0"/>
            </a:rPr>
            <a:t>- Medium: Discounts from 5,001 to 50,000</a:t>
          </a:r>
        </a:p>
        <a:p>
          <a:r>
            <a:rPr lang="en-GB" sz="2000" baseline="0">
              <a:latin typeface="Times New Roman" panose="02020603050405020304" pitchFamily="18" charset="0"/>
              <a:cs typeface="Times New Roman" panose="02020603050405020304" pitchFamily="18" charset="0"/>
            </a:rPr>
            <a:t>- High: Discounts over 50,000.</a:t>
          </a:r>
        </a:p>
        <a:p>
          <a:endParaRPr lang="en-GB" sz="2000" baseline="0">
            <a:latin typeface="Times New Roman" panose="02020603050405020304" pitchFamily="18" charset="0"/>
            <a:cs typeface="Times New Roman" panose="02020603050405020304" pitchFamily="18" charset="0"/>
          </a:endParaRPr>
        </a:p>
        <a:p>
          <a:r>
            <a:rPr lang="en-GB" sz="2000" baseline="0">
              <a:latin typeface="Times New Roman" panose="02020603050405020304" pitchFamily="18" charset="0"/>
              <a:cs typeface="Times New Roman" panose="02020603050405020304" pitchFamily="18" charset="0"/>
            </a:rPr>
            <a:t>2. Find Sale Amount and Profit</a:t>
          </a:r>
        </a:p>
        <a:p>
          <a:r>
            <a:rPr lang="en-GB" sz="2000" baseline="0">
              <a:latin typeface="Times New Roman" panose="02020603050405020304" pitchFamily="18" charset="0"/>
              <a:cs typeface="Times New Roman" panose="02020603050405020304" pitchFamily="18" charset="0"/>
            </a:rPr>
            <a:t>NB - Sale Amount = Units Sold * Sale Price - Discount</a:t>
          </a:r>
        </a:p>
        <a:p>
          <a:r>
            <a:rPr lang="en-GB" sz="2000" baseline="0">
              <a:latin typeface="Times New Roman" panose="02020603050405020304" pitchFamily="18" charset="0"/>
              <a:cs typeface="Times New Roman" panose="02020603050405020304" pitchFamily="18" charset="0"/>
            </a:rPr>
            <a:t>         Profit = Sale Amount - COGS	</a:t>
          </a:r>
        </a:p>
        <a:p>
          <a:endParaRPr lang="en-GB" sz="2000" baseline="0">
            <a:latin typeface="Times New Roman" panose="02020603050405020304" pitchFamily="18" charset="0"/>
            <a:cs typeface="Times New Roman" panose="02020603050405020304" pitchFamily="18" charset="0"/>
          </a:endParaRPr>
        </a:p>
        <a:p>
          <a:r>
            <a:rPr lang="en-GB" sz="2000" baseline="0">
              <a:latin typeface="Times New Roman" panose="02020603050405020304" pitchFamily="18" charset="0"/>
              <a:cs typeface="Times New Roman" panose="02020603050405020304" pitchFamily="18" charset="0"/>
            </a:rPr>
            <a:t>3. Create a new sheet (Discounted) which contains only rows where there was a discount.</a:t>
          </a:r>
        </a:p>
        <a:p>
          <a:endParaRPr lang="en-GB" sz="2000" baseline="0">
            <a:latin typeface="Times New Roman" panose="02020603050405020304" pitchFamily="18" charset="0"/>
            <a:cs typeface="Times New Roman" panose="02020603050405020304" pitchFamily="18" charset="0"/>
          </a:endParaRPr>
        </a:p>
        <a:p>
          <a:r>
            <a:rPr lang="en-GB" sz="2000" baseline="0">
              <a:latin typeface="Times New Roman" panose="02020603050405020304" pitchFamily="18" charset="0"/>
              <a:cs typeface="Times New Roman" panose="02020603050405020304" pitchFamily="18" charset="0"/>
            </a:rPr>
            <a:t>4. In Discounted, create new columns month and year, use the month and year function to fill the values across all rows.</a:t>
          </a:r>
        </a:p>
        <a:p>
          <a:endParaRPr lang="en-GB" sz="2000" baseline="0">
            <a:latin typeface="Times New Roman" panose="02020603050405020304" pitchFamily="18" charset="0"/>
            <a:cs typeface="Times New Roman" panose="02020603050405020304" pitchFamily="18" charset="0"/>
          </a:endParaRPr>
        </a:p>
        <a:p>
          <a:r>
            <a:rPr lang="en-GB" sz="2000" baseline="0">
              <a:latin typeface="Times New Roman" panose="02020603050405020304" pitchFamily="18" charset="0"/>
              <a:cs typeface="Times New Roman" panose="02020603050405020304" pitchFamily="18" charset="0"/>
            </a:rPr>
            <a:t>5. Use subtotals to find total profit made in different years, months and discount band.</a:t>
          </a:r>
        </a:p>
        <a:p>
          <a:endParaRPr lang="en-GB" sz="2000" baseline="0">
            <a:latin typeface="Times New Roman" panose="02020603050405020304" pitchFamily="18" charset="0"/>
            <a:cs typeface="Times New Roman" panose="02020603050405020304" pitchFamily="18" charset="0"/>
          </a:endParaRPr>
        </a:p>
        <a:p>
          <a:r>
            <a:rPr lang="en-GB" sz="2000" baseline="0">
              <a:latin typeface="Times New Roman" panose="02020603050405020304" pitchFamily="18" charset="0"/>
              <a:cs typeface="Times New Roman" panose="02020603050405020304" pitchFamily="18" charset="0"/>
            </a:rPr>
            <a:t>6. Use sumif to find the total profit made on "Paseo".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190500</xdr:colOff>
      <xdr:row>1</xdr:row>
      <xdr:rowOff>57150</xdr:rowOff>
    </xdr:from>
    <xdr:to>
      <xdr:col>8</xdr:col>
      <xdr:colOff>609600</xdr:colOff>
      <xdr:row>16</xdr:row>
      <xdr:rowOff>57150</xdr:rowOff>
    </xdr:to>
    <xdr:graphicFrame macro="">
      <xdr:nvGraphicFramePr>
        <xdr:cNvPr id="2" name="Chart 1">
          <a:extLst>
            <a:ext uri="{FF2B5EF4-FFF2-40B4-BE49-F238E27FC236}">
              <a16:creationId xmlns:a16="http://schemas.microsoft.com/office/drawing/2014/main" id="{B63595A5-3160-3ABC-18B8-827320A746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647700</xdr:colOff>
      <xdr:row>2</xdr:row>
      <xdr:rowOff>45721</xdr:rowOff>
    </xdr:from>
    <xdr:to>
      <xdr:col>6</xdr:col>
      <xdr:colOff>274320</xdr:colOff>
      <xdr:row>10</xdr:row>
      <xdr:rowOff>0</xdr:rowOff>
    </xdr:to>
    <mc:AlternateContent xmlns:mc="http://schemas.openxmlformats.org/markup-compatibility/2006">
      <mc:Choice xmlns:a14="http://schemas.microsoft.com/office/drawing/2010/main" Requires="a14">
        <xdr:graphicFrame macro="">
          <xdr:nvGraphicFramePr>
            <xdr:cNvPr id="2" name="Discount Band">
              <a:extLst>
                <a:ext uri="{FF2B5EF4-FFF2-40B4-BE49-F238E27FC236}">
                  <a16:creationId xmlns:a16="http://schemas.microsoft.com/office/drawing/2014/main" id="{3D61CAF6-DA1E-32A6-35AA-4C88348BF4A6}"/>
                </a:ext>
              </a:extLst>
            </xdr:cNvPr>
            <xdr:cNvGraphicFramePr/>
          </xdr:nvGraphicFramePr>
          <xdr:xfrm>
            <a:off x="0" y="0"/>
            <a:ext cx="0" cy="0"/>
          </xdr:xfrm>
          <a:graphic>
            <a:graphicData uri="http://schemas.microsoft.com/office/drawing/2010/slicer">
              <sle:slicer xmlns:sle="http://schemas.microsoft.com/office/drawing/2010/slicer" name="Discount Band"/>
            </a:graphicData>
          </a:graphic>
        </xdr:graphicFrame>
      </mc:Choice>
      <mc:Fallback>
        <xdr:sp macro="" textlink="">
          <xdr:nvSpPr>
            <xdr:cNvPr id="0" name=""/>
            <xdr:cNvSpPr>
              <a:spLocks noTextEdit="1"/>
            </xdr:cNvSpPr>
          </xdr:nvSpPr>
          <xdr:spPr>
            <a:xfrm>
              <a:off x="3870960" y="411481"/>
              <a:ext cx="1828800" cy="14173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äyttäjä" refreshedDate="45077.911302777778" createdVersion="8" refreshedVersion="8" minRefreshableVersion="3" recordCount="700" xr:uid="{23E98EFE-3BE3-4FBB-987D-28BB7ED6CB7C}">
  <cacheSource type="worksheet">
    <worksheetSource name="sales_table"/>
  </cacheSource>
  <cacheFields count="13">
    <cacheField name="Product" numFmtId="165">
      <sharedItems count="6">
        <s v="Carretera"/>
        <s v="Montana"/>
        <s v="Paseo"/>
        <s v="Velo"/>
        <s v="VTT"/>
        <s v="Amarilla"/>
      </sharedItems>
    </cacheField>
    <cacheField name="Discount Band" numFmtId="165">
      <sharedItems count="4">
        <s v="None"/>
        <s v="Low discount"/>
        <s v="medium discount"/>
        <s v="High discount"/>
      </sharedItems>
    </cacheField>
    <cacheField name="Units Sold" numFmtId="0">
      <sharedItems containsSemiMixedTypes="0" containsString="0" containsNumber="1" minValue="200" maxValue="4492.5"/>
    </cacheField>
    <cacheField name="Sale Price" numFmtId="165">
      <sharedItems containsSemiMixedTypes="0" containsString="0" containsNumber="1" containsInteger="1" minValue="7" maxValue="350" count="7">
        <n v="20"/>
        <n v="15"/>
        <n v="350"/>
        <n v="12"/>
        <n v="125"/>
        <n v="300"/>
        <n v="7"/>
      </sharedItems>
    </cacheField>
    <cacheField name="sales amount" numFmtId="165">
      <sharedItems containsSemiMixedTypes="0" containsString="0" containsNumber="1" minValue="1655.08" maxValue="1159200"/>
    </cacheField>
    <cacheField name="Discounts" numFmtId="165">
      <sharedItems containsSemiMixedTypes="0" containsString="0" containsNumber="1" minValue="0" maxValue="149677.5" count="515">
        <n v="0"/>
        <n v="276.14999999999998"/>
        <n v="344.4"/>
        <n v="72.099999999999994"/>
        <n v="44.73"/>
        <n v="92.82"/>
        <n v="222.96"/>
        <n v="4235"/>
        <n v="177.03"/>
        <n v="173.4"/>
        <n v="412.5"/>
        <n v="320.52"/>
        <n v="91.92"/>
        <n v="1482"/>
        <n v="4889.5"/>
        <n v="7542.5"/>
        <n v="332.1"/>
        <n v="6903"/>
        <n v="275.10000000000002"/>
        <n v="128.1"/>
        <n v="7494"/>
        <n v="828.75"/>
        <n v="227.1"/>
        <n v="314.47500000000002"/>
        <n v="908.75"/>
        <n v="983.75"/>
        <n v="2278.75"/>
        <n v="112.05"/>
        <n v="8715"/>
        <n v="772.80000000000007"/>
        <n v="25.34"/>
        <n v="1153.75"/>
        <n v="146.44"/>
        <n v="18.41"/>
        <n v="3302.25"/>
        <n v="2958"/>
        <n v="2180"/>
        <n v="238.68"/>
        <n v="48.15"/>
        <n v="1856.25"/>
        <n v="310.8"/>
        <n v="1284"/>
        <n v="300.3"/>
        <n v="19964"/>
        <n v="274.08"/>
        <n v="626.4"/>
        <n v="165.6"/>
        <n v="4150"/>
        <n v="708.9"/>
        <n v="5508"/>
        <n v="10368"/>
        <n v="1655"/>
        <n v="2022.5"/>
        <n v="5362.5"/>
        <n v="428.4"/>
        <n v="11496"/>
        <n v="6822.5"/>
        <n v="577.5"/>
        <n v="281.82"/>
        <n v="253.2"/>
        <n v="260.16000000000003"/>
        <n v="20762"/>
        <n v="20139"/>
        <n v="217.6"/>
        <n v="1862"/>
        <n v="13580"/>
        <n v="1554"/>
        <n v="6606"/>
        <n v="5690"/>
        <n v="494.4"/>
        <n v="376.4"/>
        <n v="15913.125"/>
        <n v="1548"/>
        <n v="6201"/>
        <n v="700.92"/>
        <n v="326.88"/>
        <n v="411.18"/>
        <n v="684.36"/>
        <n v="114.24"/>
        <n v="18868.5"/>
        <n v="4826.25"/>
        <n v="6397.5"/>
        <n v="21910.5"/>
        <n v="6652.5"/>
        <n v="5887.5"/>
        <n v="493.02"/>
        <n v="7533.75"/>
        <n v="875.25"/>
        <n v="25596"/>
        <n v="689.76"/>
        <n v="16866"/>
        <n v="17241"/>
        <n v="498.6"/>
        <n v="369.6"/>
        <n v="2310.3000000000002"/>
        <n v="892.44"/>
        <n v="1218.5999999999999"/>
        <n v="1356.6"/>
        <n v="588.79999999999995"/>
        <n v="798.28"/>
        <n v="24252"/>
        <n v="3836"/>
        <n v="1180.2"/>
        <n v="22308"/>
        <n v="1190.28"/>
        <n v="3975"/>
        <n v="16974"/>
        <n v="35016"/>
        <n v="48300"/>
        <n v="14940"/>
        <n v="130.80000000000001"/>
        <n v="1659.2"/>
        <n v="844.8"/>
        <n v="402.6"/>
        <n v="908.4"/>
        <n v="703.2"/>
        <n v="2116.8000000000002"/>
        <n v="30478"/>
        <n v="415.68"/>
        <n v="4886"/>
        <n v="26110"/>
        <n v="5370"/>
        <n v="26698"/>
        <n v="24892"/>
        <n v="405.65"/>
        <n v="480.2"/>
        <n v="822.15"/>
        <n v="941.15"/>
        <n v="1458.6"/>
        <n v="589.04999999999995"/>
        <n v="673.8"/>
        <n v="1119"/>
        <n v="669.6"/>
        <n v="1563"/>
        <n v="14865"/>
        <n v="355.6"/>
        <n v="2093.25"/>
        <n v="199.5"/>
        <n v="870.45"/>
        <n v="24228.75"/>
        <n v="22668.75"/>
        <n v="12600"/>
        <n v="1405.2"/>
        <n v="16500"/>
        <n v="1303"/>
        <n v="18700"/>
        <n v="14906.25"/>
        <n v="24105"/>
        <n v="814.45"/>
        <n v="10535"/>
        <n v="1965"/>
        <n v="21490"/>
        <n v="1389"/>
        <n v="5381.25"/>
        <n v="4400"/>
        <n v="1802"/>
        <n v="2663"/>
        <n v="747.6"/>
        <n v="1587"/>
        <n v="416.25"/>
        <n v="2145.75"/>
        <n v="5043.75"/>
        <n v="2832"/>
        <n v="1579"/>
        <n v="1033"/>
        <n v="18750"/>
        <n v="1265"/>
        <n v="2297"/>
        <n v="23625"/>
        <n v="9660"/>
        <n v="3420.8999999999996"/>
        <n v="1341"/>
        <n v="2559.6"/>
        <n v="404.64"/>
        <n v="1655.28"/>
        <n v="1827"/>
        <n v="110.46"/>
        <n v="20580"/>
        <n v="30660"/>
        <n v="589.26"/>
        <n v="1960.56"/>
        <n v="31416"/>
        <n v="15267"/>
        <n v="7140"/>
        <n v="20662.5"/>
        <n v="1377"/>
        <n v="629.16"/>
        <n v="21978"/>
        <n v="43596"/>
        <n v="1347.6"/>
        <n v="43848"/>
        <n v="35259"/>
        <n v="2108.4"/>
        <n v="1978.2"/>
        <n v="1568.7"/>
        <n v="1037.7"/>
        <n v="1201.2"/>
        <n v="559.86"/>
        <n v="610.67999999999995"/>
        <n v="1582.56"/>
        <n v="2567.6"/>
        <n v="1965.6"/>
        <n v="1967.28"/>
        <n v="505.19"/>
        <n v="1325.1"/>
        <n v="556.15"/>
        <n v="268.02999999999997"/>
        <n v="775.18"/>
        <n v="1460.34"/>
        <n v="1860.6"/>
        <n v="43144.5"/>
        <n v="9408"/>
        <n v="45801"/>
        <n v="2766.4"/>
        <n v="21875"/>
        <n v="35742"/>
        <n v="30738.75"/>
        <n v="2206.0500000000002"/>
        <n v="3077.55"/>
        <n v="2149"/>
        <n v="23583"/>
        <n v="29484"/>
        <n v="2320.92"/>
        <n v="1041.25"/>
        <n v="34839"/>
        <n v="852.6"/>
        <n v="18261.25"/>
        <n v="1989.4"/>
        <n v="28812"/>
        <n v="823.2"/>
        <n v="2725.38"/>
        <n v="57687"/>
        <n v="14393.75"/>
        <n v="70462"/>
        <n v="8697.5"/>
        <n v="1565.2"/>
        <n v="273.27999999999997"/>
        <n v="2051.1999999999998"/>
        <n v="143.91999999999999"/>
        <n v="15400"/>
        <n v="588"/>
        <n v="38136"/>
        <n v="3001.2"/>
        <n v="1132.8"/>
        <n v="1032"/>
        <n v="37488"/>
        <n v="30792"/>
        <n v="853.2"/>
        <n v="11140"/>
        <n v="705.04"/>
        <n v="613.20000000000005"/>
        <n v="2185.6"/>
        <n v="59040"/>
        <n v="379.68"/>
        <n v="894.88"/>
        <n v="1349.04"/>
        <n v="3094.4"/>
        <n v="4788.8"/>
        <n v="60088"/>
        <n v="1089.76"/>
        <n v="574.08000000000004"/>
        <n v="1627.92"/>
        <n v="1309.28"/>
        <n v="9264"/>
        <n v="15240"/>
        <n v="16086"/>
        <n v="10668"/>
        <n v="11816"/>
        <n v="51216"/>
        <n v="19392"/>
        <n v="2432"/>
        <n v="1320"/>
        <n v="698.40000000000009"/>
        <n v="29538"/>
        <n v="396.36"/>
        <n v="102667.5"/>
        <n v="52479"/>
        <n v="8694"/>
        <n v="2506.6799999999998"/>
        <n v="20891.25"/>
        <n v="1014.93"/>
        <n v="31466.25"/>
        <n v="9018"/>
        <n v="69255"/>
        <n v="76135.5"/>
        <n v="4961.25"/>
        <n v="1656.45"/>
        <n v="35748"/>
        <n v="1917"/>
        <n v="330.75"/>
        <n v="102424.5"/>
        <n v="41170.5"/>
        <n v="6378.75"/>
        <n v="23737.5"/>
        <n v="39973.5"/>
        <n v="2112.48"/>
        <n v="71793"/>
        <n v="42572.25"/>
        <n v="950.4"/>
        <n v="50409"/>
        <n v="2412.7199999999998"/>
        <n v="9866.25"/>
        <n v="65236.5"/>
        <n v="1309.5"/>
        <n v="3049.2"/>
        <n v="1193.4000000000001"/>
        <n v="515.97"/>
        <n v="1706.4"/>
        <n v="328.23"/>
        <n v="1751.4"/>
        <n v="1868.4"/>
        <n v="226.8"/>
        <n v="2124.36"/>
        <n v="3547.8"/>
        <n v="4827.6000000000004"/>
        <n v="2201.1750000000002"/>
        <n v="330.48"/>
        <n v="463.2"/>
        <n v="1629.6"/>
        <n v="43068.75"/>
        <n v="18525"/>
        <n v="80955"/>
        <n v="22550"/>
        <n v="3108"/>
        <n v="3908"/>
        <n v="17730"/>
        <n v="3250.5"/>
        <n v="482"/>
        <n v="1021.5"/>
        <n v="765"/>
        <n v="1185"/>
        <n v="22365"/>
        <n v="19950"/>
        <n v="68820"/>
        <n v="1865.5"/>
        <n v="23950"/>
        <n v="25590"/>
        <n v="4262.5"/>
        <n v="961.5"/>
        <n v="98245"/>
        <n v="12960"/>
        <n v="31612.5"/>
        <n v="65450"/>
        <n v="7237.5"/>
        <n v="78400"/>
        <n v="89790"/>
        <n v="4224.6000000000004"/>
        <n v="4078"/>
        <n v="3088.8"/>
        <n v="24745"/>
        <n v="1581.36"/>
        <n v="1949.6399999999999"/>
        <n v="633.59999999999991"/>
        <n v="623.04"/>
        <n v="1215.83"/>
        <n v="1326.6"/>
        <n v="5279.1749999999993"/>
        <n v="2556.84"/>
        <n v="30492"/>
        <n v="92763"/>
        <n v="33563.75"/>
        <n v="2574"/>
        <n v="2083.62"/>
        <n v="29491"/>
        <n v="6582.4"/>
        <n v="3559.05"/>
        <n v="28809"/>
        <n v="2468.4"/>
        <n v="81023.25"/>
        <n v="5314.32"/>
        <n v="3201.66"/>
        <n v="5266.8"/>
        <n v="3273.6"/>
        <n v="45078"/>
        <n v="6171"/>
        <n v="1080.75"/>
        <n v="13244"/>
        <n v="1392.16"/>
        <n v="2288.88"/>
        <n v="7617.5"/>
        <n v="6457"/>
        <n v="43518.75"/>
        <n v="5783.8"/>
        <n v="19703.75"/>
        <n v="13021.25"/>
        <n v="292.60000000000002"/>
        <n v="37212"/>
        <n v="36240"/>
        <n v="32340"/>
        <n v="4840.2"/>
        <n v="63828"/>
        <n v="2032.8"/>
        <n v="2296.56"/>
        <n v="4116"/>
        <n v="42696"/>
        <n v="125820"/>
        <n v="2172"/>
        <n v="66948"/>
        <n v="48924"/>
        <n v="77400"/>
        <n v="50274"/>
        <n v="684"/>
        <n v="2959.2"/>
        <n v="58590"/>
        <n v="41412"/>
        <n v="3036.96"/>
        <n v="6974.0999999999995"/>
        <n v="26166"/>
        <n v="35805"/>
        <n v="11340"/>
        <n v="2874.06"/>
        <n v="4586.3999999999996"/>
        <n v="6051.6"/>
        <n v="3831.84"/>
        <n v="3674.4"/>
        <n v="1252.44"/>
        <n v="3975.84"/>
        <n v="5005.6499999999996"/>
        <n v="41996.5"/>
        <n v="81445"/>
        <n v="1149.2"/>
        <n v="44703.75"/>
        <n v="1181.18"/>
        <n v="942.24"/>
        <n v="5863"/>
        <n v="3247.4"/>
        <n v="1309.0350000000001"/>
        <n v="31473"/>
        <n v="6866.6"/>
        <n v="7040.8"/>
        <n v="119756"/>
        <n v="25723.75"/>
        <n v="890.76"/>
        <n v="2453.36"/>
        <n v="3051.75"/>
        <n v="16243.5"/>
        <n v="1580.28"/>
        <n v="7795.125"/>
        <n v="1082.9000000000001"/>
        <n v="1287"/>
        <n v="639.6"/>
        <n v="101595"/>
        <n v="26958.75"/>
        <n v="2761.2"/>
        <n v="7221.2"/>
        <n v="4880.3999999999996"/>
        <n v="2936.08"/>
        <n v="274.39999999999998"/>
        <n v="287.14"/>
        <n v="583.79999999999995"/>
        <n v="6798.4"/>
        <n v="3710.7"/>
        <n v="2340.2399999999998"/>
        <n v="3385.2"/>
        <n v="33642"/>
        <n v="17902.5"/>
        <n v="62832"/>
        <n v="42420"/>
        <n v="3177.3"/>
        <n v="4830"/>
        <n v="49367.5"/>
        <n v="109147.5"/>
        <n v="58751"/>
        <n v="9800"/>
        <n v="380.24"/>
        <n v="1692.46"/>
        <n v="728"/>
        <n v="5187"/>
        <n v="3660.3"/>
        <n v="4895.5200000000004"/>
        <n v="1696.38"/>
        <n v="34300"/>
        <n v="3732.96"/>
        <n v="57673"/>
        <n v="94178"/>
        <n v="27562.5"/>
        <n v="1696.8000000000002"/>
        <n v="103320"/>
        <n v="11298"/>
        <n v="106512"/>
        <n v="2844.94"/>
        <n v="106722"/>
        <n v="62769"/>
        <n v="37296"/>
        <n v="49770"/>
        <n v="4158"/>
        <n v="3927"/>
        <n v="22012.5"/>
        <n v="51881.25"/>
        <n v="20343.75"/>
        <n v="24570"/>
        <n v="3474"/>
        <n v="3631.5"/>
        <n v="2661.75"/>
        <n v="149677.5"/>
        <n v="5757.75"/>
        <n v="801"/>
        <n v="2643.75"/>
        <n v="105367.5"/>
        <n v="112927.5"/>
        <n v="1645.2"/>
        <n v="879"/>
        <n v="900"/>
        <n v="6358.5"/>
        <n v="12431.25"/>
        <n v="115830"/>
        <n v="45712.5"/>
        <n v="2596.5"/>
        <n v="1107"/>
        <n v="55387.5"/>
        <n v="10350"/>
        <n v="111375"/>
        <n v="1436.4"/>
        <n v="759.15000000000009"/>
        <n v="3250.8"/>
      </sharedItems>
    </cacheField>
    <cacheField name="COGS" numFmtId="165">
      <sharedItems containsSemiMixedTypes="0" containsString="0" containsNumber="1" minValue="918" maxValue="950625"/>
    </cacheField>
    <cacheField name="Profit" numFmtId="165">
      <sharedItems containsSemiMixedTypes="0" containsString="0" containsNumber="1" minValue="-40617.5" maxValue="262200" count="557">
        <n v="16185"/>
        <n v="13210"/>
        <n v="10890"/>
        <n v="4440"/>
        <n v="12350"/>
        <n v="136170"/>
        <n v="4605"/>
        <n v="22662"/>
        <n v="18990"/>
        <n v="13905"/>
        <n v="13327.5"/>
        <n v="47900"/>
        <n v="4292"/>
        <n v="1725"/>
        <n v="3075"/>
        <n v="2920"/>
        <n v="4870"/>
        <n v="90540"/>
        <n v="3303"/>
        <n v="1766"/>
        <n v="2745"/>
        <n v="39400"/>
        <n v="12360"/>
        <n v="2286"/>
        <n v="155250"/>
        <n v="8208"/>
        <n v="10760"/>
        <n v="18170"/>
        <n v="2986"/>
        <n v="9020"/>
        <n v="19449"/>
        <n v="14105"/>
        <n v="100050"/>
        <n v="25542"/>
        <n v="137430"/>
        <n v="107550"/>
        <n v="247500"/>
        <n v="17577"/>
        <n v="21097.5"/>
        <n v="3372"/>
        <n v="19269"/>
        <n v="7613.8499999999985"/>
        <n v="11135.599999999999"/>
        <n v="1987.8999999999996"/>
        <n v="1233.2700000000004"/>
        <n v="2559.1800000000003"/>
        <n v="16499.04"/>
        <n v="104665"/>
        <n v="4880.9700000000012"/>
        <n v="12831.599999999999"/>
        <n v="1237.5"/>
        <n v="23718.48"/>
        <n v="6802.08"/>
        <n v="23218"/>
        <n v="120840.5"/>
        <n v="186407.5"/>
        <n v="10737.900000000001"/>
        <n v="108147"/>
        <n v="13479.900000000001"/>
        <n v="3531.8999999999996"/>
        <n v="117406"/>
        <n v="2486.25"/>
        <n v="7342.9000000000015"/>
        <n v="8670.5250000000015"/>
        <n v="2726.25"/>
        <n v="2951.25"/>
        <n v="6836.25"/>
        <n v="3622.9500000000007"/>
        <n v="136535"/>
        <n v="37867.199999999997"/>
        <n v="698.65999999999985"/>
        <n v="3461.25"/>
        <n v="4037.5599999999995"/>
        <n v="507.58999999999992"/>
        <n v="81612.75"/>
        <n v="46342"/>
        <n v="6540"/>
        <n v="17662.32"/>
        <n v="1556.8500000000004"/>
        <n v="1856.25"/>
        <n v="11344.2"/>
        <n v="9416"/>
        <n v="3989.7000000000007"/>
        <n v="236716"/>
        <n v="10003.92"/>
        <n v="15033.599999999999"/>
        <n v="6044.4"/>
        <n v="4150"/>
        <n v="11106.099999999999"/>
        <n v="40392"/>
        <n v="76032"/>
        <n v="1655"/>
        <n v="2022.5"/>
        <n v="5362.5"/>
        <n v="15636.599999999999"/>
        <n v="84304"/>
        <n v="6822.5"/>
        <n v="9047.5"/>
        <n v="3744.1800000000003"/>
        <n v="9241.7999999999993"/>
        <n v="9495.84"/>
        <n v="246178"/>
        <n v="238791"/>
        <n v="5222.3999999999996"/>
        <n v="22078"/>
        <n v="161020"/>
        <n v="11396"/>
        <n v="48444"/>
        <n v="5690"/>
        <n v="11865.599999999999"/>
        <n v="9033.5999999999985"/>
        <n v="5304.375"/>
        <n v="24252"/>
        <n v="28249"/>
        <n v="16822.080000000002"/>
        <n v="7845.1200000000008"/>
        <n v="3504.8199999999997"/>
        <n v="16424.64"/>
        <n v="973.76000000000022"/>
        <n v="142861.5"/>
        <n v="1608.75"/>
        <n v="2132.5"/>
        <n v="99814.5"/>
        <n v="2217.5"/>
        <n v="1962.5"/>
        <n v="11832.48"/>
        <n v="2511.25"/>
        <n v="8849.75"/>
        <n v="116604"/>
        <n v="16554.240000000002"/>
        <n v="76834"/>
        <n v="130539"/>
        <n v="7811.4"/>
        <n v="3150.3999999999996"/>
        <n v="36194.699999999997"/>
        <n v="21418.560000000001"/>
        <n v="8936.4000000000015"/>
        <n v="9948.4000000000015"/>
        <n v="6771.2000000000007"/>
        <n v="4903.7200000000012"/>
        <n v="76798"/>
        <n v="20824"/>
        <n v="8654.7999999999993"/>
        <n v="70642"/>
        <n v="0"/>
        <n v="7311.7200000000012"/>
        <n v="53751"/>
        <n v="110884"/>
        <n v="262200"/>
        <n v="959.19999999999982"/>
        <n v="19080.800000000003"/>
        <n v="9715.2000000000007"/>
        <n v="2952.3999999999996"/>
        <n v="6661.5999999999985"/>
        <n v="12481.8"/>
        <n v="24343.199999999997"/>
        <n v="165452"/>
        <n v="7378.32"/>
        <n v="26524"/>
        <n v="141740"/>
        <n v="144932"/>
        <n v="135128"/>
        <n v="1912.3500000000004"/>
        <n v="2263.7999999999993"/>
        <n v="3875.8500000000004"/>
        <n v="4436.8499999999985"/>
        <n v="20420.400000000001"/>
        <n v="2776.9500000000007"/>
        <n v="9433.2000000000007"/>
        <n v="15666"/>
        <n v="9374.4"/>
        <n v="14067"/>
        <n v="34685"/>
        <n v="1676.3999999999996"/>
        <n v="11861.75"/>
        <n v="940.5"/>
        <n v="4103.5499999999993"/>
        <n v="100376.25"/>
        <n v="-4533.75"/>
        <n v="52200"/>
        <n v="19672.8"/>
        <n v="38500"/>
        <n v="11727"/>
        <n v="-3740"/>
        <n v="-2981.25"/>
        <n v="56245"/>
        <n v="3839.5499999999993"/>
        <n v="43645"/>
        <n v="11135"/>
        <n v="89030"/>
        <n v="12501"/>
        <n v="-1076.25"/>
        <n v="-880"/>
        <n v="16218"/>
        <n v="23967"/>
        <n v="3524.3999999999996"/>
        <n v="8993"/>
        <n v="2358.75"/>
        <n v="12159.25"/>
        <n v="-1008.75"/>
        <n v="25488"/>
        <n v="14211"/>
        <n v="9297"/>
        <n v="43750"/>
        <n v="11385"/>
        <n v="20673"/>
        <n v="97875"/>
        <n v="40020"/>
        <n v="15584.099999999999"/>
        <n v="9834"/>
        <n v="11660.400000000001"/>
        <n v="4653.3599999999997"/>
        <n v="19035.72"/>
        <n v="8323"/>
        <n v="415.53999999999996"/>
        <n v="-2217.5"/>
        <n v="67620"/>
        <n v="100740"/>
        <n v="2216.7399999999998"/>
        <n v="22546.44"/>
        <n v="103224"/>
        <n v="50163"/>
        <n v="-2380"/>
        <n v="-6887.5"/>
        <n v="6273"/>
        <n v="2366.84"/>
        <n v="39072"/>
        <n v="143244"/>
        <n v="9882.4000000000015"/>
        <n v="77952"/>
        <n v="-4968.75"/>
        <n v="115851"/>
        <n v="15461.599999999999"/>
        <n v="9011.7999999999993"/>
        <n v="7146.2999999999993"/>
        <n v="4727.2999999999993"/>
        <n v="8808.7999999999993"/>
        <n v="2106.1399999999994"/>
        <n v="5932.32"/>
        <n v="15373.439999999999"/>
        <n v="15772.400000000001"/>
        <n v="19094.400000000001"/>
        <n v="19110.72"/>
        <n v="1556.8100000000004"/>
        <n v="4984.9000000000015"/>
        <n v="1713.8500000000004"/>
        <n v="825.97000000000025"/>
        <n v="2388.8199999999997"/>
        <n v="14186.16"/>
        <n v="18074.400000000001"/>
        <n v="115345.5"/>
        <n v="12992"/>
        <n v="63249"/>
        <n v="16993.599999999999"/>
        <n v="-9375"/>
        <n v="49358"/>
        <n v="-13173.75"/>
        <n v="8298.9500000000007"/>
        <n v="11577.449999999997"/>
        <n v="13201"/>
        <n v="32567"/>
        <n v="40716"/>
        <n v="22546.080000000002"/>
        <n v="3208.75"/>
        <n v="48111"/>
        <n v="5237.3999999999996"/>
        <n v="-7826.25"/>
        <n v="12220.599999999999"/>
        <n v="39788"/>
        <n v="5056.7999999999993"/>
        <n v="26475.120000000003"/>
        <n v="27811"/>
        <n v="79663"/>
        <n v="-6168.75"/>
        <n v="188378"/>
        <n v="-3727.5"/>
        <n v="9614.7999999999993"/>
        <n v="702.72000000000025"/>
        <n v="10768.8"/>
        <n v="370.07999999999993"/>
        <n v="-7700"/>
        <n v="1862"/>
        <n v="84444"/>
        <n v="9503.8000000000029"/>
        <n v="5947.2000000000007"/>
        <n v="5418"/>
        <n v="40612"/>
        <n v="33358"/>
        <n v="2701.7999999999993"/>
        <n v="-5570"/>
        <n v="1812.96"/>
        <n v="1576.8000000000002"/>
        <n v="11474.400000000001"/>
        <n v="63960"/>
        <n v="976.31999999999971"/>
        <n v="2301.1200000000008"/>
        <n v="3468.9599999999991"/>
        <n v="16245.599999999999"/>
        <n v="25141.199999999997"/>
        <n v="133052"/>
        <n v="2802.24"/>
        <n v="4807.92"/>
        <n v="4186.0800000000017"/>
        <n v="3366.7199999999993"/>
        <n v="10036"/>
        <n v="16510"/>
        <n v="35619"/>
        <n v="23622"/>
        <n v="26164"/>
        <n v="55484"/>
        <n v="21008"/>
        <n v="12768"/>
        <n v="11055"/>
        <n v="3666.6000000000004"/>
        <n v="25162"/>
        <n v="2906.64"/>
        <n v="87457.5"/>
        <n v="97461"/>
        <n v="7406"/>
        <n v="18382.32"/>
        <n v="-11606.25"/>
        <n v="2207.0699999999997"/>
        <n v="-17481.25"/>
        <n v="7682"/>
        <n v="58995"/>
        <n v="141394.5"/>
        <n v="13413.75"/>
        <n v="4478.5499999999993"/>
        <n v="30452"/>
        <n v="14058"/>
        <n v="894.25"/>
        <n v="87250.5"/>
        <n v="76459.5"/>
        <n v="-3543.75"/>
        <n v="-13187.5"/>
        <n v="74236.5"/>
        <n v="15491.52"/>
        <n v="61157"/>
        <n v="79062.75"/>
        <n v="6969.6"/>
        <n v="42941"/>
        <n v="17693.28"/>
        <n v="-5481.25"/>
        <n v="121153.5"/>
        <n v="3540.5"/>
        <n v="13890.8"/>
        <n v="5436.6"/>
        <n v="1122.0299999999997"/>
        <n v="12513.599999999999"/>
        <n v="713.77"/>
        <n v="7978.5999999999985"/>
        <n v="8511.5999999999985"/>
        <n v="493.19999999999982"/>
        <n v="15578.64"/>
        <n v="9592.1999999999971"/>
        <n v="21992.400000000001"/>
        <n v="5951.3250000000007"/>
        <n v="2423.52"/>
        <n v="3010.8"/>
        <n v="3026.3999999999996"/>
        <n v="-25841.25"/>
        <n v="-11115"/>
        <n v="127215"/>
        <n v="-13530"/>
        <n v="7252"/>
        <n v="15632"/>
        <n v="11820"/>
        <n v="7584.5"/>
        <n v="1928"/>
        <n v="2383.5"/>
        <n v="1785"/>
        <n v="2765"/>
        <n v="35145"/>
        <n v="-11970"/>
        <n v="45880"/>
        <n v="3464.5"/>
        <n v="-14370"/>
        <n v="17060"/>
        <n v="-2557.5"/>
        <n v="2243.5"/>
        <n v="154385"/>
        <n v="8640"/>
        <n v="-18967.5"/>
        <n v="102850"/>
        <n v="-4342.5"/>
        <n v="123200"/>
        <n v="59860"/>
        <n v="27459.9"/>
        <n v="16312"/>
        <n v="20077.2"/>
        <n v="38885"/>
        <n v="9200.64"/>
        <n v="3114.3600000000006"/>
        <n v="1286.3999999999996"/>
        <n v="3624.96"/>
        <n v="1942.17"/>
        <n v="7718.4"/>
        <n v="10718.324999999997"/>
        <n v="14876.16"/>
        <n v="40788"/>
        <n v="47787"/>
        <n v="-21358.75"/>
        <n v="5226"/>
        <n v="3328.380000000001"/>
        <n v="39449"/>
        <n v="23337.599999999999"/>
        <n v="7225.9500000000007"/>
        <n v="14841"/>
        <n v="8751.5999999999985"/>
        <n v="108381.75"/>
        <n v="30919.68"/>
        <n v="18627.84"/>
        <n v="18673.199999999997"/>
        <n v="6646.4000000000015"/>
        <n v="23222"/>
        <n v="21879"/>
        <n v="2194.25"/>
        <n v="17716"/>
        <n v="2223.84"/>
        <n v="13317.119999999999"/>
        <n v="-4847.5"/>
        <n v="22893"/>
        <n v="-27693.75"/>
        <n v="20506.199999999997"/>
        <n v="-12538.75"/>
        <n v="-8286.25"/>
        <n v="467.40000000000009"/>
        <n v="42528"/>
        <n v="-24160"/>
        <n v="-21560"/>
        <n v="8604.8000000000029"/>
        <n v="2166.3999999999996"/>
        <n v="24822"/>
        <n v="2807.2000000000007"/>
        <n v="3171.4399999999987"/>
        <n v="13034"/>
        <n v="16604"/>
        <n v="48930"/>
        <n v="6878"/>
        <n v="76512"/>
        <n v="19026"/>
        <n v="30100"/>
        <n v="57456"/>
        <n v="1216"/>
        <n v="9370.7999999999993"/>
        <n v="66960"/>
        <n v="47328"/>
        <n v="15944.04"/>
        <n v="12398.400000000001"/>
        <n v="29904"/>
        <n v="-23870"/>
        <n v="12960"/>
        <n v="3968.9399999999987"/>
        <n v="8153.5999999999985"/>
        <n v="19163.400000000001"/>
        <n v="20117.16"/>
        <n v="11635.599999999999"/>
        <n v="1729.5599999999995"/>
        <n v="20873.16"/>
        <n v="7829.3499999999985"/>
        <n v="41073.5"/>
        <n v="79655"/>
        <n v="3270.8"/>
        <n v="43721.25"/>
        <n v="1414.8199999999997"/>
        <n v="4493.76"/>
        <n v="16687"/>
        <n v="9242.5999999999985"/>
        <n v="1567.9650000000001"/>
        <n v="8877"/>
        <n v="19543.400000000001"/>
        <n v="20039.199999999997"/>
        <n v="117124"/>
        <n v="-17808.75"/>
        <n v="4248.24"/>
        <n v="2938.6399999999994"/>
        <n v="4773.25"/>
        <n v="15886.5"/>
        <n v="7536.7199999999993"/>
        <n v="12192.375"/>
        <n v="1297.1000000000004"/>
        <n v="2013"/>
        <n v="3050.3999999999996"/>
        <n v="28655"/>
        <n v="-18663.75"/>
        <n v="13168.8"/>
        <n v="18568.800000000003"/>
        <n v="12549.599999999999"/>
        <n v="3055.9199999999983"/>
        <n v="285.59999999999991"/>
        <n v="298.86000000000013"/>
        <n v="806.19999999999982"/>
        <n v="17481.599999999999"/>
        <n v="5124.2999999999993"/>
        <n v="10196.76"/>
        <n v="14749.8"/>
        <n v="6408"/>
        <n v="-12787.5"/>
        <n v="11968"/>
        <n v="8080"/>
        <n v="4387.7000000000007"/>
        <n v="6670"/>
        <n v="-35262.5"/>
        <n v="91327.5"/>
        <n v="49159"/>
        <n v="8200"/>
        <n v="395.76000000000022"/>
        <n v="1761.5400000000009"/>
        <n v="1872"/>
        <n v="7163"/>
        <n v="5054.7000000000007"/>
        <n v="21330.48"/>
        <n v="1765.619999999999"/>
        <n v="28700"/>
        <n v="16265.04"/>
        <n v="48257"/>
        <n v="78802"/>
        <n v="-19687.5"/>
        <n v="4363.2000000000007"/>
        <n v="19680"/>
        <n v="2152"/>
        <n v="20288"/>
        <n v="2961.0600000000013"/>
        <n v="20328"/>
        <n v="52521"/>
        <n v="7104"/>
        <n v="-35550"/>
        <n v="18117"/>
        <n v="5423"/>
        <n v="-16142.5"/>
        <n v="-38046.25"/>
        <n v="-14918.75"/>
        <n v="2730"/>
        <n v="8106"/>
        <n v="4438.5"/>
        <n v="2408.25"/>
        <n v="106912.5"/>
        <n v="7037.25"/>
        <n v="1869"/>
        <n v="3231.25"/>
        <n v="75262.5"/>
        <n v="80662.5"/>
        <n v="6580.7999999999993"/>
        <n v="2051"/>
        <n v="3600"/>
        <n v="7771.5"/>
        <n v="-9116.25"/>
        <n v="12870"/>
        <n v="-33522.5"/>
        <n v="6058.5"/>
        <n v="1353"/>
        <n v="-40617.5"/>
        <n v="-7590"/>
        <n v="12375"/>
        <n v="1299.6000000000004"/>
        <n v="686.85000000000036"/>
        <n v="13003.2"/>
      </sharedItems>
    </cacheField>
    <cacheField name="Date" numFmtId="14">
      <sharedItems containsSemiMixedTypes="0" containsNonDate="0" containsDate="1" containsString="0" minDate="2013-09-01T00:00:00" maxDate="2014-12-02T00:00:00" count="16">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sharedItems>
      <fieldGroup par="12" base="8">
        <rangePr groupBy="months" startDate="2013-09-01T00:00:00" endDate="2014-12-02T00:00:00"/>
        <groupItems count="14">
          <s v="&lt;01/09/2013"/>
          <s v="Jan"/>
          <s v="Feb"/>
          <s v="Mar"/>
          <s v="Apr"/>
          <s v="May"/>
          <s v="Jun"/>
          <s v="Jul"/>
          <s v="Aug"/>
          <s v="Sep"/>
          <s v="Oct"/>
          <s v="Nov"/>
          <s v="Dec"/>
          <s v="&gt;02/12/2014"/>
        </groupItems>
      </fieldGroup>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13" maxValue="2014" count="2">
        <n v="2014"/>
        <n v="2013"/>
      </sharedItems>
    </cacheField>
    <cacheField name="Quarters" numFmtId="0" databaseField="0">
      <fieldGroup base="8">
        <rangePr groupBy="quarters" startDate="2013-09-01T00:00:00" endDate="2014-12-02T00:00:00"/>
        <groupItems count="6">
          <s v="&lt;01/09/2013"/>
          <s v="Qtr1"/>
          <s v="Qtr2"/>
          <s v="Qtr3"/>
          <s v="Qtr4"/>
          <s v="&gt;02/12/2014"/>
        </groupItems>
      </fieldGroup>
    </cacheField>
    <cacheField name="Years" numFmtId="0" databaseField="0">
      <fieldGroup base="8">
        <rangePr groupBy="years" startDate="2013-09-01T00:00:00" endDate="2014-12-02T00:00:00"/>
        <groupItems count="4">
          <s v="&lt;01/09/2013"/>
          <s v="2013"/>
          <s v="2014"/>
          <s v="&gt;02/12/2014"/>
        </groupItems>
      </fieldGroup>
    </cacheField>
  </cacheFields>
  <extLst>
    <ext xmlns:x14="http://schemas.microsoft.com/office/spreadsheetml/2009/9/main" uri="{725AE2AE-9491-48be-B2B4-4EB974FC3084}">
      <x14:pivotCacheDefinition pivotCacheId="6692382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n v="1618.5"/>
    <x v="0"/>
    <n v="32370"/>
    <x v="0"/>
    <n v="16185"/>
    <x v="0"/>
    <x v="0"/>
    <n v="1"/>
    <x v="0"/>
  </r>
  <r>
    <x v="0"/>
    <x v="0"/>
    <n v="1321"/>
    <x v="0"/>
    <n v="26420"/>
    <x v="0"/>
    <n v="13210"/>
    <x v="1"/>
    <x v="0"/>
    <n v="1"/>
    <x v="0"/>
  </r>
  <r>
    <x v="0"/>
    <x v="0"/>
    <n v="2178"/>
    <x v="1"/>
    <n v="32670"/>
    <x v="0"/>
    <n v="21780"/>
    <x v="2"/>
    <x v="1"/>
    <n v="6"/>
    <x v="0"/>
  </r>
  <r>
    <x v="0"/>
    <x v="0"/>
    <n v="888"/>
    <x v="1"/>
    <n v="13320"/>
    <x v="0"/>
    <n v="8880"/>
    <x v="3"/>
    <x v="1"/>
    <n v="6"/>
    <x v="0"/>
  </r>
  <r>
    <x v="0"/>
    <x v="0"/>
    <n v="2470"/>
    <x v="1"/>
    <n v="37050"/>
    <x v="0"/>
    <n v="24700"/>
    <x v="4"/>
    <x v="1"/>
    <n v="6"/>
    <x v="0"/>
  </r>
  <r>
    <x v="0"/>
    <x v="0"/>
    <n v="1513"/>
    <x v="2"/>
    <n v="529550"/>
    <x v="0"/>
    <n v="393380"/>
    <x v="5"/>
    <x v="2"/>
    <n v="12"/>
    <x v="0"/>
  </r>
  <r>
    <x v="1"/>
    <x v="0"/>
    <n v="921"/>
    <x v="1"/>
    <n v="13815"/>
    <x v="0"/>
    <n v="9210"/>
    <x v="6"/>
    <x v="3"/>
    <n v="3"/>
    <x v="0"/>
  </r>
  <r>
    <x v="1"/>
    <x v="0"/>
    <n v="2518"/>
    <x v="3"/>
    <n v="30216"/>
    <x v="0"/>
    <n v="7554"/>
    <x v="7"/>
    <x v="1"/>
    <n v="6"/>
    <x v="0"/>
  </r>
  <r>
    <x v="1"/>
    <x v="0"/>
    <n v="1899"/>
    <x v="0"/>
    <n v="37980"/>
    <x v="0"/>
    <n v="18990"/>
    <x v="8"/>
    <x v="1"/>
    <n v="6"/>
    <x v="0"/>
  </r>
  <r>
    <x v="1"/>
    <x v="0"/>
    <n v="1545"/>
    <x v="3"/>
    <n v="18540"/>
    <x v="0"/>
    <n v="4635"/>
    <x v="9"/>
    <x v="1"/>
    <n v="6"/>
    <x v="0"/>
  </r>
  <r>
    <x v="1"/>
    <x v="0"/>
    <n v="2470"/>
    <x v="1"/>
    <n v="37050"/>
    <x v="0"/>
    <n v="24700"/>
    <x v="4"/>
    <x v="1"/>
    <n v="6"/>
    <x v="0"/>
  </r>
  <r>
    <x v="1"/>
    <x v="0"/>
    <n v="2665.5"/>
    <x v="4"/>
    <n v="333187.5"/>
    <x v="0"/>
    <n v="319860"/>
    <x v="10"/>
    <x v="4"/>
    <n v="7"/>
    <x v="0"/>
  </r>
  <r>
    <x v="1"/>
    <x v="0"/>
    <n v="958"/>
    <x v="5"/>
    <n v="287400"/>
    <x v="0"/>
    <n v="239500"/>
    <x v="11"/>
    <x v="5"/>
    <n v="8"/>
    <x v="0"/>
  </r>
  <r>
    <x v="1"/>
    <x v="0"/>
    <n v="2146"/>
    <x v="6"/>
    <n v="15022"/>
    <x v="0"/>
    <n v="10730"/>
    <x v="12"/>
    <x v="6"/>
    <n v="9"/>
    <x v="0"/>
  </r>
  <r>
    <x v="1"/>
    <x v="0"/>
    <n v="345"/>
    <x v="4"/>
    <n v="43125"/>
    <x v="0"/>
    <n v="41400"/>
    <x v="13"/>
    <x v="7"/>
    <n v="10"/>
    <x v="1"/>
  </r>
  <r>
    <x v="1"/>
    <x v="0"/>
    <n v="615"/>
    <x v="1"/>
    <n v="9225"/>
    <x v="0"/>
    <n v="6150"/>
    <x v="14"/>
    <x v="2"/>
    <n v="12"/>
    <x v="0"/>
  </r>
  <r>
    <x v="2"/>
    <x v="0"/>
    <n v="292"/>
    <x v="0"/>
    <n v="5840"/>
    <x v="0"/>
    <n v="2920"/>
    <x v="15"/>
    <x v="8"/>
    <n v="2"/>
    <x v="0"/>
  </r>
  <r>
    <x v="2"/>
    <x v="0"/>
    <n v="974"/>
    <x v="1"/>
    <n v="14610"/>
    <x v="0"/>
    <n v="9740"/>
    <x v="16"/>
    <x v="8"/>
    <n v="2"/>
    <x v="0"/>
  </r>
  <r>
    <x v="2"/>
    <x v="0"/>
    <n v="2518"/>
    <x v="3"/>
    <n v="30216"/>
    <x v="0"/>
    <n v="7554"/>
    <x v="7"/>
    <x v="1"/>
    <n v="6"/>
    <x v="0"/>
  </r>
  <r>
    <x v="2"/>
    <x v="0"/>
    <n v="1006"/>
    <x v="2"/>
    <n v="352100"/>
    <x v="0"/>
    <n v="261560"/>
    <x v="17"/>
    <x v="1"/>
    <n v="6"/>
    <x v="0"/>
  </r>
  <r>
    <x v="2"/>
    <x v="0"/>
    <n v="367"/>
    <x v="3"/>
    <n v="4404"/>
    <x v="0"/>
    <n v="1101"/>
    <x v="18"/>
    <x v="4"/>
    <n v="7"/>
    <x v="0"/>
  </r>
  <r>
    <x v="2"/>
    <x v="0"/>
    <n v="883"/>
    <x v="6"/>
    <n v="6181"/>
    <x v="0"/>
    <n v="4415"/>
    <x v="19"/>
    <x v="5"/>
    <n v="8"/>
    <x v="0"/>
  </r>
  <r>
    <x v="2"/>
    <x v="0"/>
    <n v="549"/>
    <x v="1"/>
    <n v="8235"/>
    <x v="0"/>
    <n v="5490"/>
    <x v="20"/>
    <x v="9"/>
    <n v="9"/>
    <x v="1"/>
  </r>
  <r>
    <x v="2"/>
    <x v="0"/>
    <n v="788"/>
    <x v="5"/>
    <n v="236400"/>
    <x v="0"/>
    <n v="197000"/>
    <x v="21"/>
    <x v="9"/>
    <n v="9"/>
    <x v="1"/>
  </r>
  <r>
    <x v="2"/>
    <x v="0"/>
    <n v="2472"/>
    <x v="1"/>
    <n v="37080"/>
    <x v="0"/>
    <n v="24720"/>
    <x v="22"/>
    <x v="6"/>
    <n v="9"/>
    <x v="0"/>
  </r>
  <r>
    <x v="2"/>
    <x v="0"/>
    <n v="1143"/>
    <x v="6"/>
    <n v="8001"/>
    <x v="0"/>
    <n v="5715"/>
    <x v="23"/>
    <x v="10"/>
    <n v="10"/>
    <x v="0"/>
  </r>
  <r>
    <x v="2"/>
    <x v="0"/>
    <n v="1725"/>
    <x v="2"/>
    <n v="603750"/>
    <x v="0"/>
    <n v="448500"/>
    <x v="24"/>
    <x v="11"/>
    <n v="11"/>
    <x v="1"/>
  </r>
  <r>
    <x v="2"/>
    <x v="0"/>
    <n v="912"/>
    <x v="3"/>
    <n v="10944"/>
    <x v="0"/>
    <n v="2736"/>
    <x v="25"/>
    <x v="11"/>
    <n v="11"/>
    <x v="1"/>
  </r>
  <r>
    <x v="2"/>
    <x v="0"/>
    <n v="2152"/>
    <x v="1"/>
    <n v="32280"/>
    <x v="0"/>
    <n v="21520"/>
    <x v="26"/>
    <x v="12"/>
    <n v="12"/>
    <x v="1"/>
  </r>
  <r>
    <x v="2"/>
    <x v="0"/>
    <n v="1817"/>
    <x v="0"/>
    <n v="36340"/>
    <x v="0"/>
    <n v="18170"/>
    <x v="27"/>
    <x v="2"/>
    <n v="12"/>
    <x v="0"/>
  </r>
  <r>
    <x v="2"/>
    <x v="0"/>
    <n v="1513"/>
    <x v="2"/>
    <n v="529550"/>
    <x v="0"/>
    <n v="393380"/>
    <x v="5"/>
    <x v="2"/>
    <n v="12"/>
    <x v="0"/>
  </r>
  <r>
    <x v="3"/>
    <x v="0"/>
    <n v="1493"/>
    <x v="6"/>
    <n v="10451"/>
    <x v="0"/>
    <n v="7465"/>
    <x v="28"/>
    <x v="0"/>
    <n v="1"/>
    <x v="0"/>
  </r>
  <r>
    <x v="3"/>
    <x v="0"/>
    <n v="1804"/>
    <x v="4"/>
    <n v="225500"/>
    <x v="0"/>
    <n v="216480"/>
    <x v="29"/>
    <x v="8"/>
    <n v="2"/>
    <x v="0"/>
  </r>
  <r>
    <x v="3"/>
    <x v="0"/>
    <n v="2161"/>
    <x v="3"/>
    <n v="25932"/>
    <x v="0"/>
    <n v="6483"/>
    <x v="30"/>
    <x v="3"/>
    <n v="3"/>
    <x v="0"/>
  </r>
  <r>
    <x v="3"/>
    <x v="0"/>
    <n v="1006"/>
    <x v="2"/>
    <n v="352100"/>
    <x v="0"/>
    <n v="261560"/>
    <x v="17"/>
    <x v="1"/>
    <n v="6"/>
    <x v="0"/>
  </r>
  <r>
    <x v="3"/>
    <x v="0"/>
    <n v="1545"/>
    <x v="3"/>
    <n v="18540"/>
    <x v="0"/>
    <n v="4635"/>
    <x v="9"/>
    <x v="1"/>
    <n v="6"/>
    <x v="0"/>
  </r>
  <r>
    <x v="3"/>
    <x v="0"/>
    <n v="2821"/>
    <x v="4"/>
    <n v="352625"/>
    <x v="0"/>
    <n v="338520"/>
    <x v="31"/>
    <x v="5"/>
    <n v="8"/>
    <x v="0"/>
  </r>
  <r>
    <x v="3"/>
    <x v="0"/>
    <n v="345"/>
    <x v="4"/>
    <n v="43125"/>
    <x v="0"/>
    <n v="41400"/>
    <x v="13"/>
    <x v="7"/>
    <n v="10"/>
    <x v="1"/>
  </r>
  <r>
    <x v="4"/>
    <x v="0"/>
    <n v="2001"/>
    <x v="5"/>
    <n v="600300"/>
    <x v="0"/>
    <n v="500250"/>
    <x v="32"/>
    <x v="8"/>
    <n v="2"/>
    <x v="0"/>
  </r>
  <r>
    <x v="4"/>
    <x v="0"/>
    <n v="2838"/>
    <x v="3"/>
    <n v="34056"/>
    <x v="0"/>
    <n v="8514"/>
    <x v="33"/>
    <x v="13"/>
    <n v="4"/>
    <x v="0"/>
  </r>
  <r>
    <x v="4"/>
    <x v="0"/>
    <n v="2178"/>
    <x v="1"/>
    <n v="32670"/>
    <x v="0"/>
    <n v="21780"/>
    <x v="2"/>
    <x v="1"/>
    <n v="6"/>
    <x v="0"/>
  </r>
  <r>
    <x v="4"/>
    <x v="0"/>
    <n v="888"/>
    <x v="1"/>
    <n v="13320"/>
    <x v="0"/>
    <n v="8880"/>
    <x v="3"/>
    <x v="1"/>
    <n v="6"/>
    <x v="0"/>
  </r>
  <r>
    <x v="4"/>
    <x v="0"/>
    <n v="1527"/>
    <x v="2"/>
    <n v="534450"/>
    <x v="0"/>
    <n v="397020"/>
    <x v="34"/>
    <x v="9"/>
    <n v="9"/>
    <x v="1"/>
  </r>
  <r>
    <x v="4"/>
    <x v="0"/>
    <n v="2151"/>
    <x v="5"/>
    <n v="645300"/>
    <x v="0"/>
    <n v="537750"/>
    <x v="35"/>
    <x v="6"/>
    <n v="9"/>
    <x v="0"/>
  </r>
  <r>
    <x v="4"/>
    <x v="0"/>
    <n v="1817"/>
    <x v="0"/>
    <n v="36340"/>
    <x v="0"/>
    <n v="18170"/>
    <x v="27"/>
    <x v="2"/>
    <n v="12"/>
    <x v="0"/>
  </r>
  <r>
    <x v="5"/>
    <x v="0"/>
    <n v="2750"/>
    <x v="2"/>
    <n v="962500"/>
    <x v="0"/>
    <n v="715000"/>
    <x v="36"/>
    <x v="8"/>
    <n v="2"/>
    <x v="0"/>
  </r>
  <r>
    <x v="5"/>
    <x v="0"/>
    <n v="1953"/>
    <x v="3"/>
    <n v="23436"/>
    <x v="0"/>
    <n v="5859"/>
    <x v="37"/>
    <x v="13"/>
    <n v="4"/>
    <x v="0"/>
  </r>
  <r>
    <x v="5"/>
    <x v="0"/>
    <n v="4219.5"/>
    <x v="4"/>
    <n v="527437.5"/>
    <x v="0"/>
    <n v="506340"/>
    <x v="38"/>
    <x v="13"/>
    <n v="4"/>
    <x v="0"/>
  </r>
  <r>
    <x v="5"/>
    <x v="0"/>
    <n v="1899"/>
    <x v="0"/>
    <n v="37980"/>
    <x v="0"/>
    <n v="18990"/>
    <x v="8"/>
    <x v="1"/>
    <n v="6"/>
    <x v="0"/>
  </r>
  <r>
    <x v="5"/>
    <x v="0"/>
    <n v="1686"/>
    <x v="6"/>
    <n v="11802"/>
    <x v="0"/>
    <n v="8430"/>
    <x v="39"/>
    <x v="4"/>
    <n v="7"/>
    <x v="0"/>
  </r>
  <r>
    <x v="5"/>
    <x v="0"/>
    <n v="2141"/>
    <x v="3"/>
    <n v="25692"/>
    <x v="0"/>
    <n v="6423"/>
    <x v="40"/>
    <x v="5"/>
    <n v="8"/>
    <x v="0"/>
  </r>
  <r>
    <x v="5"/>
    <x v="0"/>
    <n v="1143"/>
    <x v="6"/>
    <n v="8001"/>
    <x v="0"/>
    <n v="5715"/>
    <x v="23"/>
    <x v="10"/>
    <n v="10"/>
    <x v="0"/>
  </r>
  <r>
    <x v="5"/>
    <x v="0"/>
    <n v="615"/>
    <x v="1"/>
    <n v="9225"/>
    <x v="0"/>
    <n v="6150"/>
    <x v="14"/>
    <x v="2"/>
    <n v="12"/>
    <x v="0"/>
  </r>
  <r>
    <x v="2"/>
    <x v="1"/>
    <n v="3945"/>
    <x v="6"/>
    <n v="27338.85"/>
    <x v="1"/>
    <n v="19725"/>
    <x v="41"/>
    <x v="0"/>
    <n v="1"/>
    <x v="0"/>
  </r>
  <r>
    <x v="2"/>
    <x v="1"/>
    <n v="2296"/>
    <x v="1"/>
    <n v="34095.599999999999"/>
    <x v="2"/>
    <n v="22960"/>
    <x v="42"/>
    <x v="8"/>
    <n v="2"/>
    <x v="0"/>
  </r>
  <r>
    <x v="2"/>
    <x v="1"/>
    <n v="1030"/>
    <x v="6"/>
    <n v="7137.9"/>
    <x v="3"/>
    <n v="5150"/>
    <x v="43"/>
    <x v="14"/>
    <n v="5"/>
    <x v="0"/>
  </r>
  <r>
    <x v="3"/>
    <x v="1"/>
    <n v="639"/>
    <x v="6"/>
    <n v="4428.2700000000004"/>
    <x v="4"/>
    <n v="3195"/>
    <x v="44"/>
    <x v="15"/>
    <n v="11"/>
    <x v="0"/>
  </r>
  <r>
    <x v="4"/>
    <x v="1"/>
    <n v="1326"/>
    <x v="6"/>
    <n v="9189.18"/>
    <x v="5"/>
    <n v="6630"/>
    <x v="45"/>
    <x v="3"/>
    <n v="3"/>
    <x v="0"/>
  </r>
  <r>
    <x v="0"/>
    <x v="1"/>
    <n v="1858"/>
    <x v="3"/>
    <n v="22073.040000000001"/>
    <x v="6"/>
    <n v="5574"/>
    <x v="46"/>
    <x v="8"/>
    <n v="2"/>
    <x v="0"/>
  </r>
  <r>
    <x v="0"/>
    <x v="1"/>
    <n v="1210"/>
    <x v="2"/>
    <n v="419265"/>
    <x v="7"/>
    <n v="314600"/>
    <x v="47"/>
    <x v="3"/>
    <n v="3"/>
    <x v="0"/>
  </r>
  <r>
    <x v="0"/>
    <x v="1"/>
    <n v="2529"/>
    <x v="6"/>
    <n v="17525.97"/>
    <x v="8"/>
    <n v="12645"/>
    <x v="48"/>
    <x v="4"/>
    <n v="7"/>
    <x v="0"/>
  </r>
  <r>
    <x v="0"/>
    <x v="1"/>
    <n v="1445"/>
    <x v="3"/>
    <n v="17166.599999999999"/>
    <x v="9"/>
    <n v="4335"/>
    <x v="49"/>
    <x v="6"/>
    <n v="9"/>
    <x v="0"/>
  </r>
  <r>
    <x v="0"/>
    <x v="1"/>
    <n v="330"/>
    <x v="4"/>
    <n v="40837.5"/>
    <x v="10"/>
    <n v="39600"/>
    <x v="50"/>
    <x v="9"/>
    <n v="9"/>
    <x v="1"/>
  </r>
  <r>
    <x v="0"/>
    <x v="1"/>
    <n v="2671"/>
    <x v="3"/>
    <n v="31731.48"/>
    <x v="11"/>
    <n v="8013"/>
    <x v="51"/>
    <x v="6"/>
    <n v="9"/>
    <x v="0"/>
  </r>
  <r>
    <x v="0"/>
    <x v="1"/>
    <n v="766"/>
    <x v="3"/>
    <n v="9100.08"/>
    <x v="12"/>
    <n v="2298"/>
    <x v="52"/>
    <x v="7"/>
    <n v="10"/>
    <x v="1"/>
  </r>
  <r>
    <x v="0"/>
    <x v="1"/>
    <n v="494"/>
    <x v="5"/>
    <n v="146718"/>
    <x v="13"/>
    <n v="123500"/>
    <x v="53"/>
    <x v="7"/>
    <n v="10"/>
    <x v="1"/>
  </r>
  <r>
    <x v="0"/>
    <x v="1"/>
    <n v="1397"/>
    <x v="2"/>
    <n v="484060.5"/>
    <x v="14"/>
    <n v="363220"/>
    <x v="54"/>
    <x v="10"/>
    <n v="10"/>
    <x v="0"/>
  </r>
  <r>
    <x v="0"/>
    <x v="2"/>
    <n v="2155"/>
    <x v="2"/>
    <n v="746707.5"/>
    <x v="15"/>
    <n v="560300"/>
    <x v="55"/>
    <x v="2"/>
    <n v="12"/>
    <x v="0"/>
  </r>
  <r>
    <x v="1"/>
    <x v="1"/>
    <n v="2214"/>
    <x v="1"/>
    <n v="32877.9"/>
    <x v="16"/>
    <n v="22140"/>
    <x v="56"/>
    <x v="3"/>
    <n v="3"/>
    <x v="0"/>
  </r>
  <r>
    <x v="1"/>
    <x v="2"/>
    <n v="2301"/>
    <x v="5"/>
    <n v="683397"/>
    <x v="17"/>
    <n v="575250"/>
    <x v="57"/>
    <x v="13"/>
    <n v="4"/>
    <x v="0"/>
  </r>
  <r>
    <x v="1"/>
    <x v="1"/>
    <n v="1375.5"/>
    <x v="0"/>
    <n v="27234.9"/>
    <x v="18"/>
    <n v="13755"/>
    <x v="58"/>
    <x v="4"/>
    <n v="7"/>
    <x v="0"/>
  </r>
  <r>
    <x v="1"/>
    <x v="1"/>
    <n v="1830"/>
    <x v="6"/>
    <n v="12681.9"/>
    <x v="19"/>
    <n v="9150"/>
    <x v="59"/>
    <x v="5"/>
    <n v="8"/>
    <x v="0"/>
  </r>
  <r>
    <x v="1"/>
    <x v="2"/>
    <n v="2498"/>
    <x v="5"/>
    <n v="741906"/>
    <x v="20"/>
    <n v="624500"/>
    <x v="60"/>
    <x v="9"/>
    <n v="9"/>
    <x v="1"/>
  </r>
  <r>
    <x v="1"/>
    <x v="1"/>
    <n v="663"/>
    <x v="4"/>
    <n v="82046.25"/>
    <x v="21"/>
    <n v="79560"/>
    <x v="61"/>
    <x v="7"/>
    <n v="10"/>
    <x v="1"/>
  </r>
  <r>
    <x v="2"/>
    <x v="1"/>
    <n v="1514"/>
    <x v="1"/>
    <n v="22482.9"/>
    <x v="22"/>
    <n v="15140"/>
    <x v="62"/>
    <x v="8"/>
    <n v="2"/>
    <x v="0"/>
  </r>
  <r>
    <x v="2"/>
    <x v="1"/>
    <n v="4492.5"/>
    <x v="6"/>
    <n v="31133.025000000001"/>
    <x v="23"/>
    <n v="22462.5"/>
    <x v="63"/>
    <x v="13"/>
    <n v="4"/>
    <x v="0"/>
  </r>
  <r>
    <x v="2"/>
    <x v="1"/>
    <n v="727"/>
    <x v="4"/>
    <n v="89966.25"/>
    <x v="24"/>
    <n v="87240"/>
    <x v="64"/>
    <x v="1"/>
    <n v="6"/>
    <x v="0"/>
  </r>
  <r>
    <x v="2"/>
    <x v="1"/>
    <n v="787"/>
    <x v="4"/>
    <n v="97391.25"/>
    <x v="25"/>
    <n v="94440"/>
    <x v="65"/>
    <x v="1"/>
    <n v="6"/>
    <x v="0"/>
  </r>
  <r>
    <x v="2"/>
    <x v="1"/>
    <n v="1823"/>
    <x v="4"/>
    <n v="225596.25"/>
    <x v="26"/>
    <n v="218760"/>
    <x v="66"/>
    <x v="4"/>
    <n v="7"/>
    <x v="0"/>
  </r>
  <r>
    <x v="2"/>
    <x v="1"/>
    <n v="747"/>
    <x v="1"/>
    <n v="11092.95"/>
    <x v="27"/>
    <n v="7470"/>
    <x v="67"/>
    <x v="6"/>
    <n v="9"/>
    <x v="0"/>
  </r>
  <r>
    <x v="2"/>
    <x v="1"/>
    <n v="766"/>
    <x v="3"/>
    <n v="9100.08"/>
    <x v="12"/>
    <n v="2298"/>
    <x v="52"/>
    <x v="7"/>
    <n v="10"/>
    <x v="1"/>
  </r>
  <r>
    <x v="2"/>
    <x v="2"/>
    <n v="2905"/>
    <x v="5"/>
    <n v="862785"/>
    <x v="28"/>
    <n v="726250"/>
    <x v="68"/>
    <x v="15"/>
    <n v="11"/>
    <x v="0"/>
  </r>
  <r>
    <x v="2"/>
    <x v="2"/>
    <n v="2155"/>
    <x v="2"/>
    <n v="746707.5"/>
    <x v="15"/>
    <n v="560300"/>
    <x v="55"/>
    <x v="2"/>
    <n v="12"/>
    <x v="0"/>
  </r>
  <r>
    <x v="3"/>
    <x v="1"/>
    <n v="3864"/>
    <x v="0"/>
    <n v="76507.199999999997"/>
    <x v="29"/>
    <n v="38640"/>
    <x v="69"/>
    <x v="13"/>
    <n v="4"/>
    <x v="0"/>
  </r>
  <r>
    <x v="3"/>
    <x v="1"/>
    <n v="362"/>
    <x v="6"/>
    <n v="2508.66"/>
    <x v="30"/>
    <n v="1810"/>
    <x v="70"/>
    <x v="14"/>
    <n v="5"/>
    <x v="0"/>
  </r>
  <r>
    <x v="3"/>
    <x v="1"/>
    <n v="923"/>
    <x v="4"/>
    <n v="114221.25"/>
    <x v="31"/>
    <n v="110760"/>
    <x v="71"/>
    <x v="5"/>
    <n v="8"/>
    <x v="0"/>
  </r>
  <r>
    <x v="3"/>
    <x v="1"/>
    <n v="663"/>
    <x v="4"/>
    <n v="82046.25"/>
    <x v="21"/>
    <n v="79560"/>
    <x v="61"/>
    <x v="7"/>
    <n v="10"/>
    <x v="1"/>
  </r>
  <r>
    <x v="3"/>
    <x v="1"/>
    <n v="2092"/>
    <x v="6"/>
    <n v="14497.56"/>
    <x v="32"/>
    <n v="10460"/>
    <x v="72"/>
    <x v="11"/>
    <n v="11"/>
    <x v="1"/>
  </r>
  <r>
    <x v="4"/>
    <x v="1"/>
    <n v="263"/>
    <x v="6"/>
    <n v="1822.59"/>
    <x v="33"/>
    <n v="1315"/>
    <x v="73"/>
    <x v="3"/>
    <n v="3"/>
    <x v="0"/>
  </r>
  <r>
    <x v="4"/>
    <x v="1"/>
    <n v="943.5"/>
    <x v="2"/>
    <n v="326922.75"/>
    <x v="34"/>
    <n v="245310"/>
    <x v="74"/>
    <x v="13"/>
    <n v="4"/>
    <x v="0"/>
  </r>
  <r>
    <x v="4"/>
    <x v="1"/>
    <n v="727"/>
    <x v="4"/>
    <n v="89966.25"/>
    <x v="24"/>
    <n v="87240"/>
    <x v="64"/>
    <x v="1"/>
    <n v="6"/>
    <x v="0"/>
  </r>
  <r>
    <x v="4"/>
    <x v="1"/>
    <n v="787"/>
    <x v="4"/>
    <n v="97391.25"/>
    <x v="25"/>
    <n v="94440"/>
    <x v="65"/>
    <x v="1"/>
    <n v="6"/>
    <x v="0"/>
  </r>
  <r>
    <x v="4"/>
    <x v="1"/>
    <n v="986"/>
    <x v="5"/>
    <n v="292842"/>
    <x v="35"/>
    <n v="246500"/>
    <x v="75"/>
    <x v="6"/>
    <n v="9"/>
    <x v="0"/>
  </r>
  <r>
    <x v="4"/>
    <x v="1"/>
    <n v="494"/>
    <x v="5"/>
    <n v="146718"/>
    <x v="13"/>
    <n v="123500"/>
    <x v="53"/>
    <x v="7"/>
    <n v="10"/>
    <x v="1"/>
  </r>
  <r>
    <x v="4"/>
    <x v="1"/>
    <n v="1397"/>
    <x v="2"/>
    <n v="484060.5"/>
    <x v="14"/>
    <n v="363220"/>
    <x v="54"/>
    <x v="10"/>
    <n v="10"/>
    <x v="0"/>
  </r>
  <r>
    <x v="4"/>
    <x v="1"/>
    <n v="1744"/>
    <x v="4"/>
    <n v="215820"/>
    <x v="36"/>
    <n v="209280"/>
    <x v="76"/>
    <x v="15"/>
    <n v="11"/>
    <x v="0"/>
  </r>
  <r>
    <x v="5"/>
    <x v="1"/>
    <n v="1989"/>
    <x v="3"/>
    <n v="23629.32"/>
    <x v="37"/>
    <n v="5967"/>
    <x v="77"/>
    <x v="9"/>
    <n v="9"/>
    <x v="1"/>
  </r>
  <r>
    <x v="5"/>
    <x v="1"/>
    <n v="321"/>
    <x v="1"/>
    <n v="4766.8500000000004"/>
    <x v="38"/>
    <n v="3210"/>
    <x v="78"/>
    <x v="11"/>
    <n v="11"/>
    <x v="1"/>
  </r>
  <r>
    <x v="0"/>
    <x v="1"/>
    <n v="742.5"/>
    <x v="4"/>
    <n v="90956.25"/>
    <x v="39"/>
    <n v="89100"/>
    <x v="79"/>
    <x v="13"/>
    <n v="4"/>
    <x v="0"/>
  </r>
  <r>
    <x v="0"/>
    <x v="1"/>
    <n v="1295"/>
    <x v="3"/>
    <n v="15229.2"/>
    <x v="40"/>
    <n v="3885"/>
    <x v="80"/>
    <x v="10"/>
    <n v="10"/>
    <x v="0"/>
  </r>
  <r>
    <x v="0"/>
    <x v="1"/>
    <n v="214"/>
    <x v="5"/>
    <n v="62916"/>
    <x v="41"/>
    <n v="53500"/>
    <x v="81"/>
    <x v="7"/>
    <n v="10"/>
    <x v="1"/>
  </r>
  <r>
    <x v="0"/>
    <x v="1"/>
    <n v="2145"/>
    <x v="6"/>
    <n v="14714.7"/>
    <x v="42"/>
    <n v="10725"/>
    <x v="82"/>
    <x v="11"/>
    <n v="11"/>
    <x v="1"/>
  </r>
  <r>
    <x v="0"/>
    <x v="2"/>
    <n v="2852"/>
    <x v="2"/>
    <n v="978236"/>
    <x v="43"/>
    <n v="741520"/>
    <x v="83"/>
    <x v="2"/>
    <n v="12"/>
    <x v="0"/>
  </r>
  <r>
    <x v="1"/>
    <x v="1"/>
    <n v="1142"/>
    <x v="3"/>
    <n v="13429.92"/>
    <x v="44"/>
    <n v="3426"/>
    <x v="84"/>
    <x v="1"/>
    <n v="6"/>
    <x v="0"/>
  </r>
  <r>
    <x v="1"/>
    <x v="1"/>
    <n v="1566"/>
    <x v="0"/>
    <n v="30693.599999999999"/>
    <x v="45"/>
    <n v="15660"/>
    <x v="85"/>
    <x v="10"/>
    <n v="10"/>
    <x v="0"/>
  </r>
  <r>
    <x v="1"/>
    <x v="1"/>
    <n v="690"/>
    <x v="3"/>
    <n v="8114.4"/>
    <x v="46"/>
    <n v="2070"/>
    <x v="86"/>
    <x v="15"/>
    <n v="11"/>
    <x v="0"/>
  </r>
  <r>
    <x v="1"/>
    <x v="1"/>
    <n v="1660"/>
    <x v="4"/>
    <n v="203350"/>
    <x v="47"/>
    <n v="199200"/>
    <x v="87"/>
    <x v="11"/>
    <n v="11"/>
    <x v="1"/>
  </r>
  <r>
    <x v="2"/>
    <x v="1"/>
    <n v="2363"/>
    <x v="1"/>
    <n v="34736.1"/>
    <x v="48"/>
    <n v="23630"/>
    <x v="88"/>
    <x v="8"/>
    <n v="2"/>
    <x v="0"/>
  </r>
  <r>
    <x v="2"/>
    <x v="2"/>
    <n v="918"/>
    <x v="5"/>
    <n v="269892"/>
    <x v="49"/>
    <n v="229500"/>
    <x v="89"/>
    <x v="14"/>
    <n v="5"/>
    <x v="0"/>
  </r>
  <r>
    <x v="2"/>
    <x v="2"/>
    <n v="1728"/>
    <x v="5"/>
    <n v="508032"/>
    <x v="50"/>
    <n v="432000"/>
    <x v="90"/>
    <x v="14"/>
    <n v="5"/>
    <x v="0"/>
  </r>
  <r>
    <x v="2"/>
    <x v="1"/>
    <n v="1142"/>
    <x v="3"/>
    <n v="13429.92"/>
    <x v="44"/>
    <n v="3426"/>
    <x v="84"/>
    <x v="1"/>
    <n v="6"/>
    <x v="0"/>
  </r>
  <r>
    <x v="2"/>
    <x v="1"/>
    <n v="662"/>
    <x v="4"/>
    <n v="81095"/>
    <x v="51"/>
    <n v="79440"/>
    <x v="91"/>
    <x v="1"/>
    <n v="6"/>
    <x v="0"/>
  </r>
  <r>
    <x v="2"/>
    <x v="1"/>
    <n v="1295"/>
    <x v="3"/>
    <n v="15229.2"/>
    <x v="40"/>
    <n v="3885"/>
    <x v="80"/>
    <x v="10"/>
    <n v="10"/>
    <x v="0"/>
  </r>
  <r>
    <x v="2"/>
    <x v="1"/>
    <n v="809"/>
    <x v="4"/>
    <n v="99102.5"/>
    <x v="52"/>
    <n v="97080"/>
    <x v="92"/>
    <x v="7"/>
    <n v="10"/>
    <x v="1"/>
  </r>
  <r>
    <x v="2"/>
    <x v="2"/>
    <n v="2145"/>
    <x v="4"/>
    <n v="262762.5"/>
    <x v="53"/>
    <n v="257400"/>
    <x v="93"/>
    <x v="7"/>
    <n v="10"/>
    <x v="1"/>
  </r>
  <r>
    <x v="2"/>
    <x v="1"/>
    <n v="1785"/>
    <x v="3"/>
    <n v="20991.599999999999"/>
    <x v="54"/>
    <n v="5355"/>
    <x v="94"/>
    <x v="11"/>
    <n v="11"/>
    <x v="1"/>
  </r>
  <r>
    <x v="2"/>
    <x v="2"/>
    <n v="1916"/>
    <x v="5"/>
    <n v="563304"/>
    <x v="55"/>
    <n v="479000"/>
    <x v="95"/>
    <x v="2"/>
    <n v="12"/>
    <x v="0"/>
  </r>
  <r>
    <x v="2"/>
    <x v="2"/>
    <n v="2852"/>
    <x v="2"/>
    <n v="978236"/>
    <x v="43"/>
    <n v="741520"/>
    <x v="83"/>
    <x v="2"/>
    <n v="12"/>
    <x v="0"/>
  </r>
  <r>
    <x v="2"/>
    <x v="2"/>
    <n v="2729"/>
    <x v="4"/>
    <n v="334302.5"/>
    <x v="56"/>
    <n v="327480"/>
    <x v="96"/>
    <x v="2"/>
    <n v="12"/>
    <x v="0"/>
  </r>
  <r>
    <x v="2"/>
    <x v="1"/>
    <n v="1925"/>
    <x v="1"/>
    <n v="28297.5"/>
    <x v="57"/>
    <n v="19250"/>
    <x v="97"/>
    <x v="12"/>
    <n v="12"/>
    <x v="1"/>
  </r>
  <r>
    <x v="2"/>
    <x v="1"/>
    <n v="2013"/>
    <x v="6"/>
    <n v="13809.18"/>
    <x v="58"/>
    <n v="10065"/>
    <x v="98"/>
    <x v="12"/>
    <n v="12"/>
    <x v="1"/>
  </r>
  <r>
    <x v="2"/>
    <x v="1"/>
    <n v="1055"/>
    <x v="3"/>
    <n v="12406.8"/>
    <x v="59"/>
    <n v="3165"/>
    <x v="99"/>
    <x v="2"/>
    <n v="12"/>
    <x v="0"/>
  </r>
  <r>
    <x v="2"/>
    <x v="1"/>
    <n v="1084"/>
    <x v="3"/>
    <n v="12747.84"/>
    <x v="60"/>
    <n v="3252"/>
    <x v="100"/>
    <x v="2"/>
    <n v="12"/>
    <x v="0"/>
  </r>
  <r>
    <x v="3"/>
    <x v="1"/>
    <n v="1566"/>
    <x v="0"/>
    <n v="30693.599999999999"/>
    <x v="45"/>
    <n v="15660"/>
    <x v="85"/>
    <x v="10"/>
    <n v="10"/>
    <x v="0"/>
  </r>
  <r>
    <x v="3"/>
    <x v="2"/>
    <n v="2966"/>
    <x v="2"/>
    <n v="1017338"/>
    <x v="61"/>
    <n v="771160"/>
    <x v="101"/>
    <x v="7"/>
    <n v="10"/>
    <x v="1"/>
  </r>
  <r>
    <x v="3"/>
    <x v="2"/>
    <n v="2877"/>
    <x v="2"/>
    <n v="986811"/>
    <x v="62"/>
    <n v="748020"/>
    <x v="102"/>
    <x v="10"/>
    <n v="10"/>
    <x v="0"/>
  </r>
  <r>
    <x v="3"/>
    <x v="1"/>
    <n v="809"/>
    <x v="4"/>
    <n v="99102.5"/>
    <x v="52"/>
    <n v="97080"/>
    <x v="92"/>
    <x v="7"/>
    <n v="10"/>
    <x v="1"/>
  </r>
  <r>
    <x v="3"/>
    <x v="2"/>
    <n v="2145"/>
    <x v="4"/>
    <n v="262762.5"/>
    <x v="53"/>
    <n v="257400"/>
    <x v="93"/>
    <x v="7"/>
    <n v="10"/>
    <x v="1"/>
  </r>
  <r>
    <x v="3"/>
    <x v="1"/>
    <n v="1055"/>
    <x v="3"/>
    <n v="12406.8"/>
    <x v="59"/>
    <n v="3165"/>
    <x v="99"/>
    <x v="2"/>
    <n v="12"/>
    <x v="0"/>
  </r>
  <r>
    <x v="3"/>
    <x v="1"/>
    <n v="544"/>
    <x v="0"/>
    <n v="10662.4"/>
    <x v="63"/>
    <n v="5440"/>
    <x v="103"/>
    <x v="12"/>
    <n v="12"/>
    <x v="1"/>
  </r>
  <r>
    <x v="3"/>
    <x v="1"/>
    <n v="1084"/>
    <x v="3"/>
    <n v="12747.84"/>
    <x v="60"/>
    <n v="3252"/>
    <x v="100"/>
    <x v="2"/>
    <n v="12"/>
    <x v="0"/>
  </r>
  <r>
    <x v="4"/>
    <x v="1"/>
    <n v="662"/>
    <x v="4"/>
    <n v="81095"/>
    <x v="51"/>
    <n v="79440"/>
    <x v="91"/>
    <x v="1"/>
    <n v="6"/>
    <x v="0"/>
  </r>
  <r>
    <x v="4"/>
    <x v="1"/>
    <n v="214"/>
    <x v="5"/>
    <n v="62916"/>
    <x v="41"/>
    <n v="53500"/>
    <x v="81"/>
    <x v="7"/>
    <n v="10"/>
    <x v="1"/>
  </r>
  <r>
    <x v="4"/>
    <x v="2"/>
    <n v="2877"/>
    <x v="2"/>
    <n v="986811"/>
    <x v="62"/>
    <n v="748020"/>
    <x v="102"/>
    <x v="10"/>
    <n v="10"/>
    <x v="0"/>
  </r>
  <r>
    <x v="4"/>
    <x v="2"/>
    <n v="2729"/>
    <x v="4"/>
    <n v="334302.5"/>
    <x v="56"/>
    <n v="327480"/>
    <x v="96"/>
    <x v="2"/>
    <n v="12"/>
    <x v="0"/>
  </r>
  <r>
    <x v="4"/>
    <x v="1"/>
    <n v="266"/>
    <x v="2"/>
    <n v="91238"/>
    <x v="64"/>
    <n v="69160"/>
    <x v="104"/>
    <x v="12"/>
    <n v="12"/>
    <x v="1"/>
  </r>
  <r>
    <x v="4"/>
    <x v="2"/>
    <n v="1940"/>
    <x v="2"/>
    <n v="665420"/>
    <x v="65"/>
    <n v="504400"/>
    <x v="105"/>
    <x v="12"/>
    <n v="12"/>
    <x v="1"/>
  </r>
  <r>
    <x v="5"/>
    <x v="1"/>
    <n v="259"/>
    <x v="5"/>
    <n v="76146"/>
    <x v="66"/>
    <n v="64750"/>
    <x v="106"/>
    <x v="3"/>
    <n v="3"/>
    <x v="0"/>
  </r>
  <r>
    <x v="5"/>
    <x v="2"/>
    <n v="1101"/>
    <x v="5"/>
    <n v="323694"/>
    <x v="67"/>
    <n v="275250"/>
    <x v="107"/>
    <x v="3"/>
    <n v="3"/>
    <x v="0"/>
  </r>
  <r>
    <x v="5"/>
    <x v="2"/>
    <n v="2276"/>
    <x v="4"/>
    <n v="278810"/>
    <x v="68"/>
    <n v="273120"/>
    <x v="108"/>
    <x v="14"/>
    <n v="5"/>
    <x v="0"/>
  </r>
  <r>
    <x v="5"/>
    <x v="2"/>
    <n v="2966"/>
    <x v="2"/>
    <n v="1017338"/>
    <x v="61"/>
    <n v="771160"/>
    <x v="101"/>
    <x v="7"/>
    <n v="10"/>
    <x v="1"/>
  </r>
  <r>
    <x v="5"/>
    <x v="1"/>
    <n v="1236"/>
    <x v="0"/>
    <n v="24225.599999999999"/>
    <x v="69"/>
    <n v="12360"/>
    <x v="109"/>
    <x v="15"/>
    <n v="11"/>
    <x v="0"/>
  </r>
  <r>
    <x v="5"/>
    <x v="1"/>
    <n v="941"/>
    <x v="0"/>
    <n v="18443.599999999999"/>
    <x v="70"/>
    <n v="9410"/>
    <x v="110"/>
    <x v="15"/>
    <n v="11"/>
    <x v="0"/>
  </r>
  <r>
    <x v="5"/>
    <x v="2"/>
    <n v="1916"/>
    <x v="5"/>
    <n v="563304"/>
    <x v="55"/>
    <n v="479000"/>
    <x v="95"/>
    <x v="2"/>
    <n v="12"/>
    <x v="0"/>
  </r>
  <r>
    <x v="0"/>
    <x v="2"/>
    <n v="4243.5"/>
    <x v="4"/>
    <n v="514524.375"/>
    <x v="71"/>
    <n v="509220"/>
    <x v="111"/>
    <x v="13"/>
    <n v="4"/>
    <x v="0"/>
  </r>
  <r>
    <x v="0"/>
    <x v="1"/>
    <n v="2580"/>
    <x v="0"/>
    <n v="50052"/>
    <x v="72"/>
    <n v="25800"/>
    <x v="112"/>
    <x v="13"/>
    <n v="4"/>
    <x v="0"/>
  </r>
  <r>
    <x v="0"/>
    <x v="2"/>
    <n v="689"/>
    <x v="5"/>
    <n v="200499"/>
    <x v="73"/>
    <n v="172250"/>
    <x v="113"/>
    <x v="1"/>
    <n v="6"/>
    <x v="0"/>
  </r>
  <r>
    <x v="0"/>
    <x v="1"/>
    <n v="1947"/>
    <x v="3"/>
    <n v="22663.08"/>
    <x v="74"/>
    <n v="5841"/>
    <x v="114"/>
    <x v="6"/>
    <n v="9"/>
    <x v="0"/>
  </r>
  <r>
    <x v="0"/>
    <x v="1"/>
    <n v="908"/>
    <x v="3"/>
    <n v="10569.12"/>
    <x v="75"/>
    <n v="2724"/>
    <x v="115"/>
    <x v="12"/>
    <n v="12"/>
    <x v="1"/>
  </r>
  <r>
    <x v="1"/>
    <x v="1"/>
    <n v="1958"/>
    <x v="6"/>
    <n v="13294.82"/>
    <x v="76"/>
    <n v="9790"/>
    <x v="116"/>
    <x v="8"/>
    <n v="2"/>
    <x v="0"/>
  </r>
  <r>
    <x v="1"/>
    <x v="1"/>
    <n v="1901"/>
    <x v="3"/>
    <n v="22127.64"/>
    <x v="77"/>
    <n v="5703"/>
    <x v="117"/>
    <x v="1"/>
    <n v="6"/>
    <x v="0"/>
  </r>
  <r>
    <x v="1"/>
    <x v="1"/>
    <n v="544"/>
    <x v="6"/>
    <n v="3693.76"/>
    <x v="78"/>
    <n v="2720"/>
    <x v="118"/>
    <x v="6"/>
    <n v="9"/>
    <x v="0"/>
  </r>
  <r>
    <x v="1"/>
    <x v="2"/>
    <n v="1797"/>
    <x v="2"/>
    <n v="610081.5"/>
    <x v="79"/>
    <n v="467220"/>
    <x v="119"/>
    <x v="9"/>
    <n v="9"/>
    <x v="1"/>
  </r>
  <r>
    <x v="1"/>
    <x v="1"/>
    <n v="1287"/>
    <x v="4"/>
    <n v="156048.75"/>
    <x v="80"/>
    <n v="154440"/>
    <x v="120"/>
    <x v="2"/>
    <n v="12"/>
    <x v="0"/>
  </r>
  <r>
    <x v="1"/>
    <x v="2"/>
    <n v="1706"/>
    <x v="4"/>
    <n v="206852.5"/>
    <x v="81"/>
    <n v="204720"/>
    <x v="121"/>
    <x v="2"/>
    <n v="12"/>
    <x v="0"/>
  </r>
  <r>
    <x v="2"/>
    <x v="2"/>
    <n v="2434.5"/>
    <x v="5"/>
    <n v="708439.5"/>
    <x v="82"/>
    <n v="608625"/>
    <x v="122"/>
    <x v="0"/>
    <n v="1"/>
    <x v="0"/>
  </r>
  <r>
    <x v="2"/>
    <x v="2"/>
    <n v="1774"/>
    <x v="4"/>
    <n v="215097.5"/>
    <x v="83"/>
    <n v="212880"/>
    <x v="123"/>
    <x v="3"/>
    <n v="3"/>
    <x v="0"/>
  </r>
  <r>
    <x v="2"/>
    <x v="1"/>
    <n v="1901"/>
    <x v="3"/>
    <n v="22127.64"/>
    <x v="77"/>
    <n v="5703"/>
    <x v="117"/>
    <x v="1"/>
    <n v="6"/>
    <x v="0"/>
  </r>
  <r>
    <x v="2"/>
    <x v="2"/>
    <n v="689"/>
    <x v="5"/>
    <n v="200499"/>
    <x v="73"/>
    <n v="172250"/>
    <x v="113"/>
    <x v="1"/>
    <n v="6"/>
    <x v="0"/>
  </r>
  <r>
    <x v="2"/>
    <x v="2"/>
    <n v="1570"/>
    <x v="4"/>
    <n v="190362.5"/>
    <x v="84"/>
    <n v="188400"/>
    <x v="124"/>
    <x v="1"/>
    <n v="6"/>
    <x v="0"/>
  </r>
  <r>
    <x v="2"/>
    <x v="1"/>
    <n v="1369.5"/>
    <x v="3"/>
    <n v="15940.98"/>
    <x v="85"/>
    <n v="4108.5"/>
    <x v="125"/>
    <x v="4"/>
    <n v="7"/>
    <x v="0"/>
  </r>
  <r>
    <x v="2"/>
    <x v="2"/>
    <n v="2009"/>
    <x v="4"/>
    <n v="243591.25"/>
    <x v="86"/>
    <n v="241080"/>
    <x v="126"/>
    <x v="10"/>
    <n v="10"/>
    <x v="0"/>
  </r>
  <r>
    <x v="2"/>
    <x v="1"/>
    <n v="1945"/>
    <x v="1"/>
    <n v="28299.75"/>
    <x v="87"/>
    <n v="19450"/>
    <x v="127"/>
    <x v="7"/>
    <n v="10"/>
    <x v="1"/>
  </r>
  <r>
    <x v="2"/>
    <x v="1"/>
    <n v="1287"/>
    <x v="4"/>
    <n v="156048.75"/>
    <x v="80"/>
    <n v="154440"/>
    <x v="120"/>
    <x v="2"/>
    <n v="12"/>
    <x v="0"/>
  </r>
  <r>
    <x v="2"/>
    <x v="2"/>
    <n v="1706"/>
    <x v="4"/>
    <n v="206852.5"/>
    <x v="81"/>
    <n v="204720"/>
    <x v="121"/>
    <x v="2"/>
    <n v="12"/>
    <x v="0"/>
  </r>
  <r>
    <x v="3"/>
    <x v="2"/>
    <n v="2009"/>
    <x v="4"/>
    <n v="243591.25"/>
    <x v="86"/>
    <n v="241080"/>
    <x v="126"/>
    <x v="10"/>
    <n v="10"/>
    <x v="0"/>
  </r>
  <r>
    <x v="4"/>
    <x v="2"/>
    <n v="2844"/>
    <x v="5"/>
    <n v="827604"/>
    <x v="88"/>
    <n v="711000"/>
    <x v="128"/>
    <x v="8"/>
    <n v="2"/>
    <x v="0"/>
  </r>
  <r>
    <x v="4"/>
    <x v="1"/>
    <n v="1916"/>
    <x v="3"/>
    <n v="22302.240000000002"/>
    <x v="89"/>
    <n v="5748"/>
    <x v="129"/>
    <x v="13"/>
    <n v="4"/>
    <x v="0"/>
  </r>
  <r>
    <x v="4"/>
    <x v="2"/>
    <n v="1570"/>
    <x v="4"/>
    <n v="190362.5"/>
    <x v="84"/>
    <n v="188400"/>
    <x v="124"/>
    <x v="1"/>
    <n v="6"/>
    <x v="0"/>
  </r>
  <r>
    <x v="4"/>
    <x v="2"/>
    <n v="1874"/>
    <x v="5"/>
    <n v="545334"/>
    <x v="90"/>
    <n v="468500"/>
    <x v="130"/>
    <x v="5"/>
    <n v="8"/>
    <x v="0"/>
  </r>
  <r>
    <x v="4"/>
    <x v="2"/>
    <n v="1642"/>
    <x v="2"/>
    <n v="557459"/>
    <x v="91"/>
    <n v="426920"/>
    <x v="131"/>
    <x v="5"/>
    <n v="8"/>
    <x v="0"/>
  </r>
  <r>
    <x v="4"/>
    <x v="1"/>
    <n v="1945"/>
    <x v="1"/>
    <n v="28299.75"/>
    <x v="87"/>
    <n v="19450"/>
    <x v="127"/>
    <x v="7"/>
    <n v="10"/>
    <x v="1"/>
  </r>
  <r>
    <x v="0"/>
    <x v="1"/>
    <n v="831"/>
    <x v="0"/>
    <n v="16121.4"/>
    <x v="92"/>
    <n v="8310"/>
    <x v="132"/>
    <x v="14"/>
    <n v="5"/>
    <x v="0"/>
  </r>
  <r>
    <x v="2"/>
    <x v="1"/>
    <n v="1760"/>
    <x v="6"/>
    <n v="11950.4"/>
    <x v="93"/>
    <n v="8800"/>
    <x v="133"/>
    <x v="9"/>
    <n v="9"/>
    <x v="1"/>
  </r>
  <r>
    <x v="3"/>
    <x v="1"/>
    <n v="3850.5"/>
    <x v="0"/>
    <n v="74699.7"/>
    <x v="94"/>
    <n v="38505"/>
    <x v="134"/>
    <x v="13"/>
    <n v="4"/>
    <x v="0"/>
  </r>
  <r>
    <x v="4"/>
    <x v="1"/>
    <n v="2479"/>
    <x v="3"/>
    <n v="28855.56"/>
    <x v="95"/>
    <n v="7437"/>
    <x v="135"/>
    <x v="0"/>
    <n v="1"/>
    <x v="0"/>
  </r>
  <r>
    <x v="1"/>
    <x v="1"/>
    <n v="2031"/>
    <x v="1"/>
    <n v="29246.400000000001"/>
    <x v="96"/>
    <n v="20310"/>
    <x v="136"/>
    <x v="10"/>
    <n v="10"/>
    <x v="0"/>
  </r>
  <r>
    <x v="2"/>
    <x v="1"/>
    <n v="2031"/>
    <x v="1"/>
    <n v="29246.400000000001"/>
    <x v="96"/>
    <n v="20310"/>
    <x v="136"/>
    <x v="10"/>
    <n v="10"/>
    <x v="0"/>
  </r>
  <r>
    <x v="2"/>
    <x v="1"/>
    <n v="2261"/>
    <x v="1"/>
    <n v="32558.400000000001"/>
    <x v="97"/>
    <n v="22610"/>
    <x v="137"/>
    <x v="12"/>
    <n v="12"/>
    <x v="1"/>
  </r>
  <r>
    <x v="3"/>
    <x v="1"/>
    <n v="736"/>
    <x v="0"/>
    <n v="14131.2"/>
    <x v="98"/>
    <n v="7360"/>
    <x v="138"/>
    <x v="9"/>
    <n v="9"/>
    <x v="1"/>
  </r>
  <r>
    <x v="0"/>
    <x v="1"/>
    <n v="2851"/>
    <x v="6"/>
    <n v="19158.72"/>
    <x v="99"/>
    <n v="14255"/>
    <x v="139"/>
    <x v="7"/>
    <n v="10"/>
    <x v="1"/>
  </r>
  <r>
    <x v="0"/>
    <x v="2"/>
    <n v="2021"/>
    <x v="5"/>
    <n v="582048"/>
    <x v="100"/>
    <n v="505250"/>
    <x v="140"/>
    <x v="10"/>
    <n v="10"/>
    <x v="0"/>
  </r>
  <r>
    <x v="0"/>
    <x v="1"/>
    <n v="274"/>
    <x v="2"/>
    <n v="92064"/>
    <x v="101"/>
    <n v="71240"/>
    <x v="141"/>
    <x v="2"/>
    <n v="12"/>
    <x v="0"/>
  </r>
  <r>
    <x v="1"/>
    <x v="1"/>
    <n v="1967"/>
    <x v="1"/>
    <n v="28324.799999999999"/>
    <x v="102"/>
    <n v="19670"/>
    <x v="142"/>
    <x v="3"/>
    <n v="3"/>
    <x v="0"/>
  </r>
  <r>
    <x v="1"/>
    <x v="2"/>
    <n v="1859"/>
    <x v="5"/>
    <n v="535392"/>
    <x v="103"/>
    <n v="464750"/>
    <x v="143"/>
    <x v="5"/>
    <n v="8"/>
    <x v="0"/>
  </r>
  <r>
    <x v="1"/>
    <x v="1"/>
    <n v="2851"/>
    <x v="6"/>
    <n v="19158.72"/>
    <x v="99"/>
    <n v="14255"/>
    <x v="139"/>
    <x v="7"/>
    <n v="10"/>
    <x v="1"/>
  </r>
  <r>
    <x v="1"/>
    <x v="2"/>
    <n v="2021"/>
    <x v="5"/>
    <n v="582048"/>
    <x v="100"/>
    <n v="505250"/>
    <x v="140"/>
    <x v="10"/>
    <n v="10"/>
    <x v="0"/>
  </r>
  <r>
    <x v="1"/>
    <x v="2"/>
    <n v="1138"/>
    <x v="4"/>
    <n v="136560"/>
    <x v="68"/>
    <n v="136560"/>
    <x v="144"/>
    <x v="2"/>
    <n v="12"/>
    <x v="0"/>
  </r>
  <r>
    <x v="2"/>
    <x v="1"/>
    <n v="4251"/>
    <x v="6"/>
    <n v="28566.720000000001"/>
    <x v="104"/>
    <n v="21255"/>
    <x v="145"/>
    <x v="0"/>
    <n v="1"/>
    <x v="0"/>
  </r>
  <r>
    <x v="2"/>
    <x v="1"/>
    <n v="795"/>
    <x v="4"/>
    <n v="95400"/>
    <x v="105"/>
    <n v="95400"/>
    <x v="144"/>
    <x v="3"/>
    <n v="3"/>
    <x v="0"/>
  </r>
  <r>
    <x v="2"/>
    <x v="2"/>
    <n v="1414.5"/>
    <x v="5"/>
    <n v="407376"/>
    <x v="106"/>
    <n v="353625"/>
    <x v="146"/>
    <x v="13"/>
    <n v="4"/>
    <x v="0"/>
  </r>
  <r>
    <x v="2"/>
    <x v="2"/>
    <n v="2918"/>
    <x v="5"/>
    <n v="840384"/>
    <x v="107"/>
    <n v="729500"/>
    <x v="147"/>
    <x v="14"/>
    <n v="5"/>
    <x v="0"/>
  </r>
  <r>
    <x v="2"/>
    <x v="2"/>
    <n v="3450"/>
    <x v="2"/>
    <n v="1159200"/>
    <x v="108"/>
    <n v="897000"/>
    <x v="148"/>
    <x v="4"/>
    <n v="7"/>
    <x v="0"/>
  </r>
  <r>
    <x v="2"/>
    <x v="2"/>
    <n v="2988"/>
    <x v="4"/>
    <n v="358560"/>
    <x v="109"/>
    <n v="358560"/>
    <x v="144"/>
    <x v="4"/>
    <n v="7"/>
    <x v="0"/>
  </r>
  <r>
    <x v="2"/>
    <x v="1"/>
    <n v="218"/>
    <x v="1"/>
    <n v="3139.2"/>
    <x v="110"/>
    <n v="2180"/>
    <x v="149"/>
    <x v="6"/>
    <n v="9"/>
    <x v="0"/>
  </r>
  <r>
    <x v="2"/>
    <x v="1"/>
    <n v="2074"/>
    <x v="0"/>
    <n v="39820.800000000003"/>
    <x v="111"/>
    <n v="20740"/>
    <x v="150"/>
    <x v="6"/>
    <n v="9"/>
    <x v="0"/>
  </r>
  <r>
    <x v="2"/>
    <x v="1"/>
    <n v="1056"/>
    <x v="0"/>
    <n v="20275.2"/>
    <x v="112"/>
    <n v="10560"/>
    <x v="151"/>
    <x v="6"/>
    <n v="9"/>
    <x v="0"/>
  </r>
  <r>
    <x v="2"/>
    <x v="1"/>
    <n v="671"/>
    <x v="1"/>
    <n v="9662.4"/>
    <x v="113"/>
    <n v="6710"/>
    <x v="152"/>
    <x v="7"/>
    <n v="10"/>
    <x v="1"/>
  </r>
  <r>
    <x v="2"/>
    <x v="1"/>
    <n v="1514"/>
    <x v="1"/>
    <n v="21801.599999999999"/>
    <x v="114"/>
    <n v="15140"/>
    <x v="153"/>
    <x v="7"/>
    <n v="10"/>
    <x v="1"/>
  </r>
  <r>
    <x v="2"/>
    <x v="1"/>
    <n v="274"/>
    <x v="2"/>
    <n v="92064"/>
    <x v="101"/>
    <n v="71240"/>
    <x v="141"/>
    <x v="2"/>
    <n v="12"/>
    <x v="0"/>
  </r>
  <r>
    <x v="2"/>
    <x v="2"/>
    <n v="1138"/>
    <x v="4"/>
    <n v="136560"/>
    <x v="68"/>
    <n v="136560"/>
    <x v="144"/>
    <x v="2"/>
    <n v="12"/>
    <x v="0"/>
  </r>
  <r>
    <x v="3"/>
    <x v="1"/>
    <n v="1465"/>
    <x v="3"/>
    <n v="16876.8"/>
    <x v="115"/>
    <n v="4395"/>
    <x v="154"/>
    <x v="3"/>
    <n v="3"/>
    <x v="0"/>
  </r>
  <r>
    <x v="3"/>
    <x v="1"/>
    <n v="2646"/>
    <x v="0"/>
    <n v="50803.199999999997"/>
    <x v="116"/>
    <n v="26460"/>
    <x v="155"/>
    <x v="9"/>
    <n v="9"/>
    <x v="1"/>
  </r>
  <r>
    <x v="3"/>
    <x v="2"/>
    <n v="2177"/>
    <x v="2"/>
    <n v="731472"/>
    <x v="117"/>
    <n v="566020"/>
    <x v="156"/>
    <x v="10"/>
    <n v="10"/>
    <x v="0"/>
  </r>
  <r>
    <x v="4"/>
    <x v="1"/>
    <n v="866"/>
    <x v="3"/>
    <n v="9976.32"/>
    <x v="118"/>
    <n v="2598"/>
    <x v="157"/>
    <x v="14"/>
    <n v="5"/>
    <x v="0"/>
  </r>
  <r>
    <x v="4"/>
    <x v="1"/>
    <n v="349"/>
    <x v="2"/>
    <n v="117264"/>
    <x v="119"/>
    <n v="90740"/>
    <x v="158"/>
    <x v="9"/>
    <n v="9"/>
    <x v="1"/>
  </r>
  <r>
    <x v="4"/>
    <x v="2"/>
    <n v="2177"/>
    <x v="2"/>
    <n v="731472"/>
    <x v="117"/>
    <n v="566020"/>
    <x v="156"/>
    <x v="10"/>
    <n v="10"/>
    <x v="0"/>
  </r>
  <r>
    <x v="4"/>
    <x v="1"/>
    <n v="1514"/>
    <x v="1"/>
    <n v="21801.599999999999"/>
    <x v="114"/>
    <n v="15140"/>
    <x v="153"/>
    <x v="7"/>
    <n v="10"/>
    <x v="1"/>
  </r>
  <r>
    <x v="5"/>
    <x v="2"/>
    <n v="1865"/>
    <x v="2"/>
    <n v="626640"/>
    <x v="120"/>
    <n v="484900"/>
    <x v="159"/>
    <x v="8"/>
    <n v="2"/>
    <x v="0"/>
  </r>
  <r>
    <x v="5"/>
    <x v="2"/>
    <n v="1074"/>
    <x v="4"/>
    <n v="128880"/>
    <x v="121"/>
    <n v="128880"/>
    <x v="144"/>
    <x v="13"/>
    <n v="4"/>
    <x v="0"/>
  </r>
  <r>
    <x v="5"/>
    <x v="2"/>
    <n v="1907"/>
    <x v="2"/>
    <n v="640752"/>
    <x v="122"/>
    <n v="495820"/>
    <x v="160"/>
    <x v="6"/>
    <n v="9"/>
    <x v="0"/>
  </r>
  <r>
    <x v="5"/>
    <x v="1"/>
    <n v="671"/>
    <x v="1"/>
    <n v="9662.4"/>
    <x v="113"/>
    <n v="6710"/>
    <x v="152"/>
    <x v="7"/>
    <n v="10"/>
    <x v="1"/>
  </r>
  <r>
    <x v="5"/>
    <x v="2"/>
    <n v="1778"/>
    <x v="2"/>
    <n v="597408"/>
    <x v="123"/>
    <n v="462280"/>
    <x v="161"/>
    <x v="12"/>
    <n v="12"/>
    <x v="1"/>
  </r>
  <r>
    <x v="1"/>
    <x v="1"/>
    <n v="1159"/>
    <x v="6"/>
    <n v="7707.35"/>
    <x v="124"/>
    <n v="5795"/>
    <x v="162"/>
    <x v="7"/>
    <n v="10"/>
    <x v="1"/>
  </r>
  <r>
    <x v="2"/>
    <x v="1"/>
    <n v="1372"/>
    <x v="6"/>
    <n v="9123.7999999999993"/>
    <x v="125"/>
    <n v="6860"/>
    <x v="163"/>
    <x v="0"/>
    <n v="1"/>
    <x v="0"/>
  </r>
  <r>
    <x v="2"/>
    <x v="1"/>
    <n v="2349"/>
    <x v="6"/>
    <n v="15620.85"/>
    <x v="126"/>
    <n v="11745"/>
    <x v="164"/>
    <x v="9"/>
    <n v="9"/>
    <x v="1"/>
  </r>
  <r>
    <x v="2"/>
    <x v="1"/>
    <n v="2689"/>
    <x v="6"/>
    <n v="17881.849999999999"/>
    <x v="127"/>
    <n v="13445"/>
    <x v="165"/>
    <x v="10"/>
    <n v="10"/>
    <x v="0"/>
  </r>
  <r>
    <x v="2"/>
    <x v="1"/>
    <n v="2431"/>
    <x v="3"/>
    <n v="27713.4"/>
    <x v="128"/>
    <n v="7293"/>
    <x v="166"/>
    <x v="2"/>
    <n v="12"/>
    <x v="0"/>
  </r>
  <r>
    <x v="3"/>
    <x v="1"/>
    <n v="2431"/>
    <x v="3"/>
    <n v="27713.4"/>
    <x v="128"/>
    <n v="7293"/>
    <x v="166"/>
    <x v="2"/>
    <n v="12"/>
    <x v="0"/>
  </r>
  <r>
    <x v="4"/>
    <x v="1"/>
    <n v="2689"/>
    <x v="6"/>
    <n v="17881.849999999999"/>
    <x v="127"/>
    <n v="13445"/>
    <x v="165"/>
    <x v="10"/>
    <n v="10"/>
    <x v="0"/>
  </r>
  <r>
    <x v="5"/>
    <x v="1"/>
    <n v="1683"/>
    <x v="6"/>
    <n v="11191.95"/>
    <x v="129"/>
    <n v="8415"/>
    <x v="167"/>
    <x v="4"/>
    <n v="7"/>
    <x v="0"/>
  </r>
  <r>
    <x v="5"/>
    <x v="1"/>
    <n v="1123"/>
    <x v="3"/>
    <n v="12802.2"/>
    <x v="130"/>
    <n v="3369"/>
    <x v="168"/>
    <x v="5"/>
    <n v="8"/>
    <x v="0"/>
  </r>
  <r>
    <x v="5"/>
    <x v="1"/>
    <n v="1159"/>
    <x v="6"/>
    <n v="7707.35"/>
    <x v="124"/>
    <n v="5795"/>
    <x v="162"/>
    <x v="7"/>
    <n v="10"/>
    <x v="1"/>
  </r>
  <r>
    <x v="0"/>
    <x v="1"/>
    <n v="1865"/>
    <x v="3"/>
    <n v="21261"/>
    <x v="131"/>
    <n v="5595"/>
    <x v="169"/>
    <x v="8"/>
    <n v="2"/>
    <x v="0"/>
  </r>
  <r>
    <x v="0"/>
    <x v="1"/>
    <n v="1116"/>
    <x v="3"/>
    <n v="12722.4"/>
    <x v="132"/>
    <n v="3348"/>
    <x v="170"/>
    <x v="8"/>
    <n v="2"/>
    <x v="0"/>
  </r>
  <r>
    <x v="0"/>
    <x v="1"/>
    <n v="1563"/>
    <x v="0"/>
    <n v="29697"/>
    <x v="133"/>
    <n v="15630"/>
    <x v="171"/>
    <x v="14"/>
    <n v="5"/>
    <x v="0"/>
  </r>
  <r>
    <x v="0"/>
    <x v="2"/>
    <n v="991"/>
    <x v="5"/>
    <n v="282435"/>
    <x v="134"/>
    <n v="247750"/>
    <x v="172"/>
    <x v="1"/>
    <n v="6"/>
    <x v="0"/>
  </r>
  <r>
    <x v="0"/>
    <x v="1"/>
    <n v="1016"/>
    <x v="6"/>
    <n v="6756.4"/>
    <x v="135"/>
    <n v="5080"/>
    <x v="173"/>
    <x v="11"/>
    <n v="11"/>
    <x v="1"/>
  </r>
  <r>
    <x v="0"/>
    <x v="1"/>
    <n v="2791"/>
    <x v="1"/>
    <n v="39771.75"/>
    <x v="136"/>
    <n v="27910"/>
    <x v="174"/>
    <x v="15"/>
    <n v="11"/>
    <x v="0"/>
  </r>
  <r>
    <x v="0"/>
    <x v="1"/>
    <n v="570"/>
    <x v="6"/>
    <n v="3790.5"/>
    <x v="137"/>
    <n v="2850"/>
    <x v="175"/>
    <x v="2"/>
    <n v="12"/>
    <x v="0"/>
  </r>
  <r>
    <x v="0"/>
    <x v="1"/>
    <n v="2487"/>
    <x v="6"/>
    <n v="16538.55"/>
    <x v="138"/>
    <n v="12435"/>
    <x v="176"/>
    <x v="2"/>
    <n v="12"/>
    <x v="0"/>
  </r>
  <r>
    <x v="1"/>
    <x v="2"/>
    <n v="1384.5"/>
    <x v="2"/>
    <n v="460346.25"/>
    <x v="139"/>
    <n v="359970"/>
    <x v="177"/>
    <x v="0"/>
    <n v="1"/>
    <x v="0"/>
  </r>
  <r>
    <x v="1"/>
    <x v="2"/>
    <n v="3627"/>
    <x v="4"/>
    <n v="430706.25"/>
    <x v="140"/>
    <n v="435240"/>
    <x v="178"/>
    <x v="4"/>
    <n v="7"/>
    <x v="0"/>
  </r>
  <r>
    <x v="1"/>
    <x v="2"/>
    <n v="720"/>
    <x v="2"/>
    <n v="239400"/>
    <x v="141"/>
    <n v="187200"/>
    <x v="179"/>
    <x v="9"/>
    <n v="9"/>
    <x v="1"/>
  </r>
  <r>
    <x v="1"/>
    <x v="1"/>
    <n v="2342"/>
    <x v="3"/>
    <n v="26698.799999999999"/>
    <x v="142"/>
    <n v="7026"/>
    <x v="180"/>
    <x v="15"/>
    <n v="11"/>
    <x v="0"/>
  </r>
  <r>
    <x v="1"/>
    <x v="2"/>
    <n v="1100"/>
    <x v="5"/>
    <n v="313500"/>
    <x v="143"/>
    <n v="275000"/>
    <x v="181"/>
    <x v="12"/>
    <n v="12"/>
    <x v="1"/>
  </r>
  <r>
    <x v="2"/>
    <x v="1"/>
    <n v="1303"/>
    <x v="0"/>
    <n v="24757"/>
    <x v="144"/>
    <n v="13030"/>
    <x v="182"/>
    <x v="8"/>
    <n v="2"/>
    <x v="0"/>
  </r>
  <r>
    <x v="2"/>
    <x v="2"/>
    <n v="2992"/>
    <x v="4"/>
    <n v="355300"/>
    <x v="145"/>
    <n v="359040"/>
    <x v="183"/>
    <x v="3"/>
    <n v="3"/>
    <x v="0"/>
  </r>
  <r>
    <x v="2"/>
    <x v="2"/>
    <n v="2385"/>
    <x v="4"/>
    <n v="283218.75"/>
    <x v="146"/>
    <n v="286200"/>
    <x v="184"/>
    <x v="3"/>
    <n v="3"/>
    <x v="0"/>
  </r>
  <r>
    <x v="2"/>
    <x v="2"/>
    <n v="1607"/>
    <x v="5"/>
    <n v="457995"/>
    <x v="147"/>
    <n v="401750"/>
    <x v="185"/>
    <x v="13"/>
    <n v="4"/>
    <x v="0"/>
  </r>
  <r>
    <x v="2"/>
    <x v="1"/>
    <n v="2327"/>
    <x v="6"/>
    <n v="15474.55"/>
    <x v="148"/>
    <n v="11635"/>
    <x v="186"/>
    <x v="14"/>
    <n v="5"/>
    <x v="0"/>
  </r>
  <r>
    <x v="2"/>
    <x v="2"/>
    <n v="991"/>
    <x v="5"/>
    <n v="282435"/>
    <x v="134"/>
    <n v="247750"/>
    <x v="172"/>
    <x v="1"/>
    <n v="6"/>
    <x v="0"/>
  </r>
  <r>
    <x v="2"/>
    <x v="2"/>
    <n v="602"/>
    <x v="2"/>
    <n v="200165"/>
    <x v="149"/>
    <n v="156520"/>
    <x v="187"/>
    <x v="1"/>
    <n v="6"/>
    <x v="0"/>
  </r>
  <r>
    <x v="2"/>
    <x v="1"/>
    <n v="2620"/>
    <x v="1"/>
    <n v="37335"/>
    <x v="150"/>
    <n v="26200"/>
    <x v="188"/>
    <x v="6"/>
    <n v="9"/>
    <x v="0"/>
  </r>
  <r>
    <x v="2"/>
    <x v="2"/>
    <n v="1228"/>
    <x v="2"/>
    <n v="408310"/>
    <x v="151"/>
    <n v="319280"/>
    <x v="189"/>
    <x v="7"/>
    <n v="10"/>
    <x v="1"/>
  </r>
  <r>
    <x v="2"/>
    <x v="1"/>
    <n v="1389"/>
    <x v="0"/>
    <n v="26391"/>
    <x v="152"/>
    <n v="13890"/>
    <x v="190"/>
    <x v="7"/>
    <n v="10"/>
    <x v="1"/>
  </r>
  <r>
    <x v="2"/>
    <x v="2"/>
    <n v="861"/>
    <x v="4"/>
    <n v="102243.75"/>
    <x v="153"/>
    <n v="103320"/>
    <x v="191"/>
    <x v="10"/>
    <n v="10"/>
    <x v="0"/>
  </r>
  <r>
    <x v="2"/>
    <x v="1"/>
    <n v="704"/>
    <x v="4"/>
    <n v="83600"/>
    <x v="154"/>
    <n v="84480"/>
    <x v="192"/>
    <x v="7"/>
    <n v="10"/>
    <x v="1"/>
  </r>
  <r>
    <x v="2"/>
    <x v="1"/>
    <n v="1802"/>
    <x v="0"/>
    <n v="34238"/>
    <x v="155"/>
    <n v="18020"/>
    <x v="193"/>
    <x v="12"/>
    <n v="12"/>
    <x v="1"/>
  </r>
  <r>
    <x v="2"/>
    <x v="1"/>
    <n v="2663"/>
    <x v="0"/>
    <n v="50597"/>
    <x v="156"/>
    <n v="26630"/>
    <x v="194"/>
    <x v="2"/>
    <n v="12"/>
    <x v="0"/>
  </r>
  <r>
    <x v="2"/>
    <x v="1"/>
    <n v="2136"/>
    <x v="6"/>
    <n v="14204.4"/>
    <x v="157"/>
    <n v="10680"/>
    <x v="195"/>
    <x v="12"/>
    <n v="12"/>
    <x v="1"/>
  </r>
  <r>
    <x v="2"/>
    <x v="1"/>
    <n v="2116"/>
    <x v="1"/>
    <n v="30153"/>
    <x v="158"/>
    <n v="21160"/>
    <x v="196"/>
    <x v="12"/>
    <n v="12"/>
    <x v="1"/>
  </r>
  <r>
    <x v="3"/>
    <x v="1"/>
    <n v="555"/>
    <x v="1"/>
    <n v="7908.75"/>
    <x v="159"/>
    <n v="5550"/>
    <x v="197"/>
    <x v="0"/>
    <n v="1"/>
    <x v="0"/>
  </r>
  <r>
    <x v="3"/>
    <x v="1"/>
    <n v="2861"/>
    <x v="1"/>
    <n v="40769.25"/>
    <x v="160"/>
    <n v="28610"/>
    <x v="198"/>
    <x v="0"/>
    <n v="1"/>
    <x v="0"/>
  </r>
  <r>
    <x v="3"/>
    <x v="2"/>
    <n v="807"/>
    <x v="4"/>
    <n v="95831.25"/>
    <x v="161"/>
    <n v="96840"/>
    <x v="199"/>
    <x v="8"/>
    <n v="2"/>
    <x v="0"/>
  </r>
  <r>
    <x v="3"/>
    <x v="2"/>
    <n v="602"/>
    <x v="2"/>
    <n v="200165"/>
    <x v="149"/>
    <n v="156520"/>
    <x v="187"/>
    <x v="1"/>
    <n v="6"/>
    <x v="0"/>
  </r>
  <r>
    <x v="3"/>
    <x v="1"/>
    <n v="2832"/>
    <x v="0"/>
    <n v="53808"/>
    <x v="162"/>
    <n v="28320"/>
    <x v="200"/>
    <x v="5"/>
    <n v="8"/>
    <x v="0"/>
  </r>
  <r>
    <x v="3"/>
    <x v="1"/>
    <n v="1579"/>
    <x v="0"/>
    <n v="30001"/>
    <x v="163"/>
    <n v="15790"/>
    <x v="201"/>
    <x v="5"/>
    <n v="8"/>
    <x v="0"/>
  </r>
  <r>
    <x v="3"/>
    <x v="2"/>
    <n v="861"/>
    <x v="4"/>
    <n v="102243.75"/>
    <x v="153"/>
    <n v="103320"/>
    <x v="191"/>
    <x v="10"/>
    <n v="10"/>
    <x v="0"/>
  </r>
  <r>
    <x v="3"/>
    <x v="1"/>
    <n v="704"/>
    <x v="4"/>
    <n v="83600"/>
    <x v="154"/>
    <n v="84480"/>
    <x v="192"/>
    <x v="7"/>
    <n v="10"/>
    <x v="1"/>
  </r>
  <r>
    <x v="3"/>
    <x v="1"/>
    <n v="1033"/>
    <x v="0"/>
    <n v="19627"/>
    <x v="164"/>
    <n v="10330"/>
    <x v="202"/>
    <x v="12"/>
    <n v="12"/>
    <x v="1"/>
  </r>
  <r>
    <x v="3"/>
    <x v="2"/>
    <n v="1250"/>
    <x v="5"/>
    <n v="356250"/>
    <x v="165"/>
    <n v="312500"/>
    <x v="203"/>
    <x v="2"/>
    <n v="12"/>
    <x v="0"/>
  </r>
  <r>
    <x v="4"/>
    <x v="1"/>
    <n v="1389"/>
    <x v="0"/>
    <n v="26391"/>
    <x v="152"/>
    <n v="13890"/>
    <x v="190"/>
    <x v="7"/>
    <n v="10"/>
    <x v="1"/>
  </r>
  <r>
    <x v="4"/>
    <x v="1"/>
    <n v="1265"/>
    <x v="0"/>
    <n v="24035"/>
    <x v="166"/>
    <n v="12650"/>
    <x v="204"/>
    <x v="11"/>
    <n v="11"/>
    <x v="1"/>
  </r>
  <r>
    <x v="4"/>
    <x v="1"/>
    <n v="2297"/>
    <x v="0"/>
    <n v="43643"/>
    <x v="167"/>
    <n v="22970"/>
    <x v="205"/>
    <x v="11"/>
    <n v="11"/>
    <x v="1"/>
  </r>
  <r>
    <x v="4"/>
    <x v="1"/>
    <n v="2663"/>
    <x v="0"/>
    <n v="50597"/>
    <x v="156"/>
    <n v="26630"/>
    <x v="194"/>
    <x v="2"/>
    <n v="12"/>
    <x v="0"/>
  </r>
  <r>
    <x v="4"/>
    <x v="1"/>
    <n v="570"/>
    <x v="6"/>
    <n v="3790.5"/>
    <x v="137"/>
    <n v="2850"/>
    <x v="175"/>
    <x v="2"/>
    <n v="12"/>
    <x v="0"/>
  </r>
  <r>
    <x v="4"/>
    <x v="1"/>
    <n v="2487"/>
    <x v="6"/>
    <n v="16538.55"/>
    <x v="138"/>
    <n v="12435"/>
    <x v="176"/>
    <x v="2"/>
    <n v="12"/>
    <x v="0"/>
  </r>
  <r>
    <x v="5"/>
    <x v="2"/>
    <n v="1350"/>
    <x v="2"/>
    <n v="448875"/>
    <x v="168"/>
    <n v="351000"/>
    <x v="206"/>
    <x v="8"/>
    <n v="2"/>
    <x v="0"/>
  </r>
  <r>
    <x v="5"/>
    <x v="2"/>
    <n v="552"/>
    <x v="2"/>
    <n v="183540"/>
    <x v="169"/>
    <n v="143520"/>
    <x v="207"/>
    <x v="5"/>
    <n v="8"/>
    <x v="0"/>
  </r>
  <r>
    <x v="5"/>
    <x v="2"/>
    <n v="1228"/>
    <x v="2"/>
    <n v="408310"/>
    <x v="151"/>
    <n v="319280"/>
    <x v="189"/>
    <x v="7"/>
    <n v="10"/>
    <x v="1"/>
  </r>
  <r>
    <x v="5"/>
    <x v="2"/>
    <n v="1250"/>
    <x v="5"/>
    <n v="356250"/>
    <x v="165"/>
    <n v="312500"/>
    <x v="203"/>
    <x v="2"/>
    <n v="12"/>
    <x v="0"/>
  </r>
  <r>
    <x v="2"/>
    <x v="1"/>
    <n v="3801"/>
    <x v="1"/>
    <n v="53594.1"/>
    <x v="170"/>
    <n v="38010"/>
    <x v="208"/>
    <x v="13"/>
    <n v="4"/>
    <x v="0"/>
  </r>
  <r>
    <x v="0"/>
    <x v="1"/>
    <n v="1117.5"/>
    <x v="0"/>
    <n v="21009"/>
    <x v="171"/>
    <n v="11175"/>
    <x v="209"/>
    <x v="0"/>
    <n v="1"/>
    <x v="0"/>
  </r>
  <r>
    <x v="0"/>
    <x v="1"/>
    <n v="2844"/>
    <x v="1"/>
    <n v="40100.400000000001"/>
    <x v="172"/>
    <n v="28440"/>
    <x v="210"/>
    <x v="1"/>
    <n v="6"/>
    <x v="0"/>
  </r>
  <r>
    <x v="0"/>
    <x v="1"/>
    <n v="562"/>
    <x v="3"/>
    <n v="6339.36"/>
    <x v="173"/>
    <n v="1686"/>
    <x v="211"/>
    <x v="6"/>
    <n v="9"/>
    <x v="0"/>
  </r>
  <r>
    <x v="0"/>
    <x v="1"/>
    <n v="2299"/>
    <x v="3"/>
    <n v="25932.720000000001"/>
    <x v="174"/>
    <n v="6897"/>
    <x v="212"/>
    <x v="7"/>
    <n v="10"/>
    <x v="1"/>
  </r>
  <r>
    <x v="0"/>
    <x v="1"/>
    <n v="2030"/>
    <x v="1"/>
    <n v="28623"/>
    <x v="175"/>
    <n v="20300"/>
    <x v="213"/>
    <x v="15"/>
    <n v="11"/>
    <x v="0"/>
  </r>
  <r>
    <x v="0"/>
    <x v="1"/>
    <n v="263"/>
    <x v="6"/>
    <n v="1730.54"/>
    <x v="176"/>
    <n v="1315"/>
    <x v="214"/>
    <x v="11"/>
    <n v="11"/>
    <x v="1"/>
  </r>
  <r>
    <x v="0"/>
    <x v="2"/>
    <n v="887"/>
    <x v="4"/>
    <n v="104222.5"/>
    <x v="83"/>
    <n v="106440"/>
    <x v="215"/>
    <x v="12"/>
    <n v="12"/>
    <x v="1"/>
  </r>
  <r>
    <x v="1"/>
    <x v="2"/>
    <n v="980"/>
    <x v="2"/>
    <n v="322420"/>
    <x v="177"/>
    <n v="254800"/>
    <x v="216"/>
    <x v="13"/>
    <n v="4"/>
    <x v="0"/>
  </r>
  <r>
    <x v="1"/>
    <x v="2"/>
    <n v="1460"/>
    <x v="2"/>
    <n v="480340"/>
    <x v="178"/>
    <n v="379600"/>
    <x v="217"/>
    <x v="14"/>
    <n v="5"/>
    <x v="0"/>
  </r>
  <r>
    <x v="1"/>
    <x v="1"/>
    <n v="1403"/>
    <x v="6"/>
    <n v="9231.74"/>
    <x v="179"/>
    <n v="7015"/>
    <x v="218"/>
    <x v="7"/>
    <n v="10"/>
    <x v="1"/>
  </r>
  <r>
    <x v="1"/>
    <x v="1"/>
    <n v="2723"/>
    <x v="3"/>
    <n v="30715.439999999999"/>
    <x v="180"/>
    <n v="8169"/>
    <x v="219"/>
    <x v="15"/>
    <n v="11"/>
    <x v="0"/>
  </r>
  <r>
    <x v="2"/>
    <x v="2"/>
    <n v="1496"/>
    <x v="2"/>
    <n v="492184"/>
    <x v="181"/>
    <n v="388960"/>
    <x v="220"/>
    <x v="1"/>
    <n v="6"/>
    <x v="0"/>
  </r>
  <r>
    <x v="2"/>
    <x v="1"/>
    <n v="2299"/>
    <x v="3"/>
    <n v="25932.720000000001"/>
    <x v="174"/>
    <n v="6897"/>
    <x v="212"/>
    <x v="7"/>
    <n v="10"/>
    <x v="1"/>
  </r>
  <r>
    <x v="2"/>
    <x v="2"/>
    <n v="727"/>
    <x v="2"/>
    <n v="239183"/>
    <x v="182"/>
    <n v="189020"/>
    <x v="221"/>
    <x v="7"/>
    <n v="10"/>
    <x v="1"/>
  </r>
  <r>
    <x v="3"/>
    <x v="2"/>
    <n v="952"/>
    <x v="4"/>
    <n v="111860"/>
    <x v="183"/>
    <n v="114240"/>
    <x v="222"/>
    <x v="8"/>
    <n v="2"/>
    <x v="0"/>
  </r>
  <r>
    <x v="3"/>
    <x v="2"/>
    <n v="2755"/>
    <x v="4"/>
    <n v="323712.5"/>
    <x v="184"/>
    <n v="330600"/>
    <x v="223"/>
    <x v="8"/>
    <n v="2"/>
    <x v="0"/>
  </r>
  <r>
    <x v="3"/>
    <x v="1"/>
    <n v="1530"/>
    <x v="1"/>
    <n v="21573"/>
    <x v="185"/>
    <n v="15300"/>
    <x v="224"/>
    <x v="14"/>
    <n v="5"/>
    <x v="0"/>
  </r>
  <r>
    <x v="3"/>
    <x v="2"/>
    <n v="1496"/>
    <x v="2"/>
    <n v="492184"/>
    <x v="181"/>
    <n v="388960"/>
    <x v="220"/>
    <x v="1"/>
    <n v="6"/>
    <x v="0"/>
  </r>
  <r>
    <x v="3"/>
    <x v="1"/>
    <n v="1498"/>
    <x v="6"/>
    <n v="9856.84"/>
    <x v="186"/>
    <n v="7490"/>
    <x v="225"/>
    <x v="1"/>
    <n v="6"/>
    <x v="0"/>
  </r>
  <r>
    <x v="3"/>
    <x v="2"/>
    <n v="1221"/>
    <x v="5"/>
    <n v="344322"/>
    <x v="187"/>
    <n v="305250"/>
    <x v="226"/>
    <x v="7"/>
    <n v="10"/>
    <x v="1"/>
  </r>
  <r>
    <x v="3"/>
    <x v="2"/>
    <n v="2076"/>
    <x v="2"/>
    <n v="683004"/>
    <x v="188"/>
    <n v="539760"/>
    <x v="227"/>
    <x v="7"/>
    <n v="10"/>
    <x v="1"/>
  </r>
  <r>
    <x v="4"/>
    <x v="1"/>
    <n v="2844"/>
    <x v="1"/>
    <n v="40100.400000000001"/>
    <x v="172"/>
    <n v="28440"/>
    <x v="210"/>
    <x v="1"/>
    <n v="6"/>
    <x v="0"/>
  </r>
  <r>
    <x v="4"/>
    <x v="1"/>
    <n v="1498"/>
    <x v="6"/>
    <n v="9856.84"/>
    <x v="186"/>
    <n v="7490"/>
    <x v="225"/>
    <x v="1"/>
    <n v="6"/>
    <x v="0"/>
  </r>
  <r>
    <x v="4"/>
    <x v="2"/>
    <n v="1221"/>
    <x v="5"/>
    <n v="344322"/>
    <x v="187"/>
    <n v="305250"/>
    <x v="226"/>
    <x v="7"/>
    <n v="10"/>
    <x v="1"/>
  </r>
  <r>
    <x v="4"/>
    <x v="1"/>
    <n v="1123"/>
    <x v="0"/>
    <n v="21112.400000000001"/>
    <x v="189"/>
    <n v="11230"/>
    <x v="228"/>
    <x v="11"/>
    <n v="11"/>
    <x v="1"/>
  </r>
  <r>
    <x v="4"/>
    <x v="2"/>
    <n v="2436"/>
    <x v="5"/>
    <n v="686952"/>
    <x v="190"/>
    <n v="609000"/>
    <x v="229"/>
    <x v="12"/>
    <n v="12"/>
    <x v="1"/>
  </r>
  <r>
    <x v="5"/>
    <x v="2"/>
    <n v="1987.5"/>
    <x v="4"/>
    <n v="233531.25"/>
    <x v="146"/>
    <n v="238500"/>
    <x v="230"/>
    <x v="0"/>
    <n v="1"/>
    <x v="0"/>
  </r>
  <r>
    <x v="5"/>
    <x v="2"/>
    <n v="1679"/>
    <x v="2"/>
    <n v="552391"/>
    <x v="191"/>
    <n v="436540"/>
    <x v="231"/>
    <x v="6"/>
    <n v="9"/>
    <x v="0"/>
  </r>
  <r>
    <x v="5"/>
    <x v="2"/>
    <n v="727"/>
    <x v="2"/>
    <n v="239183"/>
    <x v="182"/>
    <n v="189020"/>
    <x v="221"/>
    <x v="7"/>
    <n v="10"/>
    <x v="1"/>
  </r>
  <r>
    <x v="5"/>
    <x v="1"/>
    <n v="1403"/>
    <x v="6"/>
    <n v="9231.74"/>
    <x v="179"/>
    <n v="7015"/>
    <x v="218"/>
    <x v="7"/>
    <n v="10"/>
    <x v="1"/>
  </r>
  <r>
    <x v="5"/>
    <x v="2"/>
    <n v="2076"/>
    <x v="2"/>
    <n v="683004"/>
    <x v="188"/>
    <n v="539760"/>
    <x v="227"/>
    <x v="7"/>
    <n v="10"/>
    <x v="1"/>
  </r>
  <r>
    <x v="1"/>
    <x v="1"/>
    <n v="1757"/>
    <x v="0"/>
    <n v="33031.599999999999"/>
    <x v="192"/>
    <n v="17570"/>
    <x v="232"/>
    <x v="7"/>
    <n v="10"/>
    <x v="1"/>
  </r>
  <r>
    <x v="2"/>
    <x v="1"/>
    <n v="2198"/>
    <x v="1"/>
    <n v="30991.8"/>
    <x v="193"/>
    <n v="21980"/>
    <x v="233"/>
    <x v="5"/>
    <n v="8"/>
    <x v="0"/>
  </r>
  <r>
    <x v="2"/>
    <x v="1"/>
    <n v="1743"/>
    <x v="1"/>
    <n v="24576.3"/>
    <x v="194"/>
    <n v="17430"/>
    <x v="234"/>
    <x v="5"/>
    <n v="8"/>
    <x v="0"/>
  </r>
  <r>
    <x v="2"/>
    <x v="1"/>
    <n v="1153"/>
    <x v="1"/>
    <n v="16257.3"/>
    <x v="195"/>
    <n v="11530"/>
    <x v="235"/>
    <x v="10"/>
    <n v="10"/>
    <x v="0"/>
  </r>
  <r>
    <x v="2"/>
    <x v="1"/>
    <n v="1757"/>
    <x v="0"/>
    <n v="33031.599999999999"/>
    <x v="192"/>
    <n v="17570"/>
    <x v="232"/>
    <x v="7"/>
    <n v="10"/>
    <x v="1"/>
  </r>
  <r>
    <x v="3"/>
    <x v="1"/>
    <n v="1001"/>
    <x v="0"/>
    <n v="18818.8"/>
    <x v="196"/>
    <n v="10010"/>
    <x v="236"/>
    <x v="5"/>
    <n v="8"/>
    <x v="0"/>
  </r>
  <r>
    <x v="3"/>
    <x v="1"/>
    <n v="1333"/>
    <x v="6"/>
    <n v="8771.14"/>
    <x v="197"/>
    <n v="6665"/>
    <x v="237"/>
    <x v="15"/>
    <n v="11"/>
    <x v="0"/>
  </r>
  <r>
    <x v="4"/>
    <x v="1"/>
    <n v="1153"/>
    <x v="1"/>
    <n v="16257.3"/>
    <x v="195"/>
    <n v="11530"/>
    <x v="235"/>
    <x v="10"/>
    <n v="10"/>
    <x v="0"/>
  </r>
  <r>
    <x v="0"/>
    <x v="1"/>
    <n v="727"/>
    <x v="3"/>
    <n v="8113.32"/>
    <x v="198"/>
    <n v="2181"/>
    <x v="238"/>
    <x v="8"/>
    <n v="2"/>
    <x v="0"/>
  </r>
  <r>
    <x v="0"/>
    <x v="1"/>
    <n v="1884"/>
    <x v="3"/>
    <n v="21025.439999999999"/>
    <x v="199"/>
    <n v="5652"/>
    <x v="239"/>
    <x v="5"/>
    <n v="8"/>
    <x v="0"/>
  </r>
  <r>
    <x v="0"/>
    <x v="1"/>
    <n v="1834"/>
    <x v="0"/>
    <n v="34112.400000000001"/>
    <x v="200"/>
    <n v="18340"/>
    <x v="240"/>
    <x v="9"/>
    <n v="9"/>
    <x v="1"/>
  </r>
  <r>
    <x v="1"/>
    <x v="1"/>
    <n v="2340"/>
    <x v="3"/>
    <n v="26114.400000000001"/>
    <x v="201"/>
    <n v="7020"/>
    <x v="241"/>
    <x v="0"/>
    <n v="1"/>
    <x v="0"/>
  </r>
  <r>
    <x v="1"/>
    <x v="1"/>
    <n v="2342"/>
    <x v="3"/>
    <n v="26136.720000000001"/>
    <x v="202"/>
    <n v="7026"/>
    <x v="242"/>
    <x v="15"/>
    <n v="11"/>
    <x v="0"/>
  </r>
  <r>
    <x v="2"/>
    <x v="1"/>
    <n v="1031"/>
    <x v="6"/>
    <n v="6711.81"/>
    <x v="203"/>
    <n v="5155"/>
    <x v="243"/>
    <x v="9"/>
    <n v="9"/>
    <x v="1"/>
  </r>
  <r>
    <x v="3"/>
    <x v="1"/>
    <n v="1262"/>
    <x v="1"/>
    <n v="17604.900000000001"/>
    <x v="204"/>
    <n v="12620"/>
    <x v="244"/>
    <x v="14"/>
    <n v="5"/>
    <x v="0"/>
  </r>
  <r>
    <x v="3"/>
    <x v="1"/>
    <n v="1135"/>
    <x v="6"/>
    <n v="7388.85"/>
    <x v="205"/>
    <n v="5675"/>
    <x v="245"/>
    <x v="1"/>
    <n v="6"/>
    <x v="0"/>
  </r>
  <r>
    <x v="3"/>
    <x v="1"/>
    <n v="547"/>
    <x v="6"/>
    <n v="3560.9700000000003"/>
    <x v="206"/>
    <n v="2735"/>
    <x v="246"/>
    <x v="15"/>
    <n v="11"/>
    <x v="0"/>
  </r>
  <r>
    <x v="3"/>
    <x v="1"/>
    <n v="1582"/>
    <x v="6"/>
    <n v="10298.82"/>
    <x v="207"/>
    <n v="7910"/>
    <x v="247"/>
    <x v="2"/>
    <n v="12"/>
    <x v="0"/>
  </r>
  <r>
    <x v="4"/>
    <x v="1"/>
    <n v="1738.5"/>
    <x v="3"/>
    <n v="19401.66"/>
    <x v="208"/>
    <n v="5215.5"/>
    <x v="248"/>
    <x v="13"/>
    <n v="4"/>
    <x v="0"/>
  </r>
  <r>
    <x v="4"/>
    <x v="1"/>
    <n v="2215"/>
    <x v="3"/>
    <n v="24719.4"/>
    <x v="209"/>
    <n v="6645"/>
    <x v="249"/>
    <x v="9"/>
    <n v="9"/>
    <x v="1"/>
  </r>
  <r>
    <x v="4"/>
    <x v="1"/>
    <n v="1582"/>
    <x v="6"/>
    <n v="10298.82"/>
    <x v="207"/>
    <n v="7910"/>
    <x v="247"/>
    <x v="2"/>
    <n v="12"/>
    <x v="0"/>
  </r>
  <r>
    <x v="5"/>
    <x v="1"/>
    <n v="1135"/>
    <x v="6"/>
    <n v="7388.85"/>
    <x v="205"/>
    <n v="5675"/>
    <x v="245"/>
    <x v="1"/>
    <n v="6"/>
    <x v="0"/>
  </r>
  <r>
    <x v="0"/>
    <x v="2"/>
    <n v="1761"/>
    <x v="2"/>
    <n v="573205.5"/>
    <x v="210"/>
    <n v="457860"/>
    <x v="250"/>
    <x v="3"/>
    <n v="3"/>
    <x v="0"/>
  </r>
  <r>
    <x v="0"/>
    <x v="2"/>
    <n v="448"/>
    <x v="5"/>
    <n v="124992"/>
    <x v="211"/>
    <n v="112000"/>
    <x v="251"/>
    <x v="1"/>
    <n v="6"/>
    <x v="0"/>
  </r>
  <r>
    <x v="0"/>
    <x v="2"/>
    <n v="2181"/>
    <x v="5"/>
    <n v="608499"/>
    <x v="212"/>
    <n v="545250"/>
    <x v="252"/>
    <x v="10"/>
    <n v="10"/>
    <x v="0"/>
  </r>
  <r>
    <x v="1"/>
    <x v="1"/>
    <n v="1976"/>
    <x v="0"/>
    <n v="36753.599999999999"/>
    <x v="213"/>
    <n v="19760"/>
    <x v="253"/>
    <x v="10"/>
    <n v="10"/>
    <x v="0"/>
  </r>
  <r>
    <x v="1"/>
    <x v="2"/>
    <n v="2181"/>
    <x v="5"/>
    <n v="608499"/>
    <x v="212"/>
    <n v="545250"/>
    <x v="252"/>
    <x v="10"/>
    <n v="10"/>
    <x v="0"/>
  </r>
  <r>
    <x v="1"/>
    <x v="2"/>
    <n v="2500"/>
    <x v="4"/>
    <n v="290625"/>
    <x v="214"/>
    <n v="300000"/>
    <x v="254"/>
    <x v="11"/>
    <n v="11"/>
    <x v="1"/>
  </r>
  <r>
    <x v="2"/>
    <x v="2"/>
    <n v="1702"/>
    <x v="5"/>
    <n v="474858"/>
    <x v="215"/>
    <n v="425500"/>
    <x v="255"/>
    <x v="14"/>
    <n v="5"/>
    <x v="0"/>
  </r>
  <r>
    <x v="2"/>
    <x v="2"/>
    <n v="448"/>
    <x v="5"/>
    <n v="124992"/>
    <x v="211"/>
    <n v="112000"/>
    <x v="251"/>
    <x v="1"/>
    <n v="6"/>
    <x v="0"/>
  </r>
  <r>
    <x v="2"/>
    <x v="2"/>
    <n v="3513"/>
    <x v="4"/>
    <n v="408386.25"/>
    <x v="216"/>
    <n v="421560"/>
    <x v="256"/>
    <x v="4"/>
    <n v="7"/>
    <x v="0"/>
  </r>
  <r>
    <x v="2"/>
    <x v="1"/>
    <n v="2101"/>
    <x v="1"/>
    <n v="29308.95"/>
    <x v="217"/>
    <n v="21010"/>
    <x v="257"/>
    <x v="5"/>
    <n v="8"/>
    <x v="0"/>
  </r>
  <r>
    <x v="2"/>
    <x v="1"/>
    <n v="2931"/>
    <x v="1"/>
    <n v="40887.449999999997"/>
    <x v="218"/>
    <n v="29310"/>
    <x v="258"/>
    <x v="9"/>
    <n v="9"/>
    <x v="1"/>
  </r>
  <r>
    <x v="2"/>
    <x v="1"/>
    <n v="1535"/>
    <x v="0"/>
    <n v="28551"/>
    <x v="219"/>
    <n v="15350"/>
    <x v="259"/>
    <x v="6"/>
    <n v="9"/>
    <x v="0"/>
  </r>
  <r>
    <x v="2"/>
    <x v="2"/>
    <n v="1123"/>
    <x v="5"/>
    <n v="313317"/>
    <x v="220"/>
    <n v="280750"/>
    <x v="260"/>
    <x v="9"/>
    <n v="9"/>
    <x v="1"/>
  </r>
  <r>
    <x v="2"/>
    <x v="2"/>
    <n v="1404"/>
    <x v="5"/>
    <n v="391716"/>
    <x v="221"/>
    <n v="351000"/>
    <x v="261"/>
    <x v="11"/>
    <n v="11"/>
    <x v="1"/>
  </r>
  <r>
    <x v="2"/>
    <x v="1"/>
    <n v="2763"/>
    <x v="3"/>
    <n v="30835.08"/>
    <x v="222"/>
    <n v="8289"/>
    <x v="262"/>
    <x v="11"/>
    <n v="11"/>
    <x v="1"/>
  </r>
  <r>
    <x v="2"/>
    <x v="1"/>
    <n v="2125"/>
    <x v="6"/>
    <n v="13833.75"/>
    <x v="223"/>
    <n v="10625"/>
    <x v="263"/>
    <x v="12"/>
    <n v="12"/>
    <x v="1"/>
  </r>
  <r>
    <x v="3"/>
    <x v="2"/>
    <n v="1659"/>
    <x v="5"/>
    <n v="462861"/>
    <x v="224"/>
    <n v="414750"/>
    <x v="264"/>
    <x v="4"/>
    <n v="7"/>
    <x v="0"/>
  </r>
  <r>
    <x v="3"/>
    <x v="1"/>
    <n v="609"/>
    <x v="0"/>
    <n v="11327.4"/>
    <x v="225"/>
    <n v="6090"/>
    <x v="265"/>
    <x v="5"/>
    <n v="8"/>
    <x v="0"/>
  </r>
  <r>
    <x v="3"/>
    <x v="2"/>
    <n v="2087"/>
    <x v="4"/>
    <n v="242613.75"/>
    <x v="226"/>
    <n v="250440"/>
    <x v="266"/>
    <x v="6"/>
    <n v="9"/>
    <x v="0"/>
  </r>
  <r>
    <x v="3"/>
    <x v="1"/>
    <n v="1976"/>
    <x v="0"/>
    <n v="36753.599999999999"/>
    <x v="213"/>
    <n v="19760"/>
    <x v="253"/>
    <x v="10"/>
    <n v="10"/>
    <x v="0"/>
  </r>
  <r>
    <x v="3"/>
    <x v="1"/>
    <n v="1421"/>
    <x v="0"/>
    <n v="26430.6"/>
    <x v="227"/>
    <n v="14210"/>
    <x v="267"/>
    <x v="12"/>
    <n v="12"/>
    <x v="1"/>
  </r>
  <r>
    <x v="3"/>
    <x v="2"/>
    <n v="1372"/>
    <x v="5"/>
    <n v="382788"/>
    <x v="228"/>
    <n v="343000"/>
    <x v="268"/>
    <x v="2"/>
    <n v="12"/>
    <x v="0"/>
  </r>
  <r>
    <x v="3"/>
    <x v="1"/>
    <n v="588"/>
    <x v="0"/>
    <n v="10936.8"/>
    <x v="229"/>
    <n v="5880"/>
    <x v="269"/>
    <x v="12"/>
    <n v="12"/>
    <x v="1"/>
  </r>
  <r>
    <x v="4"/>
    <x v="1"/>
    <n v="3244.5"/>
    <x v="3"/>
    <n v="36208.620000000003"/>
    <x v="230"/>
    <n v="9733.5"/>
    <x v="270"/>
    <x v="0"/>
    <n v="1"/>
    <x v="0"/>
  </r>
  <r>
    <x v="4"/>
    <x v="2"/>
    <n v="959"/>
    <x v="5"/>
    <n v="267561"/>
    <x v="62"/>
    <n v="239750"/>
    <x v="271"/>
    <x v="8"/>
    <n v="2"/>
    <x v="0"/>
  </r>
  <r>
    <x v="4"/>
    <x v="3"/>
    <n v="2747"/>
    <x v="5"/>
    <n v="766413"/>
    <x v="231"/>
    <n v="686750"/>
    <x v="272"/>
    <x v="8"/>
    <n v="2"/>
    <x v="0"/>
  </r>
  <r>
    <x v="5"/>
    <x v="2"/>
    <n v="1645"/>
    <x v="4"/>
    <n v="191231.25"/>
    <x v="232"/>
    <n v="197400"/>
    <x v="273"/>
    <x v="14"/>
    <n v="5"/>
    <x v="0"/>
  </r>
  <r>
    <x v="5"/>
    <x v="3"/>
    <n v="2876"/>
    <x v="2"/>
    <n v="936138"/>
    <x v="233"/>
    <n v="747760"/>
    <x v="274"/>
    <x v="6"/>
    <n v="9"/>
    <x v="0"/>
  </r>
  <r>
    <x v="5"/>
    <x v="2"/>
    <n v="994"/>
    <x v="4"/>
    <n v="115552.5"/>
    <x v="234"/>
    <n v="119280"/>
    <x v="275"/>
    <x v="9"/>
    <n v="9"/>
    <x v="1"/>
  </r>
  <r>
    <x v="5"/>
    <x v="1"/>
    <n v="1118"/>
    <x v="0"/>
    <n v="20794.8"/>
    <x v="235"/>
    <n v="11180"/>
    <x v="276"/>
    <x v="15"/>
    <n v="11"/>
    <x v="0"/>
  </r>
  <r>
    <x v="5"/>
    <x v="2"/>
    <n v="1372"/>
    <x v="5"/>
    <n v="382788"/>
    <x v="228"/>
    <n v="343000"/>
    <x v="268"/>
    <x v="2"/>
    <n v="12"/>
    <x v="0"/>
  </r>
  <r>
    <x v="1"/>
    <x v="1"/>
    <n v="488"/>
    <x v="6"/>
    <n v="3142.7200000000003"/>
    <x v="236"/>
    <n v="2440"/>
    <x v="277"/>
    <x v="8"/>
    <n v="2"/>
    <x v="0"/>
  </r>
  <r>
    <x v="1"/>
    <x v="1"/>
    <n v="1282"/>
    <x v="0"/>
    <n v="23588.799999999999"/>
    <x v="237"/>
    <n v="12820"/>
    <x v="278"/>
    <x v="1"/>
    <n v="6"/>
    <x v="0"/>
  </r>
  <r>
    <x v="2"/>
    <x v="1"/>
    <n v="257"/>
    <x v="6"/>
    <n v="1655.08"/>
    <x v="238"/>
    <n v="1285"/>
    <x v="279"/>
    <x v="14"/>
    <n v="5"/>
    <x v="0"/>
  </r>
  <r>
    <x v="5"/>
    <x v="1"/>
    <n v="1282"/>
    <x v="0"/>
    <n v="23588.799999999999"/>
    <x v="237"/>
    <n v="12820"/>
    <x v="278"/>
    <x v="1"/>
    <n v="6"/>
    <x v="0"/>
  </r>
  <r>
    <x v="0"/>
    <x v="2"/>
    <n v="1540"/>
    <x v="4"/>
    <n v="177100"/>
    <x v="239"/>
    <n v="184800"/>
    <x v="280"/>
    <x v="5"/>
    <n v="8"/>
    <x v="0"/>
  </r>
  <r>
    <x v="0"/>
    <x v="1"/>
    <n v="490"/>
    <x v="1"/>
    <n v="6762"/>
    <x v="240"/>
    <n v="4900"/>
    <x v="281"/>
    <x v="15"/>
    <n v="11"/>
    <x v="0"/>
  </r>
  <r>
    <x v="0"/>
    <x v="2"/>
    <n v="1362"/>
    <x v="2"/>
    <n v="438564"/>
    <x v="241"/>
    <n v="354120"/>
    <x v="282"/>
    <x v="2"/>
    <n v="12"/>
    <x v="0"/>
  </r>
  <r>
    <x v="1"/>
    <x v="1"/>
    <n v="2501"/>
    <x v="1"/>
    <n v="34513.800000000003"/>
    <x v="242"/>
    <n v="25010"/>
    <x v="283"/>
    <x v="3"/>
    <n v="3"/>
    <x v="0"/>
  </r>
  <r>
    <x v="1"/>
    <x v="1"/>
    <n v="708"/>
    <x v="0"/>
    <n v="13027.2"/>
    <x v="243"/>
    <n v="7080"/>
    <x v="284"/>
    <x v="1"/>
    <n v="6"/>
    <x v="0"/>
  </r>
  <r>
    <x v="1"/>
    <x v="1"/>
    <n v="645"/>
    <x v="0"/>
    <n v="11868"/>
    <x v="244"/>
    <n v="6450"/>
    <x v="285"/>
    <x v="4"/>
    <n v="7"/>
    <x v="0"/>
  </r>
  <r>
    <x v="1"/>
    <x v="2"/>
    <n v="1562"/>
    <x v="5"/>
    <n v="431112"/>
    <x v="245"/>
    <n v="390500"/>
    <x v="286"/>
    <x v="5"/>
    <n v="8"/>
    <x v="0"/>
  </r>
  <r>
    <x v="1"/>
    <x v="2"/>
    <n v="1283"/>
    <x v="5"/>
    <n v="354108"/>
    <x v="246"/>
    <n v="320750"/>
    <x v="287"/>
    <x v="9"/>
    <n v="9"/>
    <x v="1"/>
  </r>
  <r>
    <x v="1"/>
    <x v="1"/>
    <n v="711"/>
    <x v="1"/>
    <n v="9811.7999999999993"/>
    <x v="247"/>
    <n v="7110"/>
    <x v="288"/>
    <x v="2"/>
    <n v="12"/>
    <x v="0"/>
  </r>
  <r>
    <x v="2"/>
    <x v="2"/>
    <n v="1114"/>
    <x v="4"/>
    <n v="128110"/>
    <x v="248"/>
    <n v="133680"/>
    <x v="289"/>
    <x v="3"/>
    <n v="3"/>
    <x v="0"/>
  </r>
  <r>
    <x v="2"/>
    <x v="1"/>
    <n v="1259"/>
    <x v="6"/>
    <n v="8107.96"/>
    <x v="249"/>
    <n v="6295"/>
    <x v="290"/>
    <x v="13"/>
    <n v="4"/>
    <x v="0"/>
  </r>
  <r>
    <x v="2"/>
    <x v="1"/>
    <n v="1095"/>
    <x v="6"/>
    <n v="7051.8"/>
    <x v="250"/>
    <n v="5475"/>
    <x v="291"/>
    <x v="14"/>
    <n v="5"/>
    <x v="0"/>
  </r>
  <r>
    <x v="2"/>
    <x v="1"/>
    <n v="1366"/>
    <x v="0"/>
    <n v="25134.400000000001"/>
    <x v="251"/>
    <n v="13660"/>
    <x v="292"/>
    <x v="1"/>
    <n v="6"/>
    <x v="0"/>
  </r>
  <r>
    <x v="2"/>
    <x v="3"/>
    <n v="2460"/>
    <x v="5"/>
    <n v="678960"/>
    <x v="252"/>
    <n v="615000"/>
    <x v="293"/>
    <x v="1"/>
    <n v="6"/>
    <x v="0"/>
  </r>
  <r>
    <x v="2"/>
    <x v="1"/>
    <n v="678"/>
    <x v="6"/>
    <n v="4366.32"/>
    <x v="253"/>
    <n v="3390"/>
    <x v="294"/>
    <x v="5"/>
    <n v="8"/>
    <x v="0"/>
  </r>
  <r>
    <x v="2"/>
    <x v="1"/>
    <n v="1598"/>
    <x v="6"/>
    <n v="10291.120000000001"/>
    <x v="254"/>
    <n v="7990"/>
    <x v="295"/>
    <x v="5"/>
    <n v="8"/>
    <x v="0"/>
  </r>
  <r>
    <x v="2"/>
    <x v="1"/>
    <n v="2409"/>
    <x v="6"/>
    <n v="15513.96"/>
    <x v="255"/>
    <n v="12045"/>
    <x v="296"/>
    <x v="9"/>
    <n v="9"/>
    <x v="1"/>
  </r>
  <r>
    <x v="2"/>
    <x v="1"/>
    <n v="1934"/>
    <x v="0"/>
    <n v="35585.599999999999"/>
    <x v="256"/>
    <n v="19340"/>
    <x v="297"/>
    <x v="6"/>
    <n v="9"/>
    <x v="0"/>
  </r>
  <r>
    <x v="2"/>
    <x v="1"/>
    <n v="2993"/>
    <x v="0"/>
    <n v="55071.199999999997"/>
    <x v="257"/>
    <n v="29930"/>
    <x v="298"/>
    <x v="6"/>
    <n v="9"/>
    <x v="0"/>
  </r>
  <r>
    <x v="2"/>
    <x v="3"/>
    <n v="2146"/>
    <x v="2"/>
    <n v="691012"/>
    <x v="258"/>
    <n v="557960"/>
    <x v="299"/>
    <x v="11"/>
    <n v="11"/>
    <x v="1"/>
  </r>
  <r>
    <x v="2"/>
    <x v="1"/>
    <n v="1946"/>
    <x v="6"/>
    <n v="12532.24"/>
    <x v="259"/>
    <n v="9730"/>
    <x v="300"/>
    <x v="12"/>
    <n v="12"/>
    <x v="1"/>
  </r>
  <r>
    <x v="2"/>
    <x v="2"/>
    <n v="1362"/>
    <x v="2"/>
    <n v="438564"/>
    <x v="241"/>
    <n v="354120"/>
    <x v="282"/>
    <x v="2"/>
    <n v="12"/>
    <x v="0"/>
  </r>
  <r>
    <x v="3"/>
    <x v="1"/>
    <n v="598"/>
    <x v="3"/>
    <n v="6601.92"/>
    <x v="260"/>
    <n v="1794"/>
    <x v="301"/>
    <x v="3"/>
    <n v="3"/>
    <x v="0"/>
  </r>
  <r>
    <x v="3"/>
    <x v="1"/>
    <n v="2907"/>
    <x v="6"/>
    <n v="18721.080000000002"/>
    <x v="261"/>
    <n v="14535"/>
    <x v="302"/>
    <x v="1"/>
    <n v="6"/>
    <x v="0"/>
  </r>
  <r>
    <x v="3"/>
    <x v="1"/>
    <n v="2338"/>
    <x v="6"/>
    <n v="15056.72"/>
    <x v="262"/>
    <n v="11690"/>
    <x v="303"/>
    <x v="1"/>
    <n v="6"/>
    <x v="0"/>
  </r>
  <r>
    <x v="3"/>
    <x v="2"/>
    <n v="386"/>
    <x v="5"/>
    <n v="106536"/>
    <x v="263"/>
    <n v="96500"/>
    <x v="304"/>
    <x v="11"/>
    <n v="11"/>
    <x v="1"/>
  </r>
  <r>
    <x v="3"/>
    <x v="2"/>
    <n v="635"/>
    <x v="5"/>
    <n v="175260"/>
    <x v="264"/>
    <n v="158750"/>
    <x v="305"/>
    <x v="2"/>
    <n v="12"/>
    <x v="0"/>
  </r>
  <r>
    <x v="4"/>
    <x v="2"/>
    <n v="574.5"/>
    <x v="2"/>
    <n v="184989"/>
    <x v="265"/>
    <n v="149370"/>
    <x v="306"/>
    <x v="13"/>
    <n v="4"/>
    <x v="0"/>
  </r>
  <r>
    <x v="4"/>
    <x v="1"/>
    <n v="2338"/>
    <x v="6"/>
    <n v="15056.72"/>
    <x v="262"/>
    <n v="11690"/>
    <x v="303"/>
    <x v="1"/>
    <n v="6"/>
    <x v="0"/>
  </r>
  <r>
    <x v="4"/>
    <x v="2"/>
    <n v="381"/>
    <x v="2"/>
    <n v="122682"/>
    <x v="266"/>
    <n v="99060"/>
    <x v="307"/>
    <x v="5"/>
    <n v="8"/>
    <x v="0"/>
  </r>
  <r>
    <x v="4"/>
    <x v="2"/>
    <n v="422"/>
    <x v="2"/>
    <n v="135884"/>
    <x v="267"/>
    <n v="109720"/>
    <x v="308"/>
    <x v="5"/>
    <n v="8"/>
    <x v="0"/>
  </r>
  <r>
    <x v="4"/>
    <x v="3"/>
    <n v="2134"/>
    <x v="5"/>
    <n v="588984"/>
    <x v="268"/>
    <n v="533500"/>
    <x v="309"/>
    <x v="6"/>
    <n v="9"/>
    <x v="0"/>
  </r>
  <r>
    <x v="4"/>
    <x v="2"/>
    <n v="808"/>
    <x v="5"/>
    <n v="223008"/>
    <x v="269"/>
    <n v="202000"/>
    <x v="310"/>
    <x v="12"/>
    <n v="12"/>
    <x v="1"/>
  </r>
  <r>
    <x v="5"/>
    <x v="1"/>
    <n v="708"/>
    <x v="0"/>
    <n v="13027.2"/>
    <x v="243"/>
    <n v="7080"/>
    <x v="284"/>
    <x v="1"/>
    <n v="6"/>
    <x v="0"/>
  </r>
  <r>
    <x v="5"/>
    <x v="1"/>
    <n v="2907"/>
    <x v="6"/>
    <n v="18721.080000000002"/>
    <x v="261"/>
    <n v="14535"/>
    <x v="302"/>
    <x v="1"/>
    <n v="6"/>
    <x v="0"/>
  </r>
  <r>
    <x v="5"/>
    <x v="1"/>
    <n v="1366"/>
    <x v="0"/>
    <n v="25134.400000000001"/>
    <x v="251"/>
    <n v="13660"/>
    <x v="292"/>
    <x v="1"/>
    <n v="6"/>
    <x v="0"/>
  </r>
  <r>
    <x v="5"/>
    <x v="3"/>
    <n v="2460"/>
    <x v="5"/>
    <n v="678960"/>
    <x v="252"/>
    <n v="615000"/>
    <x v="293"/>
    <x v="1"/>
    <n v="6"/>
    <x v="0"/>
  </r>
  <r>
    <x v="5"/>
    <x v="1"/>
    <n v="1520"/>
    <x v="0"/>
    <n v="27968"/>
    <x v="270"/>
    <n v="15200"/>
    <x v="311"/>
    <x v="15"/>
    <n v="11"/>
    <x v="0"/>
  </r>
  <r>
    <x v="5"/>
    <x v="1"/>
    <n v="711"/>
    <x v="1"/>
    <n v="9811.7999999999993"/>
    <x v="247"/>
    <n v="7110"/>
    <x v="288"/>
    <x v="2"/>
    <n v="12"/>
    <x v="0"/>
  </r>
  <r>
    <x v="5"/>
    <x v="1"/>
    <n v="1375"/>
    <x v="3"/>
    <n v="15180"/>
    <x v="271"/>
    <n v="4125"/>
    <x v="312"/>
    <x v="12"/>
    <n v="12"/>
    <x v="1"/>
  </r>
  <r>
    <x v="5"/>
    <x v="2"/>
    <n v="635"/>
    <x v="5"/>
    <n v="175260"/>
    <x v="264"/>
    <n v="158750"/>
    <x v="305"/>
    <x v="2"/>
    <n v="12"/>
    <x v="0"/>
  </r>
  <r>
    <x v="4"/>
    <x v="1"/>
    <n v="436.5"/>
    <x v="0"/>
    <n v="8031.6"/>
    <x v="272"/>
    <n v="4365"/>
    <x v="313"/>
    <x v="4"/>
    <n v="7"/>
    <x v="0"/>
  </r>
  <r>
    <x v="0"/>
    <x v="2"/>
    <n v="1094"/>
    <x v="5"/>
    <n v="298662"/>
    <x v="273"/>
    <n v="273500"/>
    <x v="314"/>
    <x v="1"/>
    <n v="6"/>
    <x v="0"/>
  </r>
  <r>
    <x v="0"/>
    <x v="1"/>
    <n v="367"/>
    <x v="3"/>
    <n v="4007.64"/>
    <x v="274"/>
    <n v="1101"/>
    <x v="315"/>
    <x v="7"/>
    <n v="10"/>
    <x v="1"/>
  </r>
  <r>
    <x v="1"/>
    <x v="3"/>
    <n v="3802.5"/>
    <x v="5"/>
    <n v="1038082.5"/>
    <x v="275"/>
    <n v="950625"/>
    <x v="316"/>
    <x v="13"/>
    <n v="4"/>
    <x v="0"/>
  </r>
  <r>
    <x v="1"/>
    <x v="3"/>
    <n v="1666"/>
    <x v="2"/>
    <n v="530621"/>
    <x v="276"/>
    <n v="433160"/>
    <x v="317"/>
    <x v="14"/>
    <n v="5"/>
    <x v="0"/>
  </r>
  <r>
    <x v="1"/>
    <x v="2"/>
    <n v="322"/>
    <x v="5"/>
    <n v="87906"/>
    <x v="277"/>
    <n v="80500"/>
    <x v="318"/>
    <x v="9"/>
    <n v="9"/>
    <x v="1"/>
  </r>
  <r>
    <x v="1"/>
    <x v="1"/>
    <n v="2321"/>
    <x v="3"/>
    <n v="25345.32"/>
    <x v="278"/>
    <n v="6963"/>
    <x v="319"/>
    <x v="15"/>
    <n v="11"/>
    <x v="0"/>
  </r>
  <r>
    <x v="1"/>
    <x v="2"/>
    <n v="1857"/>
    <x v="4"/>
    <n v="211233.75"/>
    <x v="279"/>
    <n v="222840"/>
    <x v="320"/>
    <x v="11"/>
    <n v="11"/>
    <x v="1"/>
  </r>
  <r>
    <x v="1"/>
    <x v="1"/>
    <n v="1611"/>
    <x v="6"/>
    <n v="10262.07"/>
    <x v="280"/>
    <n v="8055"/>
    <x v="321"/>
    <x v="12"/>
    <n v="12"/>
    <x v="1"/>
  </r>
  <r>
    <x v="1"/>
    <x v="2"/>
    <n v="2797"/>
    <x v="4"/>
    <n v="318158.75"/>
    <x v="281"/>
    <n v="335640"/>
    <x v="322"/>
    <x v="2"/>
    <n v="12"/>
    <x v="0"/>
  </r>
  <r>
    <x v="1"/>
    <x v="2"/>
    <n v="334"/>
    <x v="5"/>
    <n v="91182"/>
    <x v="282"/>
    <n v="83500"/>
    <x v="323"/>
    <x v="12"/>
    <n v="12"/>
    <x v="1"/>
  </r>
  <r>
    <x v="2"/>
    <x v="3"/>
    <n v="2565"/>
    <x v="5"/>
    <n v="700245"/>
    <x v="283"/>
    <n v="641250"/>
    <x v="324"/>
    <x v="0"/>
    <n v="1"/>
    <x v="0"/>
  </r>
  <r>
    <x v="2"/>
    <x v="3"/>
    <n v="2417"/>
    <x v="2"/>
    <n v="769814.5"/>
    <x v="284"/>
    <n v="628420"/>
    <x v="325"/>
    <x v="0"/>
    <n v="1"/>
    <x v="0"/>
  </r>
  <r>
    <x v="2"/>
    <x v="1"/>
    <n v="3675"/>
    <x v="1"/>
    <n v="50163.75"/>
    <x v="285"/>
    <n v="36750"/>
    <x v="326"/>
    <x v="13"/>
    <n v="4"/>
    <x v="0"/>
  </r>
  <r>
    <x v="2"/>
    <x v="2"/>
    <n v="1094"/>
    <x v="5"/>
    <n v="298662"/>
    <x v="273"/>
    <n v="273500"/>
    <x v="314"/>
    <x v="1"/>
    <n v="6"/>
    <x v="0"/>
  </r>
  <r>
    <x v="2"/>
    <x v="1"/>
    <n v="1227"/>
    <x v="1"/>
    <n v="16748.55"/>
    <x v="286"/>
    <n v="12270"/>
    <x v="327"/>
    <x v="10"/>
    <n v="10"/>
    <x v="0"/>
  </r>
  <r>
    <x v="2"/>
    <x v="1"/>
    <n v="367"/>
    <x v="3"/>
    <n v="4007.64"/>
    <x v="274"/>
    <n v="1101"/>
    <x v="315"/>
    <x v="7"/>
    <n v="10"/>
    <x v="1"/>
  </r>
  <r>
    <x v="2"/>
    <x v="2"/>
    <n v="1324"/>
    <x v="5"/>
    <n v="361452"/>
    <x v="287"/>
    <n v="331000"/>
    <x v="328"/>
    <x v="15"/>
    <n v="11"/>
    <x v="0"/>
  </r>
  <r>
    <x v="2"/>
    <x v="1"/>
    <n v="1775"/>
    <x v="3"/>
    <n v="19383"/>
    <x v="288"/>
    <n v="5325"/>
    <x v="329"/>
    <x v="11"/>
    <n v="11"/>
    <x v="1"/>
  </r>
  <r>
    <x v="2"/>
    <x v="2"/>
    <n v="2797"/>
    <x v="4"/>
    <n v="318158.75"/>
    <x v="281"/>
    <n v="335640"/>
    <x v="322"/>
    <x v="2"/>
    <n v="12"/>
    <x v="0"/>
  </r>
  <r>
    <x v="3"/>
    <x v="1"/>
    <n v="245"/>
    <x v="1"/>
    <n v="3344.25"/>
    <x v="289"/>
    <n v="2450"/>
    <x v="330"/>
    <x v="14"/>
    <n v="5"/>
    <x v="0"/>
  </r>
  <r>
    <x v="3"/>
    <x v="3"/>
    <n v="3793.5"/>
    <x v="5"/>
    <n v="1035625.5"/>
    <x v="290"/>
    <n v="948375"/>
    <x v="331"/>
    <x v="4"/>
    <n v="7"/>
    <x v="0"/>
  </r>
  <r>
    <x v="3"/>
    <x v="2"/>
    <n v="1307"/>
    <x v="2"/>
    <n v="416279.5"/>
    <x v="291"/>
    <n v="339820"/>
    <x v="332"/>
    <x v="4"/>
    <n v="7"/>
    <x v="0"/>
  </r>
  <r>
    <x v="3"/>
    <x v="2"/>
    <n v="567"/>
    <x v="4"/>
    <n v="64496.25"/>
    <x v="292"/>
    <n v="68040"/>
    <x v="333"/>
    <x v="6"/>
    <n v="9"/>
    <x v="0"/>
  </r>
  <r>
    <x v="3"/>
    <x v="2"/>
    <n v="2110"/>
    <x v="4"/>
    <n v="240012.5"/>
    <x v="293"/>
    <n v="253200"/>
    <x v="334"/>
    <x v="6"/>
    <n v="9"/>
    <x v="0"/>
  </r>
  <r>
    <x v="3"/>
    <x v="2"/>
    <n v="1269"/>
    <x v="2"/>
    <n v="404176.5"/>
    <x v="294"/>
    <n v="329940"/>
    <x v="335"/>
    <x v="10"/>
    <n v="10"/>
    <x v="0"/>
  </r>
  <r>
    <x v="4"/>
    <x v="1"/>
    <n v="1956"/>
    <x v="3"/>
    <n v="21359.52"/>
    <x v="295"/>
    <n v="5868"/>
    <x v="336"/>
    <x v="0"/>
    <n v="1"/>
    <x v="0"/>
  </r>
  <r>
    <x v="4"/>
    <x v="3"/>
    <n v="2659"/>
    <x v="5"/>
    <n v="725907"/>
    <x v="296"/>
    <n v="664750"/>
    <x v="337"/>
    <x v="8"/>
    <n v="2"/>
    <x v="0"/>
  </r>
  <r>
    <x v="4"/>
    <x v="2"/>
    <n v="1351.5"/>
    <x v="2"/>
    <n v="430452.75"/>
    <x v="297"/>
    <n v="351390"/>
    <x v="338"/>
    <x v="13"/>
    <n v="4"/>
    <x v="0"/>
  </r>
  <r>
    <x v="4"/>
    <x v="1"/>
    <n v="880"/>
    <x v="3"/>
    <n v="9609.6"/>
    <x v="298"/>
    <n v="2640"/>
    <x v="339"/>
    <x v="14"/>
    <n v="5"/>
    <x v="0"/>
  </r>
  <r>
    <x v="4"/>
    <x v="3"/>
    <n v="1867"/>
    <x v="5"/>
    <n v="509691"/>
    <x v="299"/>
    <n v="466750"/>
    <x v="340"/>
    <x v="6"/>
    <n v="9"/>
    <x v="0"/>
  </r>
  <r>
    <x v="4"/>
    <x v="1"/>
    <n v="2234"/>
    <x v="3"/>
    <n v="24395.279999999999"/>
    <x v="300"/>
    <n v="6702"/>
    <x v="341"/>
    <x v="9"/>
    <n v="9"/>
    <x v="1"/>
  </r>
  <r>
    <x v="4"/>
    <x v="1"/>
    <n v="1227"/>
    <x v="1"/>
    <n v="16748.55"/>
    <x v="286"/>
    <n v="12270"/>
    <x v="327"/>
    <x v="10"/>
    <n v="10"/>
    <x v="0"/>
  </r>
  <r>
    <x v="4"/>
    <x v="2"/>
    <n v="877"/>
    <x v="4"/>
    <n v="99758.75"/>
    <x v="301"/>
    <n v="105240"/>
    <x v="342"/>
    <x v="15"/>
    <n v="11"/>
    <x v="0"/>
  </r>
  <r>
    <x v="5"/>
    <x v="3"/>
    <n v="2071"/>
    <x v="2"/>
    <n v="659613.5"/>
    <x v="302"/>
    <n v="538460"/>
    <x v="343"/>
    <x v="6"/>
    <n v="9"/>
    <x v="0"/>
  </r>
  <r>
    <x v="5"/>
    <x v="2"/>
    <n v="1269"/>
    <x v="2"/>
    <n v="404176.5"/>
    <x v="294"/>
    <n v="329940"/>
    <x v="335"/>
    <x v="10"/>
    <n v="10"/>
    <x v="0"/>
  </r>
  <r>
    <x v="5"/>
    <x v="1"/>
    <n v="970"/>
    <x v="1"/>
    <n v="13240.5"/>
    <x v="303"/>
    <n v="9700"/>
    <x v="344"/>
    <x v="11"/>
    <n v="11"/>
    <x v="1"/>
  </r>
  <r>
    <x v="5"/>
    <x v="1"/>
    <n v="1694"/>
    <x v="0"/>
    <n v="30830.799999999999"/>
    <x v="304"/>
    <n v="16940"/>
    <x v="345"/>
    <x v="15"/>
    <n v="11"/>
    <x v="0"/>
  </r>
  <r>
    <x v="0"/>
    <x v="1"/>
    <n v="663"/>
    <x v="0"/>
    <n v="12066.6"/>
    <x v="305"/>
    <n v="6630"/>
    <x v="346"/>
    <x v="14"/>
    <n v="5"/>
    <x v="0"/>
  </r>
  <r>
    <x v="0"/>
    <x v="1"/>
    <n v="819"/>
    <x v="6"/>
    <n v="5217.03"/>
    <x v="306"/>
    <n v="4095"/>
    <x v="347"/>
    <x v="4"/>
    <n v="7"/>
    <x v="0"/>
  </r>
  <r>
    <x v="0"/>
    <x v="1"/>
    <n v="1580"/>
    <x v="3"/>
    <n v="17253.599999999999"/>
    <x v="307"/>
    <n v="4740"/>
    <x v="348"/>
    <x v="6"/>
    <n v="9"/>
    <x v="0"/>
  </r>
  <r>
    <x v="0"/>
    <x v="1"/>
    <n v="521"/>
    <x v="6"/>
    <n v="3318.77"/>
    <x v="308"/>
    <n v="2605"/>
    <x v="349"/>
    <x v="2"/>
    <n v="12"/>
    <x v="0"/>
  </r>
  <r>
    <x v="2"/>
    <x v="1"/>
    <n v="973"/>
    <x v="0"/>
    <n v="17708.599999999999"/>
    <x v="309"/>
    <n v="9730"/>
    <x v="350"/>
    <x v="3"/>
    <n v="3"/>
    <x v="0"/>
  </r>
  <r>
    <x v="2"/>
    <x v="1"/>
    <n v="1038"/>
    <x v="0"/>
    <n v="18891.599999999999"/>
    <x v="310"/>
    <n v="10380"/>
    <x v="351"/>
    <x v="1"/>
    <n v="6"/>
    <x v="0"/>
  </r>
  <r>
    <x v="2"/>
    <x v="1"/>
    <n v="360"/>
    <x v="6"/>
    <n v="2293.1999999999998"/>
    <x v="311"/>
    <n v="1800"/>
    <x v="352"/>
    <x v="10"/>
    <n v="10"/>
    <x v="0"/>
  </r>
  <r>
    <x v="3"/>
    <x v="1"/>
    <n v="1967"/>
    <x v="3"/>
    <n v="21479.64"/>
    <x v="312"/>
    <n v="5901"/>
    <x v="353"/>
    <x v="3"/>
    <n v="3"/>
    <x v="0"/>
  </r>
  <r>
    <x v="3"/>
    <x v="1"/>
    <n v="2628"/>
    <x v="1"/>
    <n v="35872.199999999997"/>
    <x v="313"/>
    <n v="26280"/>
    <x v="354"/>
    <x v="13"/>
    <n v="4"/>
    <x v="0"/>
  </r>
  <r>
    <x v="4"/>
    <x v="1"/>
    <n v="360"/>
    <x v="6"/>
    <n v="2293.1999999999998"/>
    <x v="311"/>
    <n v="1800"/>
    <x v="352"/>
    <x v="10"/>
    <n v="10"/>
    <x v="0"/>
  </r>
  <r>
    <x v="4"/>
    <x v="1"/>
    <n v="2682"/>
    <x v="0"/>
    <n v="48812.4"/>
    <x v="314"/>
    <n v="26820"/>
    <x v="355"/>
    <x v="11"/>
    <n v="11"/>
    <x v="1"/>
  </r>
  <r>
    <x v="4"/>
    <x v="1"/>
    <n v="521"/>
    <x v="6"/>
    <n v="3318.77"/>
    <x v="308"/>
    <n v="2605"/>
    <x v="349"/>
    <x v="2"/>
    <n v="12"/>
    <x v="0"/>
  </r>
  <r>
    <x v="5"/>
    <x v="1"/>
    <n v="1038"/>
    <x v="0"/>
    <n v="18891.599999999999"/>
    <x v="310"/>
    <n v="10380"/>
    <x v="351"/>
    <x v="1"/>
    <n v="6"/>
    <x v="0"/>
  </r>
  <r>
    <x v="5"/>
    <x v="1"/>
    <n v="1630.5"/>
    <x v="1"/>
    <n v="22256.325000000001"/>
    <x v="315"/>
    <n v="16305"/>
    <x v="356"/>
    <x v="4"/>
    <n v="7"/>
    <x v="0"/>
  </r>
  <r>
    <x v="5"/>
    <x v="1"/>
    <n v="306"/>
    <x v="3"/>
    <n v="3341.52"/>
    <x v="316"/>
    <n v="918"/>
    <x v="357"/>
    <x v="12"/>
    <n v="12"/>
    <x v="1"/>
  </r>
  <r>
    <x v="0"/>
    <x v="1"/>
    <n v="386"/>
    <x v="3"/>
    <n v="4168.8"/>
    <x v="317"/>
    <n v="1158"/>
    <x v="358"/>
    <x v="7"/>
    <n v="10"/>
    <x v="1"/>
  </r>
  <r>
    <x v="1"/>
    <x v="1"/>
    <n v="2328"/>
    <x v="6"/>
    <n v="14666.4"/>
    <x v="318"/>
    <n v="11640"/>
    <x v="359"/>
    <x v="6"/>
    <n v="9"/>
    <x v="0"/>
  </r>
  <r>
    <x v="2"/>
    <x v="1"/>
    <n v="386"/>
    <x v="3"/>
    <n v="4168.8"/>
    <x v="317"/>
    <n v="1158"/>
    <x v="358"/>
    <x v="7"/>
    <n v="10"/>
    <x v="1"/>
  </r>
  <r>
    <x v="0"/>
    <x v="2"/>
    <n v="3445.5"/>
    <x v="4"/>
    <n v="387618.75"/>
    <x v="319"/>
    <n v="413460"/>
    <x v="360"/>
    <x v="13"/>
    <n v="4"/>
    <x v="0"/>
  </r>
  <r>
    <x v="0"/>
    <x v="2"/>
    <n v="1482"/>
    <x v="4"/>
    <n v="166725"/>
    <x v="320"/>
    <n v="177840"/>
    <x v="361"/>
    <x v="12"/>
    <n v="12"/>
    <x v="1"/>
  </r>
  <r>
    <x v="1"/>
    <x v="3"/>
    <n v="2313"/>
    <x v="2"/>
    <n v="728595"/>
    <x v="321"/>
    <n v="601380"/>
    <x v="362"/>
    <x v="14"/>
    <n v="5"/>
    <x v="0"/>
  </r>
  <r>
    <x v="1"/>
    <x v="2"/>
    <n v="1804"/>
    <x v="4"/>
    <n v="202950"/>
    <x v="322"/>
    <n v="216480"/>
    <x v="363"/>
    <x v="11"/>
    <n v="11"/>
    <x v="1"/>
  </r>
  <r>
    <x v="1"/>
    <x v="1"/>
    <n v="2072"/>
    <x v="1"/>
    <n v="27972"/>
    <x v="323"/>
    <n v="20720"/>
    <x v="364"/>
    <x v="2"/>
    <n v="12"/>
    <x v="0"/>
  </r>
  <r>
    <x v="2"/>
    <x v="1"/>
    <n v="1954"/>
    <x v="0"/>
    <n v="35172"/>
    <x v="324"/>
    <n v="19540"/>
    <x v="365"/>
    <x v="3"/>
    <n v="3"/>
    <x v="0"/>
  </r>
  <r>
    <x v="2"/>
    <x v="2"/>
    <n v="591"/>
    <x v="5"/>
    <n v="159570"/>
    <x v="325"/>
    <n v="147750"/>
    <x v="366"/>
    <x v="14"/>
    <n v="5"/>
    <x v="0"/>
  </r>
  <r>
    <x v="2"/>
    <x v="1"/>
    <n v="2167"/>
    <x v="1"/>
    <n v="29254.5"/>
    <x v="326"/>
    <n v="21670"/>
    <x v="367"/>
    <x v="7"/>
    <n v="10"/>
    <x v="1"/>
  </r>
  <r>
    <x v="2"/>
    <x v="1"/>
    <n v="241"/>
    <x v="0"/>
    <n v="4338"/>
    <x v="327"/>
    <n v="2410"/>
    <x v="368"/>
    <x v="10"/>
    <n v="10"/>
    <x v="0"/>
  </r>
  <r>
    <x v="3"/>
    <x v="1"/>
    <n v="681"/>
    <x v="1"/>
    <n v="9193.5"/>
    <x v="328"/>
    <n v="6810"/>
    <x v="369"/>
    <x v="0"/>
    <n v="1"/>
    <x v="0"/>
  </r>
  <r>
    <x v="3"/>
    <x v="1"/>
    <n v="510"/>
    <x v="1"/>
    <n v="6885"/>
    <x v="329"/>
    <n v="5100"/>
    <x v="370"/>
    <x v="13"/>
    <n v="4"/>
    <x v="0"/>
  </r>
  <r>
    <x v="3"/>
    <x v="1"/>
    <n v="790"/>
    <x v="1"/>
    <n v="10665"/>
    <x v="330"/>
    <n v="7900"/>
    <x v="371"/>
    <x v="14"/>
    <n v="5"/>
    <x v="0"/>
  </r>
  <r>
    <x v="3"/>
    <x v="2"/>
    <n v="639"/>
    <x v="2"/>
    <n v="201285"/>
    <x v="331"/>
    <n v="166140"/>
    <x v="372"/>
    <x v="4"/>
    <n v="7"/>
    <x v="0"/>
  </r>
  <r>
    <x v="3"/>
    <x v="2"/>
    <n v="1596"/>
    <x v="4"/>
    <n v="179550"/>
    <x v="332"/>
    <n v="191520"/>
    <x v="373"/>
    <x v="6"/>
    <n v="9"/>
    <x v="0"/>
  </r>
  <r>
    <x v="3"/>
    <x v="3"/>
    <n v="2294"/>
    <x v="5"/>
    <n v="619380"/>
    <x v="333"/>
    <n v="573500"/>
    <x v="374"/>
    <x v="7"/>
    <n v="10"/>
    <x v="1"/>
  </r>
  <r>
    <x v="3"/>
    <x v="1"/>
    <n v="241"/>
    <x v="0"/>
    <n v="4338"/>
    <x v="327"/>
    <n v="2410"/>
    <x v="368"/>
    <x v="10"/>
    <n v="10"/>
    <x v="0"/>
  </r>
  <r>
    <x v="3"/>
    <x v="1"/>
    <n v="2665"/>
    <x v="6"/>
    <n v="16789.5"/>
    <x v="334"/>
    <n v="13325"/>
    <x v="375"/>
    <x v="15"/>
    <n v="11"/>
    <x v="0"/>
  </r>
  <r>
    <x v="3"/>
    <x v="2"/>
    <n v="1916"/>
    <x v="4"/>
    <n v="215550"/>
    <x v="335"/>
    <n v="229920"/>
    <x v="376"/>
    <x v="12"/>
    <n v="12"/>
    <x v="1"/>
  </r>
  <r>
    <x v="3"/>
    <x v="2"/>
    <n v="853"/>
    <x v="5"/>
    <n v="230310"/>
    <x v="336"/>
    <n v="213250"/>
    <x v="377"/>
    <x v="2"/>
    <n v="12"/>
    <x v="0"/>
  </r>
  <r>
    <x v="4"/>
    <x v="1"/>
    <n v="341"/>
    <x v="4"/>
    <n v="38362.5"/>
    <x v="337"/>
    <n v="40920"/>
    <x v="378"/>
    <x v="14"/>
    <n v="5"/>
    <x v="0"/>
  </r>
  <r>
    <x v="4"/>
    <x v="1"/>
    <n v="641"/>
    <x v="1"/>
    <n v="8653.5"/>
    <x v="338"/>
    <n v="6410"/>
    <x v="379"/>
    <x v="4"/>
    <n v="7"/>
    <x v="0"/>
  </r>
  <r>
    <x v="4"/>
    <x v="3"/>
    <n v="2807"/>
    <x v="2"/>
    <n v="884205"/>
    <x v="339"/>
    <n v="729820"/>
    <x v="380"/>
    <x v="5"/>
    <n v="8"/>
    <x v="0"/>
  </r>
  <r>
    <x v="4"/>
    <x v="2"/>
    <n v="432"/>
    <x v="5"/>
    <n v="116640"/>
    <x v="340"/>
    <n v="108000"/>
    <x v="381"/>
    <x v="6"/>
    <n v="9"/>
    <x v="0"/>
  </r>
  <r>
    <x v="4"/>
    <x v="3"/>
    <n v="2294"/>
    <x v="5"/>
    <n v="619380"/>
    <x v="333"/>
    <n v="573500"/>
    <x v="374"/>
    <x v="7"/>
    <n v="10"/>
    <x v="1"/>
  </r>
  <r>
    <x v="4"/>
    <x v="1"/>
    <n v="2167"/>
    <x v="1"/>
    <n v="29254.5"/>
    <x v="326"/>
    <n v="21670"/>
    <x v="367"/>
    <x v="7"/>
    <n v="10"/>
    <x v="1"/>
  </r>
  <r>
    <x v="4"/>
    <x v="2"/>
    <n v="2529"/>
    <x v="4"/>
    <n v="284512.5"/>
    <x v="341"/>
    <n v="303480"/>
    <x v="382"/>
    <x v="15"/>
    <n v="11"/>
    <x v="0"/>
  </r>
  <r>
    <x v="4"/>
    <x v="3"/>
    <n v="1870"/>
    <x v="2"/>
    <n v="589050"/>
    <x v="342"/>
    <n v="486200"/>
    <x v="383"/>
    <x v="12"/>
    <n v="12"/>
    <x v="1"/>
  </r>
  <r>
    <x v="5"/>
    <x v="2"/>
    <n v="579"/>
    <x v="4"/>
    <n v="65137.5"/>
    <x v="343"/>
    <n v="69480"/>
    <x v="384"/>
    <x v="0"/>
    <n v="1"/>
    <x v="0"/>
  </r>
  <r>
    <x v="5"/>
    <x v="3"/>
    <n v="2240"/>
    <x v="2"/>
    <n v="705600"/>
    <x v="344"/>
    <n v="582400"/>
    <x v="385"/>
    <x v="8"/>
    <n v="2"/>
    <x v="0"/>
  </r>
  <r>
    <x v="5"/>
    <x v="3"/>
    <n v="2993"/>
    <x v="5"/>
    <n v="808110"/>
    <x v="345"/>
    <n v="748250"/>
    <x v="386"/>
    <x v="3"/>
    <n v="3"/>
    <x v="0"/>
  </r>
  <r>
    <x v="5"/>
    <x v="1"/>
    <n v="3520.5"/>
    <x v="3"/>
    <n v="38021.4"/>
    <x v="346"/>
    <n v="10561.5"/>
    <x v="387"/>
    <x v="13"/>
    <n v="4"/>
    <x v="0"/>
  </r>
  <r>
    <x v="5"/>
    <x v="1"/>
    <n v="2039"/>
    <x v="0"/>
    <n v="36702"/>
    <x v="347"/>
    <n v="20390"/>
    <x v="388"/>
    <x v="14"/>
    <n v="5"/>
    <x v="0"/>
  </r>
  <r>
    <x v="5"/>
    <x v="1"/>
    <n v="2574"/>
    <x v="3"/>
    <n v="27799.200000000001"/>
    <x v="348"/>
    <n v="7722"/>
    <x v="389"/>
    <x v="5"/>
    <n v="8"/>
    <x v="0"/>
  </r>
  <r>
    <x v="5"/>
    <x v="2"/>
    <n v="707"/>
    <x v="2"/>
    <n v="222705"/>
    <x v="349"/>
    <n v="183820"/>
    <x v="390"/>
    <x v="6"/>
    <n v="9"/>
    <x v="0"/>
  </r>
  <r>
    <x v="5"/>
    <x v="1"/>
    <n v="2072"/>
    <x v="1"/>
    <n v="27972"/>
    <x v="323"/>
    <n v="20720"/>
    <x v="364"/>
    <x v="2"/>
    <n v="12"/>
    <x v="0"/>
  </r>
  <r>
    <x v="5"/>
    <x v="2"/>
    <n v="853"/>
    <x v="5"/>
    <n v="230310"/>
    <x v="336"/>
    <n v="213250"/>
    <x v="377"/>
    <x v="2"/>
    <n v="12"/>
    <x v="0"/>
  </r>
  <r>
    <x v="0"/>
    <x v="1"/>
    <n v="1198"/>
    <x v="3"/>
    <n v="12794.64"/>
    <x v="350"/>
    <n v="3594"/>
    <x v="391"/>
    <x v="7"/>
    <n v="10"/>
    <x v="1"/>
  </r>
  <r>
    <x v="2"/>
    <x v="1"/>
    <n v="2532"/>
    <x v="6"/>
    <n v="15774.36"/>
    <x v="351"/>
    <n v="12660"/>
    <x v="392"/>
    <x v="13"/>
    <n v="4"/>
    <x v="0"/>
  </r>
  <r>
    <x v="2"/>
    <x v="1"/>
    <n v="1198"/>
    <x v="3"/>
    <n v="12794.64"/>
    <x v="350"/>
    <n v="3594"/>
    <x v="391"/>
    <x v="7"/>
    <n v="10"/>
    <x v="1"/>
  </r>
  <r>
    <x v="3"/>
    <x v="1"/>
    <n v="384"/>
    <x v="1"/>
    <n v="5126.3999999999996"/>
    <x v="352"/>
    <n v="3840"/>
    <x v="393"/>
    <x v="0"/>
    <n v="1"/>
    <x v="0"/>
  </r>
  <r>
    <x v="3"/>
    <x v="1"/>
    <n v="472"/>
    <x v="3"/>
    <n v="5040.96"/>
    <x v="353"/>
    <n v="1416"/>
    <x v="394"/>
    <x v="10"/>
    <n v="10"/>
    <x v="0"/>
  </r>
  <r>
    <x v="4"/>
    <x v="1"/>
    <n v="1579"/>
    <x v="6"/>
    <n v="9837.17"/>
    <x v="354"/>
    <n v="7895"/>
    <x v="395"/>
    <x v="3"/>
    <n v="3"/>
    <x v="0"/>
  </r>
  <r>
    <x v="4"/>
    <x v="1"/>
    <n v="1005"/>
    <x v="3"/>
    <n v="10733.4"/>
    <x v="355"/>
    <n v="3015"/>
    <x v="396"/>
    <x v="9"/>
    <n v="9"/>
    <x v="1"/>
  </r>
  <r>
    <x v="5"/>
    <x v="2"/>
    <n v="3199.5"/>
    <x v="1"/>
    <n v="42713.324999999997"/>
    <x v="356"/>
    <n v="31995"/>
    <x v="397"/>
    <x v="4"/>
    <n v="7"/>
    <x v="0"/>
  </r>
  <r>
    <x v="5"/>
    <x v="1"/>
    <n v="472"/>
    <x v="3"/>
    <n v="5040.96"/>
    <x v="353"/>
    <n v="1416"/>
    <x v="394"/>
    <x v="10"/>
    <n v="10"/>
    <x v="0"/>
  </r>
  <r>
    <x v="0"/>
    <x v="1"/>
    <n v="1937"/>
    <x v="3"/>
    <n v="20687.16"/>
    <x v="357"/>
    <n v="5811"/>
    <x v="398"/>
    <x v="8"/>
    <n v="2"/>
    <x v="0"/>
  </r>
  <r>
    <x v="0"/>
    <x v="2"/>
    <n v="792"/>
    <x v="2"/>
    <n v="246708"/>
    <x v="358"/>
    <n v="205920"/>
    <x v="399"/>
    <x v="3"/>
    <n v="3"/>
    <x v="0"/>
  </r>
  <r>
    <x v="0"/>
    <x v="3"/>
    <n v="2811"/>
    <x v="5"/>
    <n v="750537"/>
    <x v="359"/>
    <n v="702750"/>
    <x v="400"/>
    <x v="4"/>
    <n v="7"/>
    <x v="0"/>
  </r>
  <r>
    <x v="0"/>
    <x v="2"/>
    <n v="2441"/>
    <x v="4"/>
    <n v="271561.25"/>
    <x v="360"/>
    <n v="292920"/>
    <x v="401"/>
    <x v="10"/>
    <n v="10"/>
    <x v="0"/>
  </r>
  <r>
    <x v="0"/>
    <x v="1"/>
    <n v="1560"/>
    <x v="1"/>
    <n v="20826"/>
    <x v="361"/>
    <n v="15600"/>
    <x v="402"/>
    <x v="11"/>
    <n v="11"/>
    <x v="1"/>
  </r>
  <r>
    <x v="0"/>
    <x v="1"/>
    <n v="2706"/>
    <x v="6"/>
    <n v="16858.38"/>
    <x v="362"/>
    <n v="13530"/>
    <x v="403"/>
    <x v="11"/>
    <n v="11"/>
    <x v="1"/>
  </r>
  <r>
    <x v="1"/>
    <x v="2"/>
    <n v="766"/>
    <x v="2"/>
    <n v="238609"/>
    <x v="363"/>
    <n v="199160"/>
    <x v="404"/>
    <x v="0"/>
    <n v="1"/>
    <x v="0"/>
  </r>
  <r>
    <x v="1"/>
    <x v="2"/>
    <n v="2992"/>
    <x v="0"/>
    <n v="53257.599999999999"/>
    <x v="364"/>
    <n v="29920"/>
    <x v="405"/>
    <x v="7"/>
    <n v="10"/>
    <x v="1"/>
  </r>
  <r>
    <x v="1"/>
    <x v="1"/>
    <n v="2157"/>
    <x v="1"/>
    <n v="28795.95"/>
    <x v="365"/>
    <n v="21570"/>
    <x v="406"/>
    <x v="2"/>
    <n v="12"/>
    <x v="0"/>
  </r>
  <r>
    <x v="2"/>
    <x v="2"/>
    <n v="873"/>
    <x v="5"/>
    <n v="233091"/>
    <x v="366"/>
    <n v="218250"/>
    <x v="407"/>
    <x v="0"/>
    <n v="1"/>
    <x v="0"/>
  </r>
  <r>
    <x v="2"/>
    <x v="1"/>
    <n v="1122"/>
    <x v="0"/>
    <n v="19971.599999999999"/>
    <x v="367"/>
    <n v="11220"/>
    <x v="408"/>
    <x v="3"/>
    <n v="3"/>
    <x v="0"/>
  </r>
  <r>
    <x v="2"/>
    <x v="3"/>
    <n v="2104.5"/>
    <x v="2"/>
    <n v="655551.75"/>
    <x v="368"/>
    <n v="547170"/>
    <x v="409"/>
    <x v="4"/>
    <n v="7"/>
    <x v="0"/>
  </r>
  <r>
    <x v="2"/>
    <x v="2"/>
    <n v="4026"/>
    <x v="3"/>
    <n v="42997.68"/>
    <x v="369"/>
    <n v="12078"/>
    <x v="410"/>
    <x v="4"/>
    <n v="7"/>
    <x v="0"/>
  </r>
  <r>
    <x v="2"/>
    <x v="1"/>
    <n v="2425.5"/>
    <x v="3"/>
    <n v="25904.34"/>
    <x v="370"/>
    <n v="7276.5"/>
    <x v="411"/>
    <x v="4"/>
    <n v="7"/>
    <x v="0"/>
  </r>
  <r>
    <x v="2"/>
    <x v="2"/>
    <n v="2394"/>
    <x v="0"/>
    <n v="42613.2"/>
    <x v="371"/>
    <n v="23940"/>
    <x v="412"/>
    <x v="5"/>
    <n v="8"/>
    <x v="0"/>
  </r>
  <r>
    <x v="2"/>
    <x v="1"/>
    <n v="1984"/>
    <x v="1"/>
    <n v="26486.400000000001"/>
    <x v="372"/>
    <n v="19840"/>
    <x v="413"/>
    <x v="5"/>
    <n v="8"/>
    <x v="0"/>
  </r>
  <r>
    <x v="2"/>
    <x v="2"/>
    <n v="2441"/>
    <x v="4"/>
    <n v="271561.25"/>
    <x v="360"/>
    <n v="292920"/>
    <x v="401"/>
    <x v="10"/>
    <n v="10"/>
    <x v="0"/>
  </r>
  <r>
    <x v="2"/>
    <x v="2"/>
    <n v="2992"/>
    <x v="0"/>
    <n v="53257.599999999999"/>
    <x v="364"/>
    <n v="29920"/>
    <x v="405"/>
    <x v="7"/>
    <n v="10"/>
    <x v="1"/>
  </r>
  <r>
    <x v="2"/>
    <x v="2"/>
    <n v="1366"/>
    <x v="5"/>
    <n v="364722"/>
    <x v="373"/>
    <n v="341500"/>
    <x v="414"/>
    <x v="15"/>
    <n v="11"/>
    <x v="0"/>
  </r>
  <r>
    <x v="3"/>
    <x v="2"/>
    <n v="2805"/>
    <x v="0"/>
    <n v="49929"/>
    <x v="374"/>
    <n v="28050"/>
    <x v="415"/>
    <x v="9"/>
    <n v="9"/>
    <x v="1"/>
  </r>
  <r>
    <x v="3"/>
    <x v="1"/>
    <n v="655"/>
    <x v="1"/>
    <n v="8744.25"/>
    <x v="375"/>
    <n v="6550"/>
    <x v="416"/>
    <x v="9"/>
    <n v="9"/>
    <x v="1"/>
  </r>
  <r>
    <x v="3"/>
    <x v="2"/>
    <n v="344"/>
    <x v="2"/>
    <n v="107156"/>
    <x v="376"/>
    <n v="89440"/>
    <x v="417"/>
    <x v="7"/>
    <n v="10"/>
    <x v="1"/>
  </r>
  <r>
    <x v="3"/>
    <x v="1"/>
    <n v="1808"/>
    <x v="6"/>
    <n v="11263.84"/>
    <x v="377"/>
    <n v="9040"/>
    <x v="418"/>
    <x v="15"/>
    <n v="11"/>
    <x v="0"/>
  </r>
  <r>
    <x v="4"/>
    <x v="1"/>
    <n v="1734"/>
    <x v="3"/>
    <n v="18519.12"/>
    <x v="378"/>
    <n v="5202"/>
    <x v="419"/>
    <x v="0"/>
    <n v="1"/>
    <x v="0"/>
  </r>
  <r>
    <x v="4"/>
    <x v="2"/>
    <n v="554"/>
    <x v="4"/>
    <n v="61632.5"/>
    <x v="379"/>
    <n v="66480"/>
    <x v="420"/>
    <x v="0"/>
    <n v="1"/>
    <x v="0"/>
  </r>
  <r>
    <x v="4"/>
    <x v="2"/>
    <n v="2935"/>
    <x v="0"/>
    <n v="52243"/>
    <x v="380"/>
    <n v="29350"/>
    <x v="421"/>
    <x v="11"/>
    <n v="11"/>
    <x v="1"/>
  </r>
  <r>
    <x v="5"/>
    <x v="2"/>
    <n v="3165"/>
    <x v="4"/>
    <n v="352106.25"/>
    <x v="381"/>
    <n v="379800"/>
    <x v="422"/>
    <x v="0"/>
    <n v="1"/>
    <x v="0"/>
  </r>
  <r>
    <x v="5"/>
    <x v="2"/>
    <n v="2629"/>
    <x v="0"/>
    <n v="46796.2"/>
    <x v="382"/>
    <n v="26290"/>
    <x v="423"/>
    <x v="0"/>
    <n v="1"/>
    <x v="0"/>
  </r>
  <r>
    <x v="5"/>
    <x v="2"/>
    <n v="1433"/>
    <x v="4"/>
    <n v="159421.25"/>
    <x v="383"/>
    <n v="171960"/>
    <x v="424"/>
    <x v="14"/>
    <n v="5"/>
    <x v="0"/>
  </r>
  <r>
    <x v="5"/>
    <x v="2"/>
    <n v="947"/>
    <x v="4"/>
    <n v="105353.75"/>
    <x v="384"/>
    <n v="113640"/>
    <x v="425"/>
    <x v="9"/>
    <n v="9"/>
    <x v="1"/>
  </r>
  <r>
    <x v="5"/>
    <x v="2"/>
    <n v="344"/>
    <x v="2"/>
    <n v="107156"/>
    <x v="376"/>
    <n v="89440"/>
    <x v="417"/>
    <x v="7"/>
    <n v="10"/>
    <x v="1"/>
  </r>
  <r>
    <x v="5"/>
    <x v="1"/>
    <n v="2157"/>
    <x v="1"/>
    <n v="28795.95"/>
    <x v="365"/>
    <n v="21570"/>
    <x v="406"/>
    <x v="2"/>
    <n v="12"/>
    <x v="0"/>
  </r>
  <r>
    <x v="2"/>
    <x v="1"/>
    <n v="380"/>
    <x v="6"/>
    <n v="2367.4"/>
    <x v="385"/>
    <n v="1900"/>
    <x v="426"/>
    <x v="9"/>
    <n v="9"/>
    <x v="1"/>
  </r>
  <r>
    <x v="0"/>
    <x v="2"/>
    <n v="886"/>
    <x v="2"/>
    <n v="272888"/>
    <x v="386"/>
    <n v="230360"/>
    <x v="427"/>
    <x v="1"/>
    <n v="6"/>
    <x v="0"/>
  </r>
  <r>
    <x v="0"/>
    <x v="2"/>
    <n v="2416"/>
    <x v="4"/>
    <n v="265760"/>
    <x v="387"/>
    <n v="289920"/>
    <x v="428"/>
    <x v="9"/>
    <n v="9"/>
    <x v="1"/>
  </r>
  <r>
    <x v="0"/>
    <x v="2"/>
    <n v="2156"/>
    <x v="4"/>
    <n v="237160"/>
    <x v="388"/>
    <n v="258720"/>
    <x v="429"/>
    <x v="10"/>
    <n v="10"/>
    <x v="0"/>
  </r>
  <r>
    <x v="0"/>
    <x v="1"/>
    <n v="2689"/>
    <x v="1"/>
    <n v="35494.800000000003"/>
    <x v="389"/>
    <n v="26890"/>
    <x v="430"/>
    <x v="15"/>
    <n v="11"/>
    <x v="0"/>
  </r>
  <r>
    <x v="1"/>
    <x v="1"/>
    <n v="677"/>
    <x v="1"/>
    <n v="8936.4"/>
    <x v="96"/>
    <n v="6770"/>
    <x v="431"/>
    <x v="3"/>
    <n v="3"/>
    <x v="0"/>
  </r>
  <r>
    <x v="1"/>
    <x v="3"/>
    <n v="1773"/>
    <x v="5"/>
    <n v="468072"/>
    <x v="390"/>
    <n v="443250"/>
    <x v="432"/>
    <x v="13"/>
    <n v="4"/>
    <x v="0"/>
  </r>
  <r>
    <x v="1"/>
    <x v="1"/>
    <n v="2420"/>
    <x v="6"/>
    <n v="14907.2"/>
    <x v="391"/>
    <n v="12100"/>
    <x v="433"/>
    <x v="6"/>
    <n v="9"/>
    <x v="0"/>
  </r>
  <r>
    <x v="1"/>
    <x v="1"/>
    <n v="2734"/>
    <x v="6"/>
    <n v="16841.439999999999"/>
    <x v="392"/>
    <n v="13670"/>
    <x v="434"/>
    <x v="10"/>
    <n v="10"/>
    <x v="0"/>
  </r>
  <r>
    <x v="1"/>
    <x v="1"/>
    <n v="1715"/>
    <x v="0"/>
    <n v="30184"/>
    <x v="393"/>
    <n v="17150"/>
    <x v="435"/>
    <x v="7"/>
    <n v="10"/>
    <x v="1"/>
  </r>
  <r>
    <x v="1"/>
    <x v="2"/>
    <n v="1186"/>
    <x v="5"/>
    <n v="313104"/>
    <x v="394"/>
    <n v="296500"/>
    <x v="436"/>
    <x v="12"/>
    <n v="12"/>
    <x v="1"/>
  </r>
  <r>
    <x v="2"/>
    <x v="3"/>
    <n v="3495"/>
    <x v="5"/>
    <n v="922680"/>
    <x v="395"/>
    <n v="873750"/>
    <x v="437"/>
    <x v="0"/>
    <n v="1"/>
    <x v="0"/>
  </r>
  <r>
    <x v="2"/>
    <x v="2"/>
    <n v="886"/>
    <x v="2"/>
    <n v="272888"/>
    <x v="386"/>
    <n v="230360"/>
    <x v="427"/>
    <x v="1"/>
    <n v="6"/>
    <x v="0"/>
  </r>
  <r>
    <x v="2"/>
    <x v="2"/>
    <n v="2156"/>
    <x v="4"/>
    <n v="237160"/>
    <x v="388"/>
    <n v="258720"/>
    <x v="429"/>
    <x v="10"/>
    <n v="10"/>
    <x v="0"/>
  </r>
  <r>
    <x v="2"/>
    <x v="1"/>
    <n v="905"/>
    <x v="0"/>
    <n v="15928"/>
    <x v="396"/>
    <n v="9050"/>
    <x v="438"/>
    <x v="10"/>
    <n v="10"/>
    <x v="0"/>
  </r>
  <r>
    <x v="2"/>
    <x v="1"/>
    <n v="1715"/>
    <x v="0"/>
    <n v="30184"/>
    <x v="393"/>
    <n v="17150"/>
    <x v="435"/>
    <x v="7"/>
    <n v="10"/>
    <x v="1"/>
  </r>
  <r>
    <x v="2"/>
    <x v="3"/>
    <n v="1594"/>
    <x v="2"/>
    <n v="490952"/>
    <x v="397"/>
    <n v="414440"/>
    <x v="439"/>
    <x v="15"/>
    <n v="11"/>
    <x v="0"/>
  </r>
  <r>
    <x v="2"/>
    <x v="2"/>
    <n v="1359"/>
    <x v="5"/>
    <n v="358776"/>
    <x v="398"/>
    <n v="339750"/>
    <x v="440"/>
    <x v="15"/>
    <n v="11"/>
    <x v="0"/>
  </r>
  <r>
    <x v="2"/>
    <x v="3"/>
    <n v="2150"/>
    <x v="5"/>
    <n v="567600"/>
    <x v="399"/>
    <n v="537500"/>
    <x v="441"/>
    <x v="15"/>
    <n v="11"/>
    <x v="0"/>
  </r>
  <r>
    <x v="2"/>
    <x v="3"/>
    <n v="1197"/>
    <x v="2"/>
    <n v="368676"/>
    <x v="400"/>
    <n v="311220"/>
    <x v="442"/>
    <x v="15"/>
    <n v="11"/>
    <x v="0"/>
  </r>
  <r>
    <x v="2"/>
    <x v="1"/>
    <n v="380"/>
    <x v="1"/>
    <n v="5016"/>
    <x v="401"/>
    <n v="3800"/>
    <x v="443"/>
    <x v="12"/>
    <n v="12"/>
    <x v="1"/>
  </r>
  <r>
    <x v="2"/>
    <x v="1"/>
    <n v="1233"/>
    <x v="0"/>
    <n v="21700.799999999999"/>
    <x v="402"/>
    <n v="12330"/>
    <x v="444"/>
    <x v="2"/>
    <n v="12"/>
    <x v="0"/>
  </r>
  <r>
    <x v="3"/>
    <x v="3"/>
    <n v="1395"/>
    <x v="2"/>
    <n v="429660"/>
    <x v="403"/>
    <n v="362700"/>
    <x v="445"/>
    <x v="4"/>
    <n v="7"/>
    <x v="0"/>
  </r>
  <r>
    <x v="3"/>
    <x v="2"/>
    <n v="986"/>
    <x v="2"/>
    <n v="303688"/>
    <x v="404"/>
    <n v="256360"/>
    <x v="446"/>
    <x v="10"/>
    <n v="10"/>
    <x v="0"/>
  </r>
  <r>
    <x v="3"/>
    <x v="1"/>
    <n v="905"/>
    <x v="0"/>
    <n v="15928"/>
    <x v="396"/>
    <n v="9050"/>
    <x v="438"/>
    <x v="10"/>
    <n v="10"/>
    <x v="0"/>
  </r>
  <r>
    <x v="4"/>
    <x v="1"/>
    <n v="2109"/>
    <x v="3"/>
    <n v="22271.040000000001"/>
    <x v="405"/>
    <n v="6327"/>
    <x v="447"/>
    <x v="14"/>
    <n v="5"/>
    <x v="0"/>
  </r>
  <r>
    <x v="4"/>
    <x v="2"/>
    <n v="3874.5"/>
    <x v="1"/>
    <n v="51143.4"/>
    <x v="406"/>
    <n v="38745"/>
    <x v="448"/>
    <x v="4"/>
    <n v="7"/>
    <x v="0"/>
  </r>
  <r>
    <x v="4"/>
    <x v="2"/>
    <n v="623"/>
    <x v="2"/>
    <n v="191884"/>
    <x v="407"/>
    <n v="161980"/>
    <x v="449"/>
    <x v="9"/>
    <n v="9"/>
    <x v="1"/>
  </r>
  <r>
    <x v="4"/>
    <x v="2"/>
    <n v="986"/>
    <x v="2"/>
    <n v="303688"/>
    <x v="404"/>
    <n v="256360"/>
    <x v="446"/>
    <x v="10"/>
    <n v="10"/>
    <x v="0"/>
  </r>
  <r>
    <x v="4"/>
    <x v="2"/>
    <n v="2387"/>
    <x v="4"/>
    <n v="262570"/>
    <x v="408"/>
    <n v="286440"/>
    <x v="450"/>
    <x v="15"/>
    <n v="11"/>
    <x v="0"/>
  </r>
  <r>
    <x v="4"/>
    <x v="1"/>
    <n v="1233"/>
    <x v="0"/>
    <n v="21700.799999999999"/>
    <x v="402"/>
    <n v="12330"/>
    <x v="444"/>
    <x v="2"/>
    <n v="12"/>
    <x v="0"/>
  </r>
  <r>
    <x v="5"/>
    <x v="2"/>
    <n v="270"/>
    <x v="2"/>
    <n v="83160"/>
    <x v="409"/>
    <n v="70200"/>
    <x v="451"/>
    <x v="8"/>
    <n v="2"/>
    <x v="0"/>
  </r>
  <r>
    <x v="5"/>
    <x v="1"/>
    <n v="3421.5"/>
    <x v="6"/>
    <n v="21076.44"/>
    <x v="410"/>
    <n v="17107.5"/>
    <x v="452"/>
    <x v="4"/>
    <n v="7"/>
    <x v="0"/>
  </r>
  <r>
    <x v="5"/>
    <x v="1"/>
    <n v="2734"/>
    <x v="6"/>
    <n v="16841.439999999999"/>
    <x v="392"/>
    <n v="13670"/>
    <x v="434"/>
    <x v="10"/>
    <n v="10"/>
    <x v="0"/>
  </r>
  <r>
    <x v="5"/>
    <x v="1"/>
    <n v="2548"/>
    <x v="1"/>
    <n v="33633.599999999999"/>
    <x v="411"/>
    <n v="25480"/>
    <x v="453"/>
    <x v="11"/>
    <n v="11"/>
    <x v="1"/>
  </r>
  <r>
    <x v="0"/>
    <x v="2"/>
    <n v="2521.5"/>
    <x v="0"/>
    <n v="44378.400000000001"/>
    <x v="412"/>
    <n v="25215"/>
    <x v="454"/>
    <x v="0"/>
    <n v="1"/>
    <x v="0"/>
  </r>
  <r>
    <x v="1"/>
    <x v="1"/>
    <n v="2661"/>
    <x v="3"/>
    <n v="28100.16"/>
    <x v="413"/>
    <n v="7983"/>
    <x v="455"/>
    <x v="14"/>
    <n v="5"/>
    <x v="0"/>
  </r>
  <r>
    <x v="2"/>
    <x v="1"/>
    <n v="1531"/>
    <x v="0"/>
    <n v="26945.599999999999"/>
    <x v="414"/>
    <n v="15310"/>
    <x v="456"/>
    <x v="2"/>
    <n v="12"/>
    <x v="0"/>
  </r>
  <r>
    <x v="4"/>
    <x v="1"/>
    <n v="1491"/>
    <x v="6"/>
    <n v="9184.56"/>
    <x v="415"/>
    <n v="7455"/>
    <x v="457"/>
    <x v="3"/>
    <n v="3"/>
    <x v="0"/>
  </r>
  <r>
    <x v="4"/>
    <x v="1"/>
    <n v="1531"/>
    <x v="0"/>
    <n v="26945.599999999999"/>
    <x v="414"/>
    <n v="15310"/>
    <x v="456"/>
    <x v="2"/>
    <n v="12"/>
    <x v="0"/>
  </r>
  <r>
    <x v="5"/>
    <x v="1"/>
    <n v="2761"/>
    <x v="3"/>
    <n v="29156.16"/>
    <x v="416"/>
    <n v="8283"/>
    <x v="458"/>
    <x v="9"/>
    <n v="9"/>
    <x v="1"/>
  </r>
  <r>
    <x v="0"/>
    <x v="2"/>
    <n v="2567"/>
    <x v="1"/>
    <n v="33499.35"/>
    <x v="417"/>
    <n v="25670"/>
    <x v="459"/>
    <x v="1"/>
    <n v="6"/>
    <x v="0"/>
  </r>
  <r>
    <x v="4"/>
    <x v="2"/>
    <n v="2567"/>
    <x v="1"/>
    <n v="33499.35"/>
    <x v="417"/>
    <n v="25670"/>
    <x v="459"/>
    <x v="1"/>
    <n v="6"/>
    <x v="0"/>
  </r>
  <r>
    <x v="0"/>
    <x v="2"/>
    <n v="923"/>
    <x v="2"/>
    <n v="281053.5"/>
    <x v="418"/>
    <n v="239980"/>
    <x v="460"/>
    <x v="3"/>
    <n v="3"/>
    <x v="0"/>
  </r>
  <r>
    <x v="0"/>
    <x v="3"/>
    <n v="1790"/>
    <x v="2"/>
    <n v="545055"/>
    <x v="419"/>
    <n v="465400"/>
    <x v="461"/>
    <x v="3"/>
    <n v="3"/>
    <x v="0"/>
  </r>
  <r>
    <x v="0"/>
    <x v="1"/>
    <n v="442"/>
    <x v="0"/>
    <n v="7690.8"/>
    <x v="420"/>
    <n v="4420"/>
    <x v="462"/>
    <x v="9"/>
    <n v="9"/>
    <x v="1"/>
  </r>
  <r>
    <x v="1"/>
    <x v="2"/>
    <n v="982.5"/>
    <x v="2"/>
    <n v="299171.25"/>
    <x v="421"/>
    <n v="255450"/>
    <x v="463"/>
    <x v="0"/>
    <n v="1"/>
    <x v="0"/>
  </r>
  <r>
    <x v="1"/>
    <x v="1"/>
    <n v="1298"/>
    <x v="6"/>
    <n v="7904.82"/>
    <x v="422"/>
    <n v="6490"/>
    <x v="464"/>
    <x v="8"/>
    <n v="2"/>
    <x v="0"/>
  </r>
  <r>
    <x v="1"/>
    <x v="1"/>
    <n v="604"/>
    <x v="3"/>
    <n v="6305.76"/>
    <x v="423"/>
    <n v="1812"/>
    <x v="465"/>
    <x v="1"/>
    <n v="6"/>
    <x v="0"/>
  </r>
  <r>
    <x v="1"/>
    <x v="2"/>
    <n v="2255"/>
    <x v="0"/>
    <n v="39237"/>
    <x v="424"/>
    <n v="22550"/>
    <x v="466"/>
    <x v="4"/>
    <n v="7"/>
    <x v="0"/>
  </r>
  <r>
    <x v="1"/>
    <x v="1"/>
    <n v="1249"/>
    <x v="0"/>
    <n v="21732.6"/>
    <x v="425"/>
    <n v="12490"/>
    <x v="467"/>
    <x v="10"/>
    <n v="10"/>
    <x v="0"/>
  </r>
  <r>
    <x v="2"/>
    <x v="1"/>
    <n v="1438.5"/>
    <x v="6"/>
    <n v="8760.4650000000001"/>
    <x v="426"/>
    <n v="7192.5"/>
    <x v="468"/>
    <x v="0"/>
    <n v="1"/>
    <x v="0"/>
  </r>
  <r>
    <x v="2"/>
    <x v="2"/>
    <n v="807"/>
    <x v="5"/>
    <n v="210627"/>
    <x v="427"/>
    <n v="201750"/>
    <x v="469"/>
    <x v="0"/>
    <n v="1"/>
    <x v="0"/>
  </r>
  <r>
    <x v="2"/>
    <x v="2"/>
    <n v="2641"/>
    <x v="0"/>
    <n v="45953.4"/>
    <x v="428"/>
    <n v="26410"/>
    <x v="470"/>
    <x v="8"/>
    <n v="2"/>
    <x v="0"/>
  </r>
  <r>
    <x v="2"/>
    <x v="2"/>
    <n v="2708"/>
    <x v="0"/>
    <n v="47119.199999999997"/>
    <x v="429"/>
    <n v="27080"/>
    <x v="471"/>
    <x v="8"/>
    <n v="2"/>
    <x v="0"/>
  </r>
  <r>
    <x v="2"/>
    <x v="3"/>
    <n v="2632"/>
    <x v="2"/>
    <n v="801444"/>
    <x v="430"/>
    <n v="684320"/>
    <x v="472"/>
    <x v="1"/>
    <n v="6"/>
    <x v="0"/>
  </r>
  <r>
    <x v="2"/>
    <x v="2"/>
    <n v="1583"/>
    <x v="4"/>
    <n v="172151.25"/>
    <x v="431"/>
    <n v="189960"/>
    <x v="473"/>
    <x v="1"/>
    <n v="6"/>
    <x v="0"/>
  </r>
  <r>
    <x v="2"/>
    <x v="1"/>
    <n v="571"/>
    <x v="3"/>
    <n v="5961.24"/>
    <x v="432"/>
    <n v="1713"/>
    <x v="474"/>
    <x v="4"/>
    <n v="7"/>
    <x v="0"/>
  </r>
  <r>
    <x v="2"/>
    <x v="1"/>
    <n v="2696"/>
    <x v="6"/>
    <n v="16418.64"/>
    <x v="433"/>
    <n v="13480"/>
    <x v="475"/>
    <x v="5"/>
    <n v="8"/>
    <x v="0"/>
  </r>
  <r>
    <x v="2"/>
    <x v="1"/>
    <n v="1565"/>
    <x v="1"/>
    <n v="20423.25"/>
    <x v="434"/>
    <n v="15650"/>
    <x v="476"/>
    <x v="10"/>
    <n v="10"/>
    <x v="0"/>
  </r>
  <r>
    <x v="2"/>
    <x v="1"/>
    <n v="1249"/>
    <x v="0"/>
    <n v="21732.6"/>
    <x v="425"/>
    <n v="12490"/>
    <x v="467"/>
    <x v="10"/>
    <n v="10"/>
    <x v="0"/>
  </r>
  <r>
    <x v="2"/>
    <x v="2"/>
    <n v="357"/>
    <x v="2"/>
    <n v="108706.5"/>
    <x v="435"/>
    <n v="92820"/>
    <x v="477"/>
    <x v="15"/>
    <n v="11"/>
    <x v="0"/>
  </r>
  <r>
    <x v="2"/>
    <x v="1"/>
    <n v="1013"/>
    <x v="3"/>
    <n v="10575.72"/>
    <x v="436"/>
    <n v="3039"/>
    <x v="478"/>
    <x v="2"/>
    <n v="12"/>
    <x v="0"/>
  </r>
  <r>
    <x v="3"/>
    <x v="2"/>
    <n v="3997.5"/>
    <x v="1"/>
    <n v="52167.375"/>
    <x v="437"/>
    <n v="39975"/>
    <x v="479"/>
    <x v="0"/>
    <n v="1"/>
    <x v="0"/>
  </r>
  <r>
    <x v="3"/>
    <x v="3"/>
    <n v="2632"/>
    <x v="2"/>
    <n v="801444"/>
    <x v="430"/>
    <n v="684320"/>
    <x v="472"/>
    <x v="1"/>
    <n v="6"/>
    <x v="0"/>
  </r>
  <r>
    <x v="3"/>
    <x v="1"/>
    <n v="1190"/>
    <x v="6"/>
    <n v="7247.1"/>
    <x v="438"/>
    <n v="5950"/>
    <x v="480"/>
    <x v="1"/>
    <n v="6"/>
    <x v="0"/>
  </r>
  <r>
    <x v="3"/>
    <x v="1"/>
    <n v="604"/>
    <x v="3"/>
    <n v="6305.76"/>
    <x v="423"/>
    <n v="1812"/>
    <x v="465"/>
    <x v="1"/>
    <n v="6"/>
    <x v="0"/>
  </r>
  <r>
    <x v="3"/>
    <x v="1"/>
    <n v="660"/>
    <x v="1"/>
    <n v="8613"/>
    <x v="439"/>
    <n v="6600"/>
    <x v="481"/>
    <x v="9"/>
    <n v="9"/>
    <x v="1"/>
  </r>
  <r>
    <x v="3"/>
    <x v="1"/>
    <n v="410"/>
    <x v="3"/>
    <n v="4280.3999999999996"/>
    <x v="440"/>
    <n v="1230"/>
    <x v="482"/>
    <x v="10"/>
    <n v="10"/>
    <x v="0"/>
  </r>
  <r>
    <x v="3"/>
    <x v="3"/>
    <n v="2605"/>
    <x v="5"/>
    <n v="679905"/>
    <x v="441"/>
    <n v="651250"/>
    <x v="483"/>
    <x v="11"/>
    <n v="11"/>
    <x v="1"/>
  </r>
  <r>
    <x v="3"/>
    <x v="1"/>
    <n v="1013"/>
    <x v="3"/>
    <n v="10575.72"/>
    <x v="436"/>
    <n v="3039"/>
    <x v="478"/>
    <x v="2"/>
    <n v="12"/>
    <x v="0"/>
  </r>
  <r>
    <x v="4"/>
    <x v="2"/>
    <n v="1583"/>
    <x v="4"/>
    <n v="172151.25"/>
    <x v="431"/>
    <n v="189960"/>
    <x v="473"/>
    <x v="1"/>
    <n v="6"/>
    <x v="0"/>
  </r>
  <r>
    <x v="4"/>
    <x v="1"/>
    <n v="1565"/>
    <x v="1"/>
    <n v="20423.25"/>
    <x v="434"/>
    <n v="15650"/>
    <x v="476"/>
    <x v="10"/>
    <n v="10"/>
    <x v="0"/>
  </r>
  <r>
    <x v="5"/>
    <x v="2"/>
    <n v="1659"/>
    <x v="4"/>
    <n v="180416.25"/>
    <x v="442"/>
    <n v="199080"/>
    <x v="484"/>
    <x v="0"/>
    <n v="1"/>
    <x v="0"/>
  </r>
  <r>
    <x v="5"/>
    <x v="1"/>
    <n v="1190"/>
    <x v="6"/>
    <n v="7247.1"/>
    <x v="438"/>
    <n v="5950"/>
    <x v="480"/>
    <x v="1"/>
    <n v="6"/>
    <x v="0"/>
  </r>
  <r>
    <x v="5"/>
    <x v="1"/>
    <n v="410"/>
    <x v="3"/>
    <n v="4280.3999999999996"/>
    <x v="440"/>
    <n v="1230"/>
    <x v="482"/>
    <x v="10"/>
    <n v="10"/>
    <x v="0"/>
  </r>
  <r>
    <x v="5"/>
    <x v="1"/>
    <n v="1770"/>
    <x v="3"/>
    <n v="18478.8"/>
    <x v="443"/>
    <n v="5310"/>
    <x v="485"/>
    <x v="12"/>
    <n v="12"/>
    <x v="1"/>
  </r>
  <r>
    <x v="0"/>
    <x v="2"/>
    <n v="2579"/>
    <x v="0"/>
    <n v="44358.8"/>
    <x v="444"/>
    <n v="25790"/>
    <x v="486"/>
    <x v="13"/>
    <n v="4"/>
    <x v="0"/>
  </r>
  <r>
    <x v="0"/>
    <x v="1"/>
    <n v="1743"/>
    <x v="0"/>
    <n v="29979.599999999999"/>
    <x v="445"/>
    <n v="17430"/>
    <x v="487"/>
    <x v="14"/>
    <n v="5"/>
    <x v="0"/>
  </r>
  <r>
    <x v="0"/>
    <x v="1"/>
    <n v="2996"/>
    <x v="6"/>
    <n v="18035.919999999998"/>
    <x v="446"/>
    <n v="14980"/>
    <x v="488"/>
    <x v="7"/>
    <n v="10"/>
    <x v="1"/>
  </r>
  <r>
    <x v="0"/>
    <x v="1"/>
    <n v="280"/>
    <x v="6"/>
    <n v="1685.6"/>
    <x v="447"/>
    <n v="1400"/>
    <x v="489"/>
    <x v="2"/>
    <n v="12"/>
    <x v="0"/>
  </r>
  <r>
    <x v="1"/>
    <x v="1"/>
    <n v="293"/>
    <x v="6"/>
    <n v="1763.8600000000001"/>
    <x v="448"/>
    <n v="1465"/>
    <x v="490"/>
    <x v="8"/>
    <n v="2"/>
    <x v="0"/>
  </r>
  <r>
    <x v="1"/>
    <x v="1"/>
    <n v="2996"/>
    <x v="6"/>
    <n v="18035.919999999998"/>
    <x v="446"/>
    <n v="14980"/>
    <x v="488"/>
    <x v="7"/>
    <n v="10"/>
    <x v="1"/>
  </r>
  <r>
    <x v="2"/>
    <x v="1"/>
    <n v="278"/>
    <x v="1"/>
    <n v="3586.2"/>
    <x v="449"/>
    <n v="2780"/>
    <x v="491"/>
    <x v="8"/>
    <n v="2"/>
    <x v="0"/>
  </r>
  <r>
    <x v="2"/>
    <x v="2"/>
    <n v="2428"/>
    <x v="0"/>
    <n v="41761.599999999999"/>
    <x v="450"/>
    <n v="24280"/>
    <x v="492"/>
    <x v="3"/>
    <n v="3"/>
    <x v="0"/>
  </r>
  <r>
    <x v="2"/>
    <x v="1"/>
    <n v="1767"/>
    <x v="1"/>
    <n v="22794.3"/>
    <x v="451"/>
    <n v="17670"/>
    <x v="493"/>
    <x v="6"/>
    <n v="9"/>
    <x v="0"/>
  </r>
  <r>
    <x v="2"/>
    <x v="1"/>
    <n v="1393"/>
    <x v="3"/>
    <n v="14375.76"/>
    <x v="452"/>
    <n v="4179"/>
    <x v="494"/>
    <x v="10"/>
    <n v="10"/>
    <x v="0"/>
  </r>
  <r>
    <x v="4"/>
    <x v="1"/>
    <n v="280"/>
    <x v="6"/>
    <n v="1685.6"/>
    <x v="447"/>
    <n v="1400"/>
    <x v="489"/>
    <x v="2"/>
    <n v="12"/>
    <x v="0"/>
  </r>
  <r>
    <x v="5"/>
    <x v="1"/>
    <n v="1393"/>
    <x v="3"/>
    <n v="14375.76"/>
    <x v="452"/>
    <n v="4179"/>
    <x v="494"/>
    <x v="10"/>
    <n v="10"/>
    <x v="0"/>
  </r>
  <r>
    <x v="5"/>
    <x v="1"/>
    <n v="2015"/>
    <x v="3"/>
    <n v="20794.8"/>
    <x v="453"/>
    <n v="6045"/>
    <x v="495"/>
    <x v="12"/>
    <n v="12"/>
    <x v="1"/>
  </r>
  <r>
    <x v="0"/>
    <x v="2"/>
    <n v="801"/>
    <x v="5"/>
    <n v="206658"/>
    <x v="454"/>
    <n v="200250"/>
    <x v="496"/>
    <x v="4"/>
    <n v="7"/>
    <x v="0"/>
  </r>
  <r>
    <x v="0"/>
    <x v="2"/>
    <n v="1023"/>
    <x v="4"/>
    <n v="109972.5"/>
    <x v="455"/>
    <n v="122760"/>
    <x v="497"/>
    <x v="9"/>
    <n v="9"/>
    <x v="1"/>
  </r>
  <r>
    <x v="0"/>
    <x v="3"/>
    <n v="1496"/>
    <x v="5"/>
    <n v="385968"/>
    <x v="456"/>
    <n v="374000"/>
    <x v="498"/>
    <x v="10"/>
    <n v="10"/>
    <x v="0"/>
  </r>
  <r>
    <x v="0"/>
    <x v="2"/>
    <n v="1010"/>
    <x v="5"/>
    <n v="260580"/>
    <x v="457"/>
    <n v="252500"/>
    <x v="499"/>
    <x v="10"/>
    <n v="10"/>
    <x v="0"/>
  </r>
  <r>
    <x v="0"/>
    <x v="1"/>
    <n v="1513"/>
    <x v="1"/>
    <n v="19517.7"/>
    <x v="458"/>
    <n v="15130"/>
    <x v="500"/>
    <x v="15"/>
    <n v="11"/>
    <x v="0"/>
  </r>
  <r>
    <x v="0"/>
    <x v="1"/>
    <n v="2300"/>
    <x v="1"/>
    <n v="29670"/>
    <x v="459"/>
    <n v="23000"/>
    <x v="501"/>
    <x v="2"/>
    <n v="12"/>
    <x v="0"/>
  </r>
  <r>
    <x v="0"/>
    <x v="2"/>
    <n v="2821"/>
    <x v="4"/>
    <n v="303257.5"/>
    <x v="460"/>
    <n v="338520"/>
    <x v="502"/>
    <x v="12"/>
    <n v="12"/>
    <x v="1"/>
  </r>
  <r>
    <x v="1"/>
    <x v="3"/>
    <n v="2227.5"/>
    <x v="2"/>
    <n v="670477.5"/>
    <x v="461"/>
    <n v="579150"/>
    <x v="503"/>
    <x v="0"/>
    <n v="1"/>
    <x v="0"/>
  </r>
  <r>
    <x v="1"/>
    <x v="3"/>
    <n v="1199"/>
    <x v="2"/>
    <n v="360899"/>
    <x v="462"/>
    <n v="311740"/>
    <x v="504"/>
    <x v="13"/>
    <n v="4"/>
    <x v="0"/>
  </r>
  <r>
    <x v="1"/>
    <x v="2"/>
    <n v="200"/>
    <x v="2"/>
    <n v="60200"/>
    <x v="463"/>
    <n v="52000"/>
    <x v="505"/>
    <x v="14"/>
    <n v="5"/>
    <x v="0"/>
  </r>
  <r>
    <x v="1"/>
    <x v="1"/>
    <n v="388"/>
    <x v="6"/>
    <n v="2335.7600000000002"/>
    <x v="464"/>
    <n v="1940"/>
    <x v="506"/>
    <x v="6"/>
    <n v="9"/>
    <x v="0"/>
  </r>
  <r>
    <x v="1"/>
    <x v="1"/>
    <n v="1727"/>
    <x v="6"/>
    <n v="10396.540000000001"/>
    <x v="465"/>
    <n v="8635"/>
    <x v="507"/>
    <x v="7"/>
    <n v="10"/>
    <x v="1"/>
  </r>
  <r>
    <x v="1"/>
    <x v="1"/>
    <n v="2300"/>
    <x v="1"/>
    <n v="29670"/>
    <x v="459"/>
    <n v="23000"/>
    <x v="501"/>
    <x v="2"/>
    <n v="12"/>
    <x v="0"/>
  </r>
  <r>
    <x v="2"/>
    <x v="1"/>
    <n v="260"/>
    <x v="0"/>
    <n v="4472"/>
    <x v="466"/>
    <n v="2600"/>
    <x v="508"/>
    <x v="8"/>
    <n v="2"/>
    <x v="0"/>
  </r>
  <r>
    <x v="2"/>
    <x v="2"/>
    <n v="2470"/>
    <x v="1"/>
    <n v="31863"/>
    <x v="467"/>
    <n v="24700"/>
    <x v="509"/>
    <x v="9"/>
    <n v="9"/>
    <x v="1"/>
  </r>
  <r>
    <x v="2"/>
    <x v="1"/>
    <n v="1743"/>
    <x v="1"/>
    <n v="22484.7"/>
    <x v="468"/>
    <n v="17430"/>
    <x v="510"/>
    <x v="7"/>
    <n v="10"/>
    <x v="1"/>
  </r>
  <r>
    <x v="2"/>
    <x v="1"/>
    <n v="2914"/>
    <x v="3"/>
    <n v="30072.48"/>
    <x v="469"/>
    <n v="8742"/>
    <x v="511"/>
    <x v="10"/>
    <n v="10"/>
    <x v="0"/>
  </r>
  <r>
    <x v="2"/>
    <x v="1"/>
    <n v="1731"/>
    <x v="6"/>
    <n v="10420.619999999999"/>
    <x v="470"/>
    <n v="8655"/>
    <x v="512"/>
    <x v="10"/>
    <n v="10"/>
    <x v="0"/>
  </r>
  <r>
    <x v="2"/>
    <x v="2"/>
    <n v="700"/>
    <x v="2"/>
    <n v="210700"/>
    <x v="471"/>
    <n v="182000"/>
    <x v="513"/>
    <x v="15"/>
    <n v="11"/>
    <x v="0"/>
  </r>
  <r>
    <x v="2"/>
    <x v="1"/>
    <n v="2222"/>
    <x v="3"/>
    <n v="22931.040000000001"/>
    <x v="472"/>
    <n v="6666"/>
    <x v="514"/>
    <x v="11"/>
    <n v="11"/>
    <x v="1"/>
  </r>
  <r>
    <x v="2"/>
    <x v="3"/>
    <n v="1177"/>
    <x v="2"/>
    <n v="354277"/>
    <x v="473"/>
    <n v="306020"/>
    <x v="515"/>
    <x v="15"/>
    <n v="11"/>
    <x v="0"/>
  </r>
  <r>
    <x v="2"/>
    <x v="3"/>
    <n v="1922"/>
    <x v="2"/>
    <n v="578522"/>
    <x v="474"/>
    <n v="499720"/>
    <x v="516"/>
    <x v="11"/>
    <n v="11"/>
    <x v="1"/>
  </r>
  <r>
    <x v="3"/>
    <x v="2"/>
    <n v="1575"/>
    <x v="4"/>
    <n v="169312.5"/>
    <x v="475"/>
    <n v="189000"/>
    <x v="517"/>
    <x v="8"/>
    <n v="2"/>
    <x v="0"/>
  </r>
  <r>
    <x v="3"/>
    <x v="1"/>
    <n v="606"/>
    <x v="0"/>
    <n v="10423.200000000001"/>
    <x v="476"/>
    <n v="6060"/>
    <x v="518"/>
    <x v="13"/>
    <n v="4"/>
    <x v="0"/>
  </r>
  <r>
    <x v="3"/>
    <x v="3"/>
    <n v="2460"/>
    <x v="5"/>
    <n v="634680"/>
    <x v="477"/>
    <n v="615000"/>
    <x v="519"/>
    <x v="4"/>
    <n v="7"/>
    <x v="0"/>
  </r>
  <r>
    <x v="3"/>
    <x v="2"/>
    <n v="269"/>
    <x v="5"/>
    <n v="69402"/>
    <x v="478"/>
    <n v="67250"/>
    <x v="520"/>
    <x v="7"/>
    <n v="10"/>
    <x v="1"/>
  </r>
  <r>
    <x v="3"/>
    <x v="3"/>
    <n v="2536"/>
    <x v="5"/>
    <n v="654288"/>
    <x v="479"/>
    <n v="634000"/>
    <x v="521"/>
    <x v="11"/>
    <n v="11"/>
    <x v="1"/>
  </r>
  <r>
    <x v="4"/>
    <x v="1"/>
    <n v="2903"/>
    <x v="6"/>
    <n v="17476.060000000001"/>
    <x v="480"/>
    <n v="14515"/>
    <x v="522"/>
    <x v="3"/>
    <n v="3"/>
    <x v="0"/>
  </r>
  <r>
    <x v="4"/>
    <x v="3"/>
    <n v="2541"/>
    <x v="5"/>
    <n v="655578"/>
    <x v="481"/>
    <n v="635250"/>
    <x v="523"/>
    <x v="5"/>
    <n v="8"/>
    <x v="0"/>
  </r>
  <r>
    <x v="4"/>
    <x v="2"/>
    <n v="269"/>
    <x v="5"/>
    <n v="69402"/>
    <x v="478"/>
    <n v="67250"/>
    <x v="520"/>
    <x v="7"/>
    <n v="10"/>
    <x v="1"/>
  </r>
  <r>
    <x v="4"/>
    <x v="3"/>
    <n v="1496"/>
    <x v="5"/>
    <n v="385968"/>
    <x v="456"/>
    <n v="374000"/>
    <x v="498"/>
    <x v="10"/>
    <n v="10"/>
    <x v="0"/>
  </r>
  <r>
    <x v="4"/>
    <x v="2"/>
    <n v="1010"/>
    <x v="5"/>
    <n v="260580"/>
    <x v="457"/>
    <n v="252500"/>
    <x v="499"/>
    <x v="10"/>
    <n v="10"/>
    <x v="0"/>
  </r>
  <r>
    <x v="4"/>
    <x v="3"/>
    <n v="1281"/>
    <x v="2"/>
    <n v="385581"/>
    <x v="482"/>
    <n v="333060"/>
    <x v="524"/>
    <x v="12"/>
    <n v="12"/>
    <x v="1"/>
  </r>
  <r>
    <x v="5"/>
    <x v="2"/>
    <n v="888"/>
    <x v="5"/>
    <n v="229104"/>
    <x v="483"/>
    <n v="222000"/>
    <x v="525"/>
    <x v="3"/>
    <n v="3"/>
    <x v="0"/>
  </r>
  <r>
    <x v="5"/>
    <x v="2"/>
    <n v="2844"/>
    <x v="4"/>
    <n v="305730"/>
    <x v="484"/>
    <n v="341280"/>
    <x v="526"/>
    <x v="14"/>
    <n v="5"/>
    <x v="0"/>
  </r>
  <r>
    <x v="5"/>
    <x v="1"/>
    <n v="2475"/>
    <x v="3"/>
    <n v="25542"/>
    <x v="485"/>
    <n v="7425"/>
    <x v="527"/>
    <x v="5"/>
    <n v="8"/>
    <x v="0"/>
  </r>
  <r>
    <x v="5"/>
    <x v="1"/>
    <n v="1743"/>
    <x v="1"/>
    <n v="22484.7"/>
    <x v="468"/>
    <n v="17430"/>
    <x v="510"/>
    <x v="7"/>
    <n v="10"/>
    <x v="1"/>
  </r>
  <r>
    <x v="5"/>
    <x v="1"/>
    <n v="2914"/>
    <x v="3"/>
    <n v="30072.48"/>
    <x v="469"/>
    <n v="8742"/>
    <x v="511"/>
    <x v="10"/>
    <n v="10"/>
    <x v="0"/>
  </r>
  <r>
    <x v="5"/>
    <x v="1"/>
    <n v="1731"/>
    <x v="6"/>
    <n v="10420.619999999999"/>
    <x v="470"/>
    <n v="8655"/>
    <x v="512"/>
    <x v="10"/>
    <n v="10"/>
    <x v="0"/>
  </r>
  <r>
    <x v="5"/>
    <x v="1"/>
    <n v="1727"/>
    <x v="6"/>
    <n v="10396.540000000001"/>
    <x v="465"/>
    <n v="8635"/>
    <x v="507"/>
    <x v="7"/>
    <n v="10"/>
    <x v="1"/>
  </r>
  <r>
    <x v="5"/>
    <x v="1"/>
    <n v="1870"/>
    <x v="1"/>
    <n v="24123"/>
    <x v="486"/>
    <n v="18700"/>
    <x v="528"/>
    <x v="11"/>
    <n v="11"/>
    <x v="1"/>
  </r>
  <r>
    <x v="0"/>
    <x v="2"/>
    <n v="1174"/>
    <x v="4"/>
    <n v="124737.5"/>
    <x v="487"/>
    <n v="140880"/>
    <x v="529"/>
    <x v="5"/>
    <n v="8"/>
    <x v="0"/>
  </r>
  <r>
    <x v="0"/>
    <x v="3"/>
    <n v="2767"/>
    <x v="4"/>
    <n v="293993.75"/>
    <x v="488"/>
    <n v="332040"/>
    <x v="530"/>
    <x v="5"/>
    <n v="8"/>
    <x v="0"/>
  </r>
  <r>
    <x v="0"/>
    <x v="2"/>
    <n v="1085"/>
    <x v="4"/>
    <n v="115281.25"/>
    <x v="489"/>
    <n v="130200"/>
    <x v="531"/>
    <x v="10"/>
    <n v="10"/>
    <x v="0"/>
  </r>
  <r>
    <x v="1"/>
    <x v="2"/>
    <n v="546"/>
    <x v="5"/>
    <n v="139230"/>
    <x v="490"/>
    <n v="136500"/>
    <x v="532"/>
    <x v="10"/>
    <n v="10"/>
    <x v="0"/>
  </r>
  <r>
    <x v="2"/>
    <x v="1"/>
    <n v="1158"/>
    <x v="0"/>
    <n v="19686"/>
    <x v="491"/>
    <n v="11580"/>
    <x v="533"/>
    <x v="3"/>
    <n v="3"/>
    <x v="0"/>
  </r>
  <r>
    <x v="2"/>
    <x v="1"/>
    <n v="1614"/>
    <x v="1"/>
    <n v="20578.5"/>
    <x v="492"/>
    <n v="16140"/>
    <x v="534"/>
    <x v="13"/>
    <n v="4"/>
    <x v="0"/>
  </r>
  <r>
    <x v="2"/>
    <x v="1"/>
    <n v="2535"/>
    <x v="6"/>
    <n v="15083.25"/>
    <x v="493"/>
    <n v="12675"/>
    <x v="535"/>
    <x v="13"/>
    <n v="4"/>
    <x v="0"/>
  </r>
  <r>
    <x v="2"/>
    <x v="3"/>
    <n v="2851"/>
    <x v="2"/>
    <n v="848172.5"/>
    <x v="494"/>
    <n v="741260"/>
    <x v="536"/>
    <x v="14"/>
    <n v="5"/>
    <x v="0"/>
  </r>
  <r>
    <x v="2"/>
    <x v="2"/>
    <n v="2559"/>
    <x v="1"/>
    <n v="32627.25"/>
    <x v="495"/>
    <n v="25590"/>
    <x v="537"/>
    <x v="5"/>
    <n v="8"/>
    <x v="0"/>
  </r>
  <r>
    <x v="2"/>
    <x v="1"/>
    <n v="267"/>
    <x v="0"/>
    <n v="4539"/>
    <x v="496"/>
    <n v="2670"/>
    <x v="538"/>
    <x v="7"/>
    <n v="10"/>
    <x v="1"/>
  </r>
  <r>
    <x v="2"/>
    <x v="2"/>
    <n v="1085"/>
    <x v="4"/>
    <n v="115281.25"/>
    <x v="489"/>
    <n v="130200"/>
    <x v="531"/>
    <x v="10"/>
    <n v="10"/>
    <x v="0"/>
  </r>
  <r>
    <x v="2"/>
    <x v="1"/>
    <n v="1175"/>
    <x v="1"/>
    <n v="14981.25"/>
    <x v="497"/>
    <n v="11750"/>
    <x v="539"/>
    <x v="10"/>
    <n v="10"/>
    <x v="0"/>
  </r>
  <r>
    <x v="2"/>
    <x v="3"/>
    <n v="2007"/>
    <x v="2"/>
    <n v="597082.5"/>
    <x v="498"/>
    <n v="521820"/>
    <x v="540"/>
    <x v="11"/>
    <n v="11"/>
    <x v="1"/>
  </r>
  <r>
    <x v="2"/>
    <x v="3"/>
    <n v="2151"/>
    <x v="2"/>
    <n v="639922.5"/>
    <x v="499"/>
    <n v="559260"/>
    <x v="541"/>
    <x v="11"/>
    <n v="11"/>
    <x v="1"/>
  </r>
  <r>
    <x v="2"/>
    <x v="1"/>
    <n v="914"/>
    <x v="3"/>
    <n v="9322.7999999999993"/>
    <x v="500"/>
    <n v="2742"/>
    <x v="542"/>
    <x v="2"/>
    <n v="12"/>
    <x v="0"/>
  </r>
  <r>
    <x v="2"/>
    <x v="1"/>
    <n v="293"/>
    <x v="0"/>
    <n v="4981"/>
    <x v="501"/>
    <n v="2930"/>
    <x v="543"/>
    <x v="2"/>
    <n v="12"/>
    <x v="0"/>
  </r>
  <r>
    <x v="3"/>
    <x v="1"/>
    <n v="500"/>
    <x v="3"/>
    <n v="5100"/>
    <x v="502"/>
    <n v="1500"/>
    <x v="544"/>
    <x v="3"/>
    <n v="3"/>
    <x v="0"/>
  </r>
  <r>
    <x v="3"/>
    <x v="2"/>
    <n v="2826"/>
    <x v="1"/>
    <n v="36031.5"/>
    <x v="503"/>
    <n v="28260"/>
    <x v="545"/>
    <x v="14"/>
    <n v="5"/>
    <x v="0"/>
  </r>
  <r>
    <x v="3"/>
    <x v="2"/>
    <n v="663"/>
    <x v="4"/>
    <n v="70443.75"/>
    <x v="504"/>
    <n v="79560"/>
    <x v="546"/>
    <x v="6"/>
    <n v="9"/>
    <x v="0"/>
  </r>
  <r>
    <x v="3"/>
    <x v="3"/>
    <n v="2574"/>
    <x v="5"/>
    <n v="656370"/>
    <x v="505"/>
    <n v="643500"/>
    <x v="547"/>
    <x v="11"/>
    <n v="11"/>
    <x v="1"/>
  </r>
  <r>
    <x v="3"/>
    <x v="2"/>
    <n v="2438"/>
    <x v="4"/>
    <n v="259037.5"/>
    <x v="506"/>
    <n v="292560"/>
    <x v="548"/>
    <x v="12"/>
    <n v="12"/>
    <x v="1"/>
  </r>
  <r>
    <x v="3"/>
    <x v="1"/>
    <n v="914"/>
    <x v="3"/>
    <n v="9322.7999999999993"/>
    <x v="500"/>
    <n v="2742"/>
    <x v="542"/>
    <x v="2"/>
    <n v="12"/>
    <x v="0"/>
  </r>
  <r>
    <x v="4"/>
    <x v="1"/>
    <n v="865.5"/>
    <x v="0"/>
    <n v="14713.5"/>
    <x v="507"/>
    <n v="8655"/>
    <x v="549"/>
    <x v="4"/>
    <n v="7"/>
    <x v="0"/>
  </r>
  <r>
    <x v="4"/>
    <x v="1"/>
    <n v="492"/>
    <x v="1"/>
    <n v="6273"/>
    <x v="508"/>
    <n v="4920"/>
    <x v="550"/>
    <x v="4"/>
    <n v="7"/>
    <x v="0"/>
  </r>
  <r>
    <x v="4"/>
    <x v="1"/>
    <n v="267"/>
    <x v="0"/>
    <n v="4539"/>
    <x v="496"/>
    <n v="2670"/>
    <x v="538"/>
    <x v="7"/>
    <n v="10"/>
    <x v="1"/>
  </r>
  <r>
    <x v="4"/>
    <x v="1"/>
    <n v="1175"/>
    <x v="1"/>
    <n v="14981.25"/>
    <x v="497"/>
    <n v="11750"/>
    <x v="539"/>
    <x v="10"/>
    <n v="10"/>
    <x v="0"/>
  </r>
  <r>
    <x v="4"/>
    <x v="3"/>
    <n v="2954"/>
    <x v="4"/>
    <n v="313862.5"/>
    <x v="509"/>
    <n v="354480"/>
    <x v="551"/>
    <x v="11"/>
    <n v="11"/>
    <x v="1"/>
  </r>
  <r>
    <x v="4"/>
    <x v="2"/>
    <n v="552"/>
    <x v="4"/>
    <n v="58650"/>
    <x v="510"/>
    <n v="66240"/>
    <x v="552"/>
    <x v="15"/>
    <n v="11"/>
    <x v="0"/>
  </r>
  <r>
    <x v="4"/>
    <x v="1"/>
    <n v="293"/>
    <x v="0"/>
    <n v="4981"/>
    <x v="501"/>
    <n v="2930"/>
    <x v="543"/>
    <x v="2"/>
    <n v="12"/>
    <x v="0"/>
  </r>
  <r>
    <x v="5"/>
    <x v="3"/>
    <n v="2475"/>
    <x v="5"/>
    <n v="631125"/>
    <x v="511"/>
    <n v="618750"/>
    <x v="553"/>
    <x v="3"/>
    <n v="3"/>
    <x v="0"/>
  </r>
  <r>
    <x v="5"/>
    <x v="2"/>
    <n v="546"/>
    <x v="5"/>
    <n v="139230"/>
    <x v="490"/>
    <n v="136500"/>
    <x v="532"/>
    <x v="10"/>
    <n v="10"/>
    <x v="0"/>
  </r>
  <r>
    <x v="1"/>
    <x v="1"/>
    <n v="1368"/>
    <x v="6"/>
    <n v="8139.6"/>
    <x v="512"/>
    <n v="6840"/>
    <x v="554"/>
    <x v="8"/>
    <n v="2"/>
    <x v="0"/>
  </r>
  <r>
    <x v="2"/>
    <x v="1"/>
    <n v="723"/>
    <x v="6"/>
    <n v="4301.8500000000004"/>
    <x v="513"/>
    <n v="3615"/>
    <x v="555"/>
    <x v="13"/>
    <n v="4"/>
    <x v="0"/>
  </r>
  <r>
    <x v="4"/>
    <x v="1"/>
    <n v="1806"/>
    <x v="3"/>
    <n v="18421.2"/>
    <x v="514"/>
    <n v="5418"/>
    <x v="556"/>
    <x v="14"/>
    <n v="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EDDF1D-422B-4CC6-BF2F-A47CF1DE2BF4}"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C11" firstHeaderRow="0" firstDataRow="1" firstDataCol="1"/>
  <pivotFields count="13">
    <pivotField axis="axisRow" showAll="0">
      <items count="7">
        <item x="5"/>
        <item x="0"/>
        <item x="1"/>
        <item x="2"/>
        <item x="3"/>
        <item x="4"/>
        <item t="default"/>
      </items>
    </pivotField>
    <pivotField showAll="0"/>
    <pivotField showAll="0"/>
    <pivotField numFmtId="165" showAll="0"/>
    <pivotField dataField="1" numFmtId="165" showAll="0"/>
    <pivotField numFmtId="165" showAll="0"/>
    <pivotField numFmtId="165" showAll="0"/>
    <pivotField dataField="1" numFmtId="165" showAll="0">
      <items count="558">
        <item x="551"/>
        <item x="530"/>
        <item x="526"/>
        <item x="502"/>
        <item x="548"/>
        <item x="422"/>
        <item x="360"/>
        <item x="428"/>
        <item x="450"/>
        <item x="429"/>
        <item x="401"/>
        <item x="517"/>
        <item x="382"/>
        <item x="484"/>
        <item x="473"/>
        <item x="322"/>
        <item x="529"/>
        <item x="531"/>
        <item x="376"/>
        <item x="363"/>
        <item x="334"/>
        <item x="256"/>
        <item x="497"/>
        <item x="424"/>
        <item x="373"/>
        <item x="320"/>
        <item x="361"/>
        <item x="254"/>
        <item x="546"/>
        <item x="425"/>
        <item x="266"/>
        <item x="280"/>
        <item x="552"/>
        <item x="223"/>
        <item x="273"/>
        <item x="289"/>
        <item x="342"/>
        <item x="230"/>
        <item x="420"/>
        <item x="178"/>
        <item x="384"/>
        <item x="183"/>
        <item x="275"/>
        <item x="333"/>
        <item x="184"/>
        <item x="378"/>
        <item x="222"/>
        <item x="215"/>
        <item x="191"/>
        <item x="199"/>
        <item x="192"/>
        <item x="144"/>
        <item x="489"/>
        <item x="490"/>
        <item x="279"/>
        <item x="506"/>
        <item x="214"/>
        <item x="426"/>
        <item x="352"/>
        <item x="73"/>
        <item x="555"/>
        <item x="70"/>
        <item x="277"/>
        <item x="349"/>
        <item x="491"/>
        <item x="246"/>
        <item x="330"/>
        <item x="175"/>
        <item x="149"/>
        <item x="118"/>
        <item x="294"/>
        <item x="347"/>
        <item x="443"/>
        <item x="44"/>
        <item x="50"/>
        <item x="393"/>
        <item x="480"/>
        <item x="554"/>
        <item x="550"/>
        <item x="464"/>
        <item x="243"/>
        <item x="78"/>
        <item x="468"/>
        <item x="291"/>
        <item x="120"/>
        <item x="91"/>
        <item x="173"/>
        <item x="245"/>
        <item x="13"/>
        <item x="457"/>
        <item x="507"/>
        <item x="512"/>
        <item x="19"/>
        <item x="370"/>
        <item x="290"/>
        <item x="79"/>
        <item x="281"/>
        <item x="538"/>
        <item x="508"/>
        <item x="162"/>
        <item x="368"/>
        <item x="395"/>
        <item x="124"/>
        <item x="43"/>
        <item x="481"/>
        <item x="92"/>
        <item x="543"/>
        <item x="237"/>
        <item x="121"/>
        <item x="520"/>
        <item x="431"/>
        <item x="416"/>
        <item x="321"/>
        <item x="218"/>
        <item x="123"/>
        <item x="418"/>
        <item x="379"/>
        <item x="163"/>
        <item x="23"/>
        <item x="295"/>
        <item x="197"/>
        <item x="225"/>
        <item x="369"/>
        <item x="247"/>
        <item x="535"/>
        <item x="357"/>
        <item x="61"/>
        <item x="126"/>
        <item x="45"/>
        <item x="288"/>
        <item x="64"/>
        <item x="532"/>
        <item x="20"/>
        <item x="371"/>
        <item x="167"/>
        <item x="300"/>
        <item x="433"/>
        <item x="315"/>
        <item x="15"/>
        <item x="475"/>
        <item x="65"/>
        <item x="152"/>
        <item x="522"/>
        <item x="28"/>
        <item x="358"/>
        <item x="359"/>
        <item x="482"/>
        <item x="488"/>
        <item x="14"/>
        <item x="392"/>
        <item x="133"/>
        <item x="434"/>
        <item x="263"/>
        <item x="539"/>
        <item x="462"/>
        <item x="18"/>
        <item x="403"/>
        <item x="303"/>
        <item x="39"/>
        <item x="71"/>
        <item x="375"/>
        <item x="296"/>
        <item x="116"/>
        <item x="195"/>
        <item x="59"/>
        <item x="344"/>
        <item x="544"/>
        <item x="67"/>
        <item x="394"/>
        <item x="313"/>
        <item x="98"/>
        <item x="186"/>
        <item x="164"/>
        <item x="452"/>
        <item x="82"/>
        <item x="72"/>
        <item x="176"/>
        <item x="87"/>
        <item x="302"/>
        <item x="474"/>
        <item x="12"/>
        <item x="518"/>
        <item x="500"/>
        <item x="165"/>
        <item x="534"/>
        <item x="3"/>
        <item x="327"/>
        <item x="465"/>
        <item x="6"/>
        <item x="211"/>
        <item x="235"/>
        <item x="476"/>
        <item x="301"/>
        <item x="16"/>
        <item x="48"/>
        <item x="139"/>
        <item x="244"/>
        <item x="510"/>
        <item x="269"/>
        <item x="493"/>
        <item x="103"/>
        <item x="402"/>
        <item x="265"/>
        <item x="111"/>
        <item x="93"/>
        <item x="285"/>
        <item x="528"/>
        <item x="346"/>
        <item x="108"/>
        <item x="238"/>
        <item x="284"/>
        <item x="356"/>
        <item x="86"/>
        <item x="549"/>
        <item x="224"/>
        <item x="496"/>
        <item x="76"/>
        <item x="542"/>
        <item x="413"/>
        <item x="153"/>
        <item x="501"/>
        <item x="138"/>
        <item x="52"/>
        <item x="96"/>
        <item x="66"/>
        <item x="438"/>
        <item x="339"/>
        <item x="537"/>
        <item x="525"/>
        <item x="234"/>
        <item x="509"/>
        <item x="406"/>
        <item x="364"/>
        <item x="145"/>
        <item x="62"/>
        <item x="157"/>
        <item x="318"/>
        <item x="478"/>
        <item x="367"/>
        <item x="41"/>
        <item x="323"/>
        <item x="396"/>
        <item x="545"/>
        <item x="132"/>
        <item x="459"/>
        <item x="115"/>
        <item x="350"/>
        <item x="499"/>
        <item x="533"/>
        <item x="453"/>
        <item x="505"/>
        <item x="25"/>
        <item x="257"/>
        <item x="213"/>
        <item x="351"/>
        <item x="430"/>
        <item x="381"/>
        <item x="142"/>
        <item x="63"/>
        <item x="408"/>
        <item x="236"/>
        <item x="127"/>
        <item x="469"/>
        <item x="136"/>
        <item x="196"/>
        <item x="233"/>
        <item x="29"/>
        <item x="110"/>
        <item x="97"/>
        <item x="391"/>
        <item x="99"/>
        <item x="467"/>
        <item x="202"/>
        <item x="444"/>
        <item x="170"/>
        <item x="81"/>
        <item x="168"/>
        <item x="100"/>
        <item x="283"/>
        <item x="354"/>
        <item x="276"/>
        <item x="151"/>
        <item x="209"/>
        <item x="228"/>
        <item x="137"/>
        <item x="84"/>
        <item x="304"/>
        <item x="494"/>
        <item x="397"/>
        <item x="56"/>
        <item x="26"/>
        <item x="278"/>
        <item x="2"/>
        <item x="312"/>
        <item x="88"/>
        <item x="188"/>
        <item x="42"/>
        <item x="80"/>
        <item x="204"/>
        <item x="106"/>
        <item x="292"/>
        <item x="258"/>
        <item x="456"/>
        <item x="210"/>
        <item x="182"/>
        <item x="366"/>
        <item x="125"/>
        <item x="174"/>
        <item x="109"/>
        <item x="498"/>
        <item x="198"/>
        <item x="479"/>
        <item x="267"/>
        <item x="4"/>
        <item x="22"/>
        <item x="553"/>
        <item x="448"/>
        <item x="154"/>
        <item x="190"/>
        <item x="348"/>
        <item x="487"/>
        <item x="311"/>
        <item x="49"/>
        <item x="547"/>
        <item x="451"/>
        <item x="251"/>
        <item x="556"/>
        <item x="435"/>
        <item x="485"/>
        <item x="259"/>
        <item x="1"/>
        <item x="419"/>
        <item x="10"/>
        <item x="326"/>
        <item x="58"/>
        <item x="345"/>
        <item x="9"/>
        <item x="329"/>
        <item x="171"/>
        <item x="31"/>
        <item x="248"/>
        <item x="201"/>
        <item x="495"/>
        <item x="407"/>
        <item x="398"/>
        <item x="85"/>
        <item x="239"/>
        <item x="232"/>
        <item x="336"/>
        <item x="353"/>
        <item x="208"/>
        <item x="365"/>
        <item x="94"/>
        <item x="169"/>
        <item x="240"/>
        <item x="477"/>
        <item x="447"/>
        <item x="0"/>
        <item x="193"/>
        <item x="297"/>
        <item x="514"/>
        <item x="388"/>
        <item x="117"/>
        <item x="46"/>
        <item x="305"/>
        <item x="129"/>
        <item x="436"/>
        <item x="466"/>
        <item x="114"/>
        <item x="253"/>
        <item x="377"/>
        <item x="492"/>
        <item x="37"/>
        <item x="77"/>
        <item x="341"/>
        <item x="417"/>
        <item x="249"/>
        <item x="527"/>
        <item x="27"/>
        <item x="319"/>
        <item x="486"/>
        <item x="411"/>
        <item x="412"/>
        <item x="8"/>
        <item x="440"/>
        <item x="212"/>
        <item x="150"/>
        <item x="241"/>
        <item x="242"/>
        <item x="454"/>
        <item x="40"/>
        <item x="30"/>
        <item x="470"/>
        <item x="180"/>
        <item x="519"/>
        <item x="471"/>
        <item x="389"/>
        <item x="455"/>
        <item x="521"/>
        <item x="523"/>
        <item x="166"/>
        <item x="423"/>
        <item x="205"/>
        <item x="141"/>
        <item x="458"/>
        <item x="310"/>
        <item x="38"/>
        <item x="511"/>
        <item x="135"/>
        <item x="415"/>
        <item x="355"/>
        <item x="104"/>
        <item x="262"/>
        <item x="219"/>
        <item x="7"/>
        <item x="421"/>
        <item x="53"/>
        <item x="414"/>
        <item x="405"/>
        <item x="307"/>
        <item x="51"/>
        <item x="194"/>
        <item x="112"/>
        <item x="155"/>
        <item x="432"/>
        <item x="298"/>
        <item x="314"/>
        <item x="200"/>
        <item x="33"/>
        <item x="308"/>
        <item x="270"/>
        <item x="158"/>
        <item x="387"/>
        <item x="271"/>
        <item x="113"/>
        <item x="483"/>
        <item x="513"/>
        <item x="449"/>
        <item x="441"/>
        <item x="328"/>
        <item x="410"/>
        <item x="260"/>
        <item x="287"/>
        <item x="172"/>
        <item x="372"/>
        <item x="306"/>
        <item x="134"/>
        <item x="69"/>
        <item x="181"/>
        <item x="390"/>
        <item x="226"/>
        <item x="21"/>
        <item x="404"/>
        <item x="268"/>
        <item x="207"/>
        <item x="89"/>
        <item x="286"/>
        <item x="261"/>
        <item x="399"/>
        <item x="460"/>
        <item x="427"/>
        <item x="340"/>
        <item x="187"/>
        <item x="463"/>
        <item x="203"/>
        <item x="374"/>
        <item x="75"/>
        <item x="446"/>
        <item x="400"/>
        <item x="11"/>
        <item x="264"/>
        <item x="515"/>
        <item x="107"/>
        <item x="437"/>
        <item x="504"/>
        <item x="255"/>
        <item x="221"/>
        <item x="179"/>
        <item x="524"/>
        <item x="146"/>
        <item x="309"/>
        <item x="185"/>
        <item x="442"/>
        <item x="324"/>
        <item x="386"/>
        <item x="337"/>
        <item x="252"/>
        <item x="293"/>
        <item x="445"/>
        <item x="216"/>
        <item x="143"/>
        <item x="335"/>
        <item x="540"/>
        <item x="90"/>
        <item x="332"/>
        <item x="439"/>
        <item x="140"/>
        <item x="130"/>
        <item x="229"/>
        <item x="516"/>
        <item x="338"/>
        <item x="461"/>
        <item x="272"/>
        <item x="541"/>
        <item x="74"/>
        <item x="95"/>
        <item x="282"/>
        <item x="331"/>
        <item x="316"/>
        <item x="189"/>
        <item x="17"/>
        <item x="503"/>
        <item x="317"/>
        <item x="206"/>
        <item x="122"/>
        <item x="32"/>
        <item x="177"/>
        <item x="217"/>
        <item x="383"/>
        <item x="220"/>
        <item x="47"/>
        <item x="536"/>
        <item x="35"/>
        <item x="57"/>
        <item x="409"/>
        <item x="147"/>
        <item x="250"/>
        <item x="231"/>
        <item x="128"/>
        <item x="472"/>
        <item x="60"/>
        <item x="54"/>
        <item x="343"/>
        <item x="385"/>
        <item x="362"/>
        <item x="131"/>
        <item x="299"/>
        <item x="161"/>
        <item x="5"/>
        <item x="68"/>
        <item x="34"/>
        <item x="325"/>
        <item x="159"/>
        <item x="119"/>
        <item x="227"/>
        <item x="160"/>
        <item x="380"/>
        <item x="24"/>
        <item x="105"/>
        <item x="156"/>
        <item x="55"/>
        <item x="274"/>
        <item x="83"/>
        <item x="102"/>
        <item x="101"/>
        <item x="36"/>
        <item x="148"/>
        <item t="default"/>
      </items>
    </pivotField>
    <pivotField numFmtId="14" showAll="0">
      <items count="15">
        <item x="0"/>
        <item x="1"/>
        <item x="2"/>
        <item x="3"/>
        <item x="4"/>
        <item x="5"/>
        <item x="6"/>
        <item x="7"/>
        <item x="8"/>
        <item x="9"/>
        <item x="10"/>
        <item x="11"/>
        <item x="12"/>
        <item x="13"/>
        <item t="default"/>
      </items>
    </pivotField>
    <pivotField showAll="0"/>
    <pivotField showAll="0">
      <items count="3">
        <item x="1"/>
        <item x="0"/>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7">
    <i>
      <x/>
    </i>
    <i>
      <x v="1"/>
    </i>
    <i>
      <x v="2"/>
    </i>
    <i>
      <x v="3"/>
    </i>
    <i>
      <x v="4"/>
    </i>
    <i>
      <x v="5"/>
    </i>
    <i t="grand">
      <x/>
    </i>
  </rowItems>
  <colFields count="1">
    <field x="-2"/>
  </colFields>
  <colItems count="2">
    <i>
      <x/>
    </i>
    <i i="1">
      <x v="1"/>
    </i>
  </colItems>
  <dataFields count="2">
    <dataField name="Sum of sales amount" fld="4" baseField="0" baseItem="0" numFmtId="3"/>
    <dataField name="Sum of Profit" fld="7" baseField="0" baseItem="0" numFmtId="3"/>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86DEE6-2FBC-4681-A3C8-874536B80F73}"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0" firstHeaderRow="0" firstDataRow="1" firstDataCol="1"/>
  <pivotFields count="13">
    <pivotField axis="axisRow" showAll="0">
      <items count="7">
        <item x="5"/>
        <item x="0"/>
        <item x="1"/>
        <item x="2"/>
        <item x="3"/>
        <item x="4"/>
        <item t="default"/>
      </items>
    </pivotField>
    <pivotField showAll="0">
      <items count="5">
        <item x="3"/>
        <item h="1" x="1"/>
        <item h="1" x="2"/>
        <item h="1" x="0"/>
        <item t="default"/>
      </items>
    </pivotField>
    <pivotField showAll="0"/>
    <pivotField numFmtId="165" showAll="0">
      <items count="8">
        <item x="6"/>
        <item x="3"/>
        <item x="1"/>
        <item x="0"/>
        <item x="4"/>
        <item x="5"/>
        <item x="2"/>
        <item t="default"/>
      </items>
    </pivotField>
    <pivotField dataField="1" numFmtId="165" showAll="0"/>
    <pivotField dataField="1" numFmtId="165" showAll="0">
      <items count="516">
        <item x="0"/>
        <item x="33"/>
        <item x="30"/>
        <item x="4"/>
        <item x="38"/>
        <item x="3"/>
        <item x="12"/>
        <item x="5"/>
        <item x="176"/>
        <item x="27"/>
        <item x="78"/>
        <item x="19"/>
        <item x="110"/>
        <item x="238"/>
        <item x="32"/>
        <item x="46"/>
        <item x="9"/>
        <item x="8"/>
        <item x="137"/>
        <item x="63"/>
        <item x="6"/>
        <item x="311"/>
        <item x="22"/>
        <item x="37"/>
        <item x="59"/>
        <item x="60"/>
        <item x="206"/>
        <item x="236"/>
        <item x="44"/>
        <item x="447"/>
        <item x="18"/>
        <item x="1"/>
        <item x="58"/>
        <item x="448"/>
        <item x="385"/>
        <item x="42"/>
        <item x="40"/>
        <item x="23"/>
        <item x="11"/>
        <item x="75"/>
        <item x="308"/>
        <item x="316"/>
        <item x="289"/>
        <item x="16"/>
        <item x="2"/>
        <item x="135"/>
        <item x="93"/>
        <item x="70"/>
        <item x="253"/>
        <item x="464"/>
        <item x="274"/>
        <item x="113"/>
        <item x="173"/>
        <item x="124"/>
        <item x="76"/>
        <item x="10"/>
        <item x="118"/>
        <item x="159"/>
        <item x="54"/>
        <item x="317"/>
        <item x="125"/>
        <item x="327"/>
        <item x="85"/>
        <item x="69"/>
        <item x="92"/>
        <item x="203"/>
        <item x="306"/>
        <item x="205"/>
        <item x="197"/>
        <item x="260"/>
        <item x="57"/>
        <item x="449"/>
        <item x="240"/>
        <item x="98"/>
        <item x="129"/>
        <item x="179"/>
        <item x="198"/>
        <item x="250"/>
        <item x="353"/>
        <item x="45"/>
        <item x="186"/>
        <item x="352"/>
        <item x="440"/>
        <item x="132"/>
        <item x="130"/>
        <item x="401"/>
        <item x="77"/>
        <item x="89"/>
        <item x="272"/>
        <item x="74"/>
        <item x="115"/>
        <item x="249"/>
        <item x="48"/>
        <item x="466"/>
        <item x="157"/>
        <item x="513"/>
        <item x="329"/>
        <item x="29"/>
        <item x="207"/>
        <item x="99"/>
        <item x="496"/>
        <item x="148"/>
        <item x="126"/>
        <item x="229"/>
        <item x="21"/>
        <item x="112"/>
        <item x="225"/>
        <item x="247"/>
        <item x="138"/>
        <item x="87"/>
        <item x="501"/>
        <item x="432"/>
        <item x="95"/>
        <item x="254"/>
        <item x="502"/>
        <item x="114"/>
        <item x="24"/>
        <item x="127"/>
        <item x="423"/>
        <item x="298"/>
        <item x="338"/>
        <item x="25"/>
        <item x="280"/>
        <item x="328"/>
        <item x="244"/>
        <item x="164"/>
        <item x="195"/>
        <item x="223"/>
        <item x="375"/>
        <item x="438"/>
        <item x="259"/>
        <item x="508"/>
        <item x="131"/>
        <item x="243"/>
        <item x="420"/>
        <item x="31"/>
        <item x="102"/>
        <item x="422"/>
        <item x="330"/>
        <item x="104"/>
        <item x="305"/>
        <item x="196"/>
        <item x="354"/>
        <item x="96"/>
        <item x="415"/>
        <item x="166"/>
        <item x="41"/>
        <item x="439"/>
        <item x="144"/>
        <item x="426"/>
        <item x="262"/>
        <item x="303"/>
        <item x="271"/>
        <item x="204"/>
        <item x="355"/>
        <item x="171"/>
        <item x="189"/>
        <item x="255"/>
        <item x="97"/>
        <item x="185"/>
        <item x="152"/>
        <item x="377"/>
        <item x="142"/>
        <item x="512"/>
        <item x="128"/>
        <item x="208"/>
        <item x="13"/>
        <item x="72"/>
        <item x="66"/>
        <item x="133"/>
        <item x="235"/>
        <item x="194"/>
        <item x="163"/>
        <item x="436"/>
        <item x="350"/>
        <item x="199"/>
        <item x="158"/>
        <item x="261"/>
        <item x="318"/>
        <item x="500"/>
        <item x="51"/>
        <item x="174"/>
        <item x="286"/>
        <item x="111"/>
        <item x="465"/>
        <item x="470"/>
        <item x="476"/>
        <item x="307"/>
        <item x="309"/>
        <item x="155"/>
        <item x="175"/>
        <item x="39"/>
        <item x="209"/>
        <item x="64"/>
        <item x="334"/>
        <item x="310"/>
        <item x="288"/>
        <item x="351"/>
        <item x="180"/>
        <item x="150"/>
        <item x="201"/>
        <item x="202"/>
        <item x="193"/>
        <item x="227"/>
        <item x="52"/>
        <item x="391"/>
        <item x="237"/>
        <item x="362"/>
        <item x="136"/>
        <item x="192"/>
        <item x="295"/>
        <item x="116"/>
        <item x="312"/>
        <item x="160"/>
        <item x="219"/>
        <item x="396"/>
        <item x="36"/>
        <item x="251"/>
        <item x="315"/>
        <item x="217"/>
        <item x="26"/>
        <item x="378"/>
        <item x="392"/>
        <item x="167"/>
        <item x="94"/>
        <item x="222"/>
        <item x="452"/>
        <item x="300"/>
        <item x="270"/>
        <item x="433"/>
        <item x="367"/>
        <item x="278"/>
        <item x="357"/>
        <item x="172"/>
        <item x="200"/>
        <item x="361"/>
        <item x="507"/>
        <item x="497"/>
        <item x="493"/>
        <item x="156"/>
        <item x="230"/>
        <item x="443"/>
        <item x="213"/>
        <item x="162"/>
        <item x="480"/>
        <item x="410"/>
        <item x="446"/>
        <item x="35"/>
        <item x="402"/>
        <item x="242"/>
        <item x="405"/>
        <item x="304"/>
        <item x="434"/>
        <item x="218"/>
        <item x="348"/>
        <item x="256"/>
        <item x="323"/>
        <item x="458"/>
        <item x="370"/>
        <item x="425"/>
        <item x="326"/>
        <item x="514"/>
        <item x="372"/>
        <item x="34"/>
        <item x="453"/>
        <item x="170"/>
        <item x="491"/>
        <item x="313"/>
        <item x="365"/>
        <item x="492"/>
        <item x="468"/>
        <item x="414"/>
        <item x="451"/>
        <item x="472"/>
        <item x="413"/>
        <item x="101"/>
        <item x="324"/>
        <item x="486"/>
        <item x="105"/>
        <item x="416"/>
        <item x="347"/>
        <item x="393"/>
        <item x="47"/>
        <item x="485"/>
        <item x="346"/>
        <item x="7"/>
        <item x="337"/>
        <item x="154"/>
        <item x="411"/>
        <item x="257"/>
        <item x="80"/>
        <item x="314"/>
        <item x="459"/>
        <item x="389"/>
        <item x="445"/>
        <item x="119"/>
        <item x="14"/>
        <item x="469"/>
        <item x="285"/>
        <item x="417"/>
        <item x="161"/>
        <item x="467"/>
        <item x="371"/>
        <item x="356"/>
        <item x="369"/>
        <item x="53"/>
        <item x="121"/>
        <item x="153"/>
        <item x="49"/>
        <item x="68"/>
        <item x="495"/>
        <item x="382"/>
        <item x="424"/>
        <item x="84"/>
        <item x="412"/>
        <item x="374"/>
        <item x="73"/>
        <item x="503"/>
        <item x="292"/>
        <item x="81"/>
        <item x="380"/>
        <item x="364"/>
        <item x="67"/>
        <item x="83"/>
        <item x="450"/>
        <item x="56"/>
        <item x="428"/>
        <item x="17"/>
        <item x="406"/>
        <item x="429"/>
        <item x="183"/>
        <item x="444"/>
        <item x="343"/>
        <item x="20"/>
        <item x="86"/>
        <item x="15"/>
        <item x="379"/>
        <item x="437"/>
        <item x="277"/>
        <item x="234"/>
        <item x="28"/>
        <item x="282"/>
        <item x="263"/>
        <item x="211"/>
        <item x="169"/>
        <item x="463"/>
        <item x="301"/>
        <item x="510"/>
        <item x="50"/>
        <item x="149"/>
        <item x="266"/>
        <item x="248"/>
        <item x="478"/>
        <item x="409"/>
        <item x="55"/>
        <item x="267"/>
        <item x="504"/>
        <item x="141"/>
        <item x="340"/>
        <item x="384"/>
        <item x="376"/>
        <item x="65"/>
        <item x="232"/>
        <item x="134"/>
        <item x="146"/>
        <item x="109"/>
        <item x="264"/>
        <item x="182"/>
        <item x="239"/>
        <item x="71"/>
        <item x="265"/>
        <item x="435"/>
        <item x="143"/>
        <item x="90"/>
        <item x="106"/>
        <item x="91"/>
        <item x="325"/>
        <item x="455"/>
        <item x="226"/>
        <item x="320"/>
        <item x="145"/>
        <item x="165"/>
        <item x="79"/>
        <item x="269"/>
        <item x="383"/>
        <item x="332"/>
        <item x="43"/>
        <item x="62"/>
        <item x="489"/>
        <item x="177"/>
        <item x="184"/>
        <item x="61"/>
        <item x="279"/>
        <item x="151"/>
        <item x="214"/>
        <item x="82"/>
        <item x="187"/>
        <item x="487"/>
        <item x="103"/>
        <item x="331"/>
        <item x="322"/>
        <item x="140"/>
        <item x="220"/>
        <item x="168"/>
        <item x="293"/>
        <item x="335"/>
        <item x="147"/>
        <item x="139"/>
        <item x="100"/>
        <item x="490"/>
        <item x="349"/>
        <item x="123"/>
        <item x="336"/>
        <item x="88"/>
        <item x="431"/>
        <item x="120"/>
        <item x="407"/>
        <item x="122"/>
        <item x="442"/>
        <item x="475"/>
        <item x="366"/>
        <item x="228"/>
        <item x="221"/>
        <item x="363"/>
        <item x="273"/>
        <item x="117"/>
        <item x="358"/>
        <item x="178"/>
        <item x="216"/>
        <item x="246"/>
        <item x="181"/>
        <item x="281"/>
        <item x="427"/>
        <item x="341"/>
        <item x="388"/>
        <item x="360"/>
        <item x="454"/>
        <item x="471"/>
        <item x="224"/>
        <item x="107"/>
        <item x="191"/>
        <item x="215"/>
        <item x="287"/>
        <item x="408"/>
        <item x="387"/>
        <item x="386"/>
        <item x="483"/>
        <item x="245"/>
        <item x="241"/>
        <item x="294"/>
        <item x="291"/>
        <item x="404"/>
        <item x="418"/>
        <item x="457"/>
        <item x="297"/>
        <item x="394"/>
        <item x="319"/>
        <item x="210"/>
        <item x="381"/>
        <item x="188"/>
        <item x="190"/>
        <item x="421"/>
        <item x="373"/>
        <item x="506"/>
        <item x="212"/>
        <item x="108"/>
        <item x="398"/>
        <item x="460"/>
        <item x="484"/>
        <item x="400"/>
        <item x="299"/>
        <item x="268"/>
        <item x="488"/>
        <item x="276"/>
        <item x="509"/>
        <item x="473"/>
        <item x="231"/>
        <item x="403"/>
        <item x="462"/>
        <item x="252"/>
        <item x="258"/>
        <item x="482"/>
        <item x="456"/>
        <item x="390"/>
        <item x="302"/>
        <item x="342"/>
        <item x="397"/>
        <item x="333"/>
        <item x="283"/>
        <item x="233"/>
        <item x="296"/>
        <item x="284"/>
        <item x="399"/>
        <item x="344"/>
        <item x="321"/>
        <item x="368"/>
        <item x="419"/>
        <item x="345"/>
        <item x="359"/>
        <item x="474"/>
        <item x="339"/>
        <item x="441"/>
        <item x="290"/>
        <item x="275"/>
        <item x="477"/>
        <item x="498"/>
        <item x="479"/>
        <item x="481"/>
        <item x="461"/>
        <item x="511"/>
        <item x="499"/>
        <item x="505"/>
        <item x="430"/>
        <item x="395"/>
        <item x="494"/>
        <item t="default"/>
      </items>
    </pivotField>
    <pivotField numFmtId="165" showAll="0"/>
    <pivotField numFmtId="165"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
        <item x="0"/>
        <item x="1"/>
        <item x="2"/>
        <item x="3"/>
        <item t="default"/>
      </items>
    </pivotField>
  </pivotFields>
  <rowFields count="1">
    <field x="0"/>
  </rowFields>
  <rowItems count="7">
    <i>
      <x/>
    </i>
    <i>
      <x v="1"/>
    </i>
    <i>
      <x v="2"/>
    </i>
    <i>
      <x v="3"/>
    </i>
    <i>
      <x v="4"/>
    </i>
    <i>
      <x v="5"/>
    </i>
    <i t="grand">
      <x/>
    </i>
  </rowItems>
  <colFields count="1">
    <field x="-2"/>
  </colFields>
  <colItems count="2">
    <i>
      <x/>
    </i>
    <i i="1">
      <x v="1"/>
    </i>
  </colItems>
  <dataFields count="2">
    <dataField name="Sum of sales amount" fld="4" baseField="0" baseItem="0"/>
    <dataField name="Sum of Discount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Band" xr10:uid="{EEE491DE-76B9-4A76-8CD1-6C3E51189A2C}" sourceName="Discount Band">
  <pivotTables>
    <pivotTable tabId="11" name="PivotTable2"/>
  </pivotTables>
  <data>
    <tabular pivotCacheId="669238202">
      <items count="4">
        <i x="3" s="1"/>
        <i x="1"/>
        <i x="2"/>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Band" xr10:uid="{D1940C84-D27A-4402-B8F3-603D7A5004EF}" cache="Slicer_Discount_Band" caption="Discount Ban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I701" totalsRowShown="0" headerRowDxfId="21" dataDxfId="20" headerRowCellStyle="Currency" dataCellStyle="Currency">
  <autoFilter ref="A1:I701" xr:uid="{00000000-0009-0000-0100-000001000000}"/>
  <tableColumns count="9">
    <tableColumn id="16" xr3:uid="{00000000-0010-0000-0000-000010000000}" name="Product" dataDxfId="19" dataCellStyle="Currency"/>
    <tableColumn id="19" xr3:uid="{00000000-0010-0000-0000-000013000000}" name="Discount Band" dataDxfId="2" dataCellStyle="Currency">
      <calculatedColumnFormula array="1">_xlfn.IFS(financials[[#This Row],[Discounts]]&gt;50000,"High discount",financials[[#This Row],[Discounts]]&gt;=5001,"medium discount",financials[[#This Row],[Discounts]]&gt;=1,"Low discount",financials[[#This Row],[Discounts]]&lt;1,"None")</calculatedColumnFormula>
    </tableColumn>
    <tableColumn id="6" xr3:uid="{00000000-0010-0000-0000-000006000000}" name="Units Sold"/>
    <tableColumn id="8" xr3:uid="{00000000-0010-0000-0000-000008000000}" name="Sale Price" dataDxfId="18" dataCellStyle="Currency"/>
    <tableColumn id="7" xr3:uid="{EB7967EC-5854-584E-AD64-D26FD9222CA9}" name="sales amount" dataDxfId="14" dataCellStyle="Currency">
      <calculatedColumnFormula>financials[[#This Row],[Units Sold]]*financials[[#This Row],[Sale Price]]-financials[[#This Row],[Discounts]]</calculatedColumnFormula>
    </tableColumn>
    <tableColumn id="10" xr3:uid="{00000000-0010-0000-0000-00000A000000}" name="Discounts" dataDxfId="17" dataCellStyle="Currency"/>
    <tableColumn id="12" xr3:uid="{00000000-0010-0000-0000-00000C000000}" name="COGS" dataDxfId="16" dataCellStyle="Currency"/>
    <tableColumn id="5" xr3:uid="{1BE06D52-F911-B342-841E-FFB49A5BCA59}" name="Profit" dataDxfId="13" dataCellStyle="Currency">
      <calculatedColumnFormula>financials[[#This Row],[sales amount]]-financials[[#This Row],[COGS]]</calculatedColumnFormula>
    </tableColumn>
    <tableColumn id="4" xr3:uid="{00000000-0010-0000-0000-000004000000}" name="Date" dataDxfId="15" dataCellStyle="Currency"/>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F8020A-E422-4BB8-866E-EF037C42FC2A}" name="Sales_Table" displayName="Sales_Table" ref="A1:K701" totalsRowShown="0" headerRowDxfId="12" dataDxfId="11" headerRowCellStyle="Currency" dataCellStyle="Currency">
  <autoFilter ref="A1:K701" xr:uid="{6CF8020A-E422-4BB8-866E-EF037C42FC2A}">
    <filterColumn colId="1">
      <filters>
        <filter val="High discount"/>
        <filter val="Low discount"/>
        <filter val="medium discount"/>
      </filters>
    </filterColumn>
  </autoFilter>
  <tableColumns count="11">
    <tableColumn id="16" xr3:uid="{05A4330C-8215-41F5-912D-AF153720FF23}" name="Product" dataDxfId="10" dataCellStyle="Currency"/>
    <tableColumn id="19" xr3:uid="{DF75FE78-4982-474A-A1D3-EC6E9F3C6CC9}" name="Discount Band" dataDxfId="3" dataCellStyle="Currency">
      <calculatedColumnFormula array="1">_xlfn.IFS(Sales_Table[[#This Row],[Discounts]]&gt;50000,"High discount",Sales_Table[[#This Row],[Discounts]]&gt;=5001,"medium discount",Sales_Table[[#This Row],[Discounts]]&gt;=1,"Low discount",Sales_Table[[#This Row],[Discounts]]&lt;1,"None")</calculatedColumnFormula>
    </tableColumn>
    <tableColumn id="6" xr3:uid="{4484E31C-840C-40BE-B8D6-4913EAC84277}" name="Units Sold"/>
    <tableColumn id="8" xr3:uid="{2E2439C1-1534-4F7C-9913-95CA2E614628}" name="Sale Price" dataDxfId="9" dataCellStyle="Currency"/>
    <tableColumn id="7" xr3:uid="{6D5CDEB0-0FF5-45DC-B3ED-6EE6A404C0AE}" name="sales amount" dataDxfId="8" dataCellStyle="Currency">
      <calculatedColumnFormula>Sales_Table[[#This Row],[Units Sold]]*Sales_Table[[#This Row],[Sale Price]]-Sales_Table[[#This Row],[Discounts]]</calculatedColumnFormula>
    </tableColumn>
    <tableColumn id="10" xr3:uid="{F59D07D1-89F3-43BA-B767-82D3DF0BB933}" name="Discounts" dataDxfId="7" dataCellStyle="Currency"/>
    <tableColumn id="12" xr3:uid="{28BF6DA9-4ED9-42EF-BCA0-0EB1C7687BAC}" name="COGS" dataDxfId="6" dataCellStyle="Currency"/>
    <tableColumn id="5" xr3:uid="{F8C222AA-3A6D-4403-81CA-B427C99CCE4C}" name="Profit" dataDxfId="5" dataCellStyle="Currency">
      <calculatedColumnFormula>Sales_Table[[#This Row],[sales amount]]-Sales_Table[[#This Row],[COGS]]</calculatedColumnFormula>
    </tableColumn>
    <tableColumn id="4" xr3:uid="{890B645D-8D7B-4984-AF35-EF874543AA48}" name="Date" dataDxfId="4" dataCellStyle="Currency"/>
    <tableColumn id="1" xr3:uid="{367D4977-022E-4F45-B96C-DFE2348C51E7}" name="Month" dataDxfId="1" dataCellStyle="Currency">
      <calculatedColumnFormula>MONTH(Sales_Table[[#This Row],[Date]])</calculatedColumnFormula>
    </tableColumn>
    <tableColumn id="2" xr3:uid="{6FC352ED-E157-45B6-B2EE-5D3F52756E63}" name="Year" dataDxfId="0" dataCellStyle="Currency">
      <calculatedColumnFormula>YEAR(Sales_Table[[#This Row],[Date]])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96988-371F-3847-B54B-A1F59AB095B1}">
  <dimension ref="C7"/>
  <sheetViews>
    <sheetView showGridLines="0" topLeftCell="A14" workbookViewId="0">
      <selection activeCell="C7" sqref="C7"/>
    </sheetView>
  </sheetViews>
  <sheetFormatPr defaultColWidth="11.5546875" defaultRowHeight="14.4" x14ac:dyDescent="0.3"/>
  <sheetData>
    <row r="7" spans="3:3" x14ac:dyDescent="0.3">
      <c r="C7" t="s">
        <v>14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01"/>
  <sheetViews>
    <sheetView zoomScale="132" zoomScaleNormal="132" workbookViewId="0">
      <selection activeCell="F2" sqref="F2"/>
    </sheetView>
  </sheetViews>
  <sheetFormatPr defaultColWidth="8.77734375" defaultRowHeight="14.4" x14ac:dyDescent="0.3"/>
  <cols>
    <col min="1" max="1" width="14.109375" style="2" bestFit="1" customWidth="1"/>
    <col min="2" max="2" width="17.44140625" bestFit="1" customWidth="1"/>
    <col min="3" max="3" width="14.33203125" style="1" customWidth="1"/>
    <col min="4" max="4" width="12.44140625" style="1" bestFit="1" customWidth="1"/>
    <col min="5" max="5" width="12.44140625" style="1" customWidth="1"/>
    <col min="6" max="6" width="12.44140625" style="1" bestFit="1" customWidth="1"/>
    <col min="7" max="8" width="19.44140625" customWidth="1"/>
    <col min="9" max="9" width="11.44140625" style="3" bestFit="1" customWidth="1"/>
    <col min="11" max="11" width="13.6640625" customWidth="1"/>
    <col min="13" max="13" width="26" customWidth="1"/>
  </cols>
  <sheetData>
    <row r="1" spans="1:13" x14ac:dyDescent="0.3">
      <c r="A1" s="1" t="s">
        <v>6</v>
      </c>
      <c r="B1" s="1" t="s">
        <v>13</v>
      </c>
      <c r="C1" t="s">
        <v>2</v>
      </c>
      <c r="D1" s="1" t="s">
        <v>5</v>
      </c>
      <c r="E1" s="1" t="s">
        <v>15</v>
      </c>
      <c r="F1" s="1" t="s">
        <v>0</v>
      </c>
      <c r="G1" s="1" t="s">
        <v>1</v>
      </c>
      <c r="H1" s="1" t="s">
        <v>4</v>
      </c>
      <c r="I1" s="5" t="s">
        <v>3</v>
      </c>
    </row>
    <row r="2" spans="1:13" x14ac:dyDescent="0.3">
      <c r="A2" s="4" t="s">
        <v>7</v>
      </c>
      <c r="B2" s="4" t="str" cm="1">
        <f t="array" ref="B2">_xlfn.IFS(financials[[#This Row],[Discounts]]&gt;50000,"High discount",financials[[#This Row],[Discounts]]&gt;=5001,"medium discount",financials[[#This Row],[Discounts]]&gt;=1,"Low discount",financials[[#This Row],[Discounts]]&lt;1,"None")</f>
        <v>None</v>
      </c>
      <c r="C2">
        <v>1618.5</v>
      </c>
      <c r="D2" s="1">
        <v>20</v>
      </c>
      <c r="E2" s="1">
        <f>financials[[#This Row],[Units Sold]]*financials[[#This Row],[Sale Price]]-financials[[#This Row],[Discounts]]</f>
        <v>32370</v>
      </c>
      <c r="F2" s="1">
        <v>0</v>
      </c>
      <c r="G2" s="1">
        <v>16185</v>
      </c>
      <c r="H2" s="1">
        <f>financials[[#This Row],[sales amount]]-financials[[#This Row],[COGS]]</f>
        <v>16185</v>
      </c>
      <c r="I2" s="5">
        <v>41640</v>
      </c>
    </row>
    <row r="3" spans="1:13" x14ac:dyDescent="0.3">
      <c r="A3" s="4" t="s">
        <v>7</v>
      </c>
      <c r="B3" s="4" t="str" cm="1">
        <f t="array" ref="B3">_xlfn.IFS(financials[[#This Row],[Discounts]]&gt;50000,"High discount",financials[[#This Row],[Discounts]]&gt;=5001,"medium discount",financials[[#This Row],[Discounts]]&gt;=1,"Low discount",financials[[#This Row],[Discounts]]&lt;1,"None")</f>
        <v>None</v>
      </c>
      <c r="C3">
        <v>1321</v>
      </c>
      <c r="D3" s="1">
        <v>20</v>
      </c>
      <c r="E3" s="1">
        <f>financials[[#This Row],[Units Sold]]*financials[[#This Row],[Sale Price]]-financials[[#This Row],[Discounts]]</f>
        <v>26420</v>
      </c>
      <c r="F3" s="1">
        <v>0</v>
      </c>
      <c r="G3" s="1">
        <v>13210</v>
      </c>
      <c r="H3" s="1">
        <f>financials[[#This Row],[sales amount]]-financials[[#This Row],[COGS]]</f>
        <v>13210</v>
      </c>
      <c r="I3" s="5">
        <v>41640</v>
      </c>
    </row>
    <row r="4" spans="1:13" x14ac:dyDescent="0.3">
      <c r="A4" s="4" t="s">
        <v>7</v>
      </c>
      <c r="B4" s="4" t="str" cm="1">
        <f t="array" ref="B4">_xlfn.IFS(financials[[#This Row],[Discounts]]&gt;50000,"High discount",financials[[#This Row],[Discounts]]&gt;=5001,"medium discount",financials[[#This Row],[Discounts]]&gt;=1,"Low discount",financials[[#This Row],[Discounts]]&lt;1,"None")</f>
        <v>None</v>
      </c>
      <c r="C4">
        <v>2178</v>
      </c>
      <c r="D4" s="1">
        <v>15</v>
      </c>
      <c r="E4" s="1">
        <f>financials[[#This Row],[Units Sold]]*financials[[#This Row],[Sale Price]]-financials[[#This Row],[Discounts]]</f>
        <v>32670</v>
      </c>
      <c r="F4" s="1">
        <v>0</v>
      </c>
      <c r="G4" s="1">
        <v>21780</v>
      </c>
      <c r="H4" s="1">
        <f>financials[[#This Row],[sales amount]]-financials[[#This Row],[COGS]]</f>
        <v>10890</v>
      </c>
      <c r="I4" s="5">
        <v>41791</v>
      </c>
    </row>
    <row r="5" spans="1:13" x14ac:dyDescent="0.3">
      <c r="A5" s="4" t="s">
        <v>7</v>
      </c>
      <c r="B5" s="4" t="str" cm="1">
        <f t="array" ref="B5">_xlfn.IFS(financials[[#This Row],[Discounts]]&gt;50000,"High discount",financials[[#This Row],[Discounts]]&gt;=5001,"medium discount",financials[[#This Row],[Discounts]]&gt;=1,"Low discount",financials[[#This Row],[Discounts]]&lt;1,"None")</f>
        <v>None</v>
      </c>
      <c r="C5">
        <v>888</v>
      </c>
      <c r="D5" s="1">
        <v>15</v>
      </c>
      <c r="E5" s="1">
        <f>financials[[#This Row],[Units Sold]]*financials[[#This Row],[Sale Price]]-financials[[#This Row],[Discounts]]</f>
        <v>13320</v>
      </c>
      <c r="F5" s="1">
        <v>0</v>
      </c>
      <c r="G5" s="1">
        <v>8880</v>
      </c>
      <c r="H5" s="1">
        <f>financials[[#This Row],[sales amount]]-financials[[#This Row],[COGS]]</f>
        <v>4440</v>
      </c>
      <c r="I5" s="5">
        <v>41791</v>
      </c>
    </row>
    <row r="6" spans="1:13" x14ac:dyDescent="0.3">
      <c r="A6" s="4" t="s">
        <v>7</v>
      </c>
      <c r="B6" s="4" t="str" cm="1">
        <f t="array" ref="B6">_xlfn.IFS(financials[[#This Row],[Discounts]]&gt;50000,"High discount",financials[[#This Row],[Discounts]]&gt;=5001,"medium discount",financials[[#This Row],[Discounts]]&gt;=1,"Low discount",financials[[#This Row],[Discounts]]&lt;1,"None")</f>
        <v>None</v>
      </c>
      <c r="C6">
        <v>2470</v>
      </c>
      <c r="D6" s="1">
        <v>15</v>
      </c>
      <c r="E6" s="1">
        <f>financials[[#This Row],[Units Sold]]*financials[[#This Row],[Sale Price]]-financials[[#This Row],[Discounts]]</f>
        <v>37050</v>
      </c>
      <c r="F6" s="1">
        <v>0</v>
      </c>
      <c r="G6" s="1">
        <v>24700</v>
      </c>
      <c r="H6" s="1">
        <f>financials[[#This Row],[sales amount]]-financials[[#This Row],[COGS]]</f>
        <v>12350</v>
      </c>
      <c r="I6" s="5">
        <v>41791</v>
      </c>
    </row>
    <row r="7" spans="1:13" x14ac:dyDescent="0.3">
      <c r="A7" s="4" t="s">
        <v>7</v>
      </c>
      <c r="B7" s="4" t="str" cm="1">
        <f t="array" ref="B7">_xlfn.IFS(financials[[#This Row],[Discounts]]&gt;50000,"High discount",financials[[#This Row],[Discounts]]&gt;=5001,"medium discount",financials[[#This Row],[Discounts]]&gt;=1,"Low discount",financials[[#This Row],[Discounts]]&lt;1,"None")</f>
        <v>None</v>
      </c>
      <c r="C7">
        <v>1513</v>
      </c>
      <c r="D7" s="1">
        <v>350</v>
      </c>
      <c r="E7" s="1">
        <f>financials[[#This Row],[Units Sold]]*financials[[#This Row],[Sale Price]]-financials[[#This Row],[Discounts]]</f>
        <v>529550</v>
      </c>
      <c r="F7" s="1">
        <v>0</v>
      </c>
      <c r="G7" s="1">
        <v>393380</v>
      </c>
      <c r="H7" s="1">
        <f>financials[[#This Row],[sales amount]]-financials[[#This Row],[COGS]]</f>
        <v>136170</v>
      </c>
      <c r="I7" s="5">
        <v>41974</v>
      </c>
    </row>
    <row r="8" spans="1:13" x14ac:dyDescent="0.3">
      <c r="A8" s="4" t="s">
        <v>8</v>
      </c>
      <c r="B8" s="4" t="str" cm="1">
        <f t="array" ref="B8">_xlfn.IFS(financials[[#This Row],[Discounts]]&gt;50000,"High discount",financials[[#This Row],[Discounts]]&gt;=5001,"medium discount",financials[[#This Row],[Discounts]]&gt;=1,"Low discount",financials[[#This Row],[Discounts]]&lt;1,"None")</f>
        <v>None</v>
      </c>
      <c r="C8">
        <v>921</v>
      </c>
      <c r="D8" s="1">
        <v>15</v>
      </c>
      <c r="E8" s="1">
        <f>financials[[#This Row],[Units Sold]]*financials[[#This Row],[Sale Price]]-financials[[#This Row],[Discounts]]</f>
        <v>13815</v>
      </c>
      <c r="F8" s="1">
        <v>0</v>
      </c>
      <c r="G8" s="1">
        <v>9210</v>
      </c>
      <c r="H8" s="1">
        <f>financials[[#This Row],[sales amount]]-financials[[#This Row],[COGS]]</f>
        <v>4605</v>
      </c>
      <c r="I8" s="5">
        <v>41699</v>
      </c>
      <c r="M8" s="6"/>
    </row>
    <row r="9" spans="1:13" x14ac:dyDescent="0.3">
      <c r="A9" s="4" t="s">
        <v>8</v>
      </c>
      <c r="B9" s="4" t="str" cm="1">
        <f t="array" ref="B9">_xlfn.IFS(financials[[#This Row],[Discounts]]&gt;50000,"High discount",financials[[#This Row],[Discounts]]&gt;=5001,"medium discount",financials[[#This Row],[Discounts]]&gt;=1,"Low discount",financials[[#This Row],[Discounts]]&lt;1,"None")</f>
        <v>None</v>
      </c>
      <c r="C9">
        <v>2518</v>
      </c>
      <c r="D9" s="1">
        <v>12</v>
      </c>
      <c r="E9" s="1">
        <f>financials[[#This Row],[Units Sold]]*financials[[#This Row],[Sale Price]]-financials[[#This Row],[Discounts]]</f>
        <v>30216</v>
      </c>
      <c r="F9" s="1">
        <v>0</v>
      </c>
      <c r="G9" s="1">
        <v>7554</v>
      </c>
      <c r="H9" s="1">
        <f>financials[[#This Row],[sales amount]]-financials[[#This Row],[COGS]]</f>
        <v>22662</v>
      </c>
      <c r="I9" s="5">
        <v>41791</v>
      </c>
      <c r="K9" s="7"/>
    </row>
    <row r="10" spans="1:13" x14ac:dyDescent="0.3">
      <c r="A10" s="4" t="s">
        <v>8</v>
      </c>
      <c r="B10" s="4" t="str" cm="1">
        <f t="array" ref="B10">_xlfn.IFS(financials[[#This Row],[Discounts]]&gt;50000,"High discount",financials[[#This Row],[Discounts]]&gt;=5001,"medium discount",financials[[#This Row],[Discounts]]&gt;=1,"Low discount",financials[[#This Row],[Discounts]]&lt;1,"None")</f>
        <v>None</v>
      </c>
      <c r="C10">
        <v>1899</v>
      </c>
      <c r="D10" s="1">
        <v>20</v>
      </c>
      <c r="E10" s="1">
        <f>financials[[#This Row],[Units Sold]]*financials[[#This Row],[Sale Price]]-financials[[#This Row],[Discounts]]</f>
        <v>37980</v>
      </c>
      <c r="F10" s="1">
        <v>0</v>
      </c>
      <c r="G10" s="1">
        <v>18990</v>
      </c>
      <c r="H10" s="1">
        <f>financials[[#This Row],[sales amount]]-financials[[#This Row],[COGS]]</f>
        <v>18990</v>
      </c>
      <c r="I10" s="5">
        <v>41791</v>
      </c>
    </row>
    <row r="11" spans="1:13" x14ac:dyDescent="0.3">
      <c r="A11" s="4" t="s">
        <v>8</v>
      </c>
      <c r="B11" s="4" t="str" cm="1">
        <f t="array" ref="B11">_xlfn.IFS(financials[[#This Row],[Discounts]]&gt;50000,"High discount",financials[[#This Row],[Discounts]]&gt;=5001,"medium discount",financials[[#This Row],[Discounts]]&gt;=1,"Low discount",financials[[#This Row],[Discounts]]&lt;1,"None")</f>
        <v>None</v>
      </c>
      <c r="C11">
        <v>1545</v>
      </c>
      <c r="D11" s="1">
        <v>12</v>
      </c>
      <c r="E11" s="1">
        <f>financials[[#This Row],[Units Sold]]*financials[[#This Row],[Sale Price]]-financials[[#This Row],[Discounts]]</f>
        <v>18540</v>
      </c>
      <c r="F11" s="1">
        <v>0</v>
      </c>
      <c r="G11" s="1">
        <v>4635</v>
      </c>
      <c r="H11" s="1">
        <f>financials[[#This Row],[sales amount]]-financials[[#This Row],[COGS]]</f>
        <v>13905</v>
      </c>
      <c r="I11" s="5">
        <v>41791</v>
      </c>
      <c r="M11" s="7"/>
    </row>
    <row r="12" spans="1:13" x14ac:dyDescent="0.3">
      <c r="A12" s="4" t="s">
        <v>8</v>
      </c>
      <c r="B12" s="4" t="str" cm="1">
        <f t="array" ref="B12">_xlfn.IFS(financials[[#This Row],[Discounts]]&gt;50000,"High discount",financials[[#This Row],[Discounts]]&gt;=5001,"medium discount",financials[[#This Row],[Discounts]]&gt;=1,"Low discount",financials[[#This Row],[Discounts]]&lt;1,"None")</f>
        <v>None</v>
      </c>
      <c r="C12">
        <v>2470</v>
      </c>
      <c r="D12" s="1">
        <v>15</v>
      </c>
      <c r="E12" s="1">
        <f>financials[[#This Row],[Units Sold]]*financials[[#This Row],[Sale Price]]-financials[[#This Row],[Discounts]]</f>
        <v>37050</v>
      </c>
      <c r="F12" s="1">
        <v>0</v>
      </c>
      <c r="G12" s="1">
        <v>24700</v>
      </c>
      <c r="H12" s="1">
        <f>financials[[#This Row],[sales amount]]-financials[[#This Row],[COGS]]</f>
        <v>12350</v>
      </c>
      <c r="I12" s="5">
        <v>41791</v>
      </c>
    </row>
    <row r="13" spans="1:13" x14ac:dyDescent="0.3">
      <c r="A13" s="4" t="s">
        <v>8</v>
      </c>
      <c r="B13" s="4" t="str" cm="1">
        <f t="array" ref="B13">_xlfn.IFS(financials[[#This Row],[Discounts]]&gt;50000,"High discount",financials[[#This Row],[Discounts]]&gt;=5001,"medium discount",financials[[#This Row],[Discounts]]&gt;=1,"Low discount",financials[[#This Row],[Discounts]]&lt;1,"None")</f>
        <v>None</v>
      </c>
      <c r="C13">
        <v>2665.5</v>
      </c>
      <c r="D13" s="1">
        <v>125</v>
      </c>
      <c r="E13" s="1">
        <f>financials[[#This Row],[Units Sold]]*financials[[#This Row],[Sale Price]]-financials[[#This Row],[Discounts]]</f>
        <v>333187.5</v>
      </c>
      <c r="F13" s="1">
        <v>0</v>
      </c>
      <c r="G13" s="1">
        <v>319860</v>
      </c>
      <c r="H13" s="1">
        <f>financials[[#This Row],[sales amount]]-financials[[#This Row],[COGS]]</f>
        <v>13327.5</v>
      </c>
      <c r="I13" s="5">
        <v>41821</v>
      </c>
    </row>
    <row r="14" spans="1:13" x14ac:dyDescent="0.3">
      <c r="A14" s="4" t="s">
        <v>8</v>
      </c>
      <c r="B14" s="4" t="str" cm="1">
        <f t="array" ref="B14">_xlfn.IFS(financials[[#This Row],[Discounts]]&gt;50000,"High discount",financials[[#This Row],[Discounts]]&gt;=5001,"medium discount",financials[[#This Row],[Discounts]]&gt;=1,"Low discount",financials[[#This Row],[Discounts]]&lt;1,"None")</f>
        <v>None</v>
      </c>
      <c r="C14">
        <v>958</v>
      </c>
      <c r="D14" s="1">
        <v>300</v>
      </c>
      <c r="E14" s="1">
        <f>financials[[#This Row],[Units Sold]]*financials[[#This Row],[Sale Price]]-financials[[#This Row],[Discounts]]</f>
        <v>287400</v>
      </c>
      <c r="F14" s="1">
        <v>0</v>
      </c>
      <c r="G14" s="1">
        <v>239500</v>
      </c>
      <c r="H14" s="1">
        <f>financials[[#This Row],[sales amount]]-financials[[#This Row],[COGS]]</f>
        <v>47900</v>
      </c>
      <c r="I14" s="5">
        <v>41852</v>
      </c>
    </row>
    <row r="15" spans="1:13" x14ac:dyDescent="0.3">
      <c r="A15" s="4" t="s">
        <v>8</v>
      </c>
      <c r="B15" s="4" t="str" cm="1">
        <f t="array" ref="B15">_xlfn.IFS(financials[[#This Row],[Discounts]]&gt;50000,"High discount",financials[[#This Row],[Discounts]]&gt;=5001,"medium discount",financials[[#This Row],[Discounts]]&gt;=1,"Low discount",financials[[#This Row],[Discounts]]&lt;1,"None")</f>
        <v>None</v>
      </c>
      <c r="C15">
        <v>2146</v>
      </c>
      <c r="D15" s="1">
        <v>7</v>
      </c>
      <c r="E15" s="1">
        <f>financials[[#This Row],[Units Sold]]*financials[[#This Row],[Sale Price]]-financials[[#This Row],[Discounts]]</f>
        <v>15022</v>
      </c>
      <c r="F15" s="1">
        <v>0</v>
      </c>
      <c r="G15" s="1">
        <v>10730</v>
      </c>
      <c r="H15" s="1">
        <f>financials[[#This Row],[sales amount]]-financials[[#This Row],[COGS]]</f>
        <v>4292</v>
      </c>
      <c r="I15" s="5">
        <v>41883</v>
      </c>
    </row>
    <row r="16" spans="1:13" x14ac:dyDescent="0.3">
      <c r="A16" s="4" t="s">
        <v>8</v>
      </c>
      <c r="B16" s="4" t="str" cm="1">
        <f t="array" ref="B16">_xlfn.IFS(financials[[#This Row],[Discounts]]&gt;50000,"High discount",financials[[#This Row],[Discounts]]&gt;=5001,"medium discount",financials[[#This Row],[Discounts]]&gt;=1,"Low discount",financials[[#This Row],[Discounts]]&lt;1,"None")</f>
        <v>None</v>
      </c>
      <c r="C16">
        <v>345</v>
      </c>
      <c r="D16" s="1">
        <v>125</v>
      </c>
      <c r="E16" s="1">
        <f>financials[[#This Row],[Units Sold]]*financials[[#This Row],[Sale Price]]-financials[[#This Row],[Discounts]]</f>
        <v>43125</v>
      </c>
      <c r="F16" s="1">
        <v>0</v>
      </c>
      <c r="G16" s="1">
        <v>41400</v>
      </c>
      <c r="H16" s="1">
        <f>financials[[#This Row],[sales amount]]-financials[[#This Row],[COGS]]</f>
        <v>1725</v>
      </c>
      <c r="I16" s="5">
        <v>41548</v>
      </c>
    </row>
    <row r="17" spans="1:9" x14ac:dyDescent="0.3">
      <c r="A17" s="4" t="s">
        <v>8</v>
      </c>
      <c r="B17" s="4" t="str" cm="1">
        <f t="array" ref="B17">_xlfn.IFS(financials[[#This Row],[Discounts]]&gt;50000,"High discount",financials[[#This Row],[Discounts]]&gt;=5001,"medium discount",financials[[#This Row],[Discounts]]&gt;=1,"Low discount",financials[[#This Row],[Discounts]]&lt;1,"None")</f>
        <v>None</v>
      </c>
      <c r="C17">
        <v>615</v>
      </c>
      <c r="D17" s="1">
        <v>15</v>
      </c>
      <c r="E17" s="1">
        <f>financials[[#This Row],[Units Sold]]*financials[[#This Row],[Sale Price]]-financials[[#This Row],[Discounts]]</f>
        <v>9225</v>
      </c>
      <c r="F17" s="1">
        <v>0</v>
      </c>
      <c r="G17" s="1">
        <v>6150</v>
      </c>
      <c r="H17" s="1">
        <f>financials[[#This Row],[sales amount]]-financials[[#This Row],[COGS]]</f>
        <v>3075</v>
      </c>
      <c r="I17" s="5">
        <v>41974</v>
      </c>
    </row>
    <row r="18" spans="1:9" x14ac:dyDescent="0.3">
      <c r="A18" s="4" t="s">
        <v>9</v>
      </c>
      <c r="B18" s="4" t="str" cm="1">
        <f t="array" ref="B18">_xlfn.IFS(financials[[#This Row],[Discounts]]&gt;50000,"High discount",financials[[#This Row],[Discounts]]&gt;=5001,"medium discount",financials[[#This Row],[Discounts]]&gt;=1,"Low discount",financials[[#This Row],[Discounts]]&lt;1,"None")</f>
        <v>None</v>
      </c>
      <c r="C18">
        <v>292</v>
      </c>
      <c r="D18" s="1">
        <v>20</v>
      </c>
      <c r="E18" s="1">
        <f>financials[[#This Row],[Units Sold]]*financials[[#This Row],[Sale Price]]-financials[[#This Row],[Discounts]]</f>
        <v>5840</v>
      </c>
      <c r="F18" s="1">
        <v>0</v>
      </c>
      <c r="G18" s="1">
        <v>2920</v>
      </c>
      <c r="H18" s="1">
        <f>financials[[#This Row],[sales amount]]-financials[[#This Row],[COGS]]</f>
        <v>2920</v>
      </c>
      <c r="I18" s="5">
        <v>41671</v>
      </c>
    </row>
    <row r="19" spans="1:9" x14ac:dyDescent="0.3">
      <c r="A19" s="4" t="s">
        <v>9</v>
      </c>
      <c r="B19" s="4" t="str" cm="1">
        <f t="array" ref="B19">_xlfn.IFS(financials[[#This Row],[Discounts]]&gt;50000,"High discount",financials[[#This Row],[Discounts]]&gt;=5001,"medium discount",financials[[#This Row],[Discounts]]&gt;=1,"Low discount",financials[[#This Row],[Discounts]]&lt;1,"None")</f>
        <v>None</v>
      </c>
      <c r="C19">
        <v>974</v>
      </c>
      <c r="D19" s="1">
        <v>15</v>
      </c>
      <c r="E19" s="1">
        <f>financials[[#This Row],[Units Sold]]*financials[[#This Row],[Sale Price]]-financials[[#This Row],[Discounts]]</f>
        <v>14610</v>
      </c>
      <c r="F19" s="1">
        <v>0</v>
      </c>
      <c r="G19" s="1">
        <v>9740</v>
      </c>
      <c r="H19" s="1">
        <f>financials[[#This Row],[sales amount]]-financials[[#This Row],[COGS]]</f>
        <v>4870</v>
      </c>
      <c r="I19" s="5">
        <v>41671</v>
      </c>
    </row>
    <row r="20" spans="1:9" x14ac:dyDescent="0.3">
      <c r="A20" s="1" t="s">
        <v>9</v>
      </c>
      <c r="B20" s="4" t="str" cm="1">
        <f t="array" ref="B20">_xlfn.IFS(financials[[#This Row],[Discounts]]&gt;50000,"High discount",financials[[#This Row],[Discounts]]&gt;=5001,"medium discount",financials[[#This Row],[Discounts]]&gt;=1,"Low discount",financials[[#This Row],[Discounts]]&lt;1,"None")</f>
        <v>None</v>
      </c>
      <c r="C20">
        <v>2518</v>
      </c>
      <c r="D20" s="1">
        <v>12</v>
      </c>
      <c r="E20" s="1">
        <f>financials[[#This Row],[Units Sold]]*financials[[#This Row],[Sale Price]]-financials[[#This Row],[Discounts]]</f>
        <v>30216</v>
      </c>
      <c r="F20" s="1">
        <v>0</v>
      </c>
      <c r="G20" s="1">
        <v>7554</v>
      </c>
      <c r="H20" s="1">
        <f>financials[[#This Row],[sales amount]]-financials[[#This Row],[COGS]]</f>
        <v>22662</v>
      </c>
      <c r="I20" s="5">
        <v>41791</v>
      </c>
    </row>
    <row r="21" spans="1:9" x14ac:dyDescent="0.3">
      <c r="A21" s="4" t="s">
        <v>9</v>
      </c>
      <c r="B21" s="4" t="str" cm="1">
        <f t="array" ref="B21">_xlfn.IFS(financials[[#This Row],[Discounts]]&gt;50000,"High discount",financials[[#This Row],[Discounts]]&gt;=5001,"medium discount",financials[[#This Row],[Discounts]]&gt;=1,"Low discount",financials[[#This Row],[Discounts]]&lt;1,"None")</f>
        <v>None</v>
      </c>
      <c r="C21">
        <v>1006</v>
      </c>
      <c r="D21" s="1">
        <v>350</v>
      </c>
      <c r="E21" s="1">
        <f>financials[[#This Row],[Units Sold]]*financials[[#This Row],[Sale Price]]-financials[[#This Row],[Discounts]]</f>
        <v>352100</v>
      </c>
      <c r="F21" s="1">
        <v>0</v>
      </c>
      <c r="G21" s="1">
        <v>261560</v>
      </c>
      <c r="H21" s="1">
        <f>financials[[#This Row],[sales amount]]-financials[[#This Row],[COGS]]</f>
        <v>90540</v>
      </c>
      <c r="I21" s="5">
        <v>41791</v>
      </c>
    </row>
    <row r="22" spans="1:9" x14ac:dyDescent="0.3">
      <c r="A22" s="4" t="s">
        <v>9</v>
      </c>
      <c r="B22" s="4" t="str" cm="1">
        <f t="array" ref="B22">_xlfn.IFS(financials[[#This Row],[Discounts]]&gt;50000,"High discount",financials[[#This Row],[Discounts]]&gt;=5001,"medium discount",financials[[#This Row],[Discounts]]&gt;=1,"Low discount",financials[[#This Row],[Discounts]]&lt;1,"None")</f>
        <v>None</v>
      </c>
      <c r="C22">
        <v>367</v>
      </c>
      <c r="D22" s="1">
        <v>12</v>
      </c>
      <c r="E22" s="1">
        <f>financials[[#This Row],[Units Sold]]*financials[[#This Row],[Sale Price]]-financials[[#This Row],[Discounts]]</f>
        <v>4404</v>
      </c>
      <c r="F22" s="1">
        <v>0</v>
      </c>
      <c r="G22" s="1">
        <v>1101</v>
      </c>
      <c r="H22" s="1">
        <f>financials[[#This Row],[sales amount]]-financials[[#This Row],[COGS]]</f>
        <v>3303</v>
      </c>
      <c r="I22" s="5">
        <v>41821</v>
      </c>
    </row>
    <row r="23" spans="1:9" x14ac:dyDescent="0.3">
      <c r="A23" s="4" t="s">
        <v>9</v>
      </c>
      <c r="B23" s="4" t="str" cm="1">
        <f t="array" ref="B23">_xlfn.IFS(financials[[#This Row],[Discounts]]&gt;50000,"High discount",financials[[#This Row],[Discounts]]&gt;=5001,"medium discount",financials[[#This Row],[Discounts]]&gt;=1,"Low discount",financials[[#This Row],[Discounts]]&lt;1,"None")</f>
        <v>None</v>
      </c>
      <c r="C23">
        <v>883</v>
      </c>
      <c r="D23" s="1">
        <v>7</v>
      </c>
      <c r="E23" s="1">
        <f>financials[[#This Row],[Units Sold]]*financials[[#This Row],[Sale Price]]-financials[[#This Row],[Discounts]]</f>
        <v>6181</v>
      </c>
      <c r="F23" s="1">
        <v>0</v>
      </c>
      <c r="G23" s="1">
        <v>4415</v>
      </c>
      <c r="H23" s="1">
        <f>financials[[#This Row],[sales amount]]-financials[[#This Row],[COGS]]</f>
        <v>1766</v>
      </c>
      <c r="I23" s="5">
        <v>41852</v>
      </c>
    </row>
    <row r="24" spans="1:9" x14ac:dyDescent="0.3">
      <c r="A24" s="4" t="s">
        <v>9</v>
      </c>
      <c r="B24" s="4" t="str" cm="1">
        <f t="array" ref="B24">_xlfn.IFS(financials[[#This Row],[Discounts]]&gt;50000,"High discount",financials[[#This Row],[Discounts]]&gt;=5001,"medium discount",financials[[#This Row],[Discounts]]&gt;=1,"Low discount",financials[[#This Row],[Discounts]]&lt;1,"None")</f>
        <v>None</v>
      </c>
      <c r="C24">
        <v>549</v>
      </c>
      <c r="D24" s="1">
        <v>15</v>
      </c>
      <c r="E24" s="1">
        <f>financials[[#This Row],[Units Sold]]*financials[[#This Row],[Sale Price]]-financials[[#This Row],[Discounts]]</f>
        <v>8235</v>
      </c>
      <c r="F24" s="1">
        <v>0</v>
      </c>
      <c r="G24" s="1">
        <v>5490</v>
      </c>
      <c r="H24" s="1">
        <f>financials[[#This Row],[sales amount]]-financials[[#This Row],[COGS]]</f>
        <v>2745</v>
      </c>
      <c r="I24" s="5">
        <v>41518</v>
      </c>
    </row>
    <row r="25" spans="1:9" x14ac:dyDescent="0.3">
      <c r="A25" s="4" t="s">
        <v>9</v>
      </c>
      <c r="B25" s="4" t="str" cm="1">
        <f t="array" ref="B25">_xlfn.IFS(financials[[#This Row],[Discounts]]&gt;50000,"High discount",financials[[#This Row],[Discounts]]&gt;=5001,"medium discount",financials[[#This Row],[Discounts]]&gt;=1,"Low discount",financials[[#This Row],[Discounts]]&lt;1,"None")</f>
        <v>None</v>
      </c>
      <c r="C25">
        <v>788</v>
      </c>
      <c r="D25" s="1">
        <v>300</v>
      </c>
      <c r="E25" s="1">
        <f>financials[[#This Row],[Units Sold]]*financials[[#This Row],[Sale Price]]-financials[[#This Row],[Discounts]]</f>
        <v>236400</v>
      </c>
      <c r="F25" s="1">
        <v>0</v>
      </c>
      <c r="G25" s="1">
        <v>197000</v>
      </c>
      <c r="H25" s="1">
        <f>financials[[#This Row],[sales amount]]-financials[[#This Row],[COGS]]</f>
        <v>39400</v>
      </c>
      <c r="I25" s="5">
        <v>41518</v>
      </c>
    </row>
    <row r="26" spans="1:9" x14ac:dyDescent="0.3">
      <c r="A26" s="4" t="s">
        <v>9</v>
      </c>
      <c r="B26" s="4" t="str" cm="1">
        <f t="array" ref="B26">_xlfn.IFS(financials[[#This Row],[Discounts]]&gt;50000,"High discount",financials[[#This Row],[Discounts]]&gt;=5001,"medium discount",financials[[#This Row],[Discounts]]&gt;=1,"Low discount",financials[[#This Row],[Discounts]]&lt;1,"None")</f>
        <v>None</v>
      </c>
      <c r="C26">
        <v>2472</v>
      </c>
      <c r="D26" s="1">
        <v>15</v>
      </c>
      <c r="E26" s="1">
        <f>financials[[#This Row],[Units Sold]]*financials[[#This Row],[Sale Price]]-financials[[#This Row],[Discounts]]</f>
        <v>37080</v>
      </c>
      <c r="F26" s="1">
        <v>0</v>
      </c>
      <c r="G26" s="1">
        <v>24720</v>
      </c>
      <c r="H26" s="1">
        <f>financials[[#This Row],[sales amount]]-financials[[#This Row],[COGS]]</f>
        <v>12360</v>
      </c>
      <c r="I26" s="5">
        <v>41883</v>
      </c>
    </row>
    <row r="27" spans="1:9" x14ac:dyDescent="0.3">
      <c r="A27" s="4" t="s">
        <v>9</v>
      </c>
      <c r="B27" s="4" t="str" cm="1">
        <f t="array" ref="B27">_xlfn.IFS(financials[[#This Row],[Discounts]]&gt;50000,"High discount",financials[[#This Row],[Discounts]]&gt;=5001,"medium discount",financials[[#This Row],[Discounts]]&gt;=1,"Low discount",financials[[#This Row],[Discounts]]&lt;1,"None")</f>
        <v>None</v>
      </c>
      <c r="C27">
        <v>1143</v>
      </c>
      <c r="D27" s="1">
        <v>7</v>
      </c>
      <c r="E27" s="1">
        <f>financials[[#This Row],[Units Sold]]*financials[[#This Row],[Sale Price]]-financials[[#This Row],[Discounts]]</f>
        <v>8001</v>
      </c>
      <c r="F27" s="1">
        <v>0</v>
      </c>
      <c r="G27" s="1">
        <v>5715</v>
      </c>
      <c r="H27" s="1">
        <f>financials[[#This Row],[sales amount]]-financials[[#This Row],[COGS]]</f>
        <v>2286</v>
      </c>
      <c r="I27" s="5">
        <v>41913</v>
      </c>
    </row>
    <row r="28" spans="1:9" x14ac:dyDescent="0.3">
      <c r="A28" s="4" t="s">
        <v>9</v>
      </c>
      <c r="B28" s="4" t="str" cm="1">
        <f t="array" ref="B28">_xlfn.IFS(financials[[#This Row],[Discounts]]&gt;50000,"High discount",financials[[#This Row],[Discounts]]&gt;=5001,"medium discount",financials[[#This Row],[Discounts]]&gt;=1,"Low discount",financials[[#This Row],[Discounts]]&lt;1,"None")</f>
        <v>None</v>
      </c>
      <c r="C28">
        <v>1725</v>
      </c>
      <c r="D28" s="1">
        <v>350</v>
      </c>
      <c r="E28" s="1">
        <f>financials[[#This Row],[Units Sold]]*financials[[#This Row],[Sale Price]]-financials[[#This Row],[Discounts]]</f>
        <v>603750</v>
      </c>
      <c r="F28" s="1">
        <v>0</v>
      </c>
      <c r="G28" s="1">
        <v>448500</v>
      </c>
      <c r="H28" s="1">
        <f>financials[[#This Row],[sales amount]]-financials[[#This Row],[COGS]]</f>
        <v>155250</v>
      </c>
      <c r="I28" s="5">
        <v>41579</v>
      </c>
    </row>
    <row r="29" spans="1:9" x14ac:dyDescent="0.3">
      <c r="A29" s="4" t="s">
        <v>9</v>
      </c>
      <c r="B29" s="4" t="str" cm="1">
        <f t="array" ref="B29">_xlfn.IFS(financials[[#This Row],[Discounts]]&gt;50000,"High discount",financials[[#This Row],[Discounts]]&gt;=5001,"medium discount",financials[[#This Row],[Discounts]]&gt;=1,"Low discount",financials[[#This Row],[Discounts]]&lt;1,"None")</f>
        <v>None</v>
      </c>
      <c r="C29">
        <v>912</v>
      </c>
      <c r="D29" s="1">
        <v>12</v>
      </c>
      <c r="E29" s="1">
        <f>financials[[#This Row],[Units Sold]]*financials[[#This Row],[Sale Price]]-financials[[#This Row],[Discounts]]</f>
        <v>10944</v>
      </c>
      <c r="F29" s="1">
        <v>0</v>
      </c>
      <c r="G29" s="1">
        <v>2736</v>
      </c>
      <c r="H29" s="1">
        <f>financials[[#This Row],[sales amount]]-financials[[#This Row],[COGS]]</f>
        <v>8208</v>
      </c>
      <c r="I29" s="5">
        <v>41579</v>
      </c>
    </row>
    <row r="30" spans="1:9" x14ac:dyDescent="0.3">
      <c r="A30" s="4" t="s">
        <v>9</v>
      </c>
      <c r="B30" s="4" t="str" cm="1">
        <f t="array" ref="B30">_xlfn.IFS(financials[[#This Row],[Discounts]]&gt;50000,"High discount",financials[[#This Row],[Discounts]]&gt;=5001,"medium discount",financials[[#This Row],[Discounts]]&gt;=1,"Low discount",financials[[#This Row],[Discounts]]&lt;1,"None")</f>
        <v>None</v>
      </c>
      <c r="C30">
        <v>2152</v>
      </c>
      <c r="D30" s="1">
        <v>15</v>
      </c>
      <c r="E30" s="1">
        <f>financials[[#This Row],[Units Sold]]*financials[[#This Row],[Sale Price]]-financials[[#This Row],[Discounts]]</f>
        <v>32280</v>
      </c>
      <c r="F30" s="1">
        <v>0</v>
      </c>
      <c r="G30" s="1">
        <v>21520</v>
      </c>
      <c r="H30" s="1">
        <f>financials[[#This Row],[sales amount]]-financials[[#This Row],[COGS]]</f>
        <v>10760</v>
      </c>
      <c r="I30" s="5">
        <v>41609</v>
      </c>
    </row>
    <row r="31" spans="1:9" x14ac:dyDescent="0.3">
      <c r="A31" s="4" t="s">
        <v>9</v>
      </c>
      <c r="B31" s="4" t="str" cm="1">
        <f t="array" ref="B31">_xlfn.IFS(financials[[#This Row],[Discounts]]&gt;50000,"High discount",financials[[#This Row],[Discounts]]&gt;=5001,"medium discount",financials[[#This Row],[Discounts]]&gt;=1,"Low discount",financials[[#This Row],[Discounts]]&lt;1,"None")</f>
        <v>None</v>
      </c>
      <c r="C31">
        <v>1817</v>
      </c>
      <c r="D31" s="1">
        <v>20</v>
      </c>
      <c r="E31" s="1">
        <f>financials[[#This Row],[Units Sold]]*financials[[#This Row],[Sale Price]]-financials[[#This Row],[Discounts]]</f>
        <v>36340</v>
      </c>
      <c r="F31" s="1">
        <v>0</v>
      </c>
      <c r="G31" s="1">
        <v>18170</v>
      </c>
      <c r="H31" s="1">
        <f>financials[[#This Row],[sales amount]]-financials[[#This Row],[COGS]]</f>
        <v>18170</v>
      </c>
      <c r="I31" s="5">
        <v>41974</v>
      </c>
    </row>
    <row r="32" spans="1:9" x14ac:dyDescent="0.3">
      <c r="A32" s="4" t="s">
        <v>9</v>
      </c>
      <c r="B32" s="4" t="str" cm="1">
        <f t="array" ref="B32">_xlfn.IFS(financials[[#This Row],[Discounts]]&gt;50000,"High discount",financials[[#This Row],[Discounts]]&gt;=5001,"medium discount",financials[[#This Row],[Discounts]]&gt;=1,"Low discount",financials[[#This Row],[Discounts]]&lt;1,"None")</f>
        <v>None</v>
      </c>
      <c r="C32">
        <v>1513</v>
      </c>
      <c r="D32" s="1">
        <v>350</v>
      </c>
      <c r="E32" s="1">
        <f>financials[[#This Row],[Units Sold]]*financials[[#This Row],[Sale Price]]-financials[[#This Row],[Discounts]]</f>
        <v>529550</v>
      </c>
      <c r="F32" s="1">
        <v>0</v>
      </c>
      <c r="G32" s="1">
        <v>393380</v>
      </c>
      <c r="H32" s="1">
        <f>financials[[#This Row],[sales amount]]-financials[[#This Row],[COGS]]</f>
        <v>136170</v>
      </c>
      <c r="I32" s="5">
        <v>41974</v>
      </c>
    </row>
    <row r="33" spans="1:9" x14ac:dyDescent="0.3">
      <c r="A33" s="4" t="s">
        <v>10</v>
      </c>
      <c r="B33" s="4" t="str" cm="1">
        <f t="array" ref="B33">_xlfn.IFS(financials[[#This Row],[Discounts]]&gt;50000,"High discount",financials[[#This Row],[Discounts]]&gt;=5001,"medium discount",financials[[#This Row],[Discounts]]&gt;=1,"Low discount",financials[[#This Row],[Discounts]]&lt;1,"None")</f>
        <v>None</v>
      </c>
      <c r="C33">
        <v>1493</v>
      </c>
      <c r="D33" s="1">
        <v>7</v>
      </c>
      <c r="E33" s="1">
        <f>financials[[#This Row],[Units Sold]]*financials[[#This Row],[Sale Price]]-financials[[#This Row],[Discounts]]</f>
        <v>10451</v>
      </c>
      <c r="F33" s="1">
        <v>0</v>
      </c>
      <c r="G33" s="1">
        <v>7465</v>
      </c>
      <c r="H33" s="1">
        <f>financials[[#This Row],[sales amount]]-financials[[#This Row],[COGS]]</f>
        <v>2986</v>
      </c>
      <c r="I33" s="5">
        <v>41640</v>
      </c>
    </row>
    <row r="34" spans="1:9" x14ac:dyDescent="0.3">
      <c r="A34" s="4" t="s">
        <v>10</v>
      </c>
      <c r="B34" s="4" t="str" cm="1">
        <f t="array" ref="B34">_xlfn.IFS(financials[[#This Row],[Discounts]]&gt;50000,"High discount",financials[[#This Row],[Discounts]]&gt;=5001,"medium discount",financials[[#This Row],[Discounts]]&gt;=1,"Low discount",financials[[#This Row],[Discounts]]&lt;1,"None")</f>
        <v>None</v>
      </c>
      <c r="C34">
        <v>1804</v>
      </c>
      <c r="D34" s="1">
        <v>125</v>
      </c>
      <c r="E34" s="1">
        <f>financials[[#This Row],[Units Sold]]*financials[[#This Row],[Sale Price]]-financials[[#This Row],[Discounts]]</f>
        <v>225500</v>
      </c>
      <c r="F34" s="1">
        <v>0</v>
      </c>
      <c r="G34" s="1">
        <v>216480</v>
      </c>
      <c r="H34" s="1">
        <f>financials[[#This Row],[sales amount]]-financials[[#This Row],[COGS]]</f>
        <v>9020</v>
      </c>
      <c r="I34" s="5">
        <v>41671</v>
      </c>
    </row>
    <row r="35" spans="1:9" x14ac:dyDescent="0.3">
      <c r="A35" s="4" t="s">
        <v>10</v>
      </c>
      <c r="B35" s="4" t="str" cm="1">
        <f t="array" ref="B35">_xlfn.IFS(financials[[#This Row],[Discounts]]&gt;50000,"High discount",financials[[#This Row],[Discounts]]&gt;=5001,"medium discount",financials[[#This Row],[Discounts]]&gt;=1,"Low discount",financials[[#This Row],[Discounts]]&lt;1,"None")</f>
        <v>None</v>
      </c>
      <c r="C35">
        <v>2161</v>
      </c>
      <c r="D35" s="1">
        <v>12</v>
      </c>
      <c r="E35" s="1">
        <f>financials[[#This Row],[Units Sold]]*financials[[#This Row],[Sale Price]]-financials[[#This Row],[Discounts]]</f>
        <v>25932</v>
      </c>
      <c r="F35" s="1">
        <v>0</v>
      </c>
      <c r="G35" s="1">
        <v>6483</v>
      </c>
      <c r="H35" s="1">
        <f>financials[[#This Row],[sales amount]]-financials[[#This Row],[COGS]]</f>
        <v>19449</v>
      </c>
      <c r="I35" s="5">
        <v>41699</v>
      </c>
    </row>
    <row r="36" spans="1:9" x14ac:dyDescent="0.3">
      <c r="A36" s="4" t="s">
        <v>10</v>
      </c>
      <c r="B36" s="4" t="str" cm="1">
        <f t="array" ref="B36">_xlfn.IFS(financials[[#This Row],[Discounts]]&gt;50000,"High discount",financials[[#This Row],[Discounts]]&gt;=5001,"medium discount",financials[[#This Row],[Discounts]]&gt;=1,"Low discount",financials[[#This Row],[Discounts]]&lt;1,"None")</f>
        <v>None</v>
      </c>
      <c r="C36">
        <v>1006</v>
      </c>
      <c r="D36" s="1">
        <v>350</v>
      </c>
      <c r="E36" s="1">
        <f>financials[[#This Row],[Units Sold]]*financials[[#This Row],[Sale Price]]-financials[[#This Row],[Discounts]]</f>
        <v>352100</v>
      </c>
      <c r="F36" s="1">
        <v>0</v>
      </c>
      <c r="G36" s="1">
        <v>261560</v>
      </c>
      <c r="H36" s="1">
        <f>financials[[#This Row],[sales amount]]-financials[[#This Row],[COGS]]</f>
        <v>90540</v>
      </c>
      <c r="I36" s="5">
        <v>41791</v>
      </c>
    </row>
    <row r="37" spans="1:9" x14ac:dyDescent="0.3">
      <c r="A37" s="4" t="s">
        <v>10</v>
      </c>
      <c r="B37" s="4" t="str" cm="1">
        <f t="array" ref="B37">_xlfn.IFS(financials[[#This Row],[Discounts]]&gt;50000,"High discount",financials[[#This Row],[Discounts]]&gt;=5001,"medium discount",financials[[#This Row],[Discounts]]&gt;=1,"Low discount",financials[[#This Row],[Discounts]]&lt;1,"None")</f>
        <v>None</v>
      </c>
      <c r="C37">
        <v>1545</v>
      </c>
      <c r="D37" s="1">
        <v>12</v>
      </c>
      <c r="E37" s="1">
        <f>financials[[#This Row],[Units Sold]]*financials[[#This Row],[Sale Price]]-financials[[#This Row],[Discounts]]</f>
        <v>18540</v>
      </c>
      <c r="F37" s="1">
        <v>0</v>
      </c>
      <c r="G37" s="1">
        <v>4635</v>
      </c>
      <c r="H37" s="1">
        <f>financials[[#This Row],[sales amount]]-financials[[#This Row],[COGS]]</f>
        <v>13905</v>
      </c>
      <c r="I37" s="5">
        <v>41791</v>
      </c>
    </row>
    <row r="38" spans="1:9" x14ac:dyDescent="0.3">
      <c r="A38" s="4" t="s">
        <v>10</v>
      </c>
      <c r="B38" s="4" t="str" cm="1">
        <f t="array" ref="B38">_xlfn.IFS(financials[[#This Row],[Discounts]]&gt;50000,"High discount",financials[[#This Row],[Discounts]]&gt;=5001,"medium discount",financials[[#This Row],[Discounts]]&gt;=1,"Low discount",financials[[#This Row],[Discounts]]&lt;1,"None")</f>
        <v>None</v>
      </c>
      <c r="C38">
        <v>2821</v>
      </c>
      <c r="D38" s="1">
        <v>125</v>
      </c>
      <c r="E38" s="1">
        <f>financials[[#This Row],[Units Sold]]*financials[[#This Row],[Sale Price]]-financials[[#This Row],[Discounts]]</f>
        <v>352625</v>
      </c>
      <c r="F38" s="1">
        <v>0</v>
      </c>
      <c r="G38" s="1">
        <v>338520</v>
      </c>
      <c r="H38" s="1">
        <f>financials[[#This Row],[sales amount]]-financials[[#This Row],[COGS]]</f>
        <v>14105</v>
      </c>
      <c r="I38" s="5">
        <v>41852</v>
      </c>
    </row>
    <row r="39" spans="1:9" x14ac:dyDescent="0.3">
      <c r="A39" s="4" t="s">
        <v>10</v>
      </c>
      <c r="B39" s="4" t="str" cm="1">
        <f t="array" ref="B39">_xlfn.IFS(financials[[#This Row],[Discounts]]&gt;50000,"High discount",financials[[#This Row],[Discounts]]&gt;=5001,"medium discount",financials[[#This Row],[Discounts]]&gt;=1,"Low discount",financials[[#This Row],[Discounts]]&lt;1,"None")</f>
        <v>None</v>
      </c>
      <c r="C39">
        <v>345</v>
      </c>
      <c r="D39" s="1">
        <v>125</v>
      </c>
      <c r="E39" s="1">
        <f>financials[[#This Row],[Units Sold]]*financials[[#This Row],[Sale Price]]-financials[[#This Row],[Discounts]]</f>
        <v>43125</v>
      </c>
      <c r="F39" s="1">
        <v>0</v>
      </c>
      <c r="G39" s="1">
        <v>41400</v>
      </c>
      <c r="H39" s="1">
        <f>financials[[#This Row],[sales amount]]-financials[[#This Row],[COGS]]</f>
        <v>1725</v>
      </c>
      <c r="I39" s="5">
        <v>41548</v>
      </c>
    </row>
    <row r="40" spans="1:9" x14ac:dyDescent="0.3">
      <c r="A40" s="4" t="s">
        <v>11</v>
      </c>
      <c r="B40" s="4" t="str" cm="1">
        <f t="array" ref="B40">_xlfn.IFS(financials[[#This Row],[Discounts]]&gt;50000,"High discount",financials[[#This Row],[Discounts]]&gt;=5001,"medium discount",financials[[#This Row],[Discounts]]&gt;=1,"Low discount",financials[[#This Row],[Discounts]]&lt;1,"None")</f>
        <v>None</v>
      </c>
      <c r="C40">
        <v>2001</v>
      </c>
      <c r="D40" s="1">
        <v>300</v>
      </c>
      <c r="E40" s="1">
        <f>financials[[#This Row],[Units Sold]]*financials[[#This Row],[Sale Price]]-financials[[#This Row],[Discounts]]</f>
        <v>600300</v>
      </c>
      <c r="F40" s="1">
        <v>0</v>
      </c>
      <c r="G40" s="1">
        <v>500250</v>
      </c>
      <c r="H40" s="1">
        <f>financials[[#This Row],[sales amount]]-financials[[#This Row],[COGS]]</f>
        <v>100050</v>
      </c>
      <c r="I40" s="5">
        <v>41671</v>
      </c>
    </row>
    <row r="41" spans="1:9" x14ac:dyDescent="0.3">
      <c r="A41" s="4" t="s">
        <v>11</v>
      </c>
      <c r="B41" s="4" t="str" cm="1">
        <f t="array" ref="B41">_xlfn.IFS(financials[[#This Row],[Discounts]]&gt;50000,"High discount",financials[[#This Row],[Discounts]]&gt;=5001,"medium discount",financials[[#This Row],[Discounts]]&gt;=1,"Low discount",financials[[#This Row],[Discounts]]&lt;1,"None")</f>
        <v>None</v>
      </c>
      <c r="C41">
        <v>2838</v>
      </c>
      <c r="D41" s="1">
        <v>12</v>
      </c>
      <c r="E41" s="1">
        <f>financials[[#This Row],[Units Sold]]*financials[[#This Row],[Sale Price]]-financials[[#This Row],[Discounts]]</f>
        <v>34056</v>
      </c>
      <c r="F41" s="1">
        <v>0</v>
      </c>
      <c r="G41" s="1">
        <v>8514</v>
      </c>
      <c r="H41" s="1">
        <f>financials[[#This Row],[sales amount]]-financials[[#This Row],[COGS]]</f>
        <v>25542</v>
      </c>
      <c r="I41" s="5">
        <v>41730</v>
      </c>
    </row>
    <row r="42" spans="1:9" x14ac:dyDescent="0.3">
      <c r="A42" s="4" t="s">
        <v>11</v>
      </c>
      <c r="B42" s="4" t="str" cm="1">
        <f t="array" ref="B42">_xlfn.IFS(financials[[#This Row],[Discounts]]&gt;50000,"High discount",financials[[#This Row],[Discounts]]&gt;=5001,"medium discount",financials[[#This Row],[Discounts]]&gt;=1,"Low discount",financials[[#This Row],[Discounts]]&lt;1,"None")</f>
        <v>None</v>
      </c>
      <c r="C42">
        <v>2178</v>
      </c>
      <c r="D42" s="1">
        <v>15</v>
      </c>
      <c r="E42" s="1">
        <f>financials[[#This Row],[Units Sold]]*financials[[#This Row],[Sale Price]]-financials[[#This Row],[Discounts]]</f>
        <v>32670</v>
      </c>
      <c r="F42" s="1">
        <v>0</v>
      </c>
      <c r="G42" s="1">
        <v>21780</v>
      </c>
      <c r="H42" s="1">
        <f>financials[[#This Row],[sales amount]]-financials[[#This Row],[COGS]]</f>
        <v>10890</v>
      </c>
      <c r="I42" s="5">
        <v>41791</v>
      </c>
    </row>
    <row r="43" spans="1:9" x14ac:dyDescent="0.3">
      <c r="A43" s="4" t="s">
        <v>11</v>
      </c>
      <c r="B43" s="4" t="str" cm="1">
        <f t="array" ref="B43">_xlfn.IFS(financials[[#This Row],[Discounts]]&gt;50000,"High discount",financials[[#This Row],[Discounts]]&gt;=5001,"medium discount",financials[[#This Row],[Discounts]]&gt;=1,"Low discount",financials[[#This Row],[Discounts]]&lt;1,"None")</f>
        <v>None</v>
      </c>
      <c r="C43">
        <v>888</v>
      </c>
      <c r="D43" s="1">
        <v>15</v>
      </c>
      <c r="E43" s="1">
        <f>financials[[#This Row],[Units Sold]]*financials[[#This Row],[Sale Price]]-financials[[#This Row],[Discounts]]</f>
        <v>13320</v>
      </c>
      <c r="F43" s="1">
        <v>0</v>
      </c>
      <c r="G43" s="1">
        <v>8880</v>
      </c>
      <c r="H43" s="1">
        <f>financials[[#This Row],[sales amount]]-financials[[#This Row],[COGS]]</f>
        <v>4440</v>
      </c>
      <c r="I43" s="5">
        <v>41791</v>
      </c>
    </row>
    <row r="44" spans="1:9" x14ac:dyDescent="0.3">
      <c r="A44" s="4" t="s">
        <v>11</v>
      </c>
      <c r="B44" s="4" t="str" cm="1">
        <f t="array" ref="B44">_xlfn.IFS(financials[[#This Row],[Discounts]]&gt;50000,"High discount",financials[[#This Row],[Discounts]]&gt;=5001,"medium discount",financials[[#This Row],[Discounts]]&gt;=1,"Low discount",financials[[#This Row],[Discounts]]&lt;1,"None")</f>
        <v>None</v>
      </c>
      <c r="C44">
        <v>1527</v>
      </c>
      <c r="D44" s="1">
        <v>350</v>
      </c>
      <c r="E44" s="1">
        <f>financials[[#This Row],[Units Sold]]*financials[[#This Row],[Sale Price]]-financials[[#This Row],[Discounts]]</f>
        <v>534450</v>
      </c>
      <c r="F44" s="1">
        <v>0</v>
      </c>
      <c r="G44" s="1">
        <v>397020</v>
      </c>
      <c r="H44" s="1">
        <f>financials[[#This Row],[sales amount]]-financials[[#This Row],[COGS]]</f>
        <v>137430</v>
      </c>
      <c r="I44" s="5">
        <v>41518</v>
      </c>
    </row>
    <row r="45" spans="1:9" x14ac:dyDescent="0.3">
      <c r="A45" s="4" t="s">
        <v>11</v>
      </c>
      <c r="B45" s="4" t="str" cm="1">
        <f t="array" ref="B45">_xlfn.IFS(financials[[#This Row],[Discounts]]&gt;50000,"High discount",financials[[#This Row],[Discounts]]&gt;=5001,"medium discount",financials[[#This Row],[Discounts]]&gt;=1,"Low discount",financials[[#This Row],[Discounts]]&lt;1,"None")</f>
        <v>None</v>
      </c>
      <c r="C45">
        <v>2151</v>
      </c>
      <c r="D45" s="1">
        <v>300</v>
      </c>
      <c r="E45" s="1">
        <f>financials[[#This Row],[Units Sold]]*financials[[#This Row],[Sale Price]]-financials[[#This Row],[Discounts]]</f>
        <v>645300</v>
      </c>
      <c r="F45" s="1">
        <v>0</v>
      </c>
      <c r="G45" s="1">
        <v>537750</v>
      </c>
      <c r="H45" s="1">
        <f>financials[[#This Row],[sales amount]]-financials[[#This Row],[COGS]]</f>
        <v>107550</v>
      </c>
      <c r="I45" s="5">
        <v>41883</v>
      </c>
    </row>
    <row r="46" spans="1:9" x14ac:dyDescent="0.3">
      <c r="A46" s="4" t="s">
        <v>11</v>
      </c>
      <c r="B46" s="4" t="str" cm="1">
        <f t="array" ref="B46">_xlfn.IFS(financials[[#This Row],[Discounts]]&gt;50000,"High discount",financials[[#This Row],[Discounts]]&gt;=5001,"medium discount",financials[[#This Row],[Discounts]]&gt;=1,"Low discount",financials[[#This Row],[Discounts]]&lt;1,"None")</f>
        <v>None</v>
      </c>
      <c r="C46">
        <v>1817</v>
      </c>
      <c r="D46" s="1">
        <v>20</v>
      </c>
      <c r="E46" s="1">
        <f>financials[[#This Row],[Units Sold]]*financials[[#This Row],[Sale Price]]-financials[[#This Row],[Discounts]]</f>
        <v>36340</v>
      </c>
      <c r="F46" s="1">
        <v>0</v>
      </c>
      <c r="G46" s="1">
        <v>18170</v>
      </c>
      <c r="H46" s="1">
        <f>financials[[#This Row],[sales amount]]-financials[[#This Row],[COGS]]</f>
        <v>18170</v>
      </c>
      <c r="I46" s="5">
        <v>41974</v>
      </c>
    </row>
    <row r="47" spans="1:9" x14ac:dyDescent="0.3">
      <c r="A47" s="4" t="s">
        <v>12</v>
      </c>
      <c r="B47" s="4" t="str" cm="1">
        <f t="array" ref="B47">_xlfn.IFS(financials[[#This Row],[Discounts]]&gt;50000,"High discount",financials[[#This Row],[Discounts]]&gt;=5001,"medium discount",financials[[#This Row],[Discounts]]&gt;=1,"Low discount",financials[[#This Row],[Discounts]]&lt;1,"None")</f>
        <v>None</v>
      </c>
      <c r="C47">
        <v>2750</v>
      </c>
      <c r="D47" s="1">
        <v>350</v>
      </c>
      <c r="E47" s="1">
        <f>financials[[#This Row],[Units Sold]]*financials[[#This Row],[Sale Price]]-financials[[#This Row],[Discounts]]</f>
        <v>962500</v>
      </c>
      <c r="F47" s="1">
        <v>0</v>
      </c>
      <c r="G47" s="1">
        <v>715000</v>
      </c>
      <c r="H47" s="1">
        <f>financials[[#This Row],[sales amount]]-financials[[#This Row],[COGS]]</f>
        <v>247500</v>
      </c>
      <c r="I47" s="5">
        <v>41671</v>
      </c>
    </row>
    <row r="48" spans="1:9" x14ac:dyDescent="0.3">
      <c r="A48" s="4" t="s">
        <v>12</v>
      </c>
      <c r="B48" s="4" t="str" cm="1">
        <f t="array" ref="B48">_xlfn.IFS(financials[[#This Row],[Discounts]]&gt;50000,"High discount",financials[[#This Row],[Discounts]]&gt;=5001,"medium discount",financials[[#This Row],[Discounts]]&gt;=1,"Low discount",financials[[#This Row],[Discounts]]&lt;1,"None")</f>
        <v>None</v>
      </c>
      <c r="C48">
        <v>1953</v>
      </c>
      <c r="D48" s="1">
        <v>12</v>
      </c>
      <c r="E48" s="1">
        <f>financials[[#This Row],[Units Sold]]*financials[[#This Row],[Sale Price]]-financials[[#This Row],[Discounts]]</f>
        <v>23436</v>
      </c>
      <c r="F48" s="1">
        <v>0</v>
      </c>
      <c r="G48" s="1">
        <v>5859</v>
      </c>
      <c r="H48" s="1">
        <f>financials[[#This Row],[sales amount]]-financials[[#This Row],[COGS]]</f>
        <v>17577</v>
      </c>
      <c r="I48" s="5">
        <v>41730</v>
      </c>
    </row>
    <row r="49" spans="1:9" x14ac:dyDescent="0.3">
      <c r="A49" s="4" t="s">
        <v>12</v>
      </c>
      <c r="B49" s="4" t="str" cm="1">
        <f t="array" ref="B49">_xlfn.IFS(financials[[#This Row],[Discounts]]&gt;50000,"High discount",financials[[#This Row],[Discounts]]&gt;=5001,"medium discount",financials[[#This Row],[Discounts]]&gt;=1,"Low discount",financials[[#This Row],[Discounts]]&lt;1,"None")</f>
        <v>None</v>
      </c>
      <c r="C49">
        <v>4219.5</v>
      </c>
      <c r="D49" s="1">
        <v>125</v>
      </c>
      <c r="E49" s="1">
        <f>financials[[#This Row],[Units Sold]]*financials[[#This Row],[Sale Price]]-financials[[#This Row],[Discounts]]</f>
        <v>527437.5</v>
      </c>
      <c r="F49" s="1">
        <v>0</v>
      </c>
      <c r="G49" s="1">
        <v>506340</v>
      </c>
      <c r="H49" s="1">
        <f>financials[[#This Row],[sales amount]]-financials[[#This Row],[COGS]]</f>
        <v>21097.5</v>
      </c>
      <c r="I49" s="5">
        <v>41730</v>
      </c>
    </row>
    <row r="50" spans="1:9" x14ac:dyDescent="0.3">
      <c r="A50" s="4" t="s">
        <v>12</v>
      </c>
      <c r="B50" s="4" t="str" cm="1">
        <f t="array" ref="B50">_xlfn.IFS(financials[[#This Row],[Discounts]]&gt;50000,"High discount",financials[[#This Row],[Discounts]]&gt;=5001,"medium discount",financials[[#This Row],[Discounts]]&gt;=1,"Low discount",financials[[#This Row],[Discounts]]&lt;1,"None")</f>
        <v>None</v>
      </c>
      <c r="C50">
        <v>1899</v>
      </c>
      <c r="D50" s="1">
        <v>20</v>
      </c>
      <c r="E50" s="1">
        <f>financials[[#This Row],[Units Sold]]*financials[[#This Row],[Sale Price]]-financials[[#This Row],[Discounts]]</f>
        <v>37980</v>
      </c>
      <c r="F50" s="1">
        <v>0</v>
      </c>
      <c r="G50" s="1">
        <v>18990</v>
      </c>
      <c r="H50" s="1">
        <f>financials[[#This Row],[sales amount]]-financials[[#This Row],[COGS]]</f>
        <v>18990</v>
      </c>
      <c r="I50" s="5">
        <v>41791</v>
      </c>
    </row>
    <row r="51" spans="1:9" x14ac:dyDescent="0.3">
      <c r="A51" s="4" t="s">
        <v>12</v>
      </c>
      <c r="B51" s="4" t="str" cm="1">
        <f t="array" ref="B51">_xlfn.IFS(financials[[#This Row],[Discounts]]&gt;50000,"High discount",financials[[#This Row],[Discounts]]&gt;=5001,"medium discount",financials[[#This Row],[Discounts]]&gt;=1,"Low discount",financials[[#This Row],[Discounts]]&lt;1,"None")</f>
        <v>None</v>
      </c>
      <c r="C51">
        <v>1686</v>
      </c>
      <c r="D51" s="1">
        <v>7</v>
      </c>
      <c r="E51" s="1">
        <f>financials[[#This Row],[Units Sold]]*financials[[#This Row],[Sale Price]]-financials[[#This Row],[Discounts]]</f>
        <v>11802</v>
      </c>
      <c r="F51" s="1">
        <v>0</v>
      </c>
      <c r="G51" s="1">
        <v>8430</v>
      </c>
      <c r="H51" s="1">
        <f>financials[[#This Row],[sales amount]]-financials[[#This Row],[COGS]]</f>
        <v>3372</v>
      </c>
      <c r="I51" s="5">
        <v>41821</v>
      </c>
    </row>
    <row r="52" spans="1:9" x14ac:dyDescent="0.3">
      <c r="A52" s="4" t="s">
        <v>12</v>
      </c>
      <c r="B52" s="4" t="str" cm="1">
        <f t="array" ref="B52">_xlfn.IFS(financials[[#This Row],[Discounts]]&gt;50000,"High discount",financials[[#This Row],[Discounts]]&gt;=5001,"medium discount",financials[[#This Row],[Discounts]]&gt;=1,"Low discount",financials[[#This Row],[Discounts]]&lt;1,"None")</f>
        <v>None</v>
      </c>
      <c r="C52">
        <v>2141</v>
      </c>
      <c r="D52" s="1">
        <v>12</v>
      </c>
      <c r="E52" s="1">
        <f>financials[[#This Row],[Units Sold]]*financials[[#This Row],[Sale Price]]-financials[[#This Row],[Discounts]]</f>
        <v>25692</v>
      </c>
      <c r="F52" s="1">
        <v>0</v>
      </c>
      <c r="G52" s="1">
        <v>6423</v>
      </c>
      <c r="H52" s="1">
        <f>financials[[#This Row],[sales amount]]-financials[[#This Row],[COGS]]</f>
        <v>19269</v>
      </c>
      <c r="I52" s="5">
        <v>41852</v>
      </c>
    </row>
    <row r="53" spans="1:9" x14ac:dyDescent="0.3">
      <c r="A53" s="4" t="s">
        <v>12</v>
      </c>
      <c r="B53" s="4" t="str" cm="1">
        <f t="array" ref="B53">_xlfn.IFS(financials[[#This Row],[Discounts]]&gt;50000,"High discount",financials[[#This Row],[Discounts]]&gt;=5001,"medium discount",financials[[#This Row],[Discounts]]&gt;=1,"Low discount",financials[[#This Row],[Discounts]]&lt;1,"None")</f>
        <v>None</v>
      </c>
      <c r="C53">
        <v>1143</v>
      </c>
      <c r="D53" s="1">
        <v>7</v>
      </c>
      <c r="E53" s="1">
        <f>financials[[#This Row],[Units Sold]]*financials[[#This Row],[Sale Price]]-financials[[#This Row],[Discounts]]</f>
        <v>8001</v>
      </c>
      <c r="F53" s="1">
        <v>0</v>
      </c>
      <c r="G53" s="1">
        <v>5715</v>
      </c>
      <c r="H53" s="1">
        <f>financials[[#This Row],[sales amount]]-financials[[#This Row],[COGS]]</f>
        <v>2286</v>
      </c>
      <c r="I53" s="5">
        <v>41913</v>
      </c>
    </row>
    <row r="54" spans="1:9" x14ac:dyDescent="0.3">
      <c r="A54" s="4" t="s">
        <v>12</v>
      </c>
      <c r="B54" s="4" t="str" cm="1">
        <f t="array" ref="B54">_xlfn.IFS(financials[[#This Row],[Discounts]]&gt;50000,"High discount",financials[[#This Row],[Discounts]]&gt;=5001,"medium discount",financials[[#This Row],[Discounts]]&gt;=1,"Low discount",financials[[#This Row],[Discounts]]&lt;1,"None")</f>
        <v>None</v>
      </c>
      <c r="C54">
        <v>615</v>
      </c>
      <c r="D54" s="1">
        <v>15</v>
      </c>
      <c r="E54" s="1">
        <f>financials[[#This Row],[Units Sold]]*financials[[#This Row],[Sale Price]]-financials[[#This Row],[Discounts]]</f>
        <v>9225</v>
      </c>
      <c r="F54" s="1">
        <v>0</v>
      </c>
      <c r="G54" s="1">
        <v>6150</v>
      </c>
      <c r="H54" s="1">
        <f>financials[[#This Row],[sales amount]]-financials[[#This Row],[COGS]]</f>
        <v>3075</v>
      </c>
      <c r="I54" s="5">
        <v>41974</v>
      </c>
    </row>
    <row r="55" spans="1:9" x14ac:dyDescent="0.3">
      <c r="A55" s="4" t="s">
        <v>9</v>
      </c>
      <c r="B55" s="4" t="str" cm="1">
        <f t="array" ref="B55">_xlfn.IFS(financials[[#This Row],[Discounts]]&gt;50000,"High discount",financials[[#This Row],[Discounts]]&gt;=5001,"medium discount",financials[[#This Row],[Discounts]]&gt;=1,"Low discount",financials[[#This Row],[Discounts]]&lt;1,"None")</f>
        <v>Low discount</v>
      </c>
      <c r="C55">
        <v>3945</v>
      </c>
      <c r="D55" s="1">
        <v>7</v>
      </c>
      <c r="E55" s="1">
        <f>financials[[#This Row],[Units Sold]]*financials[[#This Row],[Sale Price]]-financials[[#This Row],[Discounts]]</f>
        <v>27338.85</v>
      </c>
      <c r="F55" s="1">
        <v>276.14999999999998</v>
      </c>
      <c r="G55" s="1">
        <v>19725</v>
      </c>
      <c r="H55" s="1">
        <f>financials[[#This Row],[sales amount]]-financials[[#This Row],[COGS]]</f>
        <v>7613.8499999999985</v>
      </c>
      <c r="I55" s="5">
        <v>41640</v>
      </c>
    </row>
    <row r="56" spans="1:9" x14ac:dyDescent="0.3">
      <c r="A56" s="4" t="s">
        <v>9</v>
      </c>
      <c r="B56" s="4" t="str" cm="1">
        <f t="array" ref="B56">_xlfn.IFS(financials[[#This Row],[Discounts]]&gt;50000,"High discount",financials[[#This Row],[Discounts]]&gt;=5001,"medium discount",financials[[#This Row],[Discounts]]&gt;=1,"Low discount",financials[[#This Row],[Discounts]]&lt;1,"None")</f>
        <v>Low discount</v>
      </c>
      <c r="C56">
        <v>2296</v>
      </c>
      <c r="D56" s="1">
        <v>15</v>
      </c>
      <c r="E56" s="1">
        <f>financials[[#This Row],[Units Sold]]*financials[[#This Row],[Sale Price]]-financials[[#This Row],[Discounts]]</f>
        <v>34095.599999999999</v>
      </c>
      <c r="F56" s="1">
        <v>344.4</v>
      </c>
      <c r="G56" s="1">
        <v>22960</v>
      </c>
      <c r="H56" s="1">
        <f>financials[[#This Row],[sales amount]]-financials[[#This Row],[COGS]]</f>
        <v>11135.599999999999</v>
      </c>
      <c r="I56" s="5">
        <v>41671</v>
      </c>
    </row>
    <row r="57" spans="1:9" x14ac:dyDescent="0.3">
      <c r="A57" s="4" t="s">
        <v>9</v>
      </c>
      <c r="B57" s="4" t="str" cm="1">
        <f t="array" ref="B57">_xlfn.IFS(financials[[#This Row],[Discounts]]&gt;50000,"High discount",financials[[#This Row],[Discounts]]&gt;=5001,"medium discount",financials[[#This Row],[Discounts]]&gt;=1,"Low discount",financials[[#This Row],[Discounts]]&lt;1,"None")</f>
        <v>Low discount</v>
      </c>
      <c r="C57">
        <v>1030</v>
      </c>
      <c r="D57" s="1">
        <v>7</v>
      </c>
      <c r="E57" s="1">
        <f>financials[[#This Row],[Units Sold]]*financials[[#This Row],[Sale Price]]-financials[[#This Row],[Discounts]]</f>
        <v>7137.9</v>
      </c>
      <c r="F57" s="1">
        <v>72.099999999999994</v>
      </c>
      <c r="G57" s="1">
        <v>5150</v>
      </c>
      <c r="H57" s="1">
        <f>financials[[#This Row],[sales amount]]-financials[[#This Row],[COGS]]</f>
        <v>1987.8999999999996</v>
      </c>
      <c r="I57" s="5">
        <v>41760</v>
      </c>
    </row>
    <row r="58" spans="1:9" x14ac:dyDescent="0.3">
      <c r="A58" s="4" t="s">
        <v>10</v>
      </c>
      <c r="B58" s="4" t="str" cm="1">
        <f t="array" ref="B58">_xlfn.IFS(financials[[#This Row],[Discounts]]&gt;50000,"High discount",financials[[#This Row],[Discounts]]&gt;=5001,"medium discount",financials[[#This Row],[Discounts]]&gt;=1,"Low discount",financials[[#This Row],[Discounts]]&lt;1,"None")</f>
        <v>Low discount</v>
      </c>
      <c r="C58">
        <v>639</v>
      </c>
      <c r="D58" s="1">
        <v>7</v>
      </c>
      <c r="E58" s="1">
        <f>financials[[#This Row],[Units Sold]]*financials[[#This Row],[Sale Price]]-financials[[#This Row],[Discounts]]</f>
        <v>4428.2700000000004</v>
      </c>
      <c r="F58" s="1">
        <v>44.73</v>
      </c>
      <c r="G58" s="1">
        <v>3195</v>
      </c>
      <c r="H58" s="1">
        <f>financials[[#This Row],[sales amount]]-financials[[#This Row],[COGS]]</f>
        <v>1233.2700000000004</v>
      </c>
      <c r="I58" s="5">
        <v>41944</v>
      </c>
    </row>
    <row r="59" spans="1:9" x14ac:dyDescent="0.3">
      <c r="A59" s="4" t="s">
        <v>11</v>
      </c>
      <c r="B59" s="4" t="str" cm="1">
        <f t="array" ref="B59">_xlfn.IFS(financials[[#This Row],[Discounts]]&gt;50000,"High discount",financials[[#This Row],[Discounts]]&gt;=5001,"medium discount",financials[[#This Row],[Discounts]]&gt;=1,"Low discount",financials[[#This Row],[Discounts]]&lt;1,"None")</f>
        <v>Low discount</v>
      </c>
      <c r="C59">
        <v>1326</v>
      </c>
      <c r="D59" s="1">
        <v>7</v>
      </c>
      <c r="E59" s="1">
        <f>financials[[#This Row],[Units Sold]]*financials[[#This Row],[Sale Price]]-financials[[#This Row],[Discounts]]</f>
        <v>9189.18</v>
      </c>
      <c r="F59" s="1">
        <v>92.82</v>
      </c>
      <c r="G59" s="1">
        <v>6630</v>
      </c>
      <c r="H59" s="1">
        <f>financials[[#This Row],[sales amount]]-financials[[#This Row],[COGS]]</f>
        <v>2559.1800000000003</v>
      </c>
      <c r="I59" s="5">
        <v>41699</v>
      </c>
    </row>
    <row r="60" spans="1:9" x14ac:dyDescent="0.3">
      <c r="A60" s="4" t="s">
        <v>7</v>
      </c>
      <c r="B60" s="4" t="str" cm="1">
        <f t="array" ref="B60">_xlfn.IFS(financials[[#This Row],[Discounts]]&gt;50000,"High discount",financials[[#This Row],[Discounts]]&gt;=5001,"medium discount",financials[[#This Row],[Discounts]]&gt;=1,"Low discount",financials[[#This Row],[Discounts]]&lt;1,"None")</f>
        <v>Low discount</v>
      </c>
      <c r="C60">
        <v>1858</v>
      </c>
      <c r="D60" s="1">
        <v>12</v>
      </c>
      <c r="E60" s="1">
        <f>financials[[#This Row],[Units Sold]]*financials[[#This Row],[Sale Price]]-financials[[#This Row],[Discounts]]</f>
        <v>22073.040000000001</v>
      </c>
      <c r="F60" s="1">
        <v>222.96</v>
      </c>
      <c r="G60" s="1">
        <v>5574</v>
      </c>
      <c r="H60" s="1">
        <f>financials[[#This Row],[sales amount]]-financials[[#This Row],[COGS]]</f>
        <v>16499.04</v>
      </c>
      <c r="I60" s="5">
        <v>41671</v>
      </c>
    </row>
    <row r="61" spans="1:9" x14ac:dyDescent="0.3">
      <c r="A61" s="4" t="s">
        <v>7</v>
      </c>
      <c r="B61" s="4" t="str" cm="1">
        <f t="array" ref="B61">_xlfn.IFS(financials[[#This Row],[Discounts]]&gt;50000,"High discount",financials[[#This Row],[Discounts]]&gt;=5001,"medium discount",financials[[#This Row],[Discounts]]&gt;=1,"Low discount",financials[[#This Row],[Discounts]]&lt;1,"None")</f>
        <v>Low discount</v>
      </c>
      <c r="C61">
        <v>1210</v>
      </c>
      <c r="D61" s="1">
        <v>350</v>
      </c>
      <c r="E61" s="1">
        <f>financials[[#This Row],[Units Sold]]*financials[[#This Row],[Sale Price]]-financials[[#This Row],[Discounts]]</f>
        <v>419265</v>
      </c>
      <c r="F61" s="1">
        <v>4235</v>
      </c>
      <c r="G61" s="1">
        <v>314600</v>
      </c>
      <c r="H61" s="1">
        <f>financials[[#This Row],[sales amount]]-financials[[#This Row],[COGS]]</f>
        <v>104665</v>
      </c>
      <c r="I61" s="5">
        <v>41699</v>
      </c>
    </row>
    <row r="62" spans="1:9" x14ac:dyDescent="0.3">
      <c r="A62" s="4" t="s">
        <v>7</v>
      </c>
      <c r="B62" s="4" t="str" cm="1">
        <f t="array" ref="B62">_xlfn.IFS(financials[[#This Row],[Discounts]]&gt;50000,"High discount",financials[[#This Row],[Discounts]]&gt;=5001,"medium discount",financials[[#This Row],[Discounts]]&gt;=1,"Low discount",financials[[#This Row],[Discounts]]&lt;1,"None")</f>
        <v>Low discount</v>
      </c>
      <c r="C62">
        <v>2529</v>
      </c>
      <c r="D62" s="1">
        <v>7</v>
      </c>
      <c r="E62" s="1">
        <f>financials[[#This Row],[Units Sold]]*financials[[#This Row],[Sale Price]]-financials[[#This Row],[Discounts]]</f>
        <v>17525.97</v>
      </c>
      <c r="F62" s="1">
        <v>177.03</v>
      </c>
      <c r="G62" s="1">
        <v>12645</v>
      </c>
      <c r="H62" s="1">
        <f>financials[[#This Row],[sales amount]]-financials[[#This Row],[COGS]]</f>
        <v>4880.9700000000012</v>
      </c>
      <c r="I62" s="5">
        <v>41821</v>
      </c>
    </row>
    <row r="63" spans="1:9" x14ac:dyDescent="0.3">
      <c r="A63" s="4" t="s">
        <v>7</v>
      </c>
      <c r="B63" s="4" t="str" cm="1">
        <f t="array" ref="B63">_xlfn.IFS(financials[[#This Row],[Discounts]]&gt;50000,"High discount",financials[[#This Row],[Discounts]]&gt;=5001,"medium discount",financials[[#This Row],[Discounts]]&gt;=1,"Low discount",financials[[#This Row],[Discounts]]&lt;1,"None")</f>
        <v>Low discount</v>
      </c>
      <c r="C63">
        <v>1445</v>
      </c>
      <c r="D63" s="1">
        <v>12</v>
      </c>
      <c r="E63" s="1">
        <f>financials[[#This Row],[Units Sold]]*financials[[#This Row],[Sale Price]]-financials[[#This Row],[Discounts]]</f>
        <v>17166.599999999999</v>
      </c>
      <c r="F63" s="1">
        <v>173.4</v>
      </c>
      <c r="G63" s="1">
        <v>4335</v>
      </c>
      <c r="H63" s="1">
        <f>financials[[#This Row],[sales amount]]-financials[[#This Row],[COGS]]</f>
        <v>12831.599999999999</v>
      </c>
      <c r="I63" s="5">
        <v>41883</v>
      </c>
    </row>
    <row r="64" spans="1:9" x14ac:dyDescent="0.3">
      <c r="A64" s="4" t="s">
        <v>7</v>
      </c>
      <c r="B64" s="4" t="str" cm="1">
        <f t="array" ref="B64">_xlfn.IFS(financials[[#This Row],[Discounts]]&gt;50000,"High discount",financials[[#This Row],[Discounts]]&gt;=5001,"medium discount",financials[[#This Row],[Discounts]]&gt;=1,"Low discount",financials[[#This Row],[Discounts]]&lt;1,"None")</f>
        <v>Low discount</v>
      </c>
      <c r="C64">
        <v>330</v>
      </c>
      <c r="D64" s="1">
        <v>125</v>
      </c>
      <c r="E64" s="1">
        <f>financials[[#This Row],[Units Sold]]*financials[[#This Row],[Sale Price]]-financials[[#This Row],[Discounts]]</f>
        <v>40837.5</v>
      </c>
      <c r="F64" s="1">
        <v>412.5</v>
      </c>
      <c r="G64" s="1">
        <v>39600</v>
      </c>
      <c r="H64" s="1">
        <f>financials[[#This Row],[sales amount]]-financials[[#This Row],[COGS]]</f>
        <v>1237.5</v>
      </c>
      <c r="I64" s="5">
        <v>41518</v>
      </c>
    </row>
    <row r="65" spans="1:9" x14ac:dyDescent="0.3">
      <c r="A65" s="4" t="s">
        <v>7</v>
      </c>
      <c r="B65" s="4" t="str" cm="1">
        <f t="array" ref="B65">_xlfn.IFS(financials[[#This Row],[Discounts]]&gt;50000,"High discount",financials[[#This Row],[Discounts]]&gt;=5001,"medium discount",financials[[#This Row],[Discounts]]&gt;=1,"Low discount",financials[[#This Row],[Discounts]]&lt;1,"None")</f>
        <v>Low discount</v>
      </c>
      <c r="C65">
        <v>2671</v>
      </c>
      <c r="D65" s="1">
        <v>12</v>
      </c>
      <c r="E65" s="1">
        <f>financials[[#This Row],[Units Sold]]*financials[[#This Row],[Sale Price]]-financials[[#This Row],[Discounts]]</f>
        <v>31731.48</v>
      </c>
      <c r="F65" s="1">
        <v>320.52</v>
      </c>
      <c r="G65" s="1">
        <v>8013</v>
      </c>
      <c r="H65" s="1">
        <f>financials[[#This Row],[sales amount]]-financials[[#This Row],[COGS]]</f>
        <v>23718.48</v>
      </c>
      <c r="I65" s="5">
        <v>41883</v>
      </c>
    </row>
    <row r="66" spans="1:9" x14ac:dyDescent="0.3">
      <c r="A66" s="4" t="s">
        <v>7</v>
      </c>
      <c r="B66" s="4" t="str" cm="1">
        <f t="array" ref="B66">_xlfn.IFS(financials[[#This Row],[Discounts]]&gt;50000,"High discount",financials[[#This Row],[Discounts]]&gt;=5001,"medium discount",financials[[#This Row],[Discounts]]&gt;=1,"Low discount",financials[[#This Row],[Discounts]]&lt;1,"None")</f>
        <v>Low discount</v>
      </c>
      <c r="C66">
        <v>766</v>
      </c>
      <c r="D66" s="1">
        <v>12</v>
      </c>
      <c r="E66" s="1">
        <f>financials[[#This Row],[Units Sold]]*financials[[#This Row],[Sale Price]]-financials[[#This Row],[Discounts]]</f>
        <v>9100.08</v>
      </c>
      <c r="F66" s="1">
        <v>91.92</v>
      </c>
      <c r="G66" s="1">
        <v>2298</v>
      </c>
      <c r="H66" s="1">
        <f>financials[[#This Row],[sales amount]]-financials[[#This Row],[COGS]]</f>
        <v>6802.08</v>
      </c>
      <c r="I66" s="5">
        <v>41548</v>
      </c>
    </row>
    <row r="67" spans="1:9" x14ac:dyDescent="0.3">
      <c r="A67" s="4" t="s">
        <v>7</v>
      </c>
      <c r="B67" s="4" t="str" cm="1">
        <f t="array" ref="B67">_xlfn.IFS(financials[[#This Row],[Discounts]]&gt;50000,"High discount",financials[[#This Row],[Discounts]]&gt;=5001,"medium discount",financials[[#This Row],[Discounts]]&gt;=1,"Low discount",financials[[#This Row],[Discounts]]&lt;1,"None")</f>
        <v>Low discount</v>
      </c>
      <c r="C67">
        <v>494</v>
      </c>
      <c r="D67" s="1">
        <v>300</v>
      </c>
      <c r="E67" s="1">
        <f>financials[[#This Row],[Units Sold]]*financials[[#This Row],[Sale Price]]-financials[[#This Row],[Discounts]]</f>
        <v>146718</v>
      </c>
      <c r="F67" s="1">
        <v>1482</v>
      </c>
      <c r="G67" s="1">
        <v>123500</v>
      </c>
      <c r="H67" s="1">
        <f>financials[[#This Row],[sales amount]]-financials[[#This Row],[COGS]]</f>
        <v>23218</v>
      </c>
      <c r="I67" s="5">
        <v>41548</v>
      </c>
    </row>
    <row r="68" spans="1:9" x14ac:dyDescent="0.3">
      <c r="A68" s="4" t="s">
        <v>7</v>
      </c>
      <c r="B68" s="4" t="str" cm="1">
        <f t="array" ref="B68">_xlfn.IFS(financials[[#This Row],[Discounts]]&gt;50000,"High discount",financials[[#This Row],[Discounts]]&gt;=5001,"medium discount",financials[[#This Row],[Discounts]]&gt;=1,"Low discount",financials[[#This Row],[Discounts]]&lt;1,"None")</f>
        <v>Low discount</v>
      </c>
      <c r="C68">
        <v>1397</v>
      </c>
      <c r="D68" s="1">
        <v>350</v>
      </c>
      <c r="E68" s="1">
        <f>financials[[#This Row],[Units Sold]]*financials[[#This Row],[Sale Price]]-financials[[#This Row],[Discounts]]</f>
        <v>484060.5</v>
      </c>
      <c r="F68" s="1">
        <v>4889.5</v>
      </c>
      <c r="G68" s="1">
        <v>363220</v>
      </c>
      <c r="H68" s="1">
        <f>financials[[#This Row],[sales amount]]-financials[[#This Row],[COGS]]</f>
        <v>120840.5</v>
      </c>
      <c r="I68" s="5">
        <v>41913</v>
      </c>
    </row>
    <row r="69" spans="1:9" x14ac:dyDescent="0.3">
      <c r="A69" s="4" t="s">
        <v>7</v>
      </c>
      <c r="B69" s="4" t="str" cm="1">
        <f t="array" ref="B69">_xlfn.IFS(financials[[#This Row],[Discounts]]&gt;50000,"High discount",financials[[#This Row],[Discounts]]&gt;=5001,"medium discount",financials[[#This Row],[Discounts]]&gt;=1,"Low discount",financials[[#This Row],[Discounts]]&lt;1,"None")</f>
        <v>medium discount</v>
      </c>
      <c r="C69">
        <v>2155</v>
      </c>
      <c r="D69" s="1">
        <v>350</v>
      </c>
      <c r="E69" s="1">
        <f>financials[[#This Row],[Units Sold]]*financials[[#This Row],[Sale Price]]-financials[[#This Row],[Discounts]]</f>
        <v>746707.5</v>
      </c>
      <c r="F69" s="1">
        <v>7542.5</v>
      </c>
      <c r="G69" s="1">
        <v>560300</v>
      </c>
      <c r="H69" s="1">
        <f>financials[[#This Row],[sales amount]]-financials[[#This Row],[COGS]]</f>
        <v>186407.5</v>
      </c>
      <c r="I69" s="5">
        <v>41974</v>
      </c>
    </row>
    <row r="70" spans="1:9" x14ac:dyDescent="0.3">
      <c r="A70" s="4" t="s">
        <v>8</v>
      </c>
      <c r="B70" s="4" t="str" cm="1">
        <f t="array" ref="B70">_xlfn.IFS(financials[[#This Row],[Discounts]]&gt;50000,"High discount",financials[[#This Row],[Discounts]]&gt;=5001,"medium discount",financials[[#This Row],[Discounts]]&gt;=1,"Low discount",financials[[#This Row],[Discounts]]&lt;1,"None")</f>
        <v>Low discount</v>
      </c>
      <c r="C70">
        <v>2214</v>
      </c>
      <c r="D70" s="1">
        <v>15</v>
      </c>
      <c r="E70" s="1">
        <f>financials[[#This Row],[Units Sold]]*financials[[#This Row],[Sale Price]]-financials[[#This Row],[Discounts]]</f>
        <v>32877.9</v>
      </c>
      <c r="F70" s="1">
        <v>332.1</v>
      </c>
      <c r="G70" s="1">
        <v>22140</v>
      </c>
      <c r="H70" s="1">
        <f>financials[[#This Row],[sales amount]]-financials[[#This Row],[COGS]]</f>
        <v>10737.900000000001</v>
      </c>
      <c r="I70" s="5">
        <v>41699</v>
      </c>
    </row>
    <row r="71" spans="1:9" x14ac:dyDescent="0.3">
      <c r="A71" s="4" t="s">
        <v>8</v>
      </c>
      <c r="B71" s="4" t="str" cm="1">
        <f t="array" ref="B71">_xlfn.IFS(financials[[#This Row],[Discounts]]&gt;50000,"High discount",financials[[#This Row],[Discounts]]&gt;=5001,"medium discount",financials[[#This Row],[Discounts]]&gt;=1,"Low discount",financials[[#This Row],[Discounts]]&lt;1,"None")</f>
        <v>medium discount</v>
      </c>
      <c r="C71">
        <v>2301</v>
      </c>
      <c r="D71" s="1">
        <v>300</v>
      </c>
      <c r="E71" s="1">
        <f>financials[[#This Row],[Units Sold]]*financials[[#This Row],[Sale Price]]-financials[[#This Row],[Discounts]]</f>
        <v>683397</v>
      </c>
      <c r="F71" s="1">
        <v>6903</v>
      </c>
      <c r="G71" s="1">
        <v>575250</v>
      </c>
      <c r="H71" s="1">
        <f>financials[[#This Row],[sales amount]]-financials[[#This Row],[COGS]]</f>
        <v>108147</v>
      </c>
      <c r="I71" s="5">
        <v>41730</v>
      </c>
    </row>
    <row r="72" spans="1:9" x14ac:dyDescent="0.3">
      <c r="A72" s="4" t="s">
        <v>8</v>
      </c>
      <c r="B72" s="4" t="str" cm="1">
        <f t="array" ref="B72">_xlfn.IFS(financials[[#This Row],[Discounts]]&gt;50000,"High discount",financials[[#This Row],[Discounts]]&gt;=5001,"medium discount",financials[[#This Row],[Discounts]]&gt;=1,"Low discount",financials[[#This Row],[Discounts]]&lt;1,"None")</f>
        <v>Low discount</v>
      </c>
      <c r="C72">
        <v>1375.5</v>
      </c>
      <c r="D72" s="1">
        <v>20</v>
      </c>
      <c r="E72" s="1">
        <f>financials[[#This Row],[Units Sold]]*financials[[#This Row],[Sale Price]]-financials[[#This Row],[Discounts]]</f>
        <v>27234.9</v>
      </c>
      <c r="F72" s="1">
        <v>275.10000000000002</v>
      </c>
      <c r="G72" s="1">
        <v>13755</v>
      </c>
      <c r="H72" s="1">
        <f>financials[[#This Row],[sales amount]]-financials[[#This Row],[COGS]]</f>
        <v>13479.900000000001</v>
      </c>
      <c r="I72" s="5">
        <v>41821</v>
      </c>
    </row>
    <row r="73" spans="1:9" x14ac:dyDescent="0.3">
      <c r="A73" s="4" t="s">
        <v>8</v>
      </c>
      <c r="B73" s="4" t="str" cm="1">
        <f t="array" ref="B73">_xlfn.IFS(financials[[#This Row],[Discounts]]&gt;50000,"High discount",financials[[#This Row],[Discounts]]&gt;=5001,"medium discount",financials[[#This Row],[Discounts]]&gt;=1,"Low discount",financials[[#This Row],[Discounts]]&lt;1,"None")</f>
        <v>Low discount</v>
      </c>
      <c r="C73">
        <v>1830</v>
      </c>
      <c r="D73" s="1">
        <v>7</v>
      </c>
      <c r="E73" s="1">
        <f>financials[[#This Row],[Units Sold]]*financials[[#This Row],[Sale Price]]-financials[[#This Row],[Discounts]]</f>
        <v>12681.9</v>
      </c>
      <c r="F73" s="1">
        <v>128.1</v>
      </c>
      <c r="G73" s="1">
        <v>9150</v>
      </c>
      <c r="H73" s="1">
        <f>financials[[#This Row],[sales amount]]-financials[[#This Row],[COGS]]</f>
        <v>3531.8999999999996</v>
      </c>
      <c r="I73" s="5">
        <v>41852</v>
      </c>
    </row>
    <row r="74" spans="1:9" x14ac:dyDescent="0.3">
      <c r="A74" s="4" t="s">
        <v>8</v>
      </c>
      <c r="B74" s="4" t="str" cm="1">
        <f t="array" ref="B74">_xlfn.IFS(financials[[#This Row],[Discounts]]&gt;50000,"High discount",financials[[#This Row],[Discounts]]&gt;=5001,"medium discount",financials[[#This Row],[Discounts]]&gt;=1,"Low discount",financials[[#This Row],[Discounts]]&lt;1,"None")</f>
        <v>medium discount</v>
      </c>
      <c r="C74">
        <v>2498</v>
      </c>
      <c r="D74" s="1">
        <v>300</v>
      </c>
      <c r="E74" s="1">
        <f>financials[[#This Row],[Units Sold]]*financials[[#This Row],[Sale Price]]-financials[[#This Row],[Discounts]]</f>
        <v>741906</v>
      </c>
      <c r="F74" s="1">
        <v>7494</v>
      </c>
      <c r="G74" s="1">
        <v>624500</v>
      </c>
      <c r="H74" s="1">
        <f>financials[[#This Row],[sales amount]]-financials[[#This Row],[COGS]]</f>
        <v>117406</v>
      </c>
      <c r="I74" s="5">
        <v>41518</v>
      </c>
    </row>
    <row r="75" spans="1:9" x14ac:dyDescent="0.3">
      <c r="A75" s="4" t="s">
        <v>8</v>
      </c>
      <c r="B75" s="4" t="str" cm="1">
        <f t="array" ref="B75">_xlfn.IFS(financials[[#This Row],[Discounts]]&gt;50000,"High discount",financials[[#This Row],[Discounts]]&gt;=5001,"medium discount",financials[[#This Row],[Discounts]]&gt;=1,"Low discount",financials[[#This Row],[Discounts]]&lt;1,"None")</f>
        <v>Low discount</v>
      </c>
      <c r="C75">
        <v>663</v>
      </c>
      <c r="D75" s="1">
        <v>125</v>
      </c>
      <c r="E75" s="1">
        <f>financials[[#This Row],[Units Sold]]*financials[[#This Row],[Sale Price]]-financials[[#This Row],[Discounts]]</f>
        <v>82046.25</v>
      </c>
      <c r="F75" s="1">
        <v>828.75</v>
      </c>
      <c r="G75" s="1">
        <v>79560</v>
      </c>
      <c r="H75" s="1">
        <f>financials[[#This Row],[sales amount]]-financials[[#This Row],[COGS]]</f>
        <v>2486.25</v>
      </c>
      <c r="I75" s="5">
        <v>41548</v>
      </c>
    </row>
    <row r="76" spans="1:9" x14ac:dyDescent="0.3">
      <c r="A76" s="4" t="s">
        <v>9</v>
      </c>
      <c r="B76" s="4" t="str" cm="1">
        <f t="array" ref="B76">_xlfn.IFS(financials[[#This Row],[Discounts]]&gt;50000,"High discount",financials[[#This Row],[Discounts]]&gt;=5001,"medium discount",financials[[#This Row],[Discounts]]&gt;=1,"Low discount",financials[[#This Row],[Discounts]]&lt;1,"None")</f>
        <v>Low discount</v>
      </c>
      <c r="C76">
        <v>1514</v>
      </c>
      <c r="D76" s="1">
        <v>15</v>
      </c>
      <c r="E76" s="1">
        <f>financials[[#This Row],[Units Sold]]*financials[[#This Row],[Sale Price]]-financials[[#This Row],[Discounts]]</f>
        <v>22482.9</v>
      </c>
      <c r="F76" s="1">
        <v>227.1</v>
      </c>
      <c r="G76" s="1">
        <v>15140</v>
      </c>
      <c r="H76" s="1">
        <f>financials[[#This Row],[sales amount]]-financials[[#This Row],[COGS]]</f>
        <v>7342.9000000000015</v>
      </c>
      <c r="I76" s="5">
        <v>41671</v>
      </c>
    </row>
    <row r="77" spans="1:9" x14ac:dyDescent="0.3">
      <c r="A77" s="4" t="s">
        <v>9</v>
      </c>
      <c r="B77" s="4" t="str" cm="1">
        <f t="array" ref="B77">_xlfn.IFS(financials[[#This Row],[Discounts]]&gt;50000,"High discount",financials[[#This Row],[Discounts]]&gt;=5001,"medium discount",financials[[#This Row],[Discounts]]&gt;=1,"Low discount",financials[[#This Row],[Discounts]]&lt;1,"None")</f>
        <v>Low discount</v>
      </c>
      <c r="C77">
        <v>4492.5</v>
      </c>
      <c r="D77" s="1">
        <v>7</v>
      </c>
      <c r="E77" s="1">
        <f>financials[[#This Row],[Units Sold]]*financials[[#This Row],[Sale Price]]-financials[[#This Row],[Discounts]]</f>
        <v>31133.025000000001</v>
      </c>
      <c r="F77" s="1">
        <v>314.47500000000002</v>
      </c>
      <c r="G77" s="1">
        <v>22462.5</v>
      </c>
      <c r="H77" s="1">
        <f>financials[[#This Row],[sales amount]]-financials[[#This Row],[COGS]]</f>
        <v>8670.5250000000015</v>
      </c>
      <c r="I77" s="5">
        <v>41730</v>
      </c>
    </row>
    <row r="78" spans="1:9" x14ac:dyDescent="0.3">
      <c r="A78" s="4" t="s">
        <v>9</v>
      </c>
      <c r="B78" s="4" t="str" cm="1">
        <f t="array" ref="B78">_xlfn.IFS(financials[[#This Row],[Discounts]]&gt;50000,"High discount",financials[[#This Row],[Discounts]]&gt;=5001,"medium discount",financials[[#This Row],[Discounts]]&gt;=1,"Low discount",financials[[#This Row],[Discounts]]&lt;1,"None")</f>
        <v>Low discount</v>
      </c>
      <c r="C78">
        <v>727</v>
      </c>
      <c r="D78" s="1">
        <v>125</v>
      </c>
      <c r="E78" s="1">
        <f>financials[[#This Row],[Units Sold]]*financials[[#This Row],[Sale Price]]-financials[[#This Row],[Discounts]]</f>
        <v>89966.25</v>
      </c>
      <c r="F78" s="1">
        <v>908.75</v>
      </c>
      <c r="G78" s="1">
        <v>87240</v>
      </c>
      <c r="H78" s="1">
        <f>financials[[#This Row],[sales amount]]-financials[[#This Row],[COGS]]</f>
        <v>2726.25</v>
      </c>
      <c r="I78" s="5">
        <v>41791</v>
      </c>
    </row>
    <row r="79" spans="1:9" x14ac:dyDescent="0.3">
      <c r="A79" s="4" t="s">
        <v>9</v>
      </c>
      <c r="B79" s="4" t="str" cm="1">
        <f t="array" ref="B79">_xlfn.IFS(financials[[#This Row],[Discounts]]&gt;50000,"High discount",financials[[#This Row],[Discounts]]&gt;=5001,"medium discount",financials[[#This Row],[Discounts]]&gt;=1,"Low discount",financials[[#This Row],[Discounts]]&lt;1,"None")</f>
        <v>Low discount</v>
      </c>
      <c r="C79">
        <v>787</v>
      </c>
      <c r="D79" s="1">
        <v>125</v>
      </c>
      <c r="E79" s="1">
        <f>financials[[#This Row],[Units Sold]]*financials[[#This Row],[Sale Price]]-financials[[#This Row],[Discounts]]</f>
        <v>97391.25</v>
      </c>
      <c r="F79" s="1">
        <v>983.75</v>
      </c>
      <c r="G79" s="1">
        <v>94440</v>
      </c>
      <c r="H79" s="1">
        <f>financials[[#This Row],[sales amount]]-financials[[#This Row],[COGS]]</f>
        <v>2951.25</v>
      </c>
      <c r="I79" s="5">
        <v>41791</v>
      </c>
    </row>
    <row r="80" spans="1:9" x14ac:dyDescent="0.3">
      <c r="A80" s="4" t="s">
        <v>9</v>
      </c>
      <c r="B80" s="4" t="str" cm="1">
        <f t="array" ref="B80">_xlfn.IFS(financials[[#This Row],[Discounts]]&gt;50000,"High discount",financials[[#This Row],[Discounts]]&gt;=5001,"medium discount",financials[[#This Row],[Discounts]]&gt;=1,"Low discount",financials[[#This Row],[Discounts]]&lt;1,"None")</f>
        <v>Low discount</v>
      </c>
      <c r="C80">
        <v>1823</v>
      </c>
      <c r="D80" s="1">
        <v>125</v>
      </c>
      <c r="E80" s="1">
        <f>financials[[#This Row],[Units Sold]]*financials[[#This Row],[Sale Price]]-financials[[#This Row],[Discounts]]</f>
        <v>225596.25</v>
      </c>
      <c r="F80" s="1">
        <v>2278.75</v>
      </c>
      <c r="G80" s="1">
        <v>218760</v>
      </c>
      <c r="H80" s="1">
        <f>financials[[#This Row],[sales amount]]-financials[[#This Row],[COGS]]</f>
        <v>6836.25</v>
      </c>
      <c r="I80" s="5">
        <v>41821</v>
      </c>
    </row>
    <row r="81" spans="1:9" x14ac:dyDescent="0.3">
      <c r="A81" s="4" t="s">
        <v>9</v>
      </c>
      <c r="B81" s="4" t="str" cm="1">
        <f t="array" ref="B81">_xlfn.IFS(financials[[#This Row],[Discounts]]&gt;50000,"High discount",financials[[#This Row],[Discounts]]&gt;=5001,"medium discount",financials[[#This Row],[Discounts]]&gt;=1,"Low discount",financials[[#This Row],[Discounts]]&lt;1,"None")</f>
        <v>Low discount</v>
      </c>
      <c r="C81">
        <v>747</v>
      </c>
      <c r="D81" s="1">
        <v>15</v>
      </c>
      <c r="E81" s="1">
        <f>financials[[#This Row],[Units Sold]]*financials[[#This Row],[Sale Price]]-financials[[#This Row],[Discounts]]</f>
        <v>11092.95</v>
      </c>
      <c r="F81" s="1">
        <v>112.05</v>
      </c>
      <c r="G81" s="1">
        <v>7470</v>
      </c>
      <c r="H81" s="1">
        <f>financials[[#This Row],[sales amount]]-financials[[#This Row],[COGS]]</f>
        <v>3622.9500000000007</v>
      </c>
      <c r="I81" s="5">
        <v>41883</v>
      </c>
    </row>
    <row r="82" spans="1:9" x14ac:dyDescent="0.3">
      <c r="A82" s="4" t="s">
        <v>9</v>
      </c>
      <c r="B82" s="4" t="str" cm="1">
        <f t="array" ref="B82">_xlfn.IFS(financials[[#This Row],[Discounts]]&gt;50000,"High discount",financials[[#This Row],[Discounts]]&gt;=5001,"medium discount",financials[[#This Row],[Discounts]]&gt;=1,"Low discount",financials[[#This Row],[Discounts]]&lt;1,"None")</f>
        <v>Low discount</v>
      </c>
      <c r="C82">
        <v>766</v>
      </c>
      <c r="D82" s="1">
        <v>12</v>
      </c>
      <c r="E82" s="1">
        <f>financials[[#This Row],[Units Sold]]*financials[[#This Row],[Sale Price]]-financials[[#This Row],[Discounts]]</f>
        <v>9100.08</v>
      </c>
      <c r="F82" s="1">
        <v>91.92</v>
      </c>
      <c r="G82" s="1">
        <v>2298</v>
      </c>
      <c r="H82" s="1">
        <f>financials[[#This Row],[sales amount]]-financials[[#This Row],[COGS]]</f>
        <v>6802.08</v>
      </c>
      <c r="I82" s="5">
        <v>41548</v>
      </c>
    </row>
    <row r="83" spans="1:9" x14ac:dyDescent="0.3">
      <c r="A83" s="4" t="s">
        <v>9</v>
      </c>
      <c r="B83" s="4" t="str" cm="1">
        <f t="array" ref="B83">_xlfn.IFS(financials[[#This Row],[Discounts]]&gt;50000,"High discount",financials[[#This Row],[Discounts]]&gt;=5001,"medium discount",financials[[#This Row],[Discounts]]&gt;=1,"Low discount",financials[[#This Row],[Discounts]]&lt;1,"None")</f>
        <v>medium discount</v>
      </c>
      <c r="C83">
        <v>2905</v>
      </c>
      <c r="D83" s="1">
        <v>300</v>
      </c>
      <c r="E83" s="1">
        <f>financials[[#This Row],[Units Sold]]*financials[[#This Row],[Sale Price]]-financials[[#This Row],[Discounts]]</f>
        <v>862785</v>
      </c>
      <c r="F83" s="1">
        <v>8715</v>
      </c>
      <c r="G83" s="1">
        <v>726250</v>
      </c>
      <c r="H83" s="1">
        <f>financials[[#This Row],[sales amount]]-financials[[#This Row],[COGS]]</f>
        <v>136535</v>
      </c>
      <c r="I83" s="5">
        <v>41944</v>
      </c>
    </row>
    <row r="84" spans="1:9" x14ac:dyDescent="0.3">
      <c r="A84" s="4" t="s">
        <v>9</v>
      </c>
      <c r="B84" s="4" t="str" cm="1">
        <f t="array" ref="B84">_xlfn.IFS(financials[[#This Row],[Discounts]]&gt;50000,"High discount",financials[[#This Row],[Discounts]]&gt;=5001,"medium discount",financials[[#This Row],[Discounts]]&gt;=1,"Low discount",financials[[#This Row],[Discounts]]&lt;1,"None")</f>
        <v>medium discount</v>
      </c>
      <c r="C84">
        <v>2155</v>
      </c>
      <c r="D84" s="1">
        <v>350</v>
      </c>
      <c r="E84" s="1">
        <f>financials[[#This Row],[Units Sold]]*financials[[#This Row],[Sale Price]]-financials[[#This Row],[Discounts]]</f>
        <v>746707.5</v>
      </c>
      <c r="F84" s="1">
        <v>7542.5</v>
      </c>
      <c r="G84" s="1">
        <v>560300</v>
      </c>
      <c r="H84" s="1">
        <f>financials[[#This Row],[sales amount]]-financials[[#This Row],[COGS]]</f>
        <v>186407.5</v>
      </c>
      <c r="I84" s="5">
        <v>41974</v>
      </c>
    </row>
    <row r="85" spans="1:9" x14ac:dyDescent="0.3">
      <c r="A85" s="4" t="s">
        <v>10</v>
      </c>
      <c r="B85" s="4" t="str" cm="1">
        <f t="array" ref="B85">_xlfn.IFS(financials[[#This Row],[Discounts]]&gt;50000,"High discount",financials[[#This Row],[Discounts]]&gt;=5001,"medium discount",financials[[#This Row],[Discounts]]&gt;=1,"Low discount",financials[[#This Row],[Discounts]]&lt;1,"None")</f>
        <v>Low discount</v>
      </c>
      <c r="C85">
        <v>3864</v>
      </c>
      <c r="D85" s="1">
        <v>20</v>
      </c>
      <c r="E85" s="1">
        <f>financials[[#This Row],[Units Sold]]*financials[[#This Row],[Sale Price]]-financials[[#This Row],[Discounts]]</f>
        <v>76507.199999999997</v>
      </c>
      <c r="F85" s="1">
        <v>772.80000000000007</v>
      </c>
      <c r="G85" s="1">
        <v>38640</v>
      </c>
      <c r="H85" s="1">
        <f>financials[[#This Row],[sales amount]]-financials[[#This Row],[COGS]]</f>
        <v>37867.199999999997</v>
      </c>
      <c r="I85" s="5">
        <v>41730</v>
      </c>
    </row>
    <row r="86" spans="1:9" x14ac:dyDescent="0.3">
      <c r="A86" s="4" t="s">
        <v>10</v>
      </c>
      <c r="B86" s="4" t="str" cm="1">
        <f t="array" ref="B86">_xlfn.IFS(financials[[#This Row],[Discounts]]&gt;50000,"High discount",financials[[#This Row],[Discounts]]&gt;=5001,"medium discount",financials[[#This Row],[Discounts]]&gt;=1,"Low discount",financials[[#This Row],[Discounts]]&lt;1,"None")</f>
        <v>Low discount</v>
      </c>
      <c r="C86">
        <v>362</v>
      </c>
      <c r="D86" s="1">
        <v>7</v>
      </c>
      <c r="E86" s="1">
        <f>financials[[#This Row],[Units Sold]]*financials[[#This Row],[Sale Price]]-financials[[#This Row],[Discounts]]</f>
        <v>2508.66</v>
      </c>
      <c r="F86" s="1">
        <v>25.34</v>
      </c>
      <c r="G86" s="1">
        <v>1810</v>
      </c>
      <c r="H86" s="1">
        <f>financials[[#This Row],[sales amount]]-financials[[#This Row],[COGS]]</f>
        <v>698.65999999999985</v>
      </c>
      <c r="I86" s="5">
        <v>41760</v>
      </c>
    </row>
    <row r="87" spans="1:9" x14ac:dyDescent="0.3">
      <c r="A87" s="4" t="s">
        <v>10</v>
      </c>
      <c r="B87" s="4" t="str" cm="1">
        <f t="array" ref="B87">_xlfn.IFS(financials[[#This Row],[Discounts]]&gt;50000,"High discount",financials[[#This Row],[Discounts]]&gt;=5001,"medium discount",financials[[#This Row],[Discounts]]&gt;=1,"Low discount",financials[[#This Row],[Discounts]]&lt;1,"None")</f>
        <v>Low discount</v>
      </c>
      <c r="C87">
        <v>923</v>
      </c>
      <c r="D87" s="1">
        <v>125</v>
      </c>
      <c r="E87" s="1">
        <f>financials[[#This Row],[Units Sold]]*financials[[#This Row],[Sale Price]]-financials[[#This Row],[Discounts]]</f>
        <v>114221.25</v>
      </c>
      <c r="F87" s="1">
        <v>1153.75</v>
      </c>
      <c r="G87" s="1">
        <v>110760</v>
      </c>
      <c r="H87" s="1">
        <f>financials[[#This Row],[sales amount]]-financials[[#This Row],[COGS]]</f>
        <v>3461.25</v>
      </c>
      <c r="I87" s="5">
        <v>41852</v>
      </c>
    </row>
    <row r="88" spans="1:9" x14ac:dyDescent="0.3">
      <c r="A88" s="4" t="s">
        <v>10</v>
      </c>
      <c r="B88" s="4" t="str" cm="1">
        <f t="array" ref="B88">_xlfn.IFS(financials[[#This Row],[Discounts]]&gt;50000,"High discount",financials[[#This Row],[Discounts]]&gt;=5001,"medium discount",financials[[#This Row],[Discounts]]&gt;=1,"Low discount",financials[[#This Row],[Discounts]]&lt;1,"None")</f>
        <v>Low discount</v>
      </c>
      <c r="C88">
        <v>663</v>
      </c>
      <c r="D88" s="1">
        <v>125</v>
      </c>
      <c r="E88" s="1">
        <f>financials[[#This Row],[Units Sold]]*financials[[#This Row],[Sale Price]]-financials[[#This Row],[Discounts]]</f>
        <v>82046.25</v>
      </c>
      <c r="F88" s="1">
        <v>828.75</v>
      </c>
      <c r="G88" s="1">
        <v>79560</v>
      </c>
      <c r="H88" s="1">
        <f>financials[[#This Row],[sales amount]]-financials[[#This Row],[COGS]]</f>
        <v>2486.25</v>
      </c>
      <c r="I88" s="5">
        <v>41548</v>
      </c>
    </row>
    <row r="89" spans="1:9" x14ac:dyDescent="0.3">
      <c r="A89" s="4" t="s">
        <v>10</v>
      </c>
      <c r="B89" s="4" t="str" cm="1">
        <f t="array" ref="B89">_xlfn.IFS(financials[[#This Row],[Discounts]]&gt;50000,"High discount",financials[[#This Row],[Discounts]]&gt;=5001,"medium discount",financials[[#This Row],[Discounts]]&gt;=1,"Low discount",financials[[#This Row],[Discounts]]&lt;1,"None")</f>
        <v>Low discount</v>
      </c>
      <c r="C89">
        <v>2092</v>
      </c>
      <c r="D89" s="1">
        <v>7</v>
      </c>
      <c r="E89" s="1">
        <f>financials[[#This Row],[Units Sold]]*financials[[#This Row],[Sale Price]]-financials[[#This Row],[Discounts]]</f>
        <v>14497.56</v>
      </c>
      <c r="F89" s="1">
        <v>146.44</v>
      </c>
      <c r="G89" s="1">
        <v>10460</v>
      </c>
      <c r="H89" s="1">
        <f>financials[[#This Row],[sales amount]]-financials[[#This Row],[COGS]]</f>
        <v>4037.5599999999995</v>
      </c>
      <c r="I89" s="5">
        <v>41579</v>
      </c>
    </row>
    <row r="90" spans="1:9" x14ac:dyDescent="0.3">
      <c r="A90" s="4" t="s">
        <v>11</v>
      </c>
      <c r="B90" s="4" t="str" cm="1">
        <f t="array" ref="B90">_xlfn.IFS(financials[[#This Row],[Discounts]]&gt;50000,"High discount",financials[[#This Row],[Discounts]]&gt;=5001,"medium discount",financials[[#This Row],[Discounts]]&gt;=1,"Low discount",financials[[#This Row],[Discounts]]&lt;1,"None")</f>
        <v>Low discount</v>
      </c>
      <c r="C90">
        <v>263</v>
      </c>
      <c r="D90" s="1">
        <v>7</v>
      </c>
      <c r="E90" s="1">
        <f>financials[[#This Row],[Units Sold]]*financials[[#This Row],[Sale Price]]-financials[[#This Row],[Discounts]]</f>
        <v>1822.59</v>
      </c>
      <c r="F90" s="1">
        <v>18.41</v>
      </c>
      <c r="G90" s="1">
        <v>1315</v>
      </c>
      <c r="H90" s="1">
        <f>financials[[#This Row],[sales amount]]-financials[[#This Row],[COGS]]</f>
        <v>507.58999999999992</v>
      </c>
      <c r="I90" s="5">
        <v>41699</v>
      </c>
    </row>
    <row r="91" spans="1:9" x14ac:dyDescent="0.3">
      <c r="A91" s="4" t="s">
        <v>11</v>
      </c>
      <c r="B91" s="4" t="str" cm="1">
        <f t="array" ref="B91">_xlfn.IFS(financials[[#This Row],[Discounts]]&gt;50000,"High discount",financials[[#This Row],[Discounts]]&gt;=5001,"medium discount",financials[[#This Row],[Discounts]]&gt;=1,"Low discount",financials[[#This Row],[Discounts]]&lt;1,"None")</f>
        <v>Low discount</v>
      </c>
      <c r="C91">
        <v>943.5</v>
      </c>
      <c r="D91" s="1">
        <v>350</v>
      </c>
      <c r="E91" s="1">
        <f>financials[[#This Row],[Units Sold]]*financials[[#This Row],[Sale Price]]-financials[[#This Row],[Discounts]]</f>
        <v>326922.75</v>
      </c>
      <c r="F91" s="1">
        <v>3302.25</v>
      </c>
      <c r="G91" s="1">
        <v>245310</v>
      </c>
      <c r="H91" s="1">
        <f>financials[[#This Row],[sales amount]]-financials[[#This Row],[COGS]]</f>
        <v>81612.75</v>
      </c>
      <c r="I91" s="5">
        <v>41730</v>
      </c>
    </row>
    <row r="92" spans="1:9" x14ac:dyDescent="0.3">
      <c r="A92" s="4" t="s">
        <v>11</v>
      </c>
      <c r="B92" s="4" t="str" cm="1">
        <f t="array" ref="B92">_xlfn.IFS(financials[[#This Row],[Discounts]]&gt;50000,"High discount",financials[[#This Row],[Discounts]]&gt;=5001,"medium discount",financials[[#This Row],[Discounts]]&gt;=1,"Low discount",financials[[#This Row],[Discounts]]&lt;1,"None")</f>
        <v>Low discount</v>
      </c>
      <c r="C92">
        <v>727</v>
      </c>
      <c r="D92" s="1">
        <v>125</v>
      </c>
      <c r="E92" s="1">
        <f>financials[[#This Row],[Units Sold]]*financials[[#This Row],[Sale Price]]-financials[[#This Row],[Discounts]]</f>
        <v>89966.25</v>
      </c>
      <c r="F92" s="1">
        <v>908.75</v>
      </c>
      <c r="G92" s="1">
        <v>87240</v>
      </c>
      <c r="H92" s="1">
        <f>financials[[#This Row],[sales amount]]-financials[[#This Row],[COGS]]</f>
        <v>2726.25</v>
      </c>
      <c r="I92" s="5">
        <v>41791</v>
      </c>
    </row>
    <row r="93" spans="1:9" x14ac:dyDescent="0.3">
      <c r="A93" s="4" t="s">
        <v>11</v>
      </c>
      <c r="B93" s="4" t="str" cm="1">
        <f t="array" ref="B93">_xlfn.IFS(financials[[#This Row],[Discounts]]&gt;50000,"High discount",financials[[#This Row],[Discounts]]&gt;=5001,"medium discount",financials[[#This Row],[Discounts]]&gt;=1,"Low discount",financials[[#This Row],[Discounts]]&lt;1,"None")</f>
        <v>Low discount</v>
      </c>
      <c r="C93">
        <v>787</v>
      </c>
      <c r="D93" s="1">
        <v>125</v>
      </c>
      <c r="E93" s="1">
        <f>financials[[#This Row],[Units Sold]]*financials[[#This Row],[Sale Price]]-financials[[#This Row],[Discounts]]</f>
        <v>97391.25</v>
      </c>
      <c r="F93" s="1">
        <v>983.75</v>
      </c>
      <c r="G93" s="1">
        <v>94440</v>
      </c>
      <c r="H93" s="1">
        <f>financials[[#This Row],[sales amount]]-financials[[#This Row],[COGS]]</f>
        <v>2951.25</v>
      </c>
      <c r="I93" s="5">
        <v>41791</v>
      </c>
    </row>
    <row r="94" spans="1:9" x14ac:dyDescent="0.3">
      <c r="A94" s="4" t="s">
        <v>11</v>
      </c>
      <c r="B94" s="4" t="str" cm="1">
        <f t="array" ref="B94">_xlfn.IFS(financials[[#This Row],[Discounts]]&gt;50000,"High discount",financials[[#This Row],[Discounts]]&gt;=5001,"medium discount",financials[[#This Row],[Discounts]]&gt;=1,"Low discount",financials[[#This Row],[Discounts]]&lt;1,"None")</f>
        <v>Low discount</v>
      </c>
      <c r="C94">
        <v>986</v>
      </c>
      <c r="D94" s="1">
        <v>300</v>
      </c>
      <c r="E94" s="1">
        <f>financials[[#This Row],[Units Sold]]*financials[[#This Row],[Sale Price]]-financials[[#This Row],[Discounts]]</f>
        <v>292842</v>
      </c>
      <c r="F94" s="1">
        <v>2958</v>
      </c>
      <c r="G94" s="1">
        <v>246500</v>
      </c>
      <c r="H94" s="1">
        <f>financials[[#This Row],[sales amount]]-financials[[#This Row],[COGS]]</f>
        <v>46342</v>
      </c>
      <c r="I94" s="5">
        <v>41883</v>
      </c>
    </row>
    <row r="95" spans="1:9" x14ac:dyDescent="0.3">
      <c r="A95" s="4" t="s">
        <v>11</v>
      </c>
      <c r="B95" s="4" t="str" cm="1">
        <f t="array" ref="B95">_xlfn.IFS(financials[[#This Row],[Discounts]]&gt;50000,"High discount",financials[[#This Row],[Discounts]]&gt;=5001,"medium discount",financials[[#This Row],[Discounts]]&gt;=1,"Low discount",financials[[#This Row],[Discounts]]&lt;1,"None")</f>
        <v>Low discount</v>
      </c>
      <c r="C95">
        <v>494</v>
      </c>
      <c r="D95" s="1">
        <v>300</v>
      </c>
      <c r="E95" s="1">
        <f>financials[[#This Row],[Units Sold]]*financials[[#This Row],[Sale Price]]-financials[[#This Row],[Discounts]]</f>
        <v>146718</v>
      </c>
      <c r="F95" s="1">
        <v>1482</v>
      </c>
      <c r="G95" s="1">
        <v>123500</v>
      </c>
      <c r="H95" s="1">
        <f>financials[[#This Row],[sales amount]]-financials[[#This Row],[COGS]]</f>
        <v>23218</v>
      </c>
      <c r="I95" s="5">
        <v>41548</v>
      </c>
    </row>
    <row r="96" spans="1:9" x14ac:dyDescent="0.3">
      <c r="A96" s="4" t="s">
        <v>11</v>
      </c>
      <c r="B96" s="4" t="str" cm="1">
        <f t="array" ref="B96">_xlfn.IFS(financials[[#This Row],[Discounts]]&gt;50000,"High discount",financials[[#This Row],[Discounts]]&gt;=5001,"medium discount",financials[[#This Row],[Discounts]]&gt;=1,"Low discount",financials[[#This Row],[Discounts]]&lt;1,"None")</f>
        <v>Low discount</v>
      </c>
      <c r="C96">
        <v>1397</v>
      </c>
      <c r="D96" s="1">
        <v>350</v>
      </c>
      <c r="E96" s="1">
        <f>financials[[#This Row],[Units Sold]]*financials[[#This Row],[Sale Price]]-financials[[#This Row],[Discounts]]</f>
        <v>484060.5</v>
      </c>
      <c r="F96" s="1">
        <v>4889.5</v>
      </c>
      <c r="G96" s="1">
        <v>363220</v>
      </c>
      <c r="H96" s="1">
        <f>financials[[#This Row],[sales amount]]-financials[[#This Row],[COGS]]</f>
        <v>120840.5</v>
      </c>
      <c r="I96" s="5">
        <v>41913</v>
      </c>
    </row>
    <row r="97" spans="1:9" x14ac:dyDescent="0.3">
      <c r="A97" s="4" t="s">
        <v>11</v>
      </c>
      <c r="B97" s="4" t="str" cm="1">
        <f t="array" ref="B97">_xlfn.IFS(financials[[#This Row],[Discounts]]&gt;50000,"High discount",financials[[#This Row],[Discounts]]&gt;=5001,"medium discount",financials[[#This Row],[Discounts]]&gt;=1,"Low discount",financials[[#This Row],[Discounts]]&lt;1,"None")</f>
        <v>Low discount</v>
      </c>
      <c r="C97">
        <v>1744</v>
      </c>
      <c r="D97" s="1">
        <v>125</v>
      </c>
      <c r="E97" s="1">
        <f>financials[[#This Row],[Units Sold]]*financials[[#This Row],[Sale Price]]-financials[[#This Row],[Discounts]]</f>
        <v>215820</v>
      </c>
      <c r="F97" s="1">
        <v>2180</v>
      </c>
      <c r="G97" s="1">
        <v>209280</v>
      </c>
      <c r="H97" s="1">
        <f>financials[[#This Row],[sales amount]]-financials[[#This Row],[COGS]]</f>
        <v>6540</v>
      </c>
      <c r="I97" s="5">
        <v>41944</v>
      </c>
    </row>
    <row r="98" spans="1:9" x14ac:dyDescent="0.3">
      <c r="A98" s="4" t="s">
        <v>12</v>
      </c>
      <c r="B98" s="4" t="str" cm="1">
        <f t="array" ref="B98">_xlfn.IFS(financials[[#This Row],[Discounts]]&gt;50000,"High discount",financials[[#This Row],[Discounts]]&gt;=5001,"medium discount",financials[[#This Row],[Discounts]]&gt;=1,"Low discount",financials[[#This Row],[Discounts]]&lt;1,"None")</f>
        <v>Low discount</v>
      </c>
      <c r="C98">
        <v>1989</v>
      </c>
      <c r="D98" s="1">
        <v>12</v>
      </c>
      <c r="E98" s="1">
        <f>financials[[#This Row],[Units Sold]]*financials[[#This Row],[Sale Price]]-financials[[#This Row],[Discounts]]</f>
        <v>23629.32</v>
      </c>
      <c r="F98" s="1">
        <v>238.68</v>
      </c>
      <c r="G98" s="1">
        <v>5967</v>
      </c>
      <c r="H98" s="1">
        <f>financials[[#This Row],[sales amount]]-financials[[#This Row],[COGS]]</f>
        <v>17662.32</v>
      </c>
      <c r="I98" s="5">
        <v>41518</v>
      </c>
    </row>
    <row r="99" spans="1:9" x14ac:dyDescent="0.3">
      <c r="A99" s="4" t="s">
        <v>12</v>
      </c>
      <c r="B99" s="4" t="str" cm="1">
        <f t="array" ref="B99">_xlfn.IFS(financials[[#This Row],[Discounts]]&gt;50000,"High discount",financials[[#This Row],[Discounts]]&gt;=5001,"medium discount",financials[[#This Row],[Discounts]]&gt;=1,"Low discount",financials[[#This Row],[Discounts]]&lt;1,"None")</f>
        <v>Low discount</v>
      </c>
      <c r="C99">
        <v>321</v>
      </c>
      <c r="D99" s="1">
        <v>15</v>
      </c>
      <c r="E99" s="1">
        <f>financials[[#This Row],[Units Sold]]*financials[[#This Row],[Sale Price]]-financials[[#This Row],[Discounts]]</f>
        <v>4766.8500000000004</v>
      </c>
      <c r="F99" s="1">
        <v>48.15</v>
      </c>
      <c r="G99" s="1">
        <v>3210</v>
      </c>
      <c r="H99" s="1">
        <f>financials[[#This Row],[sales amount]]-financials[[#This Row],[COGS]]</f>
        <v>1556.8500000000004</v>
      </c>
      <c r="I99" s="5">
        <v>41579</v>
      </c>
    </row>
    <row r="100" spans="1:9" x14ac:dyDescent="0.3">
      <c r="A100" s="4" t="s">
        <v>7</v>
      </c>
      <c r="B100" s="4" t="str" cm="1">
        <f t="array" ref="B100">_xlfn.IFS(financials[[#This Row],[Discounts]]&gt;50000,"High discount",financials[[#This Row],[Discounts]]&gt;=5001,"medium discount",financials[[#This Row],[Discounts]]&gt;=1,"Low discount",financials[[#This Row],[Discounts]]&lt;1,"None")</f>
        <v>Low discount</v>
      </c>
      <c r="C100">
        <v>742.5</v>
      </c>
      <c r="D100" s="1">
        <v>125</v>
      </c>
      <c r="E100" s="1">
        <f>financials[[#This Row],[Units Sold]]*financials[[#This Row],[Sale Price]]-financials[[#This Row],[Discounts]]</f>
        <v>90956.25</v>
      </c>
      <c r="F100" s="1">
        <v>1856.25</v>
      </c>
      <c r="G100" s="1">
        <v>89100</v>
      </c>
      <c r="H100" s="1">
        <f>financials[[#This Row],[sales amount]]-financials[[#This Row],[COGS]]</f>
        <v>1856.25</v>
      </c>
      <c r="I100" s="5">
        <v>41730</v>
      </c>
    </row>
    <row r="101" spans="1:9" x14ac:dyDescent="0.3">
      <c r="A101" s="4" t="s">
        <v>7</v>
      </c>
      <c r="B101" s="4" t="str" cm="1">
        <f t="array" ref="B101">_xlfn.IFS(financials[[#This Row],[Discounts]]&gt;50000,"High discount",financials[[#This Row],[Discounts]]&gt;=5001,"medium discount",financials[[#This Row],[Discounts]]&gt;=1,"Low discount",financials[[#This Row],[Discounts]]&lt;1,"None")</f>
        <v>Low discount</v>
      </c>
      <c r="C101">
        <v>1295</v>
      </c>
      <c r="D101" s="1">
        <v>12</v>
      </c>
      <c r="E101" s="1">
        <f>financials[[#This Row],[Units Sold]]*financials[[#This Row],[Sale Price]]-financials[[#This Row],[Discounts]]</f>
        <v>15229.2</v>
      </c>
      <c r="F101" s="1">
        <v>310.8</v>
      </c>
      <c r="G101" s="1">
        <v>3885</v>
      </c>
      <c r="H101" s="1">
        <f>financials[[#This Row],[sales amount]]-financials[[#This Row],[COGS]]</f>
        <v>11344.2</v>
      </c>
      <c r="I101" s="5">
        <v>41913</v>
      </c>
    </row>
    <row r="102" spans="1:9" x14ac:dyDescent="0.3">
      <c r="A102" s="4" t="s">
        <v>7</v>
      </c>
      <c r="B102" s="4" t="str" cm="1">
        <f t="array" ref="B102">_xlfn.IFS(financials[[#This Row],[Discounts]]&gt;50000,"High discount",financials[[#This Row],[Discounts]]&gt;=5001,"medium discount",financials[[#This Row],[Discounts]]&gt;=1,"Low discount",financials[[#This Row],[Discounts]]&lt;1,"None")</f>
        <v>Low discount</v>
      </c>
      <c r="C102">
        <v>214</v>
      </c>
      <c r="D102" s="1">
        <v>300</v>
      </c>
      <c r="E102" s="1">
        <f>financials[[#This Row],[Units Sold]]*financials[[#This Row],[Sale Price]]-financials[[#This Row],[Discounts]]</f>
        <v>62916</v>
      </c>
      <c r="F102" s="1">
        <v>1284</v>
      </c>
      <c r="G102" s="1">
        <v>53500</v>
      </c>
      <c r="H102" s="1">
        <f>financials[[#This Row],[sales amount]]-financials[[#This Row],[COGS]]</f>
        <v>9416</v>
      </c>
      <c r="I102" s="5">
        <v>41548</v>
      </c>
    </row>
    <row r="103" spans="1:9" x14ac:dyDescent="0.3">
      <c r="A103" s="4" t="s">
        <v>7</v>
      </c>
      <c r="B103" s="4" t="str" cm="1">
        <f t="array" ref="B103">_xlfn.IFS(financials[[#This Row],[Discounts]]&gt;50000,"High discount",financials[[#This Row],[Discounts]]&gt;=5001,"medium discount",financials[[#This Row],[Discounts]]&gt;=1,"Low discount",financials[[#This Row],[Discounts]]&lt;1,"None")</f>
        <v>Low discount</v>
      </c>
      <c r="C103">
        <v>2145</v>
      </c>
      <c r="D103" s="1">
        <v>7</v>
      </c>
      <c r="E103" s="1">
        <f>financials[[#This Row],[Units Sold]]*financials[[#This Row],[Sale Price]]-financials[[#This Row],[Discounts]]</f>
        <v>14714.7</v>
      </c>
      <c r="F103" s="1">
        <v>300.3</v>
      </c>
      <c r="G103" s="1">
        <v>10725</v>
      </c>
      <c r="H103" s="1">
        <f>financials[[#This Row],[sales amount]]-financials[[#This Row],[COGS]]</f>
        <v>3989.7000000000007</v>
      </c>
      <c r="I103" s="5">
        <v>41579</v>
      </c>
    </row>
    <row r="104" spans="1:9" x14ac:dyDescent="0.3">
      <c r="A104" s="4" t="s">
        <v>7</v>
      </c>
      <c r="B104" s="4" t="str" cm="1">
        <f t="array" ref="B104">_xlfn.IFS(financials[[#This Row],[Discounts]]&gt;50000,"High discount",financials[[#This Row],[Discounts]]&gt;=5001,"medium discount",financials[[#This Row],[Discounts]]&gt;=1,"Low discount",financials[[#This Row],[Discounts]]&lt;1,"None")</f>
        <v>medium discount</v>
      </c>
      <c r="C104">
        <v>2852</v>
      </c>
      <c r="D104" s="1">
        <v>350</v>
      </c>
      <c r="E104" s="1">
        <f>financials[[#This Row],[Units Sold]]*financials[[#This Row],[Sale Price]]-financials[[#This Row],[Discounts]]</f>
        <v>978236</v>
      </c>
      <c r="F104" s="1">
        <v>19964</v>
      </c>
      <c r="G104" s="1">
        <v>741520</v>
      </c>
      <c r="H104" s="1">
        <f>financials[[#This Row],[sales amount]]-financials[[#This Row],[COGS]]</f>
        <v>236716</v>
      </c>
      <c r="I104" s="5">
        <v>41974</v>
      </c>
    </row>
    <row r="105" spans="1:9" x14ac:dyDescent="0.3">
      <c r="A105" s="4" t="s">
        <v>8</v>
      </c>
      <c r="B105" s="4" t="str" cm="1">
        <f t="array" ref="B105">_xlfn.IFS(financials[[#This Row],[Discounts]]&gt;50000,"High discount",financials[[#This Row],[Discounts]]&gt;=5001,"medium discount",financials[[#This Row],[Discounts]]&gt;=1,"Low discount",financials[[#This Row],[Discounts]]&lt;1,"None")</f>
        <v>Low discount</v>
      </c>
      <c r="C105">
        <v>1142</v>
      </c>
      <c r="D105" s="1">
        <v>12</v>
      </c>
      <c r="E105" s="1">
        <f>financials[[#This Row],[Units Sold]]*financials[[#This Row],[Sale Price]]-financials[[#This Row],[Discounts]]</f>
        <v>13429.92</v>
      </c>
      <c r="F105" s="1">
        <v>274.08</v>
      </c>
      <c r="G105" s="1">
        <v>3426</v>
      </c>
      <c r="H105" s="1">
        <f>financials[[#This Row],[sales amount]]-financials[[#This Row],[COGS]]</f>
        <v>10003.92</v>
      </c>
      <c r="I105" s="5">
        <v>41791</v>
      </c>
    </row>
    <row r="106" spans="1:9" x14ac:dyDescent="0.3">
      <c r="A106" s="4" t="s">
        <v>8</v>
      </c>
      <c r="B106" s="4" t="str" cm="1">
        <f t="array" ref="B106">_xlfn.IFS(financials[[#This Row],[Discounts]]&gt;50000,"High discount",financials[[#This Row],[Discounts]]&gt;=5001,"medium discount",financials[[#This Row],[Discounts]]&gt;=1,"Low discount",financials[[#This Row],[Discounts]]&lt;1,"None")</f>
        <v>Low discount</v>
      </c>
      <c r="C106">
        <v>1566</v>
      </c>
      <c r="D106" s="1">
        <v>20</v>
      </c>
      <c r="E106" s="1">
        <f>financials[[#This Row],[Units Sold]]*financials[[#This Row],[Sale Price]]-financials[[#This Row],[Discounts]]</f>
        <v>30693.599999999999</v>
      </c>
      <c r="F106" s="1">
        <v>626.4</v>
      </c>
      <c r="G106" s="1">
        <v>15660</v>
      </c>
      <c r="H106" s="1">
        <f>financials[[#This Row],[sales amount]]-financials[[#This Row],[COGS]]</f>
        <v>15033.599999999999</v>
      </c>
      <c r="I106" s="5">
        <v>41913</v>
      </c>
    </row>
    <row r="107" spans="1:9" x14ac:dyDescent="0.3">
      <c r="A107" s="4" t="s">
        <v>8</v>
      </c>
      <c r="B107" s="4" t="str" cm="1">
        <f t="array" ref="B107">_xlfn.IFS(financials[[#This Row],[Discounts]]&gt;50000,"High discount",financials[[#This Row],[Discounts]]&gt;=5001,"medium discount",financials[[#This Row],[Discounts]]&gt;=1,"Low discount",financials[[#This Row],[Discounts]]&lt;1,"None")</f>
        <v>Low discount</v>
      </c>
      <c r="C107">
        <v>690</v>
      </c>
      <c r="D107" s="1">
        <v>12</v>
      </c>
      <c r="E107" s="1">
        <f>financials[[#This Row],[Units Sold]]*financials[[#This Row],[Sale Price]]-financials[[#This Row],[Discounts]]</f>
        <v>8114.4</v>
      </c>
      <c r="F107" s="1">
        <v>165.6</v>
      </c>
      <c r="G107" s="1">
        <v>2070</v>
      </c>
      <c r="H107" s="1">
        <f>financials[[#This Row],[sales amount]]-financials[[#This Row],[COGS]]</f>
        <v>6044.4</v>
      </c>
      <c r="I107" s="5">
        <v>41944</v>
      </c>
    </row>
    <row r="108" spans="1:9" x14ac:dyDescent="0.3">
      <c r="A108" s="4" t="s">
        <v>8</v>
      </c>
      <c r="B108" s="4" t="str" cm="1">
        <f t="array" ref="B108">_xlfn.IFS(financials[[#This Row],[Discounts]]&gt;50000,"High discount",financials[[#This Row],[Discounts]]&gt;=5001,"medium discount",financials[[#This Row],[Discounts]]&gt;=1,"Low discount",financials[[#This Row],[Discounts]]&lt;1,"None")</f>
        <v>Low discount</v>
      </c>
      <c r="C108">
        <v>1660</v>
      </c>
      <c r="D108" s="1">
        <v>125</v>
      </c>
      <c r="E108" s="1">
        <f>financials[[#This Row],[Units Sold]]*financials[[#This Row],[Sale Price]]-financials[[#This Row],[Discounts]]</f>
        <v>203350</v>
      </c>
      <c r="F108" s="1">
        <v>4150</v>
      </c>
      <c r="G108" s="1">
        <v>199200</v>
      </c>
      <c r="H108" s="1">
        <f>financials[[#This Row],[sales amount]]-financials[[#This Row],[COGS]]</f>
        <v>4150</v>
      </c>
      <c r="I108" s="5">
        <v>41579</v>
      </c>
    </row>
    <row r="109" spans="1:9" x14ac:dyDescent="0.3">
      <c r="A109" s="4" t="s">
        <v>9</v>
      </c>
      <c r="B109" s="4" t="str" cm="1">
        <f t="array" ref="B109">_xlfn.IFS(financials[[#This Row],[Discounts]]&gt;50000,"High discount",financials[[#This Row],[Discounts]]&gt;=5001,"medium discount",financials[[#This Row],[Discounts]]&gt;=1,"Low discount",financials[[#This Row],[Discounts]]&lt;1,"None")</f>
        <v>Low discount</v>
      </c>
      <c r="C109">
        <v>2363</v>
      </c>
      <c r="D109" s="1">
        <v>15</v>
      </c>
      <c r="E109" s="1">
        <f>financials[[#This Row],[Units Sold]]*financials[[#This Row],[Sale Price]]-financials[[#This Row],[Discounts]]</f>
        <v>34736.1</v>
      </c>
      <c r="F109" s="1">
        <v>708.9</v>
      </c>
      <c r="G109" s="1">
        <v>23630</v>
      </c>
      <c r="H109" s="1">
        <f>financials[[#This Row],[sales amount]]-financials[[#This Row],[COGS]]</f>
        <v>11106.099999999999</v>
      </c>
      <c r="I109" s="5">
        <v>41671</v>
      </c>
    </row>
    <row r="110" spans="1:9" x14ac:dyDescent="0.3">
      <c r="A110" s="4" t="s">
        <v>9</v>
      </c>
      <c r="B110" s="4" t="str" cm="1">
        <f t="array" ref="B110">_xlfn.IFS(financials[[#This Row],[Discounts]]&gt;50000,"High discount",financials[[#This Row],[Discounts]]&gt;=5001,"medium discount",financials[[#This Row],[Discounts]]&gt;=1,"Low discount",financials[[#This Row],[Discounts]]&lt;1,"None")</f>
        <v>medium discount</v>
      </c>
      <c r="C110">
        <v>918</v>
      </c>
      <c r="D110" s="1">
        <v>300</v>
      </c>
      <c r="E110" s="1">
        <f>financials[[#This Row],[Units Sold]]*financials[[#This Row],[Sale Price]]-financials[[#This Row],[Discounts]]</f>
        <v>269892</v>
      </c>
      <c r="F110" s="1">
        <v>5508</v>
      </c>
      <c r="G110" s="1">
        <v>229500</v>
      </c>
      <c r="H110" s="1">
        <f>financials[[#This Row],[sales amount]]-financials[[#This Row],[COGS]]</f>
        <v>40392</v>
      </c>
      <c r="I110" s="5">
        <v>41760</v>
      </c>
    </row>
    <row r="111" spans="1:9" x14ac:dyDescent="0.3">
      <c r="A111" s="4" t="s">
        <v>9</v>
      </c>
      <c r="B111" s="4" t="str" cm="1">
        <f t="array" ref="B111">_xlfn.IFS(financials[[#This Row],[Discounts]]&gt;50000,"High discount",financials[[#This Row],[Discounts]]&gt;=5001,"medium discount",financials[[#This Row],[Discounts]]&gt;=1,"Low discount",financials[[#This Row],[Discounts]]&lt;1,"None")</f>
        <v>medium discount</v>
      </c>
      <c r="C111">
        <v>1728</v>
      </c>
      <c r="D111" s="1">
        <v>300</v>
      </c>
      <c r="E111" s="1">
        <f>financials[[#This Row],[Units Sold]]*financials[[#This Row],[Sale Price]]-financials[[#This Row],[Discounts]]</f>
        <v>508032</v>
      </c>
      <c r="F111" s="1">
        <v>10368</v>
      </c>
      <c r="G111" s="1">
        <v>432000</v>
      </c>
      <c r="H111" s="1">
        <f>financials[[#This Row],[sales amount]]-financials[[#This Row],[COGS]]</f>
        <v>76032</v>
      </c>
      <c r="I111" s="5">
        <v>41760</v>
      </c>
    </row>
    <row r="112" spans="1:9" x14ac:dyDescent="0.3">
      <c r="A112" s="4" t="s">
        <v>9</v>
      </c>
      <c r="B112" s="4" t="str" cm="1">
        <f t="array" ref="B112">_xlfn.IFS(financials[[#This Row],[Discounts]]&gt;50000,"High discount",financials[[#This Row],[Discounts]]&gt;=5001,"medium discount",financials[[#This Row],[Discounts]]&gt;=1,"Low discount",financials[[#This Row],[Discounts]]&lt;1,"None")</f>
        <v>Low discount</v>
      </c>
      <c r="C112">
        <v>1142</v>
      </c>
      <c r="D112" s="1">
        <v>12</v>
      </c>
      <c r="E112" s="1">
        <f>financials[[#This Row],[Units Sold]]*financials[[#This Row],[Sale Price]]-financials[[#This Row],[Discounts]]</f>
        <v>13429.92</v>
      </c>
      <c r="F112" s="1">
        <v>274.08</v>
      </c>
      <c r="G112" s="1">
        <v>3426</v>
      </c>
      <c r="H112" s="1">
        <f>financials[[#This Row],[sales amount]]-financials[[#This Row],[COGS]]</f>
        <v>10003.92</v>
      </c>
      <c r="I112" s="5">
        <v>41791</v>
      </c>
    </row>
    <row r="113" spans="1:9" x14ac:dyDescent="0.3">
      <c r="A113" s="4" t="s">
        <v>9</v>
      </c>
      <c r="B113" s="4" t="str" cm="1">
        <f t="array" ref="B113">_xlfn.IFS(financials[[#This Row],[Discounts]]&gt;50000,"High discount",financials[[#This Row],[Discounts]]&gt;=5001,"medium discount",financials[[#This Row],[Discounts]]&gt;=1,"Low discount",financials[[#This Row],[Discounts]]&lt;1,"None")</f>
        <v>Low discount</v>
      </c>
      <c r="C113">
        <v>662</v>
      </c>
      <c r="D113" s="1">
        <v>125</v>
      </c>
      <c r="E113" s="1">
        <f>financials[[#This Row],[Units Sold]]*financials[[#This Row],[Sale Price]]-financials[[#This Row],[Discounts]]</f>
        <v>81095</v>
      </c>
      <c r="F113" s="1">
        <v>1655</v>
      </c>
      <c r="G113" s="1">
        <v>79440</v>
      </c>
      <c r="H113" s="1">
        <f>financials[[#This Row],[sales amount]]-financials[[#This Row],[COGS]]</f>
        <v>1655</v>
      </c>
      <c r="I113" s="5">
        <v>41791</v>
      </c>
    </row>
    <row r="114" spans="1:9" x14ac:dyDescent="0.3">
      <c r="A114" s="4" t="s">
        <v>9</v>
      </c>
      <c r="B114" s="4" t="str" cm="1">
        <f t="array" ref="B114">_xlfn.IFS(financials[[#This Row],[Discounts]]&gt;50000,"High discount",financials[[#This Row],[Discounts]]&gt;=5001,"medium discount",financials[[#This Row],[Discounts]]&gt;=1,"Low discount",financials[[#This Row],[Discounts]]&lt;1,"None")</f>
        <v>Low discount</v>
      </c>
      <c r="C114">
        <v>1295</v>
      </c>
      <c r="D114" s="1">
        <v>12</v>
      </c>
      <c r="E114" s="1">
        <f>financials[[#This Row],[Units Sold]]*financials[[#This Row],[Sale Price]]-financials[[#This Row],[Discounts]]</f>
        <v>15229.2</v>
      </c>
      <c r="F114" s="1">
        <v>310.8</v>
      </c>
      <c r="G114" s="1">
        <v>3885</v>
      </c>
      <c r="H114" s="1">
        <f>financials[[#This Row],[sales amount]]-financials[[#This Row],[COGS]]</f>
        <v>11344.2</v>
      </c>
      <c r="I114" s="5">
        <v>41913</v>
      </c>
    </row>
    <row r="115" spans="1:9" x14ac:dyDescent="0.3">
      <c r="A115" s="4" t="s">
        <v>9</v>
      </c>
      <c r="B115" s="4" t="str" cm="1">
        <f t="array" ref="B115">_xlfn.IFS(financials[[#This Row],[Discounts]]&gt;50000,"High discount",financials[[#This Row],[Discounts]]&gt;=5001,"medium discount",financials[[#This Row],[Discounts]]&gt;=1,"Low discount",financials[[#This Row],[Discounts]]&lt;1,"None")</f>
        <v>Low discount</v>
      </c>
      <c r="C115">
        <v>809</v>
      </c>
      <c r="D115" s="1">
        <v>125</v>
      </c>
      <c r="E115" s="1">
        <f>financials[[#This Row],[Units Sold]]*financials[[#This Row],[Sale Price]]-financials[[#This Row],[Discounts]]</f>
        <v>99102.5</v>
      </c>
      <c r="F115" s="1">
        <v>2022.5</v>
      </c>
      <c r="G115" s="1">
        <v>97080</v>
      </c>
      <c r="H115" s="1">
        <f>financials[[#This Row],[sales amount]]-financials[[#This Row],[COGS]]</f>
        <v>2022.5</v>
      </c>
      <c r="I115" s="5">
        <v>41548</v>
      </c>
    </row>
    <row r="116" spans="1:9" x14ac:dyDescent="0.3">
      <c r="A116" s="4" t="s">
        <v>9</v>
      </c>
      <c r="B116" s="4" t="str" cm="1">
        <f t="array" ref="B116">_xlfn.IFS(financials[[#This Row],[Discounts]]&gt;50000,"High discount",financials[[#This Row],[Discounts]]&gt;=5001,"medium discount",financials[[#This Row],[Discounts]]&gt;=1,"Low discount",financials[[#This Row],[Discounts]]&lt;1,"None")</f>
        <v>medium discount</v>
      </c>
      <c r="C116">
        <v>2145</v>
      </c>
      <c r="D116" s="1">
        <v>125</v>
      </c>
      <c r="E116" s="1">
        <f>financials[[#This Row],[Units Sold]]*financials[[#This Row],[Sale Price]]-financials[[#This Row],[Discounts]]</f>
        <v>262762.5</v>
      </c>
      <c r="F116" s="1">
        <v>5362.5</v>
      </c>
      <c r="G116" s="1">
        <v>257400</v>
      </c>
      <c r="H116" s="1">
        <f>financials[[#This Row],[sales amount]]-financials[[#This Row],[COGS]]</f>
        <v>5362.5</v>
      </c>
      <c r="I116" s="5">
        <v>41548</v>
      </c>
    </row>
    <row r="117" spans="1:9" x14ac:dyDescent="0.3">
      <c r="A117" s="4" t="s">
        <v>9</v>
      </c>
      <c r="B117" s="4" t="str" cm="1">
        <f t="array" ref="B117">_xlfn.IFS(financials[[#This Row],[Discounts]]&gt;50000,"High discount",financials[[#This Row],[Discounts]]&gt;=5001,"medium discount",financials[[#This Row],[Discounts]]&gt;=1,"Low discount",financials[[#This Row],[Discounts]]&lt;1,"None")</f>
        <v>Low discount</v>
      </c>
      <c r="C117">
        <v>1785</v>
      </c>
      <c r="D117" s="1">
        <v>12</v>
      </c>
      <c r="E117" s="1">
        <f>financials[[#This Row],[Units Sold]]*financials[[#This Row],[Sale Price]]-financials[[#This Row],[Discounts]]</f>
        <v>20991.599999999999</v>
      </c>
      <c r="F117" s="1">
        <v>428.4</v>
      </c>
      <c r="G117" s="1">
        <v>5355</v>
      </c>
      <c r="H117" s="1">
        <f>financials[[#This Row],[sales amount]]-financials[[#This Row],[COGS]]</f>
        <v>15636.599999999999</v>
      </c>
      <c r="I117" s="5">
        <v>41579</v>
      </c>
    </row>
    <row r="118" spans="1:9" x14ac:dyDescent="0.3">
      <c r="A118" s="4" t="s">
        <v>9</v>
      </c>
      <c r="B118" s="4" t="str" cm="1">
        <f t="array" ref="B118">_xlfn.IFS(financials[[#This Row],[Discounts]]&gt;50000,"High discount",financials[[#This Row],[Discounts]]&gt;=5001,"medium discount",financials[[#This Row],[Discounts]]&gt;=1,"Low discount",financials[[#This Row],[Discounts]]&lt;1,"None")</f>
        <v>medium discount</v>
      </c>
      <c r="C118">
        <v>1916</v>
      </c>
      <c r="D118" s="1">
        <v>300</v>
      </c>
      <c r="E118" s="1">
        <f>financials[[#This Row],[Units Sold]]*financials[[#This Row],[Sale Price]]-financials[[#This Row],[Discounts]]</f>
        <v>563304</v>
      </c>
      <c r="F118" s="1">
        <v>11496</v>
      </c>
      <c r="G118" s="1">
        <v>479000</v>
      </c>
      <c r="H118" s="1">
        <f>financials[[#This Row],[sales amount]]-financials[[#This Row],[COGS]]</f>
        <v>84304</v>
      </c>
      <c r="I118" s="5">
        <v>41974</v>
      </c>
    </row>
    <row r="119" spans="1:9" x14ac:dyDescent="0.3">
      <c r="A119" s="4" t="s">
        <v>9</v>
      </c>
      <c r="B119" s="4" t="str" cm="1">
        <f t="array" ref="B119">_xlfn.IFS(financials[[#This Row],[Discounts]]&gt;50000,"High discount",financials[[#This Row],[Discounts]]&gt;=5001,"medium discount",financials[[#This Row],[Discounts]]&gt;=1,"Low discount",financials[[#This Row],[Discounts]]&lt;1,"None")</f>
        <v>medium discount</v>
      </c>
      <c r="C119">
        <v>2852</v>
      </c>
      <c r="D119" s="1">
        <v>350</v>
      </c>
      <c r="E119" s="1">
        <f>financials[[#This Row],[Units Sold]]*financials[[#This Row],[Sale Price]]-financials[[#This Row],[Discounts]]</f>
        <v>978236</v>
      </c>
      <c r="F119" s="1">
        <v>19964</v>
      </c>
      <c r="G119" s="1">
        <v>741520</v>
      </c>
      <c r="H119" s="1">
        <f>financials[[#This Row],[sales amount]]-financials[[#This Row],[COGS]]</f>
        <v>236716</v>
      </c>
      <c r="I119" s="5">
        <v>41974</v>
      </c>
    </row>
    <row r="120" spans="1:9" x14ac:dyDescent="0.3">
      <c r="A120" s="4" t="s">
        <v>9</v>
      </c>
      <c r="B120" s="4" t="str" cm="1">
        <f t="array" ref="B120">_xlfn.IFS(financials[[#This Row],[Discounts]]&gt;50000,"High discount",financials[[#This Row],[Discounts]]&gt;=5001,"medium discount",financials[[#This Row],[Discounts]]&gt;=1,"Low discount",financials[[#This Row],[Discounts]]&lt;1,"None")</f>
        <v>medium discount</v>
      </c>
      <c r="C120">
        <v>2729</v>
      </c>
      <c r="D120" s="1">
        <v>125</v>
      </c>
      <c r="E120" s="1">
        <f>financials[[#This Row],[Units Sold]]*financials[[#This Row],[Sale Price]]-financials[[#This Row],[Discounts]]</f>
        <v>334302.5</v>
      </c>
      <c r="F120" s="1">
        <v>6822.5</v>
      </c>
      <c r="G120" s="1">
        <v>327480</v>
      </c>
      <c r="H120" s="1">
        <f>financials[[#This Row],[sales amount]]-financials[[#This Row],[COGS]]</f>
        <v>6822.5</v>
      </c>
      <c r="I120" s="5">
        <v>41974</v>
      </c>
    </row>
    <row r="121" spans="1:9" x14ac:dyDescent="0.3">
      <c r="A121" s="4" t="s">
        <v>9</v>
      </c>
      <c r="B121" s="4" t="str" cm="1">
        <f t="array" ref="B121">_xlfn.IFS(financials[[#This Row],[Discounts]]&gt;50000,"High discount",financials[[#This Row],[Discounts]]&gt;=5001,"medium discount",financials[[#This Row],[Discounts]]&gt;=1,"Low discount",financials[[#This Row],[Discounts]]&lt;1,"None")</f>
        <v>Low discount</v>
      </c>
      <c r="C121">
        <v>1925</v>
      </c>
      <c r="D121" s="1">
        <v>15</v>
      </c>
      <c r="E121" s="1">
        <f>financials[[#This Row],[Units Sold]]*financials[[#This Row],[Sale Price]]-financials[[#This Row],[Discounts]]</f>
        <v>28297.5</v>
      </c>
      <c r="F121" s="1">
        <v>577.5</v>
      </c>
      <c r="G121" s="1">
        <v>19250</v>
      </c>
      <c r="H121" s="1">
        <f>financials[[#This Row],[sales amount]]-financials[[#This Row],[COGS]]</f>
        <v>9047.5</v>
      </c>
      <c r="I121" s="5">
        <v>41609</v>
      </c>
    </row>
    <row r="122" spans="1:9" x14ac:dyDescent="0.3">
      <c r="A122" s="4" t="s">
        <v>9</v>
      </c>
      <c r="B122" s="4" t="str" cm="1">
        <f t="array" ref="B122">_xlfn.IFS(financials[[#This Row],[Discounts]]&gt;50000,"High discount",financials[[#This Row],[Discounts]]&gt;=5001,"medium discount",financials[[#This Row],[Discounts]]&gt;=1,"Low discount",financials[[#This Row],[Discounts]]&lt;1,"None")</f>
        <v>Low discount</v>
      </c>
      <c r="C122">
        <v>2013</v>
      </c>
      <c r="D122" s="1">
        <v>7</v>
      </c>
      <c r="E122" s="1">
        <f>financials[[#This Row],[Units Sold]]*financials[[#This Row],[Sale Price]]-financials[[#This Row],[Discounts]]</f>
        <v>13809.18</v>
      </c>
      <c r="F122" s="1">
        <v>281.82</v>
      </c>
      <c r="G122" s="1">
        <v>10065</v>
      </c>
      <c r="H122" s="1">
        <f>financials[[#This Row],[sales amount]]-financials[[#This Row],[COGS]]</f>
        <v>3744.1800000000003</v>
      </c>
      <c r="I122" s="5">
        <v>41609</v>
      </c>
    </row>
    <row r="123" spans="1:9" x14ac:dyDescent="0.3">
      <c r="A123" s="4" t="s">
        <v>9</v>
      </c>
      <c r="B123" s="4" t="str" cm="1">
        <f t="array" ref="B123">_xlfn.IFS(financials[[#This Row],[Discounts]]&gt;50000,"High discount",financials[[#This Row],[Discounts]]&gt;=5001,"medium discount",financials[[#This Row],[Discounts]]&gt;=1,"Low discount",financials[[#This Row],[Discounts]]&lt;1,"None")</f>
        <v>Low discount</v>
      </c>
      <c r="C123">
        <v>1055</v>
      </c>
      <c r="D123" s="1">
        <v>12</v>
      </c>
      <c r="E123" s="1">
        <f>financials[[#This Row],[Units Sold]]*financials[[#This Row],[Sale Price]]-financials[[#This Row],[Discounts]]</f>
        <v>12406.8</v>
      </c>
      <c r="F123" s="1">
        <v>253.2</v>
      </c>
      <c r="G123" s="1">
        <v>3165</v>
      </c>
      <c r="H123" s="1">
        <f>financials[[#This Row],[sales amount]]-financials[[#This Row],[COGS]]</f>
        <v>9241.7999999999993</v>
      </c>
      <c r="I123" s="5">
        <v>41974</v>
      </c>
    </row>
    <row r="124" spans="1:9" x14ac:dyDescent="0.3">
      <c r="A124" s="4" t="s">
        <v>9</v>
      </c>
      <c r="B124" s="4" t="str" cm="1">
        <f t="array" ref="B124">_xlfn.IFS(financials[[#This Row],[Discounts]]&gt;50000,"High discount",financials[[#This Row],[Discounts]]&gt;=5001,"medium discount",financials[[#This Row],[Discounts]]&gt;=1,"Low discount",financials[[#This Row],[Discounts]]&lt;1,"None")</f>
        <v>Low discount</v>
      </c>
      <c r="C124">
        <v>1084</v>
      </c>
      <c r="D124" s="1">
        <v>12</v>
      </c>
      <c r="E124" s="1">
        <f>financials[[#This Row],[Units Sold]]*financials[[#This Row],[Sale Price]]-financials[[#This Row],[Discounts]]</f>
        <v>12747.84</v>
      </c>
      <c r="F124" s="1">
        <v>260.16000000000003</v>
      </c>
      <c r="G124" s="1">
        <v>3252</v>
      </c>
      <c r="H124" s="1">
        <f>financials[[#This Row],[sales amount]]-financials[[#This Row],[COGS]]</f>
        <v>9495.84</v>
      </c>
      <c r="I124" s="5">
        <v>41974</v>
      </c>
    </row>
    <row r="125" spans="1:9" x14ac:dyDescent="0.3">
      <c r="A125" s="4" t="s">
        <v>10</v>
      </c>
      <c r="B125" s="4" t="str" cm="1">
        <f t="array" ref="B125">_xlfn.IFS(financials[[#This Row],[Discounts]]&gt;50000,"High discount",financials[[#This Row],[Discounts]]&gt;=5001,"medium discount",financials[[#This Row],[Discounts]]&gt;=1,"Low discount",financials[[#This Row],[Discounts]]&lt;1,"None")</f>
        <v>Low discount</v>
      </c>
      <c r="C125">
        <v>1566</v>
      </c>
      <c r="D125" s="1">
        <v>20</v>
      </c>
      <c r="E125" s="1">
        <f>financials[[#This Row],[Units Sold]]*financials[[#This Row],[Sale Price]]-financials[[#This Row],[Discounts]]</f>
        <v>30693.599999999999</v>
      </c>
      <c r="F125" s="1">
        <v>626.4</v>
      </c>
      <c r="G125" s="1">
        <v>15660</v>
      </c>
      <c r="H125" s="1">
        <f>financials[[#This Row],[sales amount]]-financials[[#This Row],[COGS]]</f>
        <v>15033.599999999999</v>
      </c>
      <c r="I125" s="5">
        <v>41913</v>
      </c>
    </row>
    <row r="126" spans="1:9" x14ac:dyDescent="0.3">
      <c r="A126" s="4" t="s">
        <v>10</v>
      </c>
      <c r="B126" s="4" t="str" cm="1">
        <f t="array" ref="B126">_xlfn.IFS(financials[[#This Row],[Discounts]]&gt;50000,"High discount",financials[[#This Row],[Discounts]]&gt;=5001,"medium discount",financials[[#This Row],[Discounts]]&gt;=1,"Low discount",financials[[#This Row],[Discounts]]&lt;1,"None")</f>
        <v>medium discount</v>
      </c>
      <c r="C126">
        <v>2966</v>
      </c>
      <c r="D126" s="1">
        <v>350</v>
      </c>
      <c r="E126" s="1">
        <f>financials[[#This Row],[Units Sold]]*financials[[#This Row],[Sale Price]]-financials[[#This Row],[Discounts]]</f>
        <v>1017338</v>
      </c>
      <c r="F126" s="1">
        <v>20762</v>
      </c>
      <c r="G126" s="1">
        <v>771160</v>
      </c>
      <c r="H126" s="1">
        <f>financials[[#This Row],[sales amount]]-financials[[#This Row],[COGS]]</f>
        <v>246178</v>
      </c>
      <c r="I126" s="5">
        <v>41548</v>
      </c>
    </row>
    <row r="127" spans="1:9" x14ac:dyDescent="0.3">
      <c r="A127" s="4" t="s">
        <v>10</v>
      </c>
      <c r="B127" s="4" t="str" cm="1">
        <f t="array" ref="B127">_xlfn.IFS(financials[[#This Row],[Discounts]]&gt;50000,"High discount",financials[[#This Row],[Discounts]]&gt;=5001,"medium discount",financials[[#This Row],[Discounts]]&gt;=1,"Low discount",financials[[#This Row],[Discounts]]&lt;1,"None")</f>
        <v>medium discount</v>
      </c>
      <c r="C127">
        <v>2877</v>
      </c>
      <c r="D127" s="1">
        <v>350</v>
      </c>
      <c r="E127" s="1">
        <f>financials[[#This Row],[Units Sold]]*financials[[#This Row],[Sale Price]]-financials[[#This Row],[Discounts]]</f>
        <v>986811</v>
      </c>
      <c r="F127" s="1">
        <v>20139</v>
      </c>
      <c r="G127" s="1">
        <v>748020</v>
      </c>
      <c r="H127" s="1">
        <f>financials[[#This Row],[sales amount]]-financials[[#This Row],[COGS]]</f>
        <v>238791</v>
      </c>
      <c r="I127" s="5">
        <v>41913</v>
      </c>
    </row>
    <row r="128" spans="1:9" x14ac:dyDescent="0.3">
      <c r="A128" s="4" t="s">
        <v>10</v>
      </c>
      <c r="B128" s="4" t="str" cm="1">
        <f t="array" ref="B128">_xlfn.IFS(financials[[#This Row],[Discounts]]&gt;50000,"High discount",financials[[#This Row],[Discounts]]&gt;=5001,"medium discount",financials[[#This Row],[Discounts]]&gt;=1,"Low discount",financials[[#This Row],[Discounts]]&lt;1,"None")</f>
        <v>Low discount</v>
      </c>
      <c r="C128">
        <v>809</v>
      </c>
      <c r="D128" s="1">
        <v>125</v>
      </c>
      <c r="E128" s="1">
        <f>financials[[#This Row],[Units Sold]]*financials[[#This Row],[Sale Price]]-financials[[#This Row],[Discounts]]</f>
        <v>99102.5</v>
      </c>
      <c r="F128" s="1">
        <v>2022.5</v>
      </c>
      <c r="G128" s="1">
        <v>97080</v>
      </c>
      <c r="H128" s="1">
        <f>financials[[#This Row],[sales amount]]-financials[[#This Row],[COGS]]</f>
        <v>2022.5</v>
      </c>
      <c r="I128" s="5">
        <v>41548</v>
      </c>
    </row>
    <row r="129" spans="1:9" x14ac:dyDescent="0.3">
      <c r="A129" s="4" t="s">
        <v>10</v>
      </c>
      <c r="B129" s="4" t="str" cm="1">
        <f t="array" ref="B129">_xlfn.IFS(financials[[#This Row],[Discounts]]&gt;50000,"High discount",financials[[#This Row],[Discounts]]&gt;=5001,"medium discount",financials[[#This Row],[Discounts]]&gt;=1,"Low discount",financials[[#This Row],[Discounts]]&lt;1,"None")</f>
        <v>medium discount</v>
      </c>
      <c r="C129">
        <v>2145</v>
      </c>
      <c r="D129" s="1">
        <v>125</v>
      </c>
      <c r="E129" s="1">
        <f>financials[[#This Row],[Units Sold]]*financials[[#This Row],[Sale Price]]-financials[[#This Row],[Discounts]]</f>
        <v>262762.5</v>
      </c>
      <c r="F129" s="1">
        <v>5362.5</v>
      </c>
      <c r="G129" s="1">
        <v>257400</v>
      </c>
      <c r="H129" s="1">
        <f>financials[[#This Row],[sales amount]]-financials[[#This Row],[COGS]]</f>
        <v>5362.5</v>
      </c>
      <c r="I129" s="5">
        <v>41548</v>
      </c>
    </row>
    <row r="130" spans="1:9" x14ac:dyDescent="0.3">
      <c r="A130" s="4" t="s">
        <v>10</v>
      </c>
      <c r="B130" s="4" t="str" cm="1">
        <f t="array" ref="B130">_xlfn.IFS(financials[[#This Row],[Discounts]]&gt;50000,"High discount",financials[[#This Row],[Discounts]]&gt;=5001,"medium discount",financials[[#This Row],[Discounts]]&gt;=1,"Low discount",financials[[#This Row],[Discounts]]&lt;1,"None")</f>
        <v>Low discount</v>
      </c>
      <c r="C130">
        <v>1055</v>
      </c>
      <c r="D130" s="1">
        <v>12</v>
      </c>
      <c r="E130" s="1">
        <f>financials[[#This Row],[Units Sold]]*financials[[#This Row],[Sale Price]]-financials[[#This Row],[Discounts]]</f>
        <v>12406.8</v>
      </c>
      <c r="F130" s="1">
        <v>253.2</v>
      </c>
      <c r="G130" s="1">
        <v>3165</v>
      </c>
      <c r="H130" s="1">
        <f>financials[[#This Row],[sales amount]]-financials[[#This Row],[COGS]]</f>
        <v>9241.7999999999993</v>
      </c>
      <c r="I130" s="5">
        <v>41974</v>
      </c>
    </row>
    <row r="131" spans="1:9" x14ac:dyDescent="0.3">
      <c r="A131" s="4" t="s">
        <v>10</v>
      </c>
      <c r="B131" s="4" t="str" cm="1">
        <f t="array" ref="B131">_xlfn.IFS(financials[[#This Row],[Discounts]]&gt;50000,"High discount",financials[[#This Row],[Discounts]]&gt;=5001,"medium discount",financials[[#This Row],[Discounts]]&gt;=1,"Low discount",financials[[#This Row],[Discounts]]&lt;1,"None")</f>
        <v>Low discount</v>
      </c>
      <c r="C131">
        <v>544</v>
      </c>
      <c r="D131" s="1">
        <v>20</v>
      </c>
      <c r="E131" s="1">
        <f>financials[[#This Row],[Units Sold]]*financials[[#This Row],[Sale Price]]-financials[[#This Row],[Discounts]]</f>
        <v>10662.4</v>
      </c>
      <c r="F131" s="1">
        <v>217.6</v>
      </c>
      <c r="G131" s="1">
        <v>5440</v>
      </c>
      <c r="H131" s="1">
        <f>financials[[#This Row],[sales amount]]-financials[[#This Row],[COGS]]</f>
        <v>5222.3999999999996</v>
      </c>
      <c r="I131" s="5">
        <v>41609</v>
      </c>
    </row>
    <row r="132" spans="1:9" x14ac:dyDescent="0.3">
      <c r="A132" s="4" t="s">
        <v>10</v>
      </c>
      <c r="B132" s="4" t="str" cm="1">
        <f t="array" ref="B132">_xlfn.IFS(financials[[#This Row],[Discounts]]&gt;50000,"High discount",financials[[#This Row],[Discounts]]&gt;=5001,"medium discount",financials[[#This Row],[Discounts]]&gt;=1,"Low discount",financials[[#This Row],[Discounts]]&lt;1,"None")</f>
        <v>Low discount</v>
      </c>
      <c r="C132">
        <v>1084</v>
      </c>
      <c r="D132" s="1">
        <v>12</v>
      </c>
      <c r="E132" s="1">
        <f>financials[[#This Row],[Units Sold]]*financials[[#This Row],[Sale Price]]-financials[[#This Row],[Discounts]]</f>
        <v>12747.84</v>
      </c>
      <c r="F132" s="1">
        <v>260.16000000000003</v>
      </c>
      <c r="G132" s="1">
        <v>3252</v>
      </c>
      <c r="H132" s="1">
        <f>financials[[#This Row],[sales amount]]-financials[[#This Row],[COGS]]</f>
        <v>9495.84</v>
      </c>
      <c r="I132" s="5">
        <v>41974</v>
      </c>
    </row>
    <row r="133" spans="1:9" x14ac:dyDescent="0.3">
      <c r="A133" s="4" t="s">
        <v>11</v>
      </c>
      <c r="B133" s="4" t="str" cm="1">
        <f t="array" ref="B133">_xlfn.IFS(financials[[#This Row],[Discounts]]&gt;50000,"High discount",financials[[#This Row],[Discounts]]&gt;=5001,"medium discount",financials[[#This Row],[Discounts]]&gt;=1,"Low discount",financials[[#This Row],[Discounts]]&lt;1,"None")</f>
        <v>Low discount</v>
      </c>
      <c r="C133">
        <v>662</v>
      </c>
      <c r="D133" s="1">
        <v>125</v>
      </c>
      <c r="E133" s="1">
        <f>financials[[#This Row],[Units Sold]]*financials[[#This Row],[Sale Price]]-financials[[#This Row],[Discounts]]</f>
        <v>81095</v>
      </c>
      <c r="F133" s="1">
        <v>1655</v>
      </c>
      <c r="G133" s="1">
        <v>79440</v>
      </c>
      <c r="H133" s="1">
        <f>financials[[#This Row],[sales amount]]-financials[[#This Row],[COGS]]</f>
        <v>1655</v>
      </c>
      <c r="I133" s="5">
        <v>41791</v>
      </c>
    </row>
    <row r="134" spans="1:9" x14ac:dyDescent="0.3">
      <c r="A134" s="4" t="s">
        <v>11</v>
      </c>
      <c r="B134" s="4" t="str" cm="1">
        <f t="array" ref="B134">_xlfn.IFS(financials[[#This Row],[Discounts]]&gt;50000,"High discount",financials[[#This Row],[Discounts]]&gt;=5001,"medium discount",financials[[#This Row],[Discounts]]&gt;=1,"Low discount",financials[[#This Row],[Discounts]]&lt;1,"None")</f>
        <v>Low discount</v>
      </c>
      <c r="C134">
        <v>214</v>
      </c>
      <c r="D134" s="1">
        <v>300</v>
      </c>
      <c r="E134" s="1">
        <f>financials[[#This Row],[Units Sold]]*financials[[#This Row],[Sale Price]]-financials[[#This Row],[Discounts]]</f>
        <v>62916</v>
      </c>
      <c r="F134" s="1">
        <v>1284</v>
      </c>
      <c r="G134" s="1">
        <v>53500</v>
      </c>
      <c r="H134" s="1">
        <f>financials[[#This Row],[sales amount]]-financials[[#This Row],[COGS]]</f>
        <v>9416</v>
      </c>
      <c r="I134" s="5">
        <v>41548</v>
      </c>
    </row>
    <row r="135" spans="1:9" x14ac:dyDescent="0.3">
      <c r="A135" s="4" t="s">
        <v>11</v>
      </c>
      <c r="B135" s="4" t="str" cm="1">
        <f t="array" ref="B135">_xlfn.IFS(financials[[#This Row],[Discounts]]&gt;50000,"High discount",financials[[#This Row],[Discounts]]&gt;=5001,"medium discount",financials[[#This Row],[Discounts]]&gt;=1,"Low discount",financials[[#This Row],[Discounts]]&lt;1,"None")</f>
        <v>medium discount</v>
      </c>
      <c r="C135">
        <v>2877</v>
      </c>
      <c r="D135" s="1">
        <v>350</v>
      </c>
      <c r="E135" s="1">
        <f>financials[[#This Row],[Units Sold]]*financials[[#This Row],[Sale Price]]-financials[[#This Row],[Discounts]]</f>
        <v>986811</v>
      </c>
      <c r="F135" s="1">
        <v>20139</v>
      </c>
      <c r="G135" s="1">
        <v>748020</v>
      </c>
      <c r="H135" s="1">
        <f>financials[[#This Row],[sales amount]]-financials[[#This Row],[COGS]]</f>
        <v>238791</v>
      </c>
      <c r="I135" s="5">
        <v>41913</v>
      </c>
    </row>
    <row r="136" spans="1:9" x14ac:dyDescent="0.3">
      <c r="A136" s="4" t="s">
        <v>11</v>
      </c>
      <c r="B136" s="4" t="str" cm="1">
        <f t="array" ref="B136">_xlfn.IFS(financials[[#This Row],[Discounts]]&gt;50000,"High discount",financials[[#This Row],[Discounts]]&gt;=5001,"medium discount",financials[[#This Row],[Discounts]]&gt;=1,"Low discount",financials[[#This Row],[Discounts]]&lt;1,"None")</f>
        <v>medium discount</v>
      </c>
      <c r="C136">
        <v>2729</v>
      </c>
      <c r="D136" s="1">
        <v>125</v>
      </c>
      <c r="E136" s="1">
        <f>financials[[#This Row],[Units Sold]]*financials[[#This Row],[Sale Price]]-financials[[#This Row],[Discounts]]</f>
        <v>334302.5</v>
      </c>
      <c r="F136" s="1">
        <v>6822.5</v>
      </c>
      <c r="G136" s="1">
        <v>327480</v>
      </c>
      <c r="H136" s="1">
        <f>financials[[#This Row],[sales amount]]-financials[[#This Row],[COGS]]</f>
        <v>6822.5</v>
      </c>
      <c r="I136" s="5">
        <v>41974</v>
      </c>
    </row>
    <row r="137" spans="1:9" x14ac:dyDescent="0.3">
      <c r="A137" s="4" t="s">
        <v>11</v>
      </c>
      <c r="B137" s="4" t="str" cm="1">
        <f t="array" ref="B137">_xlfn.IFS(financials[[#This Row],[Discounts]]&gt;50000,"High discount",financials[[#This Row],[Discounts]]&gt;=5001,"medium discount",financials[[#This Row],[Discounts]]&gt;=1,"Low discount",financials[[#This Row],[Discounts]]&lt;1,"None")</f>
        <v>Low discount</v>
      </c>
      <c r="C137">
        <v>266</v>
      </c>
      <c r="D137" s="1">
        <v>350</v>
      </c>
      <c r="E137" s="1">
        <f>financials[[#This Row],[Units Sold]]*financials[[#This Row],[Sale Price]]-financials[[#This Row],[Discounts]]</f>
        <v>91238</v>
      </c>
      <c r="F137" s="1">
        <v>1862</v>
      </c>
      <c r="G137" s="1">
        <v>69160</v>
      </c>
      <c r="H137" s="1">
        <f>financials[[#This Row],[sales amount]]-financials[[#This Row],[COGS]]</f>
        <v>22078</v>
      </c>
      <c r="I137" s="5">
        <v>41609</v>
      </c>
    </row>
    <row r="138" spans="1:9" x14ac:dyDescent="0.3">
      <c r="A138" s="4" t="s">
        <v>11</v>
      </c>
      <c r="B138" s="4" t="str" cm="1">
        <f t="array" ref="B138">_xlfn.IFS(financials[[#This Row],[Discounts]]&gt;50000,"High discount",financials[[#This Row],[Discounts]]&gt;=5001,"medium discount",financials[[#This Row],[Discounts]]&gt;=1,"Low discount",financials[[#This Row],[Discounts]]&lt;1,"None")</f>
        <v>medium discount</v>
      </c>
      <c r="C138">
        <v>1940</v>
      </c>
      <c r="D138" s="1">
        <v>350</v>
      </c>
      <c r="E138" s="1">
        <f>financials[[#This Row],[Units Sold]]*financials[[#This Row],[Sale Price]]-financials[[#This Row],[Discounts]]</f>
        <v>665420</v>
      </c>
      <c r="F138" s="1">
        <v>13580</v>
      </c>
      <c r="G138" s="1">
        <v>504400</v>
      </c>
      <c r="H138" s="1">
        <f>financials[[#This Row],[sales amount]]-financials[[#This Row],[COGS]]</f>
        <v>161020</v>
      </c>
      <c r="I138" s="5">
        <v>41609</v>
      </c>
    </row>
    <row r="139" spans="1:9" x14ac:dyDescent="0.3">
      <c r="A139" s="4" t="s">
        <v>12</v>
      </c>
      <c r="B139" s="4" t="str" cm="1">
        <f t="array" ref="B139">_xlfn.IFS(financials[[#This Row],[Discounts]]&gt;50000,"High discount",financials[[#This Row],[Discounts]]&gt;=5001,"medium discount",financials[[#This Row],[Discounts]]&gt;=1,"Low discount",financials[[#This Row],[Discounts]]&lt;1,"None")</f>
        <v>Low discount</v>
      </c>
      <c r="C139">
        <v>259</v>
      </c>
      <c r="D139" s="1">
        <v>300</v>
      </c>
      <c r="E139" s="1">
        <f>financials[[#This Row],[Units Sold]]*financials[[#This Row],[Sale Price]]-financials[[#This Row],[Discounts]]</f>
        <v>76146</v>
      </c>
      <c r="F139" s="1">
        <v>1554</v>
      </c>
      <c r="G139" s="1">
        <v>64750</v>
      </c>
      <c r="H139" s="1">
        <f>financials[[#This Row],[sales amount]]-financials[[#This Row],[COGS]]</f>
        <v>11396</v>
      </c>
      <c r="I139" s="5">
        <v>41699</v>
      </c>
    </row>
    <row r="140" spans="1:9" x14ac:dyDescent="0.3">
      <c r="A140" s="4" t="s">
        <v>12</v>
      </c>
      <c r="B140" s="4" t="str" cm="1">
        <f t="array" ref="B140">_xlfn.IFS(financials[[#This Row],[Discounts]]&gt;50000,"High discount",financials[[#This Row],[Discounts]]&gt;=5001,"medium discount",financials[[#This Row],[Discounts]]&gt;=1,"Low discount",financials[[#This Row],[Discounts]]&lt;1,"None")</f>
        <v>medium discount</v>
      </c>
      <c r="C140">
        <v>1101</v>
      </c>
      <c r="D140" s="1">
        <v>300</v>
      </c>
      <c r="E140" s="1">
        <f>financials[[#This Row],[Units Sold]]*financials[[#This Row],[Sale Price]]-financials[[#This Row],[Discounts]]</f>
        <v>323694</v>
      </c>
      <c r="F140" s="1">
        <v>6606</v>
      </c>
      <c r="G140" s="1">
        <v>275250</v>
      </c>
      <c r="H140" s="1">
        <f>financials[[#This Row],[sales amount]]-financials[[#This Row],[COGS]]</f>
        <v>48444</v>
      </c>
      <c r="I140" s="5">
        <v>41699</v>
      </c>
    </row>
    <row r="141" spans="1:9" x14ac:dyDescent="0.3">
      <c r="A141" s="4" t="s">
        <v>12</v>
      </c>
      <c r="B141" s="4" t="str" cm="1">
        <f t="array" ref="B141">_xlfn.IFS(financials[[#This Row],[Discounts]]&gt;50000,"High discount",financials[[#This Row],[Discounts]]&gt;=5001,"medium discount",financials[[#This Row],[Discounts]]&gt;=1,"Low discount",financials[[#This Row],[Discounts]]&lt;1,"None")</f>
        <v>medium discount</v>
      </c>
      <c r="C141">
        <v>2276</v>
      </c>
      <c r="D141" s="1">
        <v>125</v>
      </c>
      <c r="E141" s="1">
        <f>financials[[#This Row],[Units Sold]]*financials[[#This Row],[Sale Price]]-financials[[#This Row],[Discounts]]</f>
        <v>278810</v>
      </c>
      <c r="F141" s="1">
        <v>5690</v>
      </c>
      <c r="G141" s="1">
        <v>273120</v>
      </c>
      <c r="H141" s="1">
        <f>financials[[#This Row],[sales amount]]-financials[[#This Row],[COGS]]</f>
        <v>5690</v>
      </c>
      <c r="I141" s="5">
        <v>41760</v>
      </c>
    </row>
    <row r="142" spans="1:9" x14ac:dyDescent="0.3">
      <c r="A142" s="4" t="s">
        <v>12</v>
      </c>
      <c r="B142" s="4" t="str" cm="1">
        <f t="array" ref="B142">_xlfn.IFS(financials[[#This Row],[Discounts]]&gt;50000,"High discount",financials[[#This Row],[Discounts]]&gt;=5001,"medium discount",financials[[#This Row],[Discounts]]&gt;=1,"Low discount",financials[[#This Row],[Discounts]]&lt;1,"None")</f>
        <v>medium discount</v>
      </c>
      <c r="C142">
        <v>2966</v>
      </c>
      <c r="D142" s="1">
        <v>350</v>
      </c>
      <c r="E142" s="1">
        <f>financials[[#This Row],[Units Sold]]*financials[[#This Row],[Sale Price]]-financials[[#This Row],[Discounts]]</f>
        <v>1017338</v>
      </c>
      <c r="F142" s="1">
        <v>20762</v>
      </c>
      <c r="G142" s="1">
        <v>771160</v>
      </c>
      <c r="H142" s="1">
        <f>financials[[#This Row],[sales amount]]-financials[[#This Row],[COGS]]</f>
        <v>246178</v>
      </c>
      <c r="I142" s="5">
        <v>41548</v>
      </c>
    </row>
    <row r="143" spans="1:9" x14ac:dyDescent="0.3">
      <c r="A143" s="4" t="s">
        <v>12</v>
      </c>
      <c r="B143" s="4" t="str" cm="1">
        <f t="array" ref="B143">_xlfn.IFS(financials[[#This Row],[Discounts]]&gt;50000,"High discount",financials[[#This Row],[Discounts]]&gt;=5001,"medium discount",financials[[#This Row],[Discounts]]&gt;=1,"Low discount",financials[[#This Row],[Discounts]]&lt;1,"None")</f>
        <v>Low discount</v>
      </c>
      <c r="C143">
        <v>1236</v>
      </c>
      <c r="D143" s="1">
        <v>20</v>
      </c>
      <c r="E143" s="1">
        <f>financials[[#This Row],[Units Sold]]*financials[[#This Row],[Sale Price]]-financials[[#This Row],[Discounts]]</f>
        <v>24225.599999999999</v>
      </c>
      <c r="F143" s="1">
        <v>494.4</v>
      </c>
      <c r="G143" s="1">
        <v>12360</v>
      </c>
      <c r="H143" s="1">
        <f>financials[[#This Row],[sales amount]]-financials[[#This Row],[COGS]]</f>
        <v>11865.599999999999</v>
      </c>
      <c r="I143" s="5">
        <v>41944</v>
      </c>
    </row>
    <row r="144" spans="1:9" x14ac:dyDescent="0.3">
      <c r="A144" s="4" t="s">
        <v>12</v>
      </c>
      <c r="B144" s="4" t="str" cm="1">
        <f t="array" ref="B144">_xlfn.IFS(financials[[#This Row],[Discounts]]&gt;50000,"High discount",financials[[#This Row],[Discounts]]&gt;=5001,"medium discount",financials[[#This Row],[Discounts]]&gt;=1,"Low discount",financials[[#This Row],[Discounts]]&lt;1,"None")</f>
        <v>Low discount</v>
      </c>
      <c r="C144">
        <v>941</v>
      </c>
      <c r="D144" s="1">
        <v>20</v>
      </c>
      <c r="E144" s="1">
        <f>financials[[#This Row],[Units Sold]]*financials[[#This Row],[Sale Price]]-financials[[#This Row],[Discounts]]</f>
        <v>18443.599999999999</v>
      </c>
      <c r="F144" s="1">
        <v>376.4</v>
      </c>
      <c r="G144" s="1">
        <v>9410</v>
      </c>
      <c r="H144" s="1">
        <f>financials[[#This Row],[sales amount]]-financials[[#This Row],[COGS]]</f>
        <v>9033.5999999999985</v>
      </c>
      <c r="I144" s="5">
        <v>41944</v>
      </c>
    </row>
    <row r="145" spans="1:9" x14ac:dyDescent="0.3">
      <c r="A145" s="4" t="s">
        <v>12</v>
      </c>
      <c r="B145" s="4" t="str" cm="1">
        <f t="array" ref="B145">_xlfn.IFS(financials[[#This Row],[Discounts]]&gt;50000,"High discount",financials[[#This Row],[Discounts]]&gt;=5001,"medium discount",financials[[#This Row],[Discounts]]&gt;=1,"Low discount",financials[[#This Row],[Discounts]]&lt;1,"None")</f>
        <v>medium discount</v>
      </c>
      <c r="C145">
        <v>1916</v>
      </c>
      <c r="D145" s="1">
        <v>300</v>
      </c>
      <c r="E145" s="1">
        <f>financials[[#This Row],[Units Sold]]*financials[[#This Row],[Sale Price]]-financials[[#This Row],[Discounts]]</f>
        <v>563304</v>
      </c>
      <c r="F145" s="1">
        <v>11496</v>
      </c>
      <c r="G145" s="1">
        <v>479000</v>
      </c>
      <c r="H145" s="1">
        <f>financials[[#This Row],[sales amount]]-financials[[#This Row],[COGS]]</f>
        <v>84304</v>
      </c>
      <c r="I145" s="5">
        <v>41974</v>
      </c>
    </row>
    <row r="146" spans="1:9" x14ac:dyDescent="0.3">
      <c r="A146" s="4" t="s">
        <v>7</v>
      </c>
      <c r="B146" s="4" t="str" cm="1">
        <f t="array" ref="B146">_xlfn.IFS(financials[[#This Row],[Discounts]]&gt;50000,"High discount",financials[[#This Row],[Discounts]]&gt;=5001,"medium discount",financials[[#This Row],[Discounts]]&gt;=1,"Low discount",financials[[#This Row],[Discounts]]&lt;1,"None")</f>
        <v>medium discount</v>
      </c>
      <c r="C146">
        <v>4243.5</v>
      </c>
      <c r="D146" s="1">
        <v>125</v>
      </c>
      <c r="E146" s="1">
        <f>financials[[#This Row],[Units Sold]]*financials[[#This Row],[Sale Price]]-financials[[#This Row],[Discounts]]</f>
        <v>514524.375</v>
      </c>
      <c r="F146" s="1">
        <v>15913.125</v>
      </c>
      <c r="G146" s="1">
        <v>509220</v>
      </c>
      <c r="H146" s="1">
        <f>financials[[#This Row],[sales amount]]-financials[[#This Row],[COGS]]</f>
        <v>5304.375</v>
      </c>
      <c r="I146" s="5">
        <v>41730</v>
      </c>
    </row>
    <row r="147" spans="1:9" x14ac:dyDescent="0.3">
      <c r="A147" s="4" t="s">
        <v>7</v>
      </c>
      <c r="B147" s="4" t="str" cm="1">
        <f t="array" ref="B147">_xlfn.IFS(financials[[#This Row],[Discounts]]&gt;50000,"High discount",financials[[#This Row],[Discounts]]&gt;=5001,"medium discount",financials[[#This Row],[Discounts]]&gt;=1,"Low discount",financials[[#This Row],[Discounts]]&lt;1,"None")</f>
        <v>Low discount</v>
      </c>
      <c r="C147">
        <v>2580</v>
      </c>
      <c r="D147" s="1">
        <v>20</v>
      </c>
      <c r="E147" s="1">
        <f>financials[[#This Row],[Units Sold]]*financials[[#This Row],[Sale Price]]-financials[[#This Row],[Discounts]]</f>
        <v>50052</v>
      </c>
      <c r="F147" s="1">
        <v>1548</v>
      </c>
      <c r="G147" s="1">
        <v>25800</v>
      </c>
      <c r="H147" s="1">
        <f>financials[[#This Row],[sales amount]]-financials[[#This Row],[COGS]]</f>
        <v>24252</v>
      </c>
      <c r="I147" s="5">
        <v>41730</v>
      </c>
    </row>
    <row r="148" spans="1:9" x14ac:dyDescent="0.3">
      <c r="A148" s="4" t="s">
        <v>7</v>
      </c>
      <c r="B148" s="4" t="str" cm="1">
        <f t="array" ref="B148">_xlfn.IFS(financials[[#This Row],[Discounts]]&gt;50000,"High discount",financials[[#This Row],[Discounts]]&gt;=5001,"medium discount",financials[[#This Row],[Discounts]]&gt;=1,"Low discount",financials[[#This Row],[Discounts]]&lt;1,"None")</f>
        <v>medium discount</v>
      </c>
      <c r="C148">
        <v>689</v>
      </c>
      <c r="D148" s="1">
        <v>300</v>
      </c>
      <c r="E148" s="1">
        <f>financials[[#This Row],[Units Sold]]*financials[[#This Row],[Sale Price]]-financials[[#This Row],[Discounts]]</f>
        <v>200499</v>
      </c>
      <c r="F148" s="1">
        <v>6201</v>
      </c>
      <c r="G148" s="1">
        <v>172250</v>
      </c>
      <c r="H148" s="1">
        <f>financials[[#This Row],[sales amount]]-financials[[#This Row],[COGS]]</f>
        <v>28249</v>
      </c>
      <c r="I148" s="5">
        <v>41791</v>
      </c>
    </row>
    <row r="149" spans="1:9" x14ac:dyDescent="0.3">
      <c r="A149" s="4" t="s">
        <v>7</v>
      </c>
      <c r="B149" s="4" t="str" cm="1">
        <f t="array" ref="B149">_xlfn.IFS(financials[[#This Row],[Discounts]]&gt;50000,"High discount",financials[[#This Row],[Discounts]]&gt;=5001,"medium discount",financials[[#This Row],[Discounts]]&gt;=1,"Low discount",financials[[#This Row],[Discounts]]&lt;1,"None")</f>
        <v>Low discount</v>
      </c>
      <c r="C149">
        <v>1947</v>
      </c>
      <c r="D149" s="1">
        <v>12</v>
      </c>
      <c r="E149" s="1">
        <f>financials[[#This Row],[Units Sold]]*financials[[#This Row],[Sale Price]]-financials[[#This Row],[Discounts]]</f>
        <v>22663.08</v>
      </c>
      <c r="F149" s="1">
        <v>700.92</v>
      </c>
      <c r="G149" s="1">
        <v>5841</v>
      </c>
      <c r="H149" s="1">
        <f>financials[[#This Row],[sales amount]]-financials[[#This Row],[COGS]]</f>
        <v>16822.080000000002</v>
      </c>
      <c r="I149" s="5">
        <v>41883</v>
      </c>
    </row>
    <row r="150" spans="1:9" x14ac:dyDescent="0.3">
      <c r="A150" s="4" t="s">
        <v>7</v>
      </c>
      <c r="B150" s="4" t="str" cm="1">
        <f t="array" ref="B150">_xlfn.IFS(financials[[#This Row],[Discounts]]&gt;50000,"High discount",financials[[#This Row],[Discounts]]&gt;=5001,"medium discount",financials[[#This Row],[Discounts]]&gt;=1,"Low discount",financials[[#This Row],[Discounts]]&lt;1,"None")</f>
        <v>Low discount</v>
      </c>
      <c r="C150">
        <v>908</v>
      </c>
      <c r="D150" s="1">
        <v>12</v>
      </c>
      <c r="E150" s="1">
        <f>financials[[#This Row],[Units Sold]]*financials[[#This Row],[Sale Price]]-financials[[#This Row],[Discounts]]</f>
        <v>10569.12</v>
      </c>
      <c r="F150" s="1">
        <v>326.88</v>
      </c>
      <c r="G150" s="1">
        <v>2724</v>
      </c>
      <c r="H150" s="1">
        <f>financials[[#This Row],[sales amount]]-financials[[#This Row],[COGS]]</f>
        <v>7845.1200000000008</v>
      </c>
      <c r="I150" s="5">
        <v>41609</v>
      </c>
    </row>
    <row r="151" spans="1:9" x14ac:dyDescent="0.3">
      <c r="A151" s="4" t="s">
        <v>8</v>
      </c>
      <c r="B151" s="4" t="str" cm="1">
        <f t="array" ref="B151">_xlfn.IFS(financials[[#This Row],[Discounts]]&gt;50000,"High discount",financials[[#This Row],[Discounts]]&gt;=5001,"medium discount",financials[[#This Row],[Discounts]]&gt;=1,"Low discount",financials[[#This Row],[Discounts]]&lt;1,"None")</f>
        <v>Low discount</v>
      </c>
      <c r="C151">
        <v>1958</v>
      </c>
      <c r="D151" s="1">
        <v>7</v>
      </c>
      <c r="E151" s="1">
        <f>financials[[#This Row],[Units Sold]]*financials[[#This Row],[Sale Price]]-financials[[#This Row],[Discounts]]</f>
        <v>13294.82</v>
      </c>
      <c r="F151" s="1">
        <v>411.18</v>
      </c>
      <c r="G151" s="1">
        <v>9790</v>
      </c>
      <c r="H151" s="1">
        <f>financials[[#This Row],[sales amount]]-financials[[#This Row],[COGS]]</f>
        <v>3504.8199999999997</v>
      </c>
      <c r="I151" s="5">
        <v>41671</v>
      </c>
    </row>
    <row r="152" spans="1:9" x14ac:dyDescent="0.3">
      <c r="A152" s="4" t="s">
        <v>8</v>
      </c>
      <c r="B152" s="4" t="str" cm="1">
        <f t="array" ref="B152">_xlfn.IFS(financials[[#This Row],[Discounts]]&gt;50000,"High discount",financials[[#This Row],[Discounts]]&gt;=5001,"medium discount",financials[[#This Row],[Discounts]]&gt;=1,"Low discount",financials[[#This Row],[Discounts]]&lt;1,"None")</f>
        <v>Low discount</v>
      </c>
      <c r="C152">
        <v>1901</v>
      </c>
      <c r="D152" s="1">
        <v>12</v>
      </c>
      <c r="E152" s="1">
        <f>financials[[#This Row],[Units Sold]]*financials[[#This Row],[Sale Price]]-financials[[#This Row],[Discounts]]</f>
        <v>22127.64</v>
      </c>
      <c r="F152" s="1">
        <v>684.36</v>
      </c>
      <c r="G152" s="1">
        <v>5703</v>
      </c>
      <c r="H152" s="1">
        <f>financials[[#This Row],[sales amount]]-financials[[#This Row],[COGS]]</f>
        <v>16424.64</v>
      </c>
      <c r="I152" s="5">
        <v>41791</v>
      </c>
    </row>
    <row r="153" spans="1:9" x14ac:dyDescent="0.3">
      <c r="A153" s="4" t="s">
        <v>8</v>
      </c>
      <c r="B153" s="4" t="str" cm="1">
        <f t="array" ref="B153">_xlfn.IFS(financials[[#This Row],[Discounts]]&gt;50000,"High discount",financials[[#This Row],[Discounts]]&gt;=5001,"medium discount",financials[[#This Row],[Discounts]]&gt;=1,"Low discount",financials[[#This Row],[Discounts]]&lt;1,"None")</f>
        <v>Low discount</v>
      </c>
      <c r="C153">
        <v>544</v>
      </c>
      <c r="D153" s="1">
        <v>7</v>
      </c>
      <c r="E153" s="1">
        <f>financials[[#This Row],[Units Sold]]*financials[[#This Row],[Sale Price]]-financials[[#This Row],[Discounts]]</f>
        <v>3693.76</v>
      </c>
      <c r="F153" s="1">
        <v>114.24</v>
      </c>
      <c r="G153" s="1">
        <v>2720</v>
      </c>
      <c r="H153" s="1">
        <f>financials[[#This Row],[sales amount]]-financials[[#This Row],[COGS]]</f>
        <v>973.76000000000022</v>
      </c>
      <c r="I153" s="5">
        <v>41883</v>
      </c>
    </row>
    <row r="154" spans="1:9" x14ac:dyDescent="0.3">
      <c r="A154" s="4" t="s">
        <v>8</v>
      </c>
      <c r="B154" s="4" t="str" cm="1">
        <f t="array" ref="B154">_xlfn.IFS(financials[[#This Row],[Discounts]]&gt;50000,"High discount",financials[[#This Row],[Discounts]]&gt;=5001,"medium discount",financials[[#This Row],[Discounts]]&gt;=1,"Low discount",financials[[#This Row],[Discounts]]&lt;1,"None")</f>
        <v>medium discount</v>
      </c>
      <c r="C154">
        <v>1797</v>
      </c>
      <c r="D154" s="1">
        <v>350</v>
      </c>
      <c r="E154" s="1">
        <f>financials[[#This Row],[Units Sold]]*financials[[#This Row],[Sale Price]]-financials[[#This Row],[Discounts]]</f>
        <v>610081.5</v>
      </c>
      <c r="F154" s="1">
        <v>18868.5</v>
      </c>
      <c r="G154" s="1">
        <v>467220</v>
      </c>
      <c r="H154" s="1">
        <f>financials[[#This Row],[sales amount]]-financials[[#This Row],[COGS]]</f>
        <v>142861.5</v>
      </c>
      <c r="I154" s="5">
        <v>41518</v>
      </c>
    </row>
    <row r="155" spans="1:9" x14ac:dyDescent="0.3">
      <c r="A155" s="4" t="s">
        <v>8</v>
      </c>
      <c r="B155" s="4" t="str" cm="1">
        <f t="array" ref="B155">_xlfn.IFS(financials[[#This Row],[Discounts]]&gt;50000,"High discount",financials[[#This Row],[Discounts]]&gt;=5001,"medium discount",financials[[#This Row],[Discounts]]&gt;=1,"Low discount",financials[[#This Row],[Discounts]]&lt;1,"None")</f>
        <v>Low discount</v>
      </c>
      <c r="C155">
        <v>1287</v>
      </c>
      <c r="D155" s="1">
        <v>125</v>
      </c>
      <c r="E155" s="1">
        <f>financials[[#This Row],[Units Sold]]*financials[[#This Row],[Sale Price]]-financials[[#This Row],[Discounts]]</f>
        <v>156048.75</v>
      </c>
      <c r="F155" s="1">
        <v>4826.25</v>
      </c>
      <c r="G155" s="1">
        <v>154440</v>
      </c>
      <c r="H155" s="1">
        <f>financials[[#This Row],[sales amount]]-financials[[#This Row],[COGS]]</f>
        <v>1608.75</v>
      </c>
      <c r="I155" s="5">
        <v>41974</v>
      </c>
    </row>
    <row r="156" spans="1:9" x14ac:dyDescent="0.3">
      <c r="A156" s="4" t="s">
        <v>8</v>
      </c>
      <c r="B156" s="4" t="str" cm="1">
        <f t="array" ref="B156">_xlfn.IFS(financials[[#This Row],[Discounts]]&gt;50000,"High discount",financials[[#This Row],[Discounts]]&gt;=5001,"medium discount",financials[[#This Row],[Discounts]]&gt;=1,"Low discount",financials[[#This Row],[Discounts]]&lt;1,"None")</f>
        <v>medium discount</v>
      </c>
      <c r="C156">
        <v>1706</v>
      </c>
      <c r="D156" s="1">
        <v>125</v>
      </c>
      <c r="E156" s="1">
        <f>financials[[#This Row],[Units Sold]]*financials[[#This Row],[Sale Price]]-financials[[#This Row],[Discounts]]</f>
        <v>206852.5</v>
      </c>
      <c r="F156" s="1">
        <v>6397.5</v>
      </c>
      <c r="G156" s="1">
        <v>204720</v>
      </c>
      <c r="H156" s="1">
        <f>financials[[#This Row],[sales amount]]-financials[[#This Row],[COGS]]</f>
        <v>2132.5</v>
      </c>
      <c r="I156" s="5">
        <v>41974</v>
      </c>
    </row>
    <row r="157" spans="1:9" x14ac:dyDescent="0.3">
      <c r="A157" s="4" t="s">
        <v>9</v>
      </c>
      <c r="B157" s="4" t="str" cm="1">
        <f t="array" ref="B157">_xlfn.IFS(financials[[#This Row],[Discounts]]&gt;50000,"High discount",financials[[#This Row],[Discounts]]&gt;=5001,"medium discount",financials[[#This Row],[Discounts]]&gt;=1,"Low discount",financials[[#This Row],[Discounts]]&lt;1,"None")</f>
        <v>medium discount</v>
      </c>
      <c r="C157">
        <v>2434.5</v>
      </c>
      <c r="D157" s="1">
        <v>300</v>
      </c>
      <c r="E157" s="1">
        <f>financials[[#This Row],[Units Sold]]*financials[[#This Row],[Sale Price]]-financials[[#This Row],[Discounts]]</f>
        <v>708439.5</v>
      </c>
      <c r="F157" s="1">
        <v>21910.5</v>
      </c>
      <c r="G157" s="1">
        <v>608625</v>
      </c>
      <c r="H157" s="1">
        <f>financials[[#This Row],[sales amount]]-financials[[#This Row],[COGS]]</f>
        <v>99814.5</v>
      </c>
      <c r="I157" s="5">
        <v>41640</v>
      </c>
    </row>
    <row r="158" spans="1:9" x14ac:dyDescent="0.3">
      <c r="A158" s="4" t="s">
        <v>9</v>
      </c>
      <c r="B158" s="4" t="str" cm="1">
        <f t="array" ref="B158">_xlfn.IFS(financials[[#This Row],[Discounts]]&gt;50000,"High discount",financials[[#This Row],[Discounts]]&gt;=5001,"medium discount",financials[[#This Row],[Discounts]]&gt;=1,"Low discount",financials[[#This Row],[Discounts]]&lt;1,"None")</f>
        <v>medium discount</v>
      </c>
      <c r="C158">
        <v>1774</v>
      </c>
      <c r="D158" s="1">
        <v>125</v>
      </c>
      <c r="E158" s="1">
        <f>financials[[#This Row],[Units Sold]]*financials[[#This Row],[Sale Price]]-financials[[#This Row],[Discounts]]</f>
        <v>215097.5</v>
      </c>
      <c r="F158" s="1">
        <v>6652.5</v>
      </c>
      <c r="G158" s="1">
        <v>212880</v>
      </c>
      <c r="H158" s="1">
        <f>financials[[#This Row],[sales amount]]-financials[[#This Row],[COGS]]</f>
        <v>2217.5</v>
      </c>
      <c r="I158" s="5">
        <v>41699</v>
      </c>
    </row>
    <row r="159" spans="1:9" x14ac:dyDescent="0.3">
      <c r="A159" s="4" t="s">
        <v>9</v>
      </c>
      <c r="B159" s="4" t="str" cm="1">
        <f t="array" ref="B159">_xlfn.IFS(financials[[#This Row],[Discounts]]&gt;50000,"High discount",financials[[#This Row],[Discounts]]&gt;=5001,"medium discount",financials[[#This Row],[Discounts]]&gt;=1,"Low discount",financials[[#This Row],[Discounts]]&lt;1,"None")</f>
        <v>Low discount</v>
      </c>
      <c r="C159">
        <v>1901</v>
      </c>
      <c r="D159" s="1">
        <v>12</v>
      </c>
      <c r="E159" s="1">
        <f>financials[[#This Row],[Units Sold]]*financials[[#This Row],[Sale Price]]-financials[[#This Row],[Discounts]]</f>
        <v>22127.64</v>
      </c>
      <c r="F159" s="1">
        <v>684.36</v>
      </c>
      <c r="G159" s="1">
        <v>5703</v>
      </c>
      <c r="H159" s="1">
        <f>financials[[#This Row],[sales amount]]-financials[[#This Row],[COGS]]</f>
        <v>16424.64</v>
      </c>
      <c r="I159" s="5">
        <v>41791</v>
      </c>
    </row>
    <row r="160" spans="1:9" x14ac:dyDescent="0.3">
      <c r="A160" s="4" t="s">
        <v>9</v>
      </c>
      <c r="B160" s="4" t="str" cm="1">
        <f t="array" ref="B160">_xlfn.IFS(financials[[#This Row],[Discounts]]&gt;50000,"High discount",financials[[#This Row],[Discounts]]&gt;=5001,"medium discount",financials[[#This Row],[Discounts]]&gt;=1,"Low discount",financials[[#This Row],[Discounts]]&lt;1,"None")</f>
        <v>medium discount</v>
      </c>
      <c r="C160">
        <v>689</v>
      </c>
      <c r="D160" s="1">
        <v>300</v>
      </c>
      <c r="E160" s="1">
        <f>financials[[#This Row],[Units Sold]]*financials[[#This Row],[Sale Price]]-financials[[#This Row],[Discounts]]</f>
        <v>200499</v>
      </c>
      <c r="F160" s="1">
        <v>6201</v>
      </c>
      <c r="G160" s="1">
        <v>172250</v>
      </c>
      <c r="H160" s="1">
        <f>financials[[#This Row],[sales amount]]-financials[[#This Row],[COGS]]</f>
        <v>28249</v>
      </c>
      <c r="I160" s="5">
        <v>41791</v>
      </c>
    </row>
    <row r="161" spans="1:9" x14ac:dyDescent="0.3">
      <c r="A161" s="4" t="s">
        <v>9</v>
      </c>
      <c r="B161" s="4" t="str" cm="1">
        <f t="array" ref="B161">_xlfn.IFS(financials[[#This Row],[Discounts]]&gt;50000,"High discount",financials[[#This Row],[Discounts]]&gt;=5001,"medium discount",financials[[#This Row],[Discounts]]&gt;=1,"Low discount",financials[[#This Row],[Discounts]]&lt;1,"None")</f>
        <v>medium discount</v>
      </c>
      <c r="C161">
        <v>1570</v>
      </c>
      <c r="D161" s="1">
        <v>125</v>
      </c>
      <c r="E161" s="1">
        <f>financials[[#This Row],[Units Sold]]*financials[[#This Row],[Sale Price]]-financials[[#This Row],[Discounts]]</f>
        <v>190362.5</v>
      </c>
      <c r="F161" s="1">
        <v>5887.5</v>
      </c>
      <c r="G161" s="1">
        <v>188400</v>
      </c>
      <c r="H161" s="1">
        <f>financials[[#This Row],[sales amount]]-financials[[#This Row],[COGS]]</f>
        <v>1962.5</v>
      </c>
      <c r="I161" s="5">
        <v>41791</v>
      </c>
    </row>
    <row r="162" spans="1:9" x14ac:dyDescent="0.3">
      <c r="A162" s="4" t="s">
        <v>9</v>
      </c>
      <c r="B162" s="4" t="str" cm="1">
        <f t="array" ref="B162">_xlfn.IFS(financials[[#This Row],[Discounts]]&gt;50000,"High discount",financials[[#This Row],[Discounts]]&gt;=5001,"medium discount",financials[[#This Row],[Discounts]]&gt;=1,"Low discount",financials[[#This Row],[Discounts]]&lt;1,"None")</f>
        <v>Low discount</v>
      </c>
      <c r="C162">
        <v>1369.5</v>
      </c>
      <c r="D162" s="1">
        <v>12</v>
      </c>
      <c r="E162" s="1">
        <f>financials[[#This Row],[Units Sold]]*financials[[#This Row],[Sale Price]]-financials[[#This Row],[Discounts]]</f>
        <v>15940.98</v>
      </c>
      <c r="F162" s="1">
        <v>493.02</v>
      </c>
      <c r="G162" s="1">
        <v>4108.5</v>
      </c>
      <c r="H162" s="1">
        <f>financials[[#This Row],[sales amount]]-financials[[#This Row],[COGS]]</f>
        <v>11832.48</v>
      </c>
      <c r="I162" s="5">
        <v>41821</v>
      </c>
    </row>
    <row r="163" spans="1:9" x14ac:dyDescent="0.3">
      <c r="A163" s="4" t="s">
        <v>9</v>
      </c>
      <c r="B163" s="4" t="str" cm="1">
        <f t="array" ref="B163">_xlfn.IFS(financials[[#This Row],[Discounts]]&gt;50000,"High discount",financials[[#This Row],[Discounts]]&gt;=5001,"medium discount",financials[[#This Row],[Discounts]]&gt;=1,"Low discount",financials[[#This Row],[Discounts]]&lt;1,"None")</f>
        <v>medium discount</v>
      </c>
      <c r="C163">
        <v>2009</v>
      </c>
      <c r="D163" s="1">
        <v>125</v>
      </c>
      <c r="E163" s="1">
        <f>financials[[#This Row],[Units Sold]]*financials[[#This Row],[Sale Price]]-financials[[#This Row],[Discounts]]</f>
        <v>243591.25</v>
      </c>
      <c r="F163" s="1">
        <v>7533.75</v>
      </c>
      <c r="G163" s="1">
        <v>241080</v>
      </c>
      <c r="H163" s="1">
        <f>financials[[#This Row],[sales amount]]-financials[[#This Row],[COGS]]</f>
        <v>2511.25</v>
      </c>
      <c r="I163" s="5">
        <v>41913</v>
      </c>
    </row>
    <row r="164" spans="1:9" x14ac:dyDescent="0.3">
      <c r="A164" s="4" t="s">
        <v>9</v>
      </c>
      <c r="B164" s="4" t="str" cm="1">
        <f t="array" ref="B164">_xlfn.IFS(financials[[#This Row],[Discounts]]&gt;50000,"High discount",financials[[#This Row],[Discounts]]&gt;=5001,"medium discount",financials[[#This Row],[Discounts]]&gt;=1,"Low discount",financials[[#This Row],[Discounts]]&lt;1,"None")</f>
        <v>Low discount</v>
      </c>
      <c r="C164">
        <v>1945</v>
      </c>
      <c r="D164" s="1">
        <v>15</v>
      </c>
      <c r="E164" s="1">
        <f>financials[[#This Row],[Units Sold]]*financials[[#This Row],[Sale Price]]-financials[[#This Row],[Discounts]]</f>
        <v>28299.75</v>
      </c>
      <c r="F164" s="1">
        <v>875.25</v>
      </c>
      <c r="G164" s="1">
        <v>19450</v>
      </c>
      <c r="H164" s="1">
        <f>financials[[#This Row],[sales amount]]-financials[[#This Row],[COGS]]</f>
        <v>8849.75</v>
      </c>
      <c r="I164" s="5">
        <v>41548</v>
      </c>
    </row>
    <row r="165" spans="1:9" x14ac:dyDescent="0.3">
      <c r="A165" s="4" t="s">
        <v>9</v>
      </c>
      <c r="B165" s="4" t="str" cm="1">
        <f t="array" ref="B165">_xlfn.IFS(financials[[#This Row],[Discounts]]&gt;50000,"High discount",financials[[#This Row],[Discounts]]&gt;=5001,"medium discount",financials[[#This Row],[Discounts]]&gt;=1,"Low discount",financials[[#This Row],[Discounts]]&lt;1,"None")</f>
        <v>Low discount</v>
      </c>
      <c r="C165">
        <v>1287</v>
      </c>
      <c r="D165" s="1">
        <v>125</v>
      </c>
      <c r="E165" s="1">
        <f>financials[[#This Row],[Units Sold]]*financials[[#This Row],[Sale Price]]-financials[[#This Row],[Discounts]]</f>
        <v>156048.75</v>
      </c>
      <c r="F165" s="1">
        <v>4826.25</v>
      </c>
      <c r="G165" s="1">
        <v>154440</v>
      </c>
      <c r="H165" s="1">
        <f>financials[[#This Row],[sales amount]]-financials[[#This Row],[COGS]]</f>
        <v>1608.75</v>
      </c>
      <c r="I165" s="5">
        <v>41974</v>
      </c>
    </row>
    <row r="166" spans="1:9" x14ac:dyDescent="0.3">
      <c r="A166" s="4" t="s">
        <v>9</v>
      </c>
      <c r="B166" s="4" t="str" cm="1">
        <f t="array" ref="B166">_xlfn.IFS(financials[[#This Row],[Discounts]]&gt;50000,"High discount",financials[[#This Row],[Discounts]]&gt;=5001,"medium discount",financials[[#This Row],[Discounts]]&gt;=1,"Low discount",financials[[#This Row],[Discounts]]&lt;1,"None")</f>
        <v>medium discount</v>
      </c>
      <c r="C166">
        <v>1706</v>
      </c>
      <c r="D166" s="1">
        <v>125</v>
      </c>
      <c r="E166" s="1">
        <f>financials[[#This Row],[Units Sold]]*financials[[#This Row],[Sale Price]]-financials[[#This Row],[Discounts]]</f>
        <v>206852.5</v>
      </c>
      <c r="F166" s="1">
        <v>6397.5</v>
      </c>
      <c r="G166" s="1">
        <v>204720</v>
      </c>
      <c r="H166" s="1">
        <f>financials[[#This Row],[sales amount]]-financials[[#This Row],[COGS]]</f>
        <v>2132.5</v>
      </c>
      <c r="I166" s="5">
        <v>41974</v>
      </c>
    </row>
    <row r="167" spans="1:9" x14ac:dyDescent="0.3">
      <c r="A167" s="4" t="s">
        <v>10</v>
      </c>
      <c r="B167" s="4" t="str" cm="1">
        <f t="array" ref="B167">_xlfn.IFS(financials[[#This Row],[Discounts]]&gt;50000,"High discount",financials[[#This Row],[Discounts]]&gt;=5001,"medium discount",financials[[#This Row],[Discounts]]&gt;=1,"Low discount",financials[[#This Row],[Discounts]]&lt;1,"None")</f>
        <v>medium discount</v>
      </c>
      <c r="C167">
        <v>2009</v>
      </c>
      <c r="D167" s="1">
        <v>125</v>
      </c>
      <c r="E167" s="1">
        <f>financials[[#This Row],[Units Sold]]*financials[[#This Row],[Sale Price]]-financials[[#This Row],[Discounts]]</f>
        <v>243591.25</v>
      </c>
      <c r="F167" s="1">
        <v>7533.75</v>
      </c>
      <c r="G167" s="1">
        <v>241080</v>
      </c>
      <c r="H167" s="1">
        <f>financials[[#This Row],[sales amount]]-financials[[#This Row],[COGS]]</f>
        <v>2511.25</v>
      </c>
      <c r="I167" s="5">
        <v>41913</v>
      </c>
    </row>
    <row r="168" spans="1:9" x14ac:dyDescent="0.3">
      <c r="A168" s="4" t="s">
        <v>11</v>
      </c>
      <c r="B168" s="4" t="str" cm="1">
        <f t="array" ref="B168">_xlfn.IFS(financials[[#This Row],[Discounts]]&gt;50000,"High discount",financials[[#This Row],[Discounts]]&gt;=5001,"medium discount",financials[[#This Row],[Discounts]]&gt;=1,"Low discount",financials[[#This Row],[Discounts]]&lt;1,"None")</f>
        <v>medium discount</v>
      </c>
      <c r="C168">
        <v>2844</v>
      </c>
      <c r="D168" s="1">
        <v>300</v>
      </c>
      <c r="E168" s="1">
        <f>financials[[#This Row],[Units Sold]]*financials[[#This Row],[Sale Price]]-financials[[#This Row],[Discounts]]</f>
        <v>827604</v>
      </c>
      <c r="F168" s="1">
        <v>25596</v>
      </c>
      <c r="G168" s="1">
        <v>711000</v>
      </c>
      <c r="H168" s="1">
        <f>financials[[#This Row],[sales amount]]-financials[[#This Row],[COGS]]</f>
        <v>116604</v>
      </c>
      <c r="I168" s="5">
        <v>41671</v>
      </c>
    </row>
    <row r="169" spans="1:9" x14ac:dyDescent="0.3">
      <c r="A169" s="4" t="s">
        <v>11</v>
      </c>
      <c r="B169" s="4" t="str" cm="1">
        <f t="array" ref="B169">_xlfn.IFS(financials[[#This Row],[Discounts]]&gt;50000,"High discount",financials[[#This Row],[Discounts]]&gt;=5001,"medium discount",financials[[#This Row],[Discounts]]&gt;=1,"Low discount",financials[[#This Row],[Discounts]]&lt;1,"None")</f>
        <v>Low discount</v>
      </c>
      <c r="C169">
        <v>1916</v>
      </c>
      <c r="D169" s="1">
        <v>12</v>
      </c>
      <c r="E169" s="1">
        <f>financials[[#This Row],[Units Sold]]*financials[[#This Row],[Sale Price]]-financials[[#This Row],[Discounts]]</f>
        <v>22302.240000000002</v>
      </c>
      <c r="F169" s="1">
        <v>689.76</v>
      </c>
      <c r="G169" s="1">
        <v>5748</v>
      </c>
      <c r="H169" s="1">
        <f>financials[[#This Row],[sales amount]]-financials[[#This Row],[COGS]]</f>
        <v>16554.240000000002</v>
      </c>
      <c r="I169" s="5">
        <v>41730</v>
      </c>
    </row>
    <row r="170" spans="1:9" x14ac:dyDescent="0.3">
      <c r="A170" s="4" t="s">
        <v>11</v>
      </c>
      <c r="B170" s="4" t="str" cm="1">
        <f t="array" ref="B170">_xlfn.IFS(financials[[#This Row],[Discounts]]&gt;50000,"High discount",financials[[#This Row],[Discounts]]&gt;=5001,"medium discount",financials[[#This Row],[Discounts]]&gt;=1,"Low discount",financials[[#This Row],[Discounts]]&lt;1,"None")</f>
        <v>medium discount</v>
      </c>
      <c r="C170">
        <v>1570</v>
      </c>
      <c r="D170" s="1">
        <v>125</v>
      </c>
      <c r="E170" s="1">
        <f>financials[[#This Row],[Units Sold]]*financials[[#This Row],[Sale Price]]-financials[[#This Row],[Discounts]]</f>
        <v>190362.5</v>
      </c>
      <c r="F170" s="1">
        <v>5887.5</v>
      </c>
      <c r="G170" s="1">
        <v>188400</v>
      </c>
      <c r="H170" s="1">
        <f>financials[[#This Row],[sales amount]]-financials[[#This Row],[COGS]]</f>
        <v>1962.5</v>
      </c>
      <c r="I170" s="5">
        <v>41791</v>
      </c>
    </row>
    <row r="171" spans="1:9" x14ac:dyDescent="0.3">
      <c r="A171" s="4" t="s">
        <v>11</v>
      </c>
      <c r="B171" s="4" t="str" cm="1">
        <f t="array" ref="B171">_xlfn.IFS(financials[[#This Row],[Discounts]]&gt;50000,"High discount",financials[[#This Row],[Discounts]]&gt;=5001,"medium discount",financials[[#This Row],[Discounts]]&gt;=1,"Low discount",financials[[#This Row],[Discounts]]&lt;1,"None")</f>
        <v>medium discount</v>
      </c>
      <c r="C171">
        <v>1874</v>
      </c>
      <c r="D171" s="1">
        <v>300</v>
      </c>
      <c r="E171" s="1">
        <f>financials[[#This Row],[Units Sold]]*financials[[#This Row],[Sale Price]]-financials[[#This Row],[Discounts]]</f>
        <v>545334</v>
      </c>
      <c r="F171" s="1">
        <v>16866</v>
      </c>
      <c r="G171" s="1">
        <v>468500</v>
      </c>
      <c r="H171" s="1">
        <f>financials[[#This Row],[sales amount]]-financials[[#This Row],[COGS]]</f>
        <v>76834</v>
      </c>
      <c r="I171" s="5">
        <v>41852</v>
      </c>
    </row>
    <row r="172" spans="1:9" x14ac:dyDescent="0.3">
      <c r="A172" s="4" t="s">
        <v>11</v>
      </c>
      <c r="B172" s="4" t="str" cm="1">
        <f t="array" ref="B172">_xlfn.IFS(financials[[#This Row],[Discounts]]&gt;50000,"High discount",financials[[#This Row],[Discounts]]&gt;=5001,"medium discount",financials[[#This Row],[Discounts]]&gt;=1,"Low discount",financials[[#This Row],[Discounts]]&lt;1,"None")</f>
        <v>medium discount</v>
      </c>
      <c r="C172">
        <v>1642</v>
      </c>
      <c r="D172" s="1">
        <v>350</v>
      </c>
      <c r="E172" s="1">
        <f>financials[[#This Row],[Units Sold]]*financials[[#This Row],[Sale Price]]-financials[[#This Row],[Discounts]]</f>
        <v>557459</v>
      </c>
      <c r="F172" s="1">
        <v>17241</v>
      </c>
      <c r="G172" s="1">
        <v>426920</v>
      </c>
      <c r="H172" s="1">
        <f>financials[[#This Row],[sales amount]]-financials[[#This Row],[COGS]]</f>
        <v>130539</v>
      </c>
      <c r="I172" s="5">
        <v>41852</v>
      </c>
    </row>
    <row r="173" spans="1:9" x14ac:dyDescent="0.3">
      <c r="A173" s="4" t="s">
        <v>11</v>
      </c>
      <c r="B173" s="4" t="str" cm="1">
        <f t="array" ref="B173">_xlfn.IFS(financials[[#This Row],[Discounts]]&gt;50000,"High discount",financials[[#This Row],[Discounts]]&gt;=5001,"medium discount",financials[[#This Row],[Discounts]]&gt;=1,"Low discount",financials[[#This Row],[Discounts]]&lt;1,"None")</f>
        <v>Low discount</v>
      </c>
      <c r="C173">
        <v>1945</v>
      </c>
      <c r="D173" s="1">
        <v>15</v>
      </c>
      <c r="E173" s="1">
        <f>financials[[#This Row],[Units Sold]]*financials[[#This Row],[Sale Price]]-financials[[#This Row],[Discounts]]</f>
        <v>28299.75</v>
      </c>
      <c r="F173" s="1">
        <v>875.25</v>
      </c>
      <c r="G173" s="1">
        <v>19450</v>
      </c>
      <c r="H173" s="1">
        <f>financials[[#This Row],[sales amount]]-financials[[#This Row],[COGS]]</f>
        <v>8849.75</v>
      </c>
      <c r="I173" s="5">
        <v>41548</v>
      </c>
    </row>
    <row r="174" spans="1:9" x14ac:dyDescent="0.3">
      <c r="A174" s="4" t="s">
        <v>7</v>
      </c>
      <c r="B174" s="4" t="str" cm="1">
        <f t="array" ref="B174">_xlfn.IFS(financials[[#This Row],[Discounts]]&gt;50000,"High discount",financials[[#This Row],[Discounts]]&gt;=5001,"medium discount",financials[[#This Row],[Discounts]]&gt;=1,"Low discount",financials[[#This Row],[Discounts]]&lt;1,"None")</f>
        <v>Low discount</v>
      </c>
      <c r="C174">
        <v>831</v>
      </c>
      <c r="D174" s="1">
        <v>20</v>
      </c>
      <c r="E174" s="1">
        <f>financials[[#This Row],[Units Sold]]*financials[[#This Row],[Sale Price]]-financials[[#This Row],[Discounts]]</f>
        <v>16121.4</v>
      </c>
      <c r="F174" s="1">
        <v>498.6</v>
      </c>
      <c r="G174" s="1">
        <v>8310</v>
      </c>
      <c r="H174" s="1">
        <f>financials[[#This Row],[sales amount]]-financials[[#This Row],[COGS]]</f>
        <v>7811.4</v>
      </c>
      <c r="I174" s="5">
        <v>41760</v>
      </c>
    </row>
    <row r="175" spans="1:9" x14ac:dyDescent="0.3">
      <c r="A175" s="4" t="s">
        <v>9</v>
      </c>
      <c r="B175" s="4" t="str" cm="1">
        <f t="array" ref="B175">_xlfn.IFS(financials[[#This Row],[Discounts]]&gt;50000,"High discount",financials[[#This Row],[Discounts]]&gt;=5001,"medium discount",financials[[#This Row],[Discounts]]&gt;=1,"Low discount",financials[[#This Row],[Discounts]]&lt;1,"None")</f>
        <v>Low discount</v>
      </c>
      <c r="C175">
        <v>1760</v>
      </c>
      <c r="D175" s="1">
        <v>7</v>
      </c>
      <c r="E175" s="1">
        <f>financials[[#This Row],[Units Sold]]*financials[[#This Row],[Sale Price]]-financials[[#This Row],[Discounts]]</f>
        <v>11950.4</v>
      </c>
      <c r="F175" s="1">
        <v>369.6</v>
      </c>
      <c r="G175" s="1">
        <v>8800</v>
      </c>
      <c r="H175" s="1">
        <f>financials[[#This Row],[sales amount]]-financials[[#This Row],[COGS]]</f>
        <v>3150.3999999999996</v>
      </c>
      <c r="I175" s="5">
        <v>41518</v>
      </c>
    </row>
    <row r="176" spans="1:9" x14ac:dyDescent="0.3">
      <c r="A176" s="4" t="s">
        <v>10</v>
      </c>
      <c r="B176" s="4" t="str" cm="1">
        <f t="array" ref="B176">_xlfn.IFS(financials[[#This Row],[Discounts]]&gt;50000,"High discount",financials[[#This Row],[Discounts]]&gt;=5001,"medium discount",financials[[#This Row],[Discounts]]&gt;=1,"Low discount",financials[[#This Row],[Discounts]]&lt;1,"None")</f>
        <v>Low discount</v>
      </c>
      <c r="C176">
        <v>3850.5</v>
      </c>
      <c r="D176" s="1">
        <v>20</v>
      </c>
      <c r="E176" s="1">
        <f>financials[[#This Row],[Units Sold]]*financials[[#This Row],[Sale Price]]-financials[[#This Row],[Discounts]]</f>
        <v>74699.7</v>
      </c>
      <c r="F176" s="1">
        <v>2310.3000000000002</v>
      </c>
      <c r="G176" s="1">
        <v>38505</v>
      </c>
      <c r="H176" s="1">
        <f>financials[[#This Row],[sales amount]]-financials[[#This Row],[COGS]]</f>
        <v>36194.699999999997</v>
      </c>
      <c r="I176" s="5">
        <v>41730</v>
      </c>
    </row>
    <row r="177" spans="1:9" x14ac:dyDescent="0.3">
      <c r="A177" s="4" t="s">
        <v>11</v>
      </c>
      <c r="B177" s="4" t="str" cm="1">
        <f t="array" ref="B177">_xlfn.IFS(financials[[#This Row],[Discounts]]&gt;50000,"High discount",financials[[#This Row],[Discounts]]&gt;=5001,"medium discount",financials[[#This Row],[Discounts]]&gt;=1,"Low discount",financials[[#This Row],[Discounts]]&lt;1,"None")</f>
        <v>Low discount</v>
      </c>
      <c r="C177">
        <v>2479</v>
      </c>
      <c r="D177" s="1">
        <v>12</v>
      </c>
      <c r="E177" s="1">
        <f>financials[[#This Row],[Units Sold]]*financials[[#This Row],[Sale Price]]-financials[[#This Row],[Discounts]]</f>
        <v>28855.56</v>
      </c>
      <c r="F177" s="1">
        <v>892.44</v>
      </c>
      <c r="G177" s="1">
        <v>7437</v>
      </c>
      <c r="H177" s="1">
        <f>financials[[#This Row],[sales amount]]-financials[[#This Row],[COGS]]</f>
        <v>21418.560000000001</v>
      </c>
      <c r="I177" s="5">
        <v>41640</v>
      </c>
    </row>
    <row r="178" spans="1:9" x14ac:dyDescent="0.3">
      <c r="A178" s="4" t="s">
        <v>8</v>
      </c>
      <c r="B178" s="4" t="str" cm="1">
        <f t="array" ref="B178">_xlfn.IFS(financials[[#This Row],[Discounts]]&gt;50000,"High discount",financials[[#This Row],[Discounts]]&gt;=5001,"medium discount",financials[[#This Row],[Discounts]]&gt;=1,"Low discount",financials[[#This Row],[Discounts]]&lt;1,"None")</f>
        <v>Low discount</v>
      </c>
      <c r="C178">
        <v>2031</v>
      </c>
      <c r="D178" s="1">
        <v>15</v>
      </c>
      <c r="E178" s="1">
        <f>financials[[#This Row],[Units Sold]]*financials[[#This Row],[Sale Price]]-financials[[#This Row],[Discounts]]</f>
        <v>29246.400000000001</v>
      </c>
      <c r="F178" s="1">
        <v>1218.5999999999999</v>
      </c>
      <c r="G178" s="1">
        <v>20310</v>
      </c>
      <c r="H178" s="1">
        <f>financials[[#This Row],[sales amount]]-financials[[#This Row],[COGS]]</f>
        <v>8936.4000000000015</v>
      </c>
      <c r="I178" s="5">
        <v>41913</v>
      </c>
    </row>
    <row r="179" spans="1:9" x14ac:dyDescent="0.3">
      <c r="A179" s="4" t="s">
        <v>9</v>
      </c>
      <c r="B179" s="4" t="str" cm="1">
        <f t="array" ref="B179">_xlfn.IFS(financials[[#This Row],[Discounts]]&gt;50000,"High discount",financials[[#This Row],[Discounts]]&gt;=5001,"medium discount",financials[[#This Row],[Discounts]]&gt;=1,"Low discount",financials[[#This Row],[Discounts]]&lt;1,"None")</f>
        <v>Low discount</v>
      </c>
      <c r="C179">
        <v>2031</v>
      </c>
      <c r="D179" s="1">
        <v>15</v>
      </c>
      <c r="E179" s="1">
        <f>financials[[#This Row],[Units Sold]]*financials[[#This Row],[Sale Price]]-financials[[#This Row],[Discounts]]</f>
        <v>29246.400000000001</v>
      </c>
      <c r="F179" s="1">
        <v>1218.5999999999999</v>
      </c>
      <c r="G179" s="1">
        <v>20310</v>
      </c>
      <c r="H179" s="1">
        <f>financials[[#This Row],[sales amount]]-financials[[#This Row],[COGS]]</f>
        <v>8936.4000000000015</v>
      </c>
      <c r="I179" s="5">
        <v>41913</v>
      </c>
    </row>
    <row r="180" spans="1:9" x14ac:dyDescent="0.3">
      <c r="A180" s="4" t="s">
        <v>9</v>
      </c>
      <c r="B180" s="4" t="str" cm="1">
        <f t="array" ref="B180">_xlfn.IFS(financials[[#This Row],[Discounts]]&gt;50000,"High discount",financials[[#This Row],[Discounts]]&gt;=5001,"medium discount",financials[[#This Row],[Discounts]]&gt;=1,"Low discount",financials[[#This Row],[Discounts]]&lt;1,"None")</f>
        <v>Low discount</v>
      </c>
      <c r="C180">
        <v>2261</v>
      </c>
      <c r="D180" s="1">
        <v>15</v>
      </c>
      <c r="E180" s="1">
        <f>financials[[#This Row],[Units Sold]]*financials[[#This Row],[Sale Price]]-financials[[#This Row],[Discounts]]</f>
        <v>32558.400000000001</v>
      </c>
      <c r="F180" s="1">
        <v>1356.6</v>
      </c>
      <c r="G180" s="1">
        <v>22610</v>
      </c>
      <c r="H180" s="1">
        <f>financials[[#This Row],[sales amount]]-financials[[#This Row],[COGS]]</f>
        <v>9948.4000000000015</v>
      </c>
      <c r="I180" s="5">
        <v>41609</v>
      </c>
    </row>
    <row r="181" spans="1:9" x14ac:dyDescent="0.3">
      <c r="A181" s="4" t="s">
        <v>10</v>
      </c>
      <c r="B181" s="4" t="str" cm="1">
        <f t="array" ref="B181">_xlfn.IFS(financials[[#This Row],[Discounts]]&gt;50000,"High discount",financials[[#This Row],[Discounts]]&gt;=5001,"medium discount",financials[[#This Row],[Discounts]]&gt;=1,"Low discount",financials[[#This Row],[Discounts]]&lt;1,"None")</f>
        <v>Low discount</v>
      </c>
      <c r="C181">
        <v>736</v>
      </c>
      <c r="D181" s="1">
        <v>20</v>
      </c>
      <c r="E181" s="1">
        <f>financials[[#This Row],[Units Sold]]*financials[[#This Row],[Sale Price]]-financials[[#This Row],[Discounts]]</f>
        <v>14131.2</v>
      </c>
      <c r="F181" s="1">
        <v>588.79999999999995</v>
      </c>
      <c r="G181" s="1">
        <v>7360</v>
      </c>
      <c r="H181" s="1">
        <f>financials[[#This Row],[sales amount]]-financials[[#This Row],[COGS]]</f>
        <v>6771.2000000000007</v>
      </c>
      <c r="I181" s="5">
        <v>41518</v>
      </c>
    </row>
    <row r="182" spans="1:9" x14ac:dyDescent="0.3">
      <c r="A182" s="4" t="s">
        <v>7</v>
      </c>
      <c r="B182" s="4" t="str" cm="1">
        <f t="array" ref="B182">_xlfn.IFS(financials[[#This Row],[Discounts]]&gt;50000,"High discount",financials[[#This Row],[Discounts]]&gt;=5001,"medium discount",financials[[#This Row],[Discounts]]&gt;=1,"Low discount",financials[[#This Row],[Discounts]]&lt;1,"None")</f>
        <v>Low discount</v>
      </c>
      <c r="C182">
        <v>2851</v>
      </c>
      <c r="D182" s="1">
        <v>7</v>
      </c>
      <c r="E182" s="1">
        <f>financials[[#This Row],[Units Sold]]*financials[[#This Row],[Sale Price]]-financials[[#This Row],[Discounts]]</f>
        <v>19158.72</v>
      </c>
      <c r="F182" s="1">
        <v>798.28</v>
      </c>
      <c r="G182" s="1">
        <v>14255</v>
      </c>
      <c r="H182" s="1">
        <f>financials[[#This Row],[sales amount]]-financials[[#This Row],[COGS]]</f>
        <v>4903.7200000000012</v>
      </c>
      <c r="I182" s="5">
        <v>41548</v>
      </c>
    </row>
    <row r="183" spans="1:9" x14ac:dyDescent="0.3">
      <c r="A183" s="4" t="s">
        <v>7</v>
      </c>
      <c r="B183" s="4" t="str" cm="1">
        <f t="array" ref="B183">_xlfn.IFS(financials[[#This Row],[Discounts]]&gt;50000,"High discount",financials[[#This Row],[Discounts]]&gt;=5001,"medium discount",financials[[#This Row],[Discounts]]&gt;=1,"Low discount",financials[[#This Row],[Discounts]]&lt;1,"None")</f>
        <v>medium discount</v>
      </c>
      <c r="C183">
        <v>2021</v>
      </c>
      <c r="D183" s="1">
        <v>300</v>
      </c>
      <c r="E183" s="1">
        <f>financials[[#This Row],[Units Sold]]*financials[[#This Row],[Sale Price]]-financials[[#This Row],[Discounts]]</f>
        <v>582048</v>
      </c>
      <c r="F183" s="1">
        <v>24252</v>
      </c>
      <c r="G183" s="1">
        <v>505250</v>
      </c>
      <c r="H183" s="1">
        <f>financials[[#This Row],[sales amount]]-financials[[#This Row],[COGS]]</f>
        <v>76798</v>
      </c>
      <c r="I183" s="5">
        <v>41913</v>
      </c>
    </row>
    <row r="184" spans="1:9" x14ac:dyDescent="0.3">
      <c r="A184" s="4" t="s">
        <v>7</v>
      </c>
      <c r="B184" s="4" t="str" cm="1">
        <f t="array" ref="B184">_xlfn.IFS(financials[[#This Row],[Discounts]]&gt;50000,"High discount",financials[[#This Row],[Discounts]]&gt;=5001,"medium discount",financials[[#This Row],[Discounts]]&gt;=1,"Low discount",financials[[#This Row],[Discounts]]&lt;1,"None")</f>
        <v>Low discount</v>
      </c>
      <c r="C184">
        <v>274</v>
      </c>
      <c r="D184" s="1">
        <v>350</v>
      </c>
      <c r="E184" s="1">
        <f>financials[[#This Row],[Units Sold]]*financials[[#This Row],[Sale Price]]-financials[[#This Row],[Discounts]]</f>
        <v>92064</v>
      </c>
      <c r="F184" s="1">
        <v>3836</v>
      </c>
      <c r="G184" s="1">
        <v>71240</v>
      </c>
      <c r="H184" s="1">
        <f>financials[[#This Row],[sales amount]]-financials[[#This Row],[COGS]]</f>
        <v>20824</v>
      </c>
      <c r="I184" s="5">
        <v>41974</v>
      </c>
    </row>
    <row r="185" spans="1:9" x14ac:dyDescent="0.3">
      <c r="A185" s="4" t="s">
        <v>8</v>
      </c>
      <c r="B185" s="4" t="str" cm="1">
        <f t="array" ref="B185">_xlfn.IFS(financials[[#This Row],[Discounts]]&gt;50000,"High discount",financials[[#This Row],[Discounts]]&gt;=5001,"medium discount",financials[[#This Row],[Discounts]]&gt;=1,"Low discount",financials[[#This Row],[Discounts]]&lt;1,"None")</f>
        <v>Low discount</v>
      </c>
      <c r="C185">
        <v>1967</v>
      </c>
      <c r="D185" s="1">
        <v>15</v>
      </c>
      <c r="E185" s="1">
        <f>financials[[#This Row],[Units Sold]]*financials[[#This Row],[Sale Price]]-financials[[#This Row],[Discounts]]</f>
        <v>28324.799999999999</v>
      </c>
      <c r="F185" s="1">
        <v>1180.2</v>
      </c>
      <c r="G185" s="1">
        <v>19670</v>
      </c>
      <c r="H185" s="1">
        <f>financials[[#This Row],[sales amount]]-financials[[#This Row],[COGS]]</f>
        <v>8654.7999999999993</v>
      </c>
      <c r="I185" s="5">
        <v>41699</v>
      </c>
    </row>
    <row r="186" spans="1:9" x14ac:dyDescent="0.3">
      <c r="A186" s="4" t="s">
        <v>8</v>
      </c>
      <c r="B186" s="4" t="str" cm="1">
        <f t="array" ref="B186">_xlfn.IFS(financials[[#This Row],[Discounts]]&gt;50000,"High discount",financials[[#This Row],[Discounts]]&gt;=5001,"medium discount",financials[[#This Row],[Discounts]]&gt;=1,"Low discount",financials[[#This Row],[Discounts]]&lt;1,"None")</f>
        <v>medium discount</v>
      </c>
      <c r="C186">
        <v>1859</v>
      </c>
      <c r="D186" s="1">
        <v>300</v>
      </c>
      <c r="E186" s="1">
        <f>financials[[#This Row],[Units Sold]]*financials[[#This Row],[Sale Price]]-financials[[#This Row],[Discounts]]</f>
        <v>535392</v>
      </c>
      <c r="F186" s="1">
        <v>22308</v>
      </c>
      <c r="G186" s="1">
        <v>464750</v>
      </c>
      <c r="H186" s="1">
        <f>financials[[#This Row],[sales amount]]-financials[[#This Row],[COGS]]</f>
        <v>70642</v>
      </c>
      <c r="I186" s="5">
        <v>41852</v>
      </c>
    </row>
    <row r="187" spans="1:9" x14ac:dyDescent="0.3">
      <c r="A187" s="4" t="s">
        <v>8</v>
      </c>
      <c r="B187" s="4" t="str" cm="1">
        <f t="array" ref="B187">_xlfn.IFS(financials[[#This Row],[Discounts]]&gt;50000,"High discount",financials[[#This Row],[Discounts]]&gt;=5001,"medium discount",financials[[#This Row],[Discounts]]&gt;=1,"Low discount",financials[[#This Row],[Discounts]]&lt;1,"None")</f>
        <v>Low discount</v>
      </c>
      <c r="C187">
        <v>2851</v>
      </c>
      <c r="D187" s="1">
        <v>7</v>
      </c>
      <c r="E187" s="1">
        <f>financials[[#This Row],[Units Sold]]*financials[[#This Row],[Sale Price]]-financials[[#This Row],[Discounts]]</f>
        <v>19158.72</v>
      </c>
      <c r="F187" s="1">
        <v>798.28</v>
      </c>
      <c r="G187" s="1">
        <v>14255</v>
      </c>
      <c r="H187" s="1">
        <f>financials[[#This Row],[sales amount]]-financials[[#This Row],[COGS]]</f>
        <v>4903.7200000000012</v>
      </c>
      <c r="I187" s="5">
        <v>41548</v>
      </c>
    </row>
    <row r="188" spans="1:9" x14ac:dyDescent="0.3">
      <c r="A188" s="4" t="s">
        <v>8</v>
      </c>
      <c r="B188" s="4" t="str" cm="1">
        <f t="array" ref="B188">_xlfn.IFS(financials[[#This Row],[Discounts]]&gt;50000,"High discount",financials[[#This Row],[Discounts]]&gt;=5001,"medium discount",financials[[#This Row],[Discounts]]&gt;=1,"Low discount",financials[[#This Row],[Discounts]]&lt;1,"None")</f>
        <v>medium discount</v>
      </c>
      <c r="C188">
        <v>2021</v>
      </c>
      <c r="D188" s="1">
        <v>300</v>
      </c>
      <c r="E188" s="1">
        <f>financials[[#This Row],[Units Sold]]*financials[[#This Row],[Sale Price]]-financials[[#This Row],[Discounts]]</f>
        <v>582048</v>
      </c>
      <c r="F188" s="1">
        <v>24252</v>
      </c>
      <c r="G188" s="1">
        <v>505250</v>
      </c>
      <c r="H188" s="1">
        <f>financials[[#This Row],[sales amount]]-financials[[#This Row],[COGS]]</f>
        <v>76798</v>
      </c>
      <c r="I188" s="5">
        <v>41913</v>
      </c>
    </row>
    <row r="189" spans="1:9" x14ac:dyDescent="0.3">
      <c r="A189" s="4" t="s">
        <v>8</v>
      </c>
      <c r="B189" s="4" t="str" cm="1">
        <f t="array" ref="B189">_xlfn.IFS(financials[[#This Row],[Discounts]]&gt;50000,"High discount",financials[[#This Row],[Discounts]]&gt;=5001,"medium discount",financials[[#This Row],[Discounts]]&gt;=1,"Low discount",financials[[#This Row],[Discounts]]&lt;1,"None")</f>
        <v>medium discount</v>
      </c>
      <c r="C189">
        <v>1138</v>
      </c>
      <c r="D189" s="1">
        <v>125</v>
      </c>
      <c r="E189" s="1">
        <f>financials[[#This Row],[Units Sold]]*financials[[#This Row],[Sale Price]]-financials[[#This Row],[Discounts]]</f>
        <v>136560</v>
      </c>
      <c r="F189" s="1">
        <v>5690</v>
      </c>
      <c r="G189" s="1">
        <v>136560</v>
      </c>
      <c r="H189" s="1">
        <f>financials[[#This Row],[sales amount]]-financials[[#This Row],[COGS]]</f>
        <v>0</v>
      </c>
      <c r="I189" s="5">
        <v>41974</v>
      </c>
    </row>
    <row r="190" spans="1:9" x14ac:dyDescent="0.3">
      <c r="A190" s="4" t="s">
        <v>9</v>
      </c>
      <c r="B190" s="4" t="str" cm="1">
        <f t="array" ref="B190">_xlfn.IFS(financials[[#This Row],[Discounts]]&gt;50000,"High discount",financials[[#This Row],[Discounts]]&gt;=5001,"medium discount",financials[[#This Row],[Discounts]]&gt;=1,"Low discount",financials[[#This Row],[Discounts]]&lt;1,"None")</f>
        <v>Low discount</v>
      </c>
      <c r="C190">
        <v>4251</v>
      </c>
      <c r="D190" s="1">
        <v>7</v>
      </c>
      <c r="E190" s="1">
        <f>financials[[#This Row],[Units Sold]]*financials[[#This Row],[Sale Price]]-financials[[#This Row],[Discounts]]</f>
        <v>28566.720000000001</v>
      </c>
      <c r="F190" s="1">
        <v>1190.28</v>
      </c>
      <c r="G190" s="1">
        <v>21255</v>
      </c>
      <c r="H190" s="1">
        <f>financials[[#This Row],[sales amount]]-financials[[#This Row],[COGS]]</f>
        <v>7311.7200000000012</v>
      </c>
      <c r="I190" s="5">
        <v>41640</v>
      </c>
    </row>
    <row r="191" spans="1:9" x14ac:dyDescent="0.3">
      <c r="A191" s="4" t="s">
        <v>9</v>
      </c>
      <c r="B191" s="4" t="str" cm="1">
        <f t="array" ref="B191">_xlfn.IFS(financials[[#This Row],[Discounts]]&gt;50000,"High discount",financials[[#This Row],[Discounts]]&gt;=5001,"medium discount",financials[[#This Row],[Discounts]]&gt;=1,"Low discount",financials[[#This Row],[Discounts]]&lt;1,"None")</f>
        <v>Low discount</v>
      </c>
      <c r="C191">
        <v>795</v>
      </c>
      <c r="D191" s="1">
        <v>125</v>
      </c>
      <c r="E191" s="1">
        <f>financials[[#This Row],[Units Sold]]*financials[[#This Row],[Sale Price]]-financials[[#This Row],[Discounts]]</f>
        <v>95400</v>
      </c>
      <c r="F191" s="1">
        <v>3975</v>
      </c>
      <c r="G191" s="1">
        <v>95400</v>
      </c>
      <c r="H191" s="1">
        <f>financials[[#This Row],[sales amount]]-financials[[#This Row],[COGS]]</f>
        <v>0</v>
      </c>
      <c r="I191" s="5">
        <v>41699</v>
      </c>
    </row>
    <row r="192" spans="1:9" x14ac:dyDescent="0.3">
      <c r="A192" s="4" t="s">
        <v>9</v>
      </c>
      <c r="B192" s="4" t="str" cm="1">
        <f t="array" ref="B192">_xlfn.IFS(financials[[#This Row],[Discounts]]&gt;50000,"High discount",financials[[#This Row],[Discounts]]&gt;=5001,"medium discount",financials[[#This Row],[Discounts]]&gt;=1,"Low discount",financials[[#This Row],[Discounts]]&lt;1,"None")</f>
        <v>medium discount</v>
      </c>
      <c r="C192">
        <v>1414.5</v>
      </c>
      <c r="D192" s="1">
        <v>300</v>
      </c>
      <c r="E192" s="1">
        <f>financials[[#This Row],[Units Sold]]*financials[[#This Row],[Sale Price]]-financials[[#This Row],[Discounts]]</f>
        <v>407376</v>
      </c>
      <c r="F192" s="1">
        <v>16974</v>
      </c>
      <c r="G192" s="1">
        <v>353625</v>
      </c>
      <c r="H192" s="1">
        <f>financials[[#This Row],[sales amount]]-financials[[#This Row],[COGS]]</f>
        <v>53751</v>
      </c>
      <c r="I192" s="5">
        <v>41730</v>
      </c>
    </row>
    <row r="193" spans="1:9" x14ac:dyDescent="0.3">
      <c r="A193" s="4" t="s">
        <v>9</v>
      </c>
      <c r="B193" s="4" t="str" cm="1">
        <f t="array" ref="B193">_xlfn.IFS(financials[[#This Row],[Discounts]]&gt;50000,"High discount",financials[[#This Row],[Discounts]]&gt;=5001,"medium discount",financials[[#This Row],[Discounts]]&gt;=1,"Low discount",financials[[#This Row],[Discounts]]&lt;1,"None")</f>
        <v>medium discount</v>
      </c>
      <c r="C193">
        <v>2918</v>
      </c>
      <c r="D193" s="1">
        <v>300</v>
      </c>
      <c r="E193" s="1">
        <f>financials[[#This Row],[Units Sold]]*financials[[#This Row],[Sale Price]]-financials[[#This Row],[Discounts]]</f>
        <v>840384</v>
      </c>
      <c r="F193" s="1">
        <v>35016</v>
      </c>
      <c r="G193" s="1">
        <v>729500</v>
      </c>
      <c r="H193" s="1">
        <f>financials[[#This Row],[sales amount]]-financials[[#This Row],[COGS]]</f>
        <v>110884</v>
      </c>
      <c r="I193" s="5">
        <v>41760</v>
      </c>
    </row>
    <row r="194" spans="1:9" x14ac:dyDescent="0.3">
      <c r="A194" s="4" t="s">
        <v>9</v>
      </c>
      <c r="B194" s="4" t="str" cm="1">
        <f t="array" ref="B194">_xlfn.IFS(financials[[#This Row],[Discounts]]&gt;50000,"High discount",financials[[#This Row],[Discounts]]&gt;=5001,"medium discount",financials[[#This Row],[Discounts]]&gt;=1,"Low discount",financials[[#This Row],[Discounts]]&lt;1,"None")</f>
        <v>medium discount</v>
      </c>
      <c r="C194">
        <v>3450</v>
      </c>
      <c r="D194" s="1">
        <v>350</v>
      </c>
      <c r="E194" s="1">
        <f>financials[[#This Row],[Units Sold]]*financials[[#This Row],[Sale Price]]-financials[[#This Row],[Discounts]]</f>
        <v>1159200</v>
      </c>
      <c r="F194" s="1">
        <v>48300</v>
      </c>
      <c r="G194" s="1">
        <v>897000</v>
      </c>
      <c r="H194" s="1">
        <f>financials[[#This Row],[sales amount]]-financials[[#This Row],[COGS]]</f>
        <v>262200</v>
      </c>
      <c r="I194" s="5">
        <v>41821</v>
      </c>
    </row>
    <row r="195" spans="1:9" x14ac:dyDescent="0.3">
      <c r="A195" s="4" t="s">
        <v>9</v>
      </c>
      <c r="B195" s="4" t="str" cm="1">
        <f t="array" ref="B195">_xlfn.IFS(financials[[#This Row],[Discounts]]&gt;50000,"High discount",financials[[#This Row],[Discounts]]&gt;=5001,"medium discount",financials[[#This Row],[Discounts]]&gt;=1,"Low discount",financials[[#This Row],[Discounts]]&lt;1,"None")</f>
        <v>medium discount</v>
      </c>
      <c r="C195">
        <v>2988</v>
      </c>
      <c r="D195" s="1">
        <v>125</v>
      </c>
      <c r="E195" s="1">
        <f>financials[[#This Row],[Units Sold]]*financials[[#This Row],[Sale Price]]-financials[[#This Row],[Discounts]]</f>
        <v>358560</v>
      </c>
      <c r="F195" s="1">
        <v>14940</v>
      </c>
      <c r="G195" s="1">
        <v>358560</v>
      </c>
      <c r="H195" s="1">
        <f>financials[[#This Row],[sales amount]]-financials[[#This Row],[COGS]]</f>
        <v>0</v>
      </c>
      <c r="I195" s="5">
        <v>41821</v>
      </c>
    </row>
    <row r="196" spans="1:9" x14ac:dyDescent="0.3">
      <c r="A196" s="4" t="s">
        <v>9</v>
      </c>
      <c r="B196" s="4" t="str" cm="1">
        <f t="array" ref="B196">_xlfn.IFS(financials[[#This Row],[Discounts]]&gt;50000,"High discount",financials[[#This Row],[Discounts]]&gt;=5001,"medium discount",financials[[#This Row],[Discounts]]&gt;=1,"Low discount",financials[[#This Row],[Discounts]]&lt;1,"None")</f>
        <v>Low discount</v>
      </c>
      <c r="C196">
        <v>218</v>
      </c>
      <c r="D196" s="1">
        <v>15</v>
      </c>
      <c r="E196" s="1">
        <f>financials[[#This Row],[Units Sold]]*financials[[#This Row],[Sale Price]]-financials[[#This Row],[Discounts]]</f>
        <v>3139.2</v>
      </c>
      <c r="F196" s="1">
        <v>130.80000000000001</v>
      </c>
      <c r="G196" s="1">
        <v>2180</v>
      </c>
      <c r="H196" s="1">
        <f>financials[[#This Row],[sales amount]]-financials[[#This Row],[COGS]]</f>
        <v>959.19999999999982</v>
      </c>
      <c r="I196" s="5">
        <v>41883</v>
      </c>
    </row>
    <row r="197" spans="1:9" x14ac:dyDescent="0.3">
      <c r="A197" s="4" t="s">
        <v>9</v>
      </c>
      <c r="B197" s="4" t="str" cm="1">
        <f t="array" ref="B197">_xlfn.IFS(financials[[#This Row],[Discounts]]&gt;50000,"High discount",financials[[#This Row],[Discounts]]&gt;=5001,"medium discount",financials[[#This Row],[Discounts]]&gt;=1,"Low discount",financials[[#This Row],[Discounts]]&lt;1,"None")</f>
        <v>Low discount</v>
      </c>
      <c r="C197">
        <v>2074</v>
      </c>
      <c r="D197" s="1">
        <v>20</v>
      </c>
      <c r="E197" s="1">
        <f>financials[[#This Row],[Units Sold]]*financials[[#This Row],[Sale Price]]-financials[[#This Row],[Discounts]]</f>
        <v>39820.800000000003</v>
      </c>
      <c r="F197" s="1">
        <v>1659.2</v>
      </c>
      <c r="G197" s="1">
        <v>20740</v>
      </c>
      <c r="H197" s="1">
        <f>financials[[#This Row],[sales amount]]-financials[[#This Row],[COGS]]</f>
        <v>19080.800000000003</v>
      </c>
      <c r="I197" s="5">
        <v>41883</v>
      </c>
    </row>
    <row r="198" spans="1:9" x14ac:dyDescent="0.3">
      <c r="A198" s="4" t="s">
        <v>9</v>
      </c>
      <c r="B198" s="4" t="str" cm="1">
        <f t="array" ref="B198">_xlfn.IFS(financials[[#This Row],[Discounts]]&gt;50000,"High discount",financials[[#This Row],[Discounts]]&gt;=5001,"medium discount",financials[[#This Row],[Discounts]]&gt;=1,"Low discount",financials[[#This Row],[Discounts]]&lt;1,"None")</f>
        <v>Low discount</v>
      </c>
      <c r="C198">
        <v>1056</v>
      </c>
      <c r="D198" s="1">
        <v>20</v>
      </c>
      <c r="E198" s="1">
        <f>financials[[#This Row],[Units Sold]]*financials[[#This Row],[Sale Price]]-financials[[#This Row],[Discounts]]</f>
        <v>20275.2</v>
      </c>
      <c r="F198" s="1">
        <v>844.8</v>
      </c>
      <c r="G198" s="1">
        <v>10560</v>
      </c>
      <c r="H198" s="1">
        <f>financials[[#This Row],[sales amount]]-financials[[#This Row],[COGS]]</f>
        <v>9715.2000000000007</v>
      </c>
      <c r="I198" s="5">
        <v>41883</v>
      </c>
    </row>
    <row r="199" spans="1:9" x14ac:dyDescent="0.3">
      <c r="A199" s="4" t="s">
        <v>9</v>
      </c>
      <c r="B199" s="4" t="str" cm="1">
        <f t="array" ref="B199">_xlfn.IFS(financials[[#This Row],[Discounts]]&gt;50000,"High discount",financials[[#This Row],[Discounts]]&gt;=5001,"medium discount",financials[[#This Row],[Discounts]]&gt;=1,"Low discount",financials[[#This Row],[Discounts]]&lt;1,"None")</f>
        <v>Low discount</v>
      </c>
      <c r="C199">
        <v>671</v>
      </c>
      <c r="D199" s="1">
        <v>15</v>
      </c>
      <c r="E199" s="1">
        <f>financials[[#This Row],[Units Sold]]*financials[[#This Row],[Sale Price]]-financials[[#This Row],[Discounts]]</f>
        <v>9662.4</v>
      </c>
      <c r="F199" s="1">
        <v>402.6</v>
      </c>
      <c r="G199" s="1">
        <v>6710</v>
      </c>
      <c r="H199" s="1">
        <f>financials[[#This Row],[sales amount]]-financials[[#This Row],[COGS]]</f>
        <v>2952.3999999999996</v>
      </c>
      <c r="I199" s="5">
        <v>41548</v>
      </c>
    </row>
    <row r="200" spans="1:9" x14ac:dyDescent="0.3">
      <c r="A200" s="4" t="s">
        <v>9</v>
      </c>
      <c r="B200" s="4" t="str" cm="1">
        <f t="array" ref="B200">_xlfn.IFS(financials[[#This Row],[Discounts]]&gt;50000,"High discount",financials[[#This Row],[Discounts]]&gt;=5001,"medium discount",financials[[#This Row],[Discounts]]&gt;=1,"Low discount",financials[[#This Row],[Discounts]]&lt;1,"None")</f>
        <v>Low discount</v>
      </c>
      <c r="C200">
        <v>1514</v>
      </c>
      <c r="D200" s="1">
        <v>15</v>
      </c>
      <c r="E200" s="1">
        <f>financials[[#This Row],[Units Sold]]*financials[[#This Row],[Sale Price]]-financials[[#This Row],[Discounts]]</f>
        <v>21801.599999999999</v>
      </c>
      <c r="F200" s="1">
        <v>908.4</v>
      </c>
      <c r="G200" s="1">
        <v>15140</v>
      </c>
      <c r="H200" s="1">
        <f>financials[[#This Row],[sales amount]]-financials[[#This Row],[COGS]]</f>
        <v>6661.5999999999985</v>
      </c>
      <c r="I200" s="5">
        <v>41548</v>
      </c>
    </row>
    <row r="201" spans="1:9" x14ac:dyDescent="0.3">
      <c r="A201" s="4" t="s">
        <v>9</v>
      </c>
      <c r="B201" s="4" t="str" cm="1">
        <f t="array" ref="B201">_xlfn.IFS(financials[[#This Row],[Discounts]]&gt;50000,"High discount",financials[[#This Row],[Discounts]]&gt;=5001,"medium discount",financials[[#This Row],[Discounts]]&gt;=1,"Low discount",financials[[#This Row],[Discounts]]&lt;1,"None")</f>
        <v>Low discount</v>
      </c>
      <c r="C201">
        <v>274</v>
      </c>
      <c r="D201" s="1">
        <v>350</v>
      </c>
      <c r="E201" s="1">
        <f>financials[[#This Row],[Units Sold]]*financials[[#This Row],[Sale Price]]-financials[[#This Row],[Discounts]]</f>
        <v>92064</v>
      </c>
      <c r="F201" s="1">
        <v>3836</v>
      </c>
      <c r="G201" s="1">
        <v>71240</v>
      </c>
      <c r="H201" s="1">
        <f>financials[[#This Row],[sales amount]]-financials[[#This Row],[COGS]]</f>
        <v>20824</v>
      </c>
      <c r="I201" s="5">
        <v>41974</v>
      </c>
    </row>
    <row r="202" spans="1:9" x14ac:dyDescent="0.3">
      <c r="A202" s="4" t="s">
        <v>9</v>
      </c>
      <c r="B202" s="4" t="str" cm="1">
        <f t="array" ref="B202">_xlfn.IFS(financials[[#This Row],[Discounts]]&gt;50000,"High discount",financials[[#This Row],[Discounts]]&gt;=5001,"medium discount",financials[[#This Row],[Discounts]]&gt;=1,"Low discount",financials[[#This Row],[Discounts]]&lt;1,"None")</f>
        <v>medium discount</v>
      </c>
      <c r="C202">
        <v>1138</v>
      </c>
      <c r="D202" s="1">
        <v>125</v>
      </c>
      <c r="E202" s="1">
        <f>financials[[#This Row],[Units Sold]]*financials[[#This Row],[Sale Price]]-financials[[#This Row],[Discounts]]</f>
        <v>136560</v>
      </c>
      <c r="F202" s="1">
        <v>5690</v>
      </c>
      <c r="G202" s="1">
        <v>136560</v>
      </c>
      <c r="H202" s="1">
        <f>financials[[#This Row],[sales amount]]-financials[[#This Row],[COGS]]</f>
        <v>0</v>
      </c>
      <c r="I202" s="5">
        <v>41974</v>
      </c>
    </row>
    <row r="203" spans="1:9" x14ac:dyDescent="0.3">
      <c r="A203" s="4" t="s">
        <v>10</v>
      </c>
      <c r="B203" s="4" t="str" cm="1">
        <f t="array" ref="B203">_xlfn.IFS(financials[[#This Row],[Discounts]]&gt;50000,"High discount",financials[[#This Row],[Discounts]]&gt;=5001,"medium discount",financials[[#This Row],[Discounts]]&gt;=1,"Low discount",financials[[#This Row],[Discounts]]&lt;1,"None")</f>
        <v>Low discount</v>
      </c>
      <c r="C203">
        <v>1465</v>
      </c>
      <c r="D203" s="1">
        <v>12</v>
      </c>
      <c r="E203" s="1">
        <f>financials[[#This Row],[Units Sold]]*financials[[#This Row],[Sale Price]]-financials[[#This Row],[Discounts]]</f>
        <v>16876.8</v>
      </c>
      <c r="F203" s="1">
        <v>703.2</v>
      </c>
      <c r="G203" s="1">
        <v>4395</v>
      </c>
      <c r="H203" s="1">
        <f>financials[[#This Row],[sales amount]]-financials[[#This Row],[COGS]]</f>
        <v>12481.8</v>
      </c>
      <c r="I203" s="5">
        <v>41699</v>
      </c>
    </row>
    <row r="204" spans="1:9" x14ac:dyDescent="0.3">
      <c r="A204" s="4" t="s">
        <v>10</v>
      </c>
      <c r="B204" s="4" t="str" cm="1">
        <f t="array" ref="B204">_xlfn.IFS(financials[[#This Row],[Discounts]]&gt;50000,"High discount",financials[[#This Row],[Discounts]]&gt;=5001,"medium discount",financials[[#This Row],[Discounts]]&gt;=1,"Low discount",financials[[#This Row],[Discounts]]&lt;1,"None")</f>
        <v>Low discount</v>
      </c>
      <c r="C204">
        <v>2646</v>
      </c>
      <c r="D204" s="1">
        <v>20</v>
      </c>
      <c r="E204" s="1">
        <f>financials[[#This Row],[Units Sold]]*financials[[#This Row],[Sale Price]]-financials[[#This Row],[Discounts]]</f>
        <v>50803.199999999997</v>
      </c>
      <c r="F204" s="1">
        <v>2116.8000000000002</v>
      </c>
      <c r="G204" s="1">
        <v>26460</v>
      </c>
      <c r="H204" s="1">
        <f>financials[[#This Row],[sales amount]]-financials[[#This Row],[COGS]]</f>
        <v>24343.199999999997</v>
      </c>
      <c r="I204" s="5">
        <v>41518</v>
      </c>
    </row>
    <row r="205" spans="1:9" x14ac:dyDescent="0.3">
      <c r="A205" s="4" t="s">
        <v>10</v>
      </c>
      <c r="B205" s="4" t="str" cm="1">
        <f t="array" ref="B205">_xlfn.IFS(financials[[#This Row],[Discounts]]&gt;50000,"High discount",financials[[#This Row],[Discounts]]&gt;=5001,"medium discount",financials[[#This Row],[Discounts]]&gt;=1,"Low discount",financials[[#This Row],[Discounts]]&lt;1,"None")</f>
        <v>medium discount</v>
      </c>
      <c r="C205">
        <v>2177</v>
      </c>
      <c r="D205" s="1">
        <v>350</v>
      </c>
      <c r="E205" s="1">
        <f>financials[[#This Row],[Units Sold]]*financials[[#This Row],[Sale Price]]-financials[[#This Row],[Discounts]]</f>
        <v>731472</v>
      </c>
      <c r="F205" s="1">
        <v>30478</v>
      </c>
      <c r="G205" s="1">
        <v>566020</v>
      </c>
      <c r="H205" s="1">
        <f>financials[[#This Row],[sales amount]]-financials[[#This Row],[COGS]]</f>
        <v>165452</v>
      </c>
      <c r="I205" s="5">
        <v>41913</v>
      </c>
    </row>
    <row r="206" spans="1:9" x14ac:dyDescent="0.3">
      <c r="A206" s="4" t="s">
        <v>11</v>
      </c>
      <c r="B206" s="4" t="str" cm="1">
        <f t="array" ref="B206">_xlfn.IFS(financials[[#This Row],[Discounts]]&gt;50000,"High discount",financials[[#This Row],[Discounts]]&gt;=5001,"medium discount",financials[[#This Row],[Discounts]]&gt;=1,"Low discount",financials[[#This Row],[Discounts]]&lt;1,"None")</f>
        <v>Low discount</v>
      </c>
      <c r="C206">
        <v>866</v>
      </c>
      <c r="D206" s="1">
        <v>12</v>
      </c>
      <c r="E206" s="1">
        <f>financials[[#This Row],[Units Sold]]*financials[[#This Row],[Sale Price]]-financials[[#This Row],[Discounts]]</f>
        <v>9976.32</v>
      </c>
      <c r="F206" s="1">
        <v>415.68</v>
      </c>
      <c r="G206" s="1">
        <v>2598</v>
      </c>
      <c r="H206" s="1">
        <f>financials[[#This Row],[sales amount]]-financials[[#This Row],[COGS]]</f>
        <v>7378.32</v>
      </c>
      <c r="I206" s="5">
        <v>41760</v>
      </c>
    </row>
    <row r="207" spans="1:9" x14ac:dyDescent="0.3">
      <c r="A207" s="4" t="s">
        <v>11</v>
      </c>
      <c r="B207" s="4" t="str" cm="1">
        <f t="array" ref="B207">_xlfn.IFS(financials[[#This Row],[Discounts]]&gt;50000,"High discount",financials[[#This Row],[Discounts]]&gt;=5001,"medium discount",financials[[#This Row],[Discounts]]&gt;=1,"Low discount",financials[[#This Row],[Discounts]]&lt;1,"None")</f>
        <v>Low discount</v>
      </c>
      <c r="C207">
        <v>349</v>
      </c>
      <c r="D207" s="1">
        <v>350</v>
      </c>
      <c r="E207" s="1">
        <f>financials[[#This Row],[Units Sold]]*financials[[#This Row],[Sale Price]]-financials[[#This Row],[Discounts]]</f>
        <v>117264</v>
      </c>
      <c r="F207" s="1">
        <v>4886</v>
      </c>
      <c r="G207" s="1">
        <v>90740</v>
      </c>
      <c r="H207" s="1">
        <f>financials[[#This Row],[sales amount]]-financials[[#This Row],[COGS]]</f>
        <v>26524</v>
      </c>
      <c r="I207" s="5">
        <v>41518</v>
      </c>
    </row>
    <row r="208" spans="1:9" x14ac:dyDescent="0.3">
      <c r="A208" s="4" t="s">
        <v>11</v>
      </c>
      <c r="B208" s="4" t="str" cm="1">
        <f t="array" ref="B208">_xlfn.IFS(financials[[#This Row],[Discounts]]&gt;50000,"High discount",financials[[#This Row],[Discounts]]&gt;=5001,"medium discount",financials[[#This Row],[Discounts]]&gt;=1,"Low discount",financials[[#This Row],[Discounts]]&lt;1,"None")</f>
        <v>medium discount</v>
      </c>
      <c r="C208">
        <v>2177</v>
      </c>
      <c r="D208" s="1">
        <v>350</v>
      </c>
      <c r="E208" s="1">
        <f>financials[[#This Row],[Units Sold]]*financials[[#This Row],[Sale Price]]-financials[[#This Row],[Discounts]]</f>
        <v>731472</v>
      </c>
      <c r="F208" s="1">
        <v>30478</v>
      </c>
      <c r="G208" s="1">
        <v>566020</v>
      </c>
      <c r="H208" s="1">
        <f>financials[[#This Row],[sales amount]]-financials[[#This Row],[COGS]]</f>
        <v>165452</v>
      </c>
      <c r="I208" s="5">
        <v>41913</v>
      </c>
    </row>
    <row r="209" spans="1:9" x14ac:dyDescent="0.3">
      <c r="A209" s="4" t="s">
        <v>11</v>
      </c>
      <c r="B209" s="4" t="str" cm="1">
        <f t="array" ref="B209">_xlfn.IFS(financials[[#This Row],[Discounts]]&gt;50000,"High discount",financials[[#This Row],[Discounts]]&gt;=5001,"medium discount",financials[[#This Row],[Discounts]]&gt;=1,"Low discount",financials[[#This Row],[Discounts]]&lt;1,"None")</f>
        <v>Low discount</v>
      </c>
      <c r="C209">
        <v>1514</v>
      </c>
      <c r="D209" s="1">
        <v>15</v>
      </c>
      <c r="E209" s="1">
        <f>financials[[#This Row],[Units Sold]]*financials[[#This Row],[Sale Price]]-financials[[#This Row],[Discounts]]</f>
        <v>21801.599999999999</v>
      </c>
      <c r="F209" s="1">
        <v>908.4</v>
      </c>
      <c r="G209" s="1">
        <v>15140</v>
      </c>
      <c r="H209" s="1">
        <f>financials[[#This Row],[sales amount]]-financials[[#This Row],[COGS]]</f>
        <v>6661.5999999999985</v>
      </c>
      <c r="I209" s="5">
        <v>41548</v>
      </c>
    </row>
    <row r="210" spans="1:9" x14ac:dyDescent="0.3">
      <c r="A210" s="4" t="s">
        <v>12</v>
      </c>
      <c r="B210" s="4" t="str" cm="1">
        <f t="array" ref="B210">_xlfn.IFS(financials[[#This Row],[Discounts]]&gt;50000,"High discount",financials[[#This Row],[Discounts]]&gt;=5001,"medium discount",financials[[#This Row],[Discounts]]&gt;=1,"Low discount",financials[[#This Row],[Discounts]]&lt;1,"None")</f>
        <v>medium discount</v>
      </c>
      <c r="C210">
        <v>1865</v>
      </c>
      <c r="D210" s="1">
        <v>350</v>
      </c>
      <c r="E210" s="1">
        <f>financials[[#This Row],[Units Sold]]*financials[[#This Row],[Sale Price]]-financials[[#This Row],[Discounts]]</f>
        <v>626640</v>
      </c>
      <c r="F210" s="1">
        <v>26110</v>
      </c>
      <c r="G210" s="1">
        <v>484900</v>
      </c>
      <c r="H210" s="1">
        <f>financials[[#This Row],[sales amount]]-financials[[#This Row],[COGS]]</f>
        <v>141740</v>
      </c>
      <c r="I210" s="5">
        <v>41671</v>
      </c>
    </row>
    <row r="211" spans="1:9" x14ac:dyDescent="0.3">
      <c r="A211" s="4" t="s">
        <v>12</v>
      </c>
      <c r="B211" s="4" t="str" cm="1">
        <f t="array" ref="B211">_xlfn.IFS(financials[[#This Row],[Discounts]]&gt;50000,"High discount",financials[[#This Row],[Discounts]]&gt;=5001,"medium discount",financials[[#This Row],[Discounts]]&gt;=1,"Low discount",financials[[#This Row],[Discounts]]&lt;1,"None")</f>
        <v>medium discount</v>
      </c>
      <c r="C211">
        <v>1074</v>
      </c>
      <c r="D211" s="1">
        <v>125</v>
      </c>
      <c r="E211" s="1">
        <f>financials[[#This Row],[Units Sold]]*financials[[#This Row],[Sale Price]]-financials[[#This Row],[Discounts]]</f>
        <v>128880</v>
      </c>
      <c r="F211" s="1">
        <v>5370</v>
      </c>
      <c r="G211" s="1">
        <v>128880</v>
      </c>
      <c r="H211" s="1">
        <f>financials[[#This Row],[sales amount]]-financials[[#This Row],[COGS]]</f>
        <v>0</v>
      </c>
      <c r="I211" s="5">
        <v>41730</v>
      </c>
    </row>
    <row r="212" spans="1:9" x14ac:dyDescent="0.3">
      <c r="A212" s="4" t="s">
        <v>12</v>
      </c>
      <c r="B212" s="4" t="str" cm="1">
        <f t="array" ref="B212">_xlfn.IFS(financials[[#This Row],[Discounts]]&gt;50000,"High discount",financials[[#This Row],[Discounts]]&gt;=5001,"medium discount",financials[[#This Row],[Discounts]]&gt;=1,"Low discount",financials[[#This Row],[Discounts]]&lt;1,"None")</f>
        <v>medium discount</v>
      </c>
      <c r="C212">
        <v>1907</v>
      </c>
      <c r="D212" s="1">
        <v>350</v>
      </c>
      <c r="E212" s="1">
        <f>financials[[#This Row],[Units Sold]]*financials[[#This Row],[Sale Price]]-financials[[#This Row],[Discounts]]</f>
        <v>640752</v>
      </c>
      <c r="F212" s="1">
        <v>26698</v>
      </c>
      <c r="G212" s="1">
        <v>495820</v>
      </c>
      <c r="H212" s="1">
        <f>financials[[#This Row],[sales amount]]-financials[[#This Row],[COGS]]</f>
        <v>144932</v>
      </c>
      <c r="I212" s="5">
        <v>41883</v>
      </c>
    </row>
    <row r="213" spans="1:9" x14ac:dyDescent="0.3">
      <c r="A213" s="4" t="s">
        <v>12</v>
      </c>
      <c r="B213" s="4" t="str" cm="1">
        <f t="array" ref="B213">_xlfn.IFS(financials[[#This Row],[Discounts]]&gt;50000,"High discount",financials[[#This Row],[Discounts]]&gt;=5001,"medium discount",financials[[#This Row],[Discounts]]&gt;=1,"Low discount",financials[[#This Row],[Discounts]]&lt;1,"None")</f>
        <v>Low discount</v>
      </c>
      <c r="C213">
        <v>671</v>
      </c>
      <c r="D213" s="1">
        <v>15</v>
      </c>
      <c r="E213" s="1">
        <f>financials[[#This Row],[Units Sold]]*financials[[#This Row],[Sale Price]]-financials[[#This Row],[Discounts]]</f>
        <v>9662.4</v>
      </c>
      <c r="F213" s="1">
        <v>402.6</v>
      </c>
      <c r="G213" s="1">
        <v>6710</v>
      </c>
      <c r="H213" s="1">
        <f>financials[[#This Row],[sales amount]]-financials[[#This Row],[COGS]]</f>
        <v>2952.3999999999996</v>
      </c>
      <c r="I213" s="5">
        <v>41548</v>
      </c>
    </row>
    <row r="214" spans="1:9" x14ac:dyDescent="0.3">
      <c r="A214" s="4" t="s">
        <v>12</v>
      </c>
      <c r="B214" s="4" t="str" cm="1">
        <f t="array" ref="B214">_xlfn.IFS(financials[[#This Row],[Discounts]]&gt;50000,"High discount",financials[[#This Row],[Discounts]]&gt;=5001,"medium discount",financials[[#This Row],[Discounts]]&gt;=1,"Low discount",financials[[#This Row],[Discounts]]&lt;1,"None")</f>
        <v>medium discount</v>
      </c>
      <c r="C214">
        <v>1778</v>
      </c>
      <c r="D214" s="1">
        <v>350</v>
      </c>
      <c r="E214" s="1">
        <f>financials[[#This Row],[Units Sold]]*financials[[#This Row],[Sale Price]]-financials[[#This Row],[Discounts]]</f>
        <v>597408</v>
      </c>
      <c r="F214" s="1">
        <v>24892</v>
      </c>
      <c r="G214" s="1">
        <v>462280</v>
      </c>
      <c r="H214" s="1">
        <f>financials[[#This Row],[sales amount]]-financials[[#This Row],[COGS]]</f>
        <v>135128</v>
      </c>
      <c r="I214" s="5">
        <v>41609</v>
      </c>
    </row>
    <row r="215" spans="1:9" x14ac:dyDescent="0.3">
      <c r="A215" s="4" t="s">
        <v>8</v>
      </c>
      <c r="B215" s="4" t="str" cm="1">
        <f t="array" ref="B215">_xlfn.IFS(financials[[#This Row],[Discounts]]&gt;50000,"High discount",financials[[#This Row],[Discounts]]&gt;=5001,"medium discount",financials[[#This Row],[Discounts]]&gt;=1,"Low discount",financials[[#This Row],[Discounts]]&lt;1,"None")</f>
        <v>Low discount</v>
      </c>
      <c r="C215">
        <v>1159</v>
      </c>
      <c r="D215" s="1">
        <v>7</v>
      </c>
      <c r="E215" s="1">
        <f>financials[[#This Row],[Units Sold]]*financials[[#This Row],[Sale Price]]-financials[[#This Row],[Discounts]]</f>
        <v>7707.35</v>
      </c>
      <c r="F215" s="1">
        <v>405.65</v>
      </c>
      <c r="G215" s="1">
        <v>5795</v>
      </c>
      <c r="H215" s="1">
        <f>financials[[#This Row],[sales amount]]-financials[[#This Row],[COGS]]</f>
        <v>1912.3500000000004</v>
      </c>
      <c r="I215" s="5">
        <v>41548</v>
      </c>
    </row>
    <row r="216" spans="1:9" x14ac:dyDescent="0.3">
      <c r="A216" s="4" t="s">
        <v>9</v>
      </c>
      <c r="B216" s="4" t="str" cm="1">
        <f t="array" ref="B216">_xlfn.IFS(financials[[#This Row],[Discounts]]&gt;50000,"High discount",financials[[#This Row],[Discounts]]&gt;=5001,"medium discount",financials[[#This Row],[Discounts]]&gt;=1,"Low discount",financials[[#This Row],[Discounts]]&lt;1,"None")</f>
        <v>Low discount</v>
      </c>
      <c r="C216">
        <v>1372</v>
      </c>
      <c r="D216" s="1">
        <v>7</v>
      </c>
      <c r="E216" s="1">
        <f>financials[[#This Row],[Units Sold]]*financials[[#This Row],[Sale Price]]-financials[[#This Row],[Discounts]]</f>
        <v>9123.7999999999993</v>
      </c>
      <c r="F216" s="1">
        <v>480.2</v>
      </c>
      <c r="G216" s="1">
        <v>6860</v>
      </c>
      <c r="H216" s="1">
        <f>financials[[#This Row],[sales amount]]-financials[[#This Row],[COGS]]</f>
        <v>2263.7999999999993</v>
      </c>
      <c r="I216" s="5">
        <v>41640</v>
      </c>
    </row>
    <row r="217" spans="1:9" x14ac:dyDescent="0.3">
      <c r="A217" s="4" t="s">
        <v>9</v>
      </c>
      <c r="B217" s="4" t="str" cm="1">
        <f t="array" ref="B217">_xlfn.IFS(financials[[#This Row],[Discounts]]&gt;50000,"High discount",financials[[#This Row],[Discounts]]&gt;=5001,"medium discount",financials[[#This Row],[Discounts]]&gt;=1,"Low discount",financials[[#This Row],[Discounts]]&lt;1,"None")</f>
        <v>Low discount</v>
      </c>
      <c r="C217">
        <v>2349</v>
      </c>
      <c r="D217" s="1">
        <v>7</v>
      </c>
      <c r="E217" s="1">
        <f>financials[[#This Row],[Units Sold]]*financials[[#This Row],[Sale Price]]-financials[[#This Row],[Discounts]]</f>
        <v>15620.85</v>
      </c>
      <c r="F217" s="1">
        <v>822.15</v>
      </c>
      <c r="G217" s="1">
        <v>11745</v>
      </c>
      <c r="H217" s="1">
        <f>financials[[#This Row],[sales amount]]-financials[[#This Row],[COGS]]</f>
        <v>3875.8500000000004</v>
      </c>
      <c r="I217" s="5">
        <v>41518</v>
      </c>
    </row>
    <row r="218" spans="1:9" x14ac:dyDescent="0.3">
      <c r="A218" s="4" t="s">
        <v>9</v>
      </c>
      <c r="B218" s="4" t="str" cm="1">
        <f t="array" ref="B218">_xlfn.IFS(financials[[#This Row],[Discounts]]&gt;50000,"High discount",financials[[#This Row],[Discounts]]&gt;=5001,"medium discount",financials[[#This Row],[Discounts]]&gt;=1,"Low discount",financials[[#This Row],[Discounts]]&lt;1,"None")</f>
        <v>Low discount</v>
      </c>
      <c r="C218">
        <v>2689</v>
      </c>
      <c r="D218" s="1">
        <v>7</v>
      </c>
      <c r="E218" s="1">
        <f>financials[[#This Row],[Units Sold]]*financials[[#This Row],[Sale Price]]-financials[[#This Row],[Discounts]]</f>
        <v>17881.849999999999</v>
      </c>
      <c r="F218" s="1">
        <v>941.15</v>
      </c>
      <c r="G218" s="1">
        <v>13445</v>
      </c>
      <c r="H218" s="1">
        <f>financials[[#This Row],[sales amount]]-financials[[#This Row],[COGS]]</f>
        <v>4436.8499999999985</v>
      </c>
      <c r="I218" s="5">
        <v>41913</v>
      </c>
    </row>
    <row r="219" spans="1:9" x14ac:dyDescent="0.3">
      <c r="A219" s="4" t="s">
        <v>9</v>
      </c>
      <c r="B219" s="4" t="str" cm="1">
        <f t="array" ref="B219">_xlfn.IFS(financials[[#This Row],[Discounts]]&gt;50000,"High discount",financials[[#This Row],[Discounts]]&gt;=5001,"medium discount",financials[[#This Row],[Discounts]]&gt;=1,"Low discount",financials[[#This Row],[Discounts]]&lt;1,"None")</f>
        <v>Low discount</v>
      </c>
      <c r="C219">
        <v>2431</v>
      </c>
      <c r="D219" s="1">
        <v>12</v>
      </c>
      <c r="E219" s="1">
        <f>financials[[#This Row],[Units Sold]]*financials[[#This Row],[Sale Price]]-financials[[#This Row],[Discounts]]</f>
        <v>27713.4</v>
      </c>
      <c r="F219" s="1">
        <v>1458.6</v>
      </c>
      <c r="G219" s="1">
        <v>7293</v>
      </c>
      <c r="H219" s="1">
        <f>financials[[#This Row],[sales amount]]-financials[[#This Row],[COGS]]</f>
        <v>20420.400000000001</v>
      </c>
      <c r="I219" s="5">
        <v>41974</v>
      </c>
    </row>
    <row r="220" spans="1:9" x14ac:dyDescent="0.3">
      <c r="A220" s="4" t="s">
        <v>10</v>
      </c>
      <c r="B220" s="4" t="str" cm="1">
        <f t="array" ref="B220">_xlfn.IFS(financials[[#This Row],[Discounts]]&gt;50000,"High discount",financials[[#This Row],[Discounts]]&gt;=5001,"medium discount",financials[[#This Row],[Discounts]]&gt;=1,"Low discount",financials[[#This Row],[Discounts]]&lt;1,"None")</f>
        <v>Low discount</v>
      </c>
      <c r="C220">
        <v>2431</v>
      </c>
      <c r="D220" s="1">
        <v>12</v>
      </c>
      <c r="E220" s="1">
        <f>financials[[#This Row],[Units Sold]]*financials[[#This Row],[Sale Price]]-financials[[#This Row],[Discounts]]</f>
        <v>27713.4</v>
      </c>
      <c r="F220" s="1">
        <v>1458.6</v>
      </c>
      <c r="G220" s="1">
        <v>7293</v>
      </c>
      <c r="H220" s="1">
        <f>financials[[#This Row],[sales amount]]-financials[[#This Row],[COGS]]</f>
        <v>20420.400000000001</v>
      </c>
      <c r="I220" s="5">
        <v>41974</v>
      </c>
    </row>
    <row r="221" spans="1:9" x14ac:dyDescent="0.3">
      <c r="A221" s="4" t="s">
        <v>11</v>
      </c>
      <c r="B221" s="4" t="str" cm="1">
        <f t="array" ref="B221">_xlfn.IFS(financials[[#This Row],[Discounts]]&gt;50000,"High discount",financials[[#This Row],[Discounts]]&gt;=5001,"medium discount",financials[[#This Row],[Discounts]]&gt;=1,"Low discount",financials[[#This Row],[Discounts]]&lt;1,"None")</f>
        <v>Low discount</v>
      </c>
      <c r="C221">
        <v>2689</v>
      </c>
      <c r="D221" s="1">
        <v>7</v>
      </c>
      <c r="E221" s="1">
        <f>financials[[#This Row],[Units Sold]]*financials[[#This Row],[Sale Price]]-financials[[#This Row],[Discounts]]</f>
        <v>17881.849999999999</v>
      </c>
      <c r="F221" s="1">
        <v>941.15</v>
      </c>
      <c r="G221" s="1">
        <v>13445</v>
      </c>
      <c r="H221" s="1">
        <f>financials[[#This Row],[sales amount]]-financials[[#This Row],[COGS]]</f>
        <v>4436.8499999999985</v>
      </c>
      <c r="I221" s="5">
        <v>41913</v>
      </c>
    </row>
    <row r="222" spans="1:9" x14ac:dyDescent="0.3">
      <c r="A222" s="4" t="s">
        <v>12</v>
      </c>
      <c r="B222" s="4" t="str" cm="1">
        <f t="array" ref="B222">_xlfn.IFS(financials[[#This Row],[Discounts]]&gt;50000,"High discount",financials[[#This Row],[Discounts]]&gt;=5001,"medium discount",financials[[#This Row],[Discounts]]&gt;=1,"Low discount",financials[[#This Row],[Discounts]]&lt;1,"None")</f>
        <v>Low discount</v>
      </c>
      <c r="C222">
        <v>1683</v>
      </c>
      <c r="D222" s="1">
        <v>7</v>
      </c>
      <c r="E222" s="1">
        <f>financials[[#This Row],[Units Sold]]*financials[[#This Row],[Sale Price]]-financials[[#This Row],[Discounts]]</f>
        <v>11191.95</v>
      </c>
      <c r="F222" s="1">
        <v>589.04999999999995</v>
      </c>
      <c r="G222" s="1">
        <v>8415</v>
      </c>
      <c r="H222" s="1">
        <f>financials[[#This Row],[sales amount]]-financials[[#This Row],[COGS]]</f>
        <v>2776.9500000000007</v>
      </c>
      <c r="I222" s="5">
        <v>41821</v>
      </c>
    </row>
    <row r="223" spans="1:9" x14ac:dyDescent="0.3">
      <c r="A223" s="4" t="s">
        <v>12</v>
      </c>
      <c r="B223" s="4" t="str" cm="1">
        <f t="array" ref="B223">_xlfn.IFS(financials[[#This Row],[Discounts]]&gt;50000,"High discount",financials[[#This Row],[Discounts]]&gt;=5001,"medium discount",financials[[#This Row],[Discounts]]&gt;=1,"Low discount",financials[[#This Row],[Discounts]]&lt;1,"None")</f>
        <v>Low discount</v>
      </c>
      <c r="C223">
        <v>1123</v>
      </c>
      <c r="D223" s="1">
        <v>12</v>
      </c>
      <c r="E223" s="1">
        <f>financials[[#This Row],[Units Sold]]*financials[[#This Row],[Sale Price]]-financials[[#This Row],[Discounts]]</f>
        <v>12802.2</v>
      </c>
      <c r="F223" s="1">
        <v>673.8</v>
      </c>
      <c r="G223" s="1">
        <v>3369</v>
      </c>
      <c r="H223" s="1">
        <f>financials[[#This Row],[sales amount]]-financials[[#This Row],[COGS]]</f>
        <v>9433.2000000000007</v>
      </c>
      <c r="I223" s="5">
        <v>41852</v>
      </c>
    </row>
    <row r="224" spans="1:9" x14ac:dyDescent="0.3">
      <c r="A224" s="4" t="s">
        <v>12</v>
      </c>
      <c r="B224" s="4" t="str" cm="1">
        <f t="array" ref="B224">_xlfn.IFS(financials[[#This Row],[Discounts]]&gt;50000,"High discount",financials[[#This Row],[Discounts]]&gt;=5001,"medium discount",financials[[#This Row],[Discounts]]&gt;=1,"Low discount",financials[[#This Row],[Discounts]]&lt;1,"None")</f>
        <v>Low discount</v>
      </c>
      <c r="C224">
        <v>1159</v>
      </c>
      <c r="D224" s="1">
        <v>7</v>
      </c>
      <c r="E224" s="1">
        <f>financials[[#This Row],[Units Sold]]*financials[[#This Row],[Sale Price]]-financials[[#This Row],[Discounts]]</f>
        <v>7707.35</v>
      </c>
      <c r="F224" s="1">
        <v>405.65</v>
      </c>
      <c r="G224" s="1">
        <v>5795</v>
      </c>
      <c r="H224" s="1">
        <f>financials[[#This Row],[sales amount]]-financials[[#This Row],[COGS]]</f>
        <v>1912.3500000000004</v>
      </c>
      <c r="I224" s="5">
        <v>41548</v>
      </c>
    </row>
    <row r="225" spans="1:9" x14ac:dyDescent="0.3">
      <c r="A225" s="4" t="s">
        <v>7</v>
      </c>
      <c r="B225" s="4" t="str" cm="1">
        <f t="array" ref="B225">_xlfn.IFS(financials[[#This Row],[Discounts]]&gt;50000,"High discount",financials[[#This Row],[Discounts]]&gt;=5001,"medium discount",financials[[#This Row],[Discounts]]&gt;=1,"Low discount",financials[[#This Row],[Discounts]]&lt;1,"None")</f>
        <v>Low discount</v>
      </c>
      <c r="C225">
        <v>1865</v>
      </c>
      <c r="D225" s="1">
        <v>12</v>
      </c>
      <c r="E225" s="1">
        <f>financials[[#This Row],[Units Sold]]*financials[[#This Row],[Sale Price]]-financials[[#This Row],[Discounts]]</f>
        <v>21261</v>
      </c>
      <c r="F225" s="1">
        <v>1119</v>
      </c>
      <c r="G225" s="1">
        <v>5595</v>
      </c>
      <c r="H225" s="1">
        <f>financials[[#This Row],[sales amount]]-financials[[#This Row],[COGS]]</f>
        <v>15666</v>
      </c>
      <c r="I225" s="5">
        <v>41671</v>
      </c>
    </row>
    <row r="226" spans="1:9" x14ac:dyDescent="0.3">
      <c r="A226" s="4" t="s">
        <v>7</v>
      </c>
      <c r="B226" s="4" t="str" cm="1">
        <f t="array" ref="B226">_xlfn.IFS(financials[[#This Row],[Discounts]]&gt;50000,"High discount",financials[[#This Row],[Discounts]]&gt;=5001,"medium discount",financials[[#This Row],[Discounts]]&gt;=1,"Low discount",financials[[#This Row],[Discounts]]&lt;1,"None")</f>
        <v>Low discount</v>
      </c>
      <c r="C226">
        <v>1116</v>
      </c>
      <c r="D226" s="1">
        <v>12</v>
      </c>
      <c r="E226" s="1">
        <f>financials[[#This Row],[Units Sold]]*financials[[#This Row],[Sale Price]]-financials[[#This Row],[Discounts]]</f>
        <v>12722.4</v>
      </c>
      <c r="F226" s="1">
        <v>669.6</v>
      </c>
      <c r="G226" s="1">
        <v>3348</v>
      </c>
      <c r="H226" s="1">
        <f>financials[[#This Row],[sales amount]]-financials[[#This Row],[COGS]]</f>
        <v>9374.4</v>
      </c>
      <c r="I226" s="5">
        <v>41671</v>
      </c>
    </row>
    <row r="227" spans="1:9" x14ac:dyDescent="0.3">
      <c r="A227" s="4" t="s">
        <v>7</v>
      </c>
      <c r="B227" s="4" t="str" cm="1">
        <f t="array" ref="B227">_xlfn.IFS(financials[[#This Row],[Discounts]]&gt;50000,"High discount",financials[[#This Row],[Discounts]]&gt;=5001,"medium discount",financials[[#This Row],[Discounts]]&gt;=1,"Low discount",financials[[#This Row],[Discounts]]&lt;1,"None")</f>
        <v>Low discount</v>
      </c>
      <c r="C227">
        <v>1563</v>
      </c>
      <c r="D227" s="1">
        <v>20</v>
      </c>
      <c r="E227" s="1">
        <f>financials[[#This Row],[Units Sold]]*financials[[#This Row],[Sale Price]]-financials[[#This Row],[Discounts]]</f>
        <v>29697</v>
      </c>
      <c r="F227" s="1">
        <v>1563</v>
      </c>
      <c r="G227" s="1">
        <v>15630</v>
      </c>
      <c r="H227" s="1">
        <f>financials[[#This Row],[sales amount]]-financials[[#This Row],[COGS]]</f>
        <v>14067</v>
      </c>
      <c r="I227" s="5">
        <v>41760</v>
      </c>
    </row>
    <row r="228" spans="1:9" x14ac:dyDescent="0.3">
      <c r="A228" s="4" t="s">
        <v>7</v>
      </c>
      <c r="B228" s="4" t="str" cm="1">
        <f t="array" ref="B228">_xlfn.IFS(financials[[#This Row],[Discounts]]&gt;50000,"High discount",financials[[#This Row],[Discounts]]&gt;=5001,"medium discount",financials[[#This Row],[Discounts]]&gt;=1,"Low discount",financials[[#This Row],[Discounts]]&lt;1,"None")</f>
        <v>medium discount</v>
      </c>
      <c r="C228">
        <v>991</v>
      </c>
      <c r="D228" s="1">
        <v>300</v>
      </c>
      <c r="E228" s="1">
        <f>financials[[#This Row],[Units Sold]]*financials[[#This Row],[Sale Price]]-financials[[#This Row],[Discounts]]</f>
        <v>282435</v>
      </c>
      <c r="F228" s="1">
        <v>14865</v>
      </c>
      <c r="G228" s="1">
        <v>247750</v>
      </c>
      <c r="H228" s="1">
        <f>financials[[#This Row],[sales amount]]-financials[[#This Row],[COGS]]</f>
        <v>34685</v>
      </c>
      <c r="I228" s="5">
        <v>41791</v>
      </c>
    </row>
    <row r="229" spans="1:9" x14ac:dyDescent="0.3">
      <c r="A229" s="4" t="s">
        <v>7</v>
      </c>
      <c r="B229" s="4" t="str" cm="1">
        <f t="array" ref="B229">_xlfn.IFS(financials[[#This Row],[Discounts]]&gt;50000,"High discount",financials[[#This Row],[Discounts]]&gt;=5001,"medium discount",financials[[#This Row],[Discounts]]&gt;=1,"Low discount",financials[[#This Row],[Discounts]]&lt;1,"None")</f>
        <v>Low discount</v>
      </c>
      <c r="C229">
        <v>1016</v>
      </c>
      <c r="D229" s="1">
        <v>7</v>
      </c>
      <c r="E229" s="1">
        <f>financials[[#This Row],[Units Sold]]*financials[[#This Row],[Sale Price]]-financials[[#This Row],[Discounts]]</f>
        <v>6756.4</v>
      </c>
      <c r="F229" s="1">
        <v>355.6</v>
      </c>
      <c r="G229" s="1">
        <v>5080</v>
      </c>
      <c r="H229" s="1">
        <f>financials[[#This Row],[sales amount]]-financials[[#This Row],[COGS]]</f>
        <v>1676.3999999999996</v>
      </c>
      <c r="I229" s="5">
        <v>41579</v>
      </c>
    </row>
    <row r="230" spans="1:9" x14ac:dyDescent="0.3">
      <c r="A230" s="4" t="s">
        <v>7</v>
      </c>
      <c r="B230" s="4" t="str" cm="1">
        <f t="array" ref="B230">_xlfn.IFS(financials[[#This Row],[Discounts]]&gt;50000,"High discount",financials[[#This Row],[Discounts]]&gt;=5001,"medium discount",financials[[#This Row],[Discounts]]&gt;=1,"Low discount",financials[[#This Row],[Discounts]]&lt;1,"None")</f>
        <v>Low discount</v>
      </c>
      <c r="C230">
        <v>2791</v>
      </c>
      <c r="D230" s="1">
        <v>15</v>
      </c>
      <c r="E230" s="1">
        <f>financials[[#This Row],[Units Sold]]*financials[[#This Row],[Sale Price]]-financials[[#This Row],[Discounts]]</f>
        <v>39771.75</v>
      </c>
      <c r="F230" s="1">
        <v>2093.25</v>
      </c>
      <c r="G230" s="1">
        <v>27910</v>
      </c>
      <c r="H230" s="1">
        <f>financials[[#This Row],[sales amount]]-financials[[#This Row],[COGS]]</f>
        <v>11861.75</v>
      </c>
      <c r="I230" s="5">
        <v>41944</v>
      </c>
    </row>
    <row r="231" spans="1:9" x14ac:dyDescent="0.3">
      <c r="A231" s="4" t="s">
        <v>7</v>
      </c>
      <c r="B231" s="4" t="str" cm="1">
        <f t="array" ref="B231">_xlfn.IFS(financials[[#This Row],[Discounts]]&gt;50000,"High discount",financials[[#This Row],[Discounts]]&gt;=5001,"medium discount",financials[[#This Row],[Discounts]]&gt;=1,"Low discount",financials[[#This Row],[Discounts]]&lt;1,"None")</f>
        <v>Low discount</v>
      </c>
      <c r="C231">
        <v>570</v>
      </c>
      <c r="D231" s="1">
        <v>7</v>
      </c>
      <c r="E231" s="1">
        <f>financials[[#This Row],[Units Sold]]*financials[[#This Row],[Sale Price]]-financials[[#This Row],[Discounts]]</f>
        <v>3790.5</v>
      </c>
      <c r="F231" s="1">
        <v>199.5</v>
      </c>
      <c r="G231" s="1">
        <v>2850</v>
      </c>
      <c r="H231" s="1">
        <f>financials[[#This Row],[sales amount]]-financials[[#This Row],[COGS]]</f>
        <v>940.5</v>
      </c>
      <c r="I231" s="5">
        <v>41974</v>
      </c>
    </row>
    <row r="232" spans="1:9" x14ac:dyDescent="0.3">
      <c r="A232" s="4" t="s">
        <v>7</v>
      </c>
      <c r="B232" s="4" t="str" cm="1">
        <f t="array" ref="B232">_xlfn.IFS(financials[[#This Row],[Discounts]]&gt;50000,"High discount",financials[[#This Row],[Discounts]]&gt;=5001,"medium discount",financials[[#This Row],[Discounts]]&gt;=1,"Low discount",financials[[#This Row],[Discounts]]&lt;1,"None")</f>
        <v>Low discount</v>
      </c>
      <c r="C232">
        <v>2487</v>
      </c>
      <c r="D232" s="1">
        <v>7</v>
      </c>
      <c r="E232" s="1">
        <f>financials[[#This Row],[Units Sold]]*financials[[#This Row],[Sale Price]]-financials[[#This Row],[Discounts]]</f>
        <v>16538.55</v>
      </c>
      <c r="F232" s="1">
        <v>870.45</v>
      </c>
      <c r="G232" s="1">
        <v>12435</v>
      </c>
      <c r="H232" s="1">
        <f>financials[[#This Row],[sales amount]]-financials[[#This Row],[COGS]]</f>
        <v>4103.5499999999993</v>
      </c>
      <c r="I232" s="5">
        <v>41974</v>
      </c>
    </row>
    <row r="233" spans="1:9" x14ac:dyDescent="0.3">
      <c r="A233" s="4" t="s">
        <v>8</v>
      </c>
      <c r="B233" s="4" t="str" cm="1">
        <f t="array" ref="B233">_xlfn.IFS(financials[[#This Row],[Discounts]]&gt;50000,"High discount",financials[[#This Row],[Discounts]]&gt;=5001,"medium discount",financials[[#This Row],[Discounts]]&gt;=1,"Low discount",financials[[#This Row],[Discounts]]&lt;1,"None")</f>
        <v>medium discount</v>
      </c>
      <c r="C233">
        <v>1384.5</v>
      </c>
      <c r="D233" s="1">
        <v>350</v>
      </c>
      <c r="E233" s="1">
        <f>financials[[#This Row],[Units Sold]]*financials[[#This Row],[Sale Price]]-financials[[#This Row],[Discounts]]</f>
        <v>460346.25</v>
      </c>
      <c r="F233" s="1">
        <v>24228.75</v>
      </c>
      <c r="G233" s="1">
        <v>359970</v>
      </c>
      <c r="H233" s="1">
        <f>financials[[#This Row],[sales amount]]-financials[[#This Row],[COGS]]</f>
        <v>100376.25</v>
      </c>
      <c r="I233" s="5">
        <v>41640</v>
      </c>
    </row>
    <row r="234" spans="1:9" x14ac:dyDescent="0.3">
      <c r="A234" s="4" t="s">
        <v>8</v>
      </c>
      <c r="B234" s="4" t="str" cm="1">
        <f t="array" ref="B234">_xlfn.IFS(financials[[#This Row],[Discounts]]&gt;50000,"High discount",financials[[#This Row],[Discounts]]&gt;=5001,"medium discount",financials[[#This Row],[Discounts]]&gt;=1,"Low discount",financials[[#This Row],[Discounts]]&lt;1,"None")</f>
        <v>medium discount</v>
      </c>
      <c r="C234">
        <v>3627</v>
      </c>
      <c r="D234" s="1">
        <v>125</v>
      </c>
      <c r="E234" s="1">
        <f>financials[[#This Row],[Units Sold]]*financials[[#This Row],[Sale Price]]-financials[[#This Row],[Discounts]]</f>
        <v>430706.25</v>
      </c>
      <c r="F234" s="1">
        <v>22668.75</v>
      </c>
      <c r="G234" s="1">
        <v>435240</v>
      </c>
      <c r="H234" s="1">
        <f>financials[[#This Row],[sales amount]]-financials[[#This Row],[COGS]]</f>
        <v>-4533.75</v>
      </c>
      <c r="I234" s="5">
        <v>41821</v>
      </c>
    </row>
    <row r="235" spans="1:9" x14ac:dyDescent="0.3">
      <c r="A235" s="4" t="s">
        <v>8</v>
      </c>
      <c r="B235" s="4" t="str" cm="1">
        <f t="array" ref="B235">_xlfn.IFS(financials[[#This Row],[Discounts]]&gt;50000,"High discount",financials[[#This Row],[Discounts]]&gt;=5001,"medium discount",financials[[#This Row],[Discounts]]&gt;=1,"Low discount",financials[[#This Row],[Discounts]]&lt;1,"None")</f>
        <v>medium discount</v>
      </c>
      <c r="C235">
        <v>720</v>
      </c>
      <c r="D235" s="1">
        <v>350</v>
      </c>
      <c r="E235" s="1">
        <f>financials[[#This Row],[Units Sold]]*financials[[#This Row],[Sale Price]]-financials[[#This Row],[Discounts]]</f>
        <v>239400</v>
      </c>
      <c r="F235" s="1">
        <v>12600</v>
      </c>
      <c r="G235" s="1">
        <v>187200</v>
      </c>
      <c r="H235" s="1">
        <f>financials[[#This Row],[sales amount]]-financials[[#This Row],[COGS]]</f>
        <v>52200</v>
      </c>
      <c r="I235" s="5">
        <v>41518</v>
      </c>
    </row>
    <row r="236" spans="1:9" x14ac:dyDescent="0.3">
      <c r="A236" s="4" t="s">
        <v>8</v>
      </c>
      <c r="B236" s="4" t="str" cm="1">
        <f t="array" ref="B236">_xlfn.IFS(financials[[#This Row],[Discounts]]&gt;50000,"High discount",financials[[#This Row],[Discounts]]&gt;=5001,"medium discount",financials[[#This Row],[Discounts]]&gt;=1,"Low discount",financials[[#This Row],[Discounts]]&lt;1,"None")</f>
        <v>Low discount</v>
      </c>
      <c r="C236">
        <v>2342</v>
      </c>
      <c r="D236" s="1">
        <v>12</v>
      </c>
      <c r="E236" s="1">
        <f>financials[[#This Row],[Units Sold]]*financials[[#This Row],[Sale Price]]-financials[[#This Row],[Discounts]]</f>
        <v>26698.799999999999</v>
      </c>
      <c r="F236" s="1">
        <v>1405.2</v>
      </c>
      <c r="G236" s="1">
        <v>7026</v>
      </c>
      <c r="H236" s="1">
        <f>financials[[#This Row],[sales amount]]-financials[[#This Row],[COGS]]</f>
        <v>19672.8</v>
      </c>
      <c r="I236" s="5">
        <v>41944</v>
      </c>
    </row>
    <row r="237" spans="1:9" x14ac:dyDescent="0.3">
      <c r="A237" s="4" t="s">
        <v>8</v>
      </c>
      <c r="B237" s="4" t="str" cm="1">
        <f t="array" ref="B237">_xlfn.IFS(financials[[#This Row],[Discounts]]&gt;50000,"High discount",financials[[#This Row],[Discounts]]&gt;=5001,"medium discount",financials[[#This Row],[Discounts]]&gt;=1,"Low discount",financials[[#This Row],[Discounts]]&lt;1,"None")</f>
        <v>medium discount</v>
      </c>
      <c r="C237">
        <v>1100</v>
      </c>
      <c r="D237" s="1">
        <v>300</v>
      </c>
      <c r="E237" s="1">
        <f>financials[[#This Row],[Units Sold]]*financials[[#This Row],[Sale Price]]-financials[[#This Row],[Discounts]]</f>
        <v>313500</v>
      </c>
      <c r="F237" s="1">
        <v>16500</v>
      </c>
      <c r="G237" s="1">
        <v>275000</v>
      </c>
      <c r="H237" s="1">
        <f>financials[[#This Row],[sales amount]]-financials[[#This Row],[COGS]]</f>
        <v>38500</v>
      </c>
      <c r="I237" s="5">
        <v>41609</v>
      </c>
    </row>
    <row r="238" spans="1:9" x14ac:dyDescent="0.3">
      <c r="A238" s="4" t="s">
        <v>9</v>
      </c>
      <c r="B238" s="4" t="str" cm="1">
        <f t="array" ref="B238">_xlfn.IFS(financials[[#This Row],[Discounts]]&gt;50000,"High discount",financials[[#This Row],[Discounts]]&gt;=5001,"medium discount",financials[[#This Row],[Discounts]]&gt;=1,"Low discount",financials[[#This Row],[Discounts]]&lt;1,"None")</f>
        <v>Low discount</v>
      </c>
      <c r="C238">
        <v>1303</v>
      </c>
      <c r="D238" s="1">
        <v>20</v>
      </c>
      <c r="E238" s="1">
        <f>financials[[#This Row],[Units Sold]]*financials[[#This Row],[Sale Price]]-financials[[#This Row],[Discounts]]</f>
        <v>24757</v>
      </c>
      <c r="F238" s="1">
        <v>1303</v>
      </c>
      <c r="G238" s="1">
        <v>13030</v>
      </c>
      <c r="H238" s="1">
        <f>financials[[#This Row],[sales amount]]-financials[[#This Row],[COGS]]</f>
        <v>11727</v>
      </c>
      <c r="I238" s="5">
        <v>41671</v>
      </c>
    </row>
    <row r="239" spans="1:9" x14ac:dyDescent="0.3">
      <c r="A239" s="4" t="s">
        <v>9</v>
      </c>
      <c r="B239" s="4" t="str" cm="1">
        <f t="array" ref="B239">_xlfn.IFS(financials[[#This Row],[Discounts]]&gt;50000,"High discount",financials[[#This Row],[Discounts]]&gt;=5001,"medium discount",financials[[#This Row],[Discounts]]&gt;=1,"Low discount",financials[[#This Row],[Discounts]]&lt;1,"None")</f>
        <v>medium discount</v>
      </c>
      <c r="C239">
        <v>2992</v>
      </c>
      <c r="D239" s="1">
        <v>125</v>
      </c>
      <c r="E239" s="1">
        <f>financials[[#This Row],[Units Sold]]*financials[[#This Row],[Sale Price]]-financials[[#This Row],[Discounts]]</f>
        <v>355300</v>
      </c>
      <c r="F239" s="1">
        <v>18700</v>
      </c>
      <c r="G239" s="1">
        <v>359040</v>
      </c>
      <c r="H239" s="1">
        <f>financials[[#This Row],[sales amount]]-financials[[#This Row],[COGS]]</f>
        <v>-3740</v>
      </c>
      <c r="I239" s="5">
        <v>41699</v>
      </c>
    </row>
    <row r="240" spans="1:9" x14ac:dyDescent="0.3">
      <c r="A240" s="4" t="s">
        <v>9</v>
      </c>
      <c r="B240" s="4" t="str" cm="1">
        <f t="array" ref="B240">_xlfn.IFS(financials[[#This Row],[Discounts]]&gt;50000,"High discount",financials[[#This Row],[Discounts]]&gt;=5001,"medium discount",financials[[#This Row],[Discounts]]&gt;=1,"Low discount",financials[[#This Row],[Discounts]]&lt;1,"None")</f>
        <v>medium discount</v>
      </c>
      <c r="C240">
        <v>2385</v>
      </c>
      <c r="D240" s="1">
        <v>125</v>
      </c>
      <c r="E240" s="1">
        <f>financials[[#This Row],[Units Sold]]*financials[[#This Row],[Sale Price]]-financials[[#This Row],[Discounts]]</f>
        <v>283218.75</v>
      </c>
      <c r="F240" s="1">
        <v>14906.25</v>
      </c>
      <c r="G240" s="1">
        <v>286200</v>
      </c>
      <c r="H240" s="1">
        <f>financials[[#This Row],[sales amount]]-financials[[#This Row],[COGS]]</f>
        <v>-2981.25</v>
      </c>
      <c r="I240" s="5">
        <v>41699</v>
      </c>
    </row>
    <row r="241" spans="1:9" x14ac:dyDescent="0.3">
      <c r="A241" s="4" t="s">
        <v>9</v>
      </c>
      <c r="B241" s="4" t="str" cm="1">
        <f t="array" ref="B241">_xlfn.IFS(financials[[#This Row],[Discounts]]&gt;50000,"High discount",financials[[#This Row],[Discounts]]&gt;=5001,"medium discount",financials[[#This Row],[Discounts]]&gt;=1,"Low discount",financials[[#This Row],[Discounts]]&lt;1,"None")</f>
        <v>medium discount</v>
      </c>
      <c r="C241">
        <v>1607</v>
      </c>
      <c r="D241" s="1">
        <v>300</v>
      </c>
      <c r="E241" s="1">
        <f>financials[[#This Row],[Units Sold]]*financials[[#This Row],[Sale Price]]-financials[[#This Row],[Discounts]]</f>
        <v>457995</v>
      </c>
      <c r="F241" s="1">
        <v>24105</v>
      </c>
      <c r="G241" s="1">
        <v>401750</v>
      </c>
      <c r="H241" s="1">
        <f>financials[[#This Row],[sales amount]]-financials[[#This Row],[COGS]]</f>
        <v>56245</v>
      </c>
      <c r="I241" s="5">
        <v>41730</v>
      </c>
    </row>
    <row r="242" spans="1:9" x14ac:dyDescent="0.3">
      <c r="A242" s="4" t="s">
        <v>9</v>
      </c>
      <c r="B242" s="4" t="str" cm="1">
        <f t="array" ref="B242">_xlfn.IFS(financials[[#This Row],[Discounts]]&gt;50000,"High discount",financials[[#This Row],[Discounts]]&gt;=5001,"medium discount",financials[[#This Row],[Discounts]]&gt;=1,"Low discount",financials[[#This Row],[Discounts]]&lt;1,"None")</f>
        <v>Low discount</v>
      </c>
      <c r="C242">
        <v>2327</v>
      </c>
      <c r="D242" s="1">
        <v>7</v>
      </c>
      <c r="E242" s="1">
        <f>financials[[#This Row],[Units Sold]]*financials[[#This Row],[Sale Price]]-financials[[#This Row],[Discounts]]</f>
        <v>15474.55</v>
      </c>
      <c r="F242" s="1">
        <v>814.45</v>
      </c>
      <c r="G242" s="1">
        <v>11635</v>
      </c>
      <c r="H242" s="1">
        <f>financials[[#This Row],[sales amount]]-financials[[#This Row],[COGS]]</f>
        <v>3839.5499999999993</v>
      </c>
      <c r="I242" s="5">
        <v>41760</v>
      </c>
    </row>
    <row r="243" spans="1:9" x14ac:dyDescent="0.3">
      <c r="A243" s="4" t="s">
        <v>9</v>
      </c>
      <c r="B243" s="4" t="str" cm="1">
        <f t="array" ref="B243">_xlfn.IFS(financials[[#This Row],[Discounts]]&gt;50000,"High discount",financials[[#This Row],[Discounts]]&gt;=5001,"medium discount",financials[[#This Row],[Discounts]]&gt;=1,"Low discount",financials[[#This Row],[Discounts]]&lt;1,"None")</f>
        <v>medium discount</v>
      </c>
      <c r="C243">
        <v>991</v>
      </c>
      <c r="D243" s="1">
        <v>300</v>
      </c>
      <c r="E243" s="1">
        <f>financials[[#This Row],[Units Sold]]*financials[[#This Row],[Sale Price]]-financials[[#This Row],[Discounts]]</f>
        <v>282435</v>
      </c>
      <c r="F243" s="1">
        <v>14865</v>
      </c>
      <c r="G243" s="1">
        <v>247750</v>
      </c>
      <c r="H243" s="1">
        <f>financials[[#This Row],[sales amount]]-financials[[#This Row],[COGS]]</f>
        <v>34685</v>
      </c>
      <c r="I243" s="5">
        <v>41791</v>
      </c>
    </row>
    <row r="244" spans="1:9" x14ac:dyDescent="0.3">
      <c r="A244" s="4" t="s">
        <v>9</v>
      </c>
      <c r="B244" s="4" t="str" cm="1">
        <f t="array" ref="B244">_xlfn.IFS(financials[[#This Row],[Discounts]]&gt;50000,"High discount",financials[[#This Row],[Discounts]]&gt;=5001,"medium discount",financials[[#This Row],[Discounts]]&gt;=1,"Low discount",financials[[#This Row],[Discounts]]&lt;1,"None")</f>
        <v>medium discount</v>
      </c>
      <c r="C244">
        <v>602</v>
      </c>
      <c r="D244" s="1">
        <v>350</v>
      </c>
      <c r="E244" s="1">
        <f>financials[[#This Row],[Units Sold]]*financials[[#This Row],[Sale Price]]-financials[[#This Row],[Discounts]]</f>
        <v>200165</v>
      </c>
      <c r="F244" s="1">
        <v>10535</v>
      </c>
      <c r="G244" s="1">
        <v>156520</v>
      </c>
      <c r="H244" s="1">
        <f>financials[[#This Row],[sales amount]]-financials[[#This Row],[COGS]]</f>
        <v>43645</v>
      </c>
      <c r="I244" s="5">
        <v>41791</v>
      </c>
    </row>
    <row r="245" spans="1:9" x14ac:dyDescent="0.3">
      <c r="A245" s="4" t="s">
        <v>9</v>
      </c>
      <c r="B245" s="4" t="str" cm="1">
        <f t="array" ref="B245">_xlfn.IFS(financials[[#This Row],[Discounts]]&gt;50000,"High discount",financials[[#This Row],[Discounts]]&gt;=5001,"medium discount",financials[[#This Row],[Discounts]]&gt;=1,"Low discount",financials[[#This Row],[Discounts]]&lt;1,"None")</f>
        <v>Low discount</v>
      </c>
      <c r="C245">
        <v>2620</v>
      </c>
      <c r="D245" s="1">
        <v>15</v>
      </c>
      <c r="E245" s="1">
        <f>financials[[#This Row],[Units Sold]]*financials[[#This Row],[Sale Price]]-financials[[#This Row],[Discounts]]</f>
        <v>37335</v>
      </c>
      <c r="F245" s="1">
        <v>1965</v>
      </c>
      <c r="G245" s="1">
        <v>26200</v>
      </c>
      <c r="H245" s="1">
        <f>financials[[#This Row],[sales amount]]-financials[[#This Row],[COGS]]</f>
        <v>11135</v>
      </c>
      <c r="I245" s="5">
        <v>41883</v>
      </c>
    </row>
    <row r="246" spans="1:9" x14ac:dyDescent="0.3">
      <c r="A246" s="4" t="s">
        <v>9</v>
      </c>
      <c r="B246" s="4" t="str" cm="1">
        <f t="array" ref="B246">_xlfn.IFS(financials[[#This Row],[Discounts]]&gt;50000,"High discount",financials[[#This Row],[Discounts]]&gt;=5001,"medium discount",financials[[#This Row],[Discounts]]&gt;=1,"Low discount",financials[[#This Row],[Discounts]]&lt;1,"None")</f>
        <v>medium discount</v>
      </c>
      <c r="C246">
        <v>1228</v>
      </c>
      <c r="D246" s="1">
        <v>350</v>
      </c>
      <c r="E246" s="1">
        <f>financials[[#This Row],[Units Sold]]*financials[[#This Row],[Sale Price]]-financials[[#This Row],[Discounts]]</f>
        <v>408310</v>
      </c>
      <c r="F246" s="1">
        <v>21490</v>
      </c>
      <c r="G246" s="1">
        <v>319280</v>
      </c>
      <c r="H246" s="1">
        <f>financials[[#This Row],[sales amount]]-financials[[#This Row],[COGS]]</f>
        <v>89030</v>
      </c>
      <c r="I246" s="5">
        <v>41548</v>
      </c>
    </row>
    <row r="247" spans="1:9" x14ac:dyDescent="0.3">
      <c r="A247" s="4" t="s">
        <v>9</v>
      </c>
      <c r="B247" s="4" t="str" cm="1">
        <f t="array" ref="B247">_xlfn.IFS(financials[[#This Row],[Discounts]]&gt;50000,"High discount",financials[[#This Row],[Discounts]]&gt;=5001,"medium discount",financials[[#This Row],[Discounts]]&gt;=1,"Low discount",financials[[#This Row],[Discounts]]&lt;1,"None")</f>
        <v>Low discount</v>
      </c>
      <c r="C247">
        <v>1389</v>
      </c>
      <c r="D247" s="1">
        <v>20</v>
      </c>
      <c r="E247" s="1">
        <f>financials[[#This Row],[Units Sold]]*financials[[#This Row],[Sale Price]]-financials[[#This Row],[Discounts]]</f>
        <v>26391</v>
      </c>
      <c r="F247" s="1">
        <v>1389</v>
      </c>
      <c r="G247" s="1">
        <v>13890</v>
      </c>
      <c r="H247" s="1">
        <f>financials[[#This Row],[sales amount]]-financials[[#This Row],[COGS]]</f>
        <v>12501</v>
      </c>
      <c r="I247" s="5">
        <v>41548</v>
      </c>
    </row>
    <row r="248" spans="1:9" x14ac:dyDescent="0.3">
      <c r="A248" s="4" t="s">
        <v>9</v>
      </c>
      <c r="B248" s="4" t="str" cm="1">
        <f t="array" ref="B248">_xlfn.IFS(financials[[#This Row],[Discounts]]&gt;50000,"High discount",financials[[#This Row],[Discounts]]&gt;=5001,"medium discount",financials[[#This Row],[Discounts]]&gt;=1,"Low discount",financials[[#This Row],[Discounts]]&lt;1,"None")</f>
        <v>medium discount</v>
      </c>
      <c r="C248">
        <v>861</v>
      </c>
      <c r="D248" s="1">
        <v>125</v>
      </c>
      <c r="E248" s="1">
        <f>financials[[#This Row],[Units Sold]]*financials[[#This Row],[Sale Price]]-financials[[#This Row],[Discounts]]</f>
        <v>102243.75</v>
      </c>
      <c r="F248" s="1">
        <v>5381.25</v>
      </c>
      <c r="G248" s="1">
        <v>103320</v>
      </c>
      <c r="H248" s="1">
        <f>financials[[#This Row],[sales amount]]-financials[[#This Row],[COGS]]</f>
        <v>-1076.25</v>
      </c>
      <c r="I248" s="5">
        <v>41913</v>
      </c>
    </row>
    <row r="249" spans="1:9" x14ac:dyDescent="0.3">
      <c r="A249" s="4" t="s">
        <v>9</v>
      </c>
      <c r="B249" s="4" t="str" cm="1">
        <f t="array" ref="B249">_xlfn.IFS(financials[[#This Row],[Discounts]]&gt;50000,"High discount",financials[[#This Row],[Discounts]]&gt;=5001,"medium discount",financials[[#This Row],[Discounts]]&gt;=1,"Low discount",financials[[#This Row],[Discounts]]&lt;1,"None")</f>
        <v>Low discount</v>
      </c>
      <c r="C249">
        <v>704</v>
      </c>
      <c r="D249" s="1">
        <v>125</v>
      </c>
      <c r="E249" s="1">
        <f>financials[[#This Row],[Units Sold]]*financials[[#This Row],[Sale Price]]-financials[[#This Row],[Discounts]]</f>
        <v>83600</v>
      </c>
      <c r="F249" s="1">
        <v>4400</v>
      </c>
      <c r="G249" s="1">
        <v>84480</v>
      </c>
      <c r="H249" s="1">
        <f>financials[[#This Row],[sales amount]]-financials[[#This Row],[COGS]]</f>
        <v>-880</v>
      </c>
      <c r="I249" s="5">
        <v>41548</v>
      </c>
    </row>
    <row r="250" spans="1:9" x14ac:dyDescent="0.3">
      <c r="A250" s="4" t="s">
        <v>9</v>
      </c>
      <c r="B250" s="4" t="str" cm="1">
        <f t="array" ref="B250">_xlfn.IFS(financials[[#This Row],[Discounts]]&gt;50000,"High discount",financials[[#This Row],[Discounts]]&gt;=5001,"medium discount",financials[[#This Row],[Discounts]]&gt;=1,"Low discount",financials[[#This Row],[Discounts]]&lt;1,"None")</f>
        <v>Low discount</v>
      </c>
      <c r="C250">
        <v>1802</v>
      </c>
      <c r="D250" s="1">
        <v>20</v>
      </c>
      <c r="E250" s="1">
        <f>financials[[#This Row],[Units Sold]]*financials[[#This Row],[Sale Price]]-financials[[#This Row],[Discounts]]</f>
        <v>34238</v>
      </c>
      <c r="F250" s="1">
        <v>1802</v>
      </c>
      <c r="G250" s="1">
        <v>18020</v>
      </c>
      <c r="H250" s="1">
        <f>financials[[#This Row],[sales amount]]-financials[[#This Row],[COGS]]</f>
        <v>16218</v>
      </c>
      <c r="I250" s="5">
        <v>41609</v>
      </c>
    </row>
    <row r="251" spans="1:9" x14ac:dyDescent="0.3">
      <c r="A251" s="4" t="s">
        <v>9</v>
      </c>
      <c r="B251" s="4" t="str" cm="1">
        <f t="array" ref="B251">_xlfn.IFS(financials[[#This Row],[Discounts]]&gt;50000,"High discount",financials[[#This Row],[Discounts]]&gt;=5001,"medium discount",financials[[#This Row],[Discounts]]&gt;=1,"Low discount",financials[[#This Row],[Discounts]]&lt;1,"None")</f>
        <v>Low discount</v>
      </c>
      <c r="C251">
        <v>2663</v>
      </c>
      <c r="D251" s="1">
        <v>20</v>
      </c>
      <c r="E251" s="1">
        <f>financials[[#This Row],[Units Sold]]*financials[[#This Row],[Sale Price]]-financials[[#This Row],[Discounts]]</f>
        <v>50597</v>
      </c>
      <c r="F251" s="1">
        <v>2663</v>
      </c>
      <c r="G251" s="1">
        <v>26630</v>
      </c>
      <c r="H251" s="1">
        <f>financials[[#This Row],[sales amount]]-financials[[#This Row],[COGS]]</f>
        <v>23967</v>
      </c>
      <c r="I251" s="5">
        <v>41974</v>
      </c>
    </row>
    <row r="252" spans="1:9" x14ac:dyDescent="0.3">
      <c r="A252" s="4" t="s">
        <v>9</v>
      </c>
      <c r="B252" s="4" t="str" cm="1">
        <f t="array" ref="B252">_xlfn.IFS(financials[[#This Row],[Discounts]]&gt;50000,"High discount",financials[[#This Row],[Discounts]]&gt;=5001,"medium discount",financials[[#This Row],[Discounts]]&gt;=1,"Low discount",financials[[#This Row],[Discounts]]&lt;1,"None")</f>
        <v>Low discount</v>
      </c>
      <c r="C252">
        <v>2136</v>
      </c>
      <c r="D252" s="1">
        <v>7</v>
      </c>
      <c r="E252" s="1">
        <f>financials[[#This Row],[Units Sold]]*financials[[#This Row],[Sale Price]]-financials[[#This Row],[Discounts]]</f>
        <v>14204.4</v>
      </c>
      <c r="F252" s="1">
        <v>747.6</v>
      </c>
      <c r="G252" s="1">
        <v>10680</v>
      </c>
      <c r="H252" s="1">
        <f>financials[[#This Row],[sales amount]]-financials[[#This Row],[COGS]]</f>
        <v>3524.3999999999996</v>
      </c>
      <c r="I252" s="5">
        <v>41609</v>
      </c>
    </row>
    <row r="253" spans="1:9" x14ac:dyDescent="0.3">
      <c r="A253" s="4" t="s">
        <v>9</v>
      </c>
      <c r="B253" s="4" t="str" cm="1">
        <f t="array" ref="B253">_xlfn.IFS(financials[[#This Row],[Discounts]]&gt;50000,"High discount",financials[[#This Row],[Discounts]]&gt;=5001,"medium discount",financials[[#This Row],[Discounts]]&gt;=1,"Low discount",financials[[#This Row],[Discounts]]&lt;1,"None")</f>
        <v>Low discount</v>
      </c>
      <c r="C253">
        <v>2116</v>
      </c>
      <c r="D253" s="1">
        <v>15</v>
      </c>
      <c r="E253" s="1">
        <f>financials[[#This Row],[Units Sold]]*financials[[#This Row],[Sale Price]]-financials[[#This Row],[Discounts]]</f>
        <v>30153</v>
      </c>
      <c r="F253" s="1">
        <v>1587</v>
      </c>
      <c r="G253" s="1">
        <v>21160</v>
      </c>
      <c r="H253" s="1">
        <f>financials[[#This Row],[sales amount]]-financials[[#This Row],[COGS]]</f>
        <v>8993</v>
      </c>
      <c r="I253" s="5">
        <v>41609</v>
      </c>
    </row>
    <row r="254" spans="1:9" x14ac:dyDescent="0.3">
      <c r="A254" s="4" t="s">
        <v>10</v>
      </c>
      <c r="B254" s="4" t="str" cm="1">
        <f t="array" ref="B254">_xlfn.IFS(financials[[#This Row],[Discounts]]&gt;50000,"High discount",financials[[#This Row],[Discounts]]&gt;=5001,"medium discount",financials[[#This Row],[Discounts]]&gt;=1,"Low discount",financials[[#This Row],[Discounts]]&lt;1,"None")</f>
        <v>Low discount</v>
      </c>
      <c r="C254">
        <v>555</v>
      </c>
      <c r="D254" s="1">
        <v>15</v>
      </c>
      <c r="E254" s="1">
        <f>financials[[#This Row],[Units Sold]]*financials[[#This Row],[Sale Price]]-financials[[#This Row],[Discounts]]</f>
        <v>7908.75</v>
      </c>
      <c r="F254" s="1">
        <v>416.25</v>
      </c>
      <c r="G254" s="1">
        <v>5550</v>
      </c>
      <c r="H254" s="1">
        <f>financials[[#This Row],[sales amount]]-financials[[#This Row],[COGS]]</f>
        <v>2358.75</v>
      </c>
      <c r="I254" s="5">
        <v>41640</v>
      </c>
    </row>
    <row r="255" spans="1:9" x14ac:dyDescent="0.3">
      <c r="A255" s="4" t="s">
        <v>10</v>
      </c>
      <c r="B255" s="4" t="str" cm="1">
        <f t="array" ref="B255">_xlfn.IFS(financials[[#This Row],[Discounts]]&gt;50000,"High discount",financials[[#This Row],[Discounts]]&gt;=5001,"medium discount",financials[[#This Row],[Discounts]]&gt;=1,"Low discount",financials[[#This Row],[Discounts]]&lt;1,"None")</f>
        <v>Low discount</v>
      </c>
      <c r="C255">
        <v>2861</v>
      </c>
      <c r="D255" s="1">
        <v>15</v>
      </c>
      <c r="E255" s="1">
        <f>financials[[#This Row],[Units Sold]]*financials[[#This Row],[Sale Price]]-financials[[#This Row],[Discounts]]</f>
        <v>40769.25</v>
      </c>
      <c r="F255" s="1">
        <v>2145.75</v>
      </c>
      <c r="G255" s="1">
        <v>28610</v>
      </c>
      <c r="H255" s="1">
        <f>financials[[#This Row],[sales amount]]-financials[[#This Row],[COGS]]</f>
        <v>12159.25</v>
      </c>
      <c r="I255" s="5">
        <v>41640</v>
      </c>
    </row>
    <row r="256" spans="1:9" x14ac:dyDescent="0.3">
      <c r="A256" s="4" t="s">
        <v>10</v>
      </c>
      <c r="B256" s="4" t="str" cm="1">
        <f t="array" ref="B256">_xlfn.IFS(financials[[#This Row],[Discounts]]&gt;50000,"High discount",financials[[#This Row],[Discounts]]&gt;=5001,"medium discount",financials[[#This Row],[Discounts]]&gt;=1,"Low discount",financials[[#This Row],[Discounts]]&lt;1,"None")</f>
        <v>medium discount</v>
      </c>
      <c r="C256">
        <v>807</v>
      </c>
      <c r="D256" s="1">
        <v>125</v>
      </c>
      <c r="E256" s="1">
        <f>financials[[#This Row],[Units Sold]]*financials[[#This Row],[Sale Price]]-financials[[#This Row],[Discounts]]</f>
        <v>95831.25</v>
      </c>
      <c r="F256" s="1">
        <v>5043.75</v>
      </c>
      <c r="G256" s="1">
        <v>96840</v>
      </c>
      <c r="H256" s="1">
        <f>financials[[#This Row],[sales amount]]-financials[[#This Row],[COGS]]</f>
        <v>-1008.75</v>
      </c>
      <c r="I256" s="5">
        <v>41671</v>
      </c>
    </row>
    <row r="257" spans="1:9" x14ac:dyDescent="0.3">
      <c r="A257" s="4" t="s">
        <v>10</v>
      </c>
      <c r="B257" s="4" t="str" cm="1">
        <f t="array" ref="B257">_xlfn.IFS(financials[[#This Row],[Discounts]]&gt;50000,"High discount",financials[[#This Row],[Discounts]]&gt;=5001,"medium discount",financials[[#This Row],[Discounts]]&gt;=1,"Low discount",financials[[#This Row],[Discounts]]&lt;1,"None")</f>
        <v>medium discount</v>
      </c>
      <c r="C257">
        <v>602</v>
      </c>
      <c r="D257" s="1">
        <v>350</v>
      </c>
      <c r="E257" s="1">
        <f>financials[[#This Row],[Units Sold]]*financials[[#This Row],[Sale Price]]-financials[[#This Row],[Discounts]]</f>
        <v>200165</v>
      </c>
      <c r="F257" s="1">
        <v>10535</v>
      </c>
      <c r="G257" s="1">
        <v>156520</v>
      </c>
      <c r="H257" s="1">
        <f>financials[[#This Row],[sales amount]]-financials[[#This Row],[COGS]]</f>
        <v>43645</v>
      </c>
      <c r="I257" s="5">
        <v>41791</v>
      </c>
    </row>
    <row r="258" spans="1:9" x14ac:dyDescent="0.3">
      <c r="A258" s="4" t="s">
        <v>10</v>
      </c>
      <c r="B258" s="4" t="str" cm="1">
        <f t="array" ref="B258">_xlfn.IFS(financials[[#This Row],[Discounts]]&gt;50000,"High discount",financials[[#This Row],[Discounts]]&gt;=5001,"medium discount",financials[[#This Row],[Discounts]]&gt;=1,"Low discount",financials[[#This Row],[Discounts]]&lt;1,"None")</f>
        <v>Low discount</v>
      </c>
      <c r="C258">
        <v>2832</v>
      </c>
      <c r="D258" s="1">
        <v>20</v>
      </c>
      <c r="E258" s="1">
        <f>financials[[#This Row],[Units Sold]]*financials[[#This Row],[Sale Price]]-financials[[#This Row],[Discounts]]</f>
        <v>53808</v>
      </c>
      <c r="F258" s="1">
        <v>2832</v>
      </c>
      <c r="G258" s="1">
        <v>28320</v>
      </c>
      <c r="H258" s="1">
        <f>financials[[#This Row],[sales amount]]-financials[[#This Row],[COGS]]</f>
        <v>25488</v>
      </c>
      <c r="I258" s="5">
        <v>41852</v>
      </c>
    </row>
    <row r="259" spans="1:9" x14ac:dyDescent="0.3">
      <c r="A259" s="4" t="s">
        <v>10</v>
      </c>
      <c r="B259" s="4" t="str" cm="1">
        <f t="array" ref="B259">_xlfn.IFS(financials[[#This Row],[Discounts]]&gt;50000,"High discount",financials[[#This Row],[Discounts]]&gt;=5001,"medium discount",financials[[#This Row],[Discounts]]&gt;=1,"Low discount",financials[[#This Row],[Discounts]]&lt;1,"None")</f>
        <v>Low discount</v>
      </c>
      <c r="C259">
        <v>1579</v>
      </c>
      <c r="D259" s="1">
        <v>20</v>
      </c>
      <c r="E259" s="1">
        <f>financials[[#This Row],[Units Sold]]*financials[[#This Row],[Sale Price]]-financials[[#This Row],[Discounts]]</f>
        <v>30001</v>
      </c>
      <c r="F259" s="1">
        <v>1579</v>
      </c>
      <c r="G259" s="1">
        <v>15790</v>
      </c>
      <c r="H259" s="1">
        <f>financials[[#This Row],[sales amount]]-financials[[#This Row],[COGS]]</f>
        <v>14211</v>
      </c>
      <c r="I259" s="5">
        <v>41852</v>
      </c>
    </row>
    <row r="260" spans="1:9" x14ac:dyDescent="0.3">
      <c r="A260" s="4" t="s">
        <v>10</v>
      </c>
      <c r="B260" s="4" t="str" cm="1">
        <f t="array" ref="B260">_xlfn.IFS(financials[[#This Row],[Discounts]]&gt;50000,"High discount",financials[[#This Row],[Discounts]]&gt;=5001,"medium discount",financials[[#This Row],[Discounts]]&gt;=1,"Low discount",financials[[#This Row],[Discounts]]&lt;1,"None")</f>
        <v>medium discount</v>
      </c>
      <c r="C260">
        <v>861</v>
      </c>
      <c r="D260" s="1">
        <v>125</v>
      </c>
      <c r="E260" s="1">
        <f>financials[[#This Row],[Units Sold]]*financials[[#This Row],[Sale Price]]-financials[[#This Row],[Discounts]]</f>
        <v>102243.75</v>
      </c>
      <c r="F260" s="1">
        <v>5381.25</v>
      </c>
      <c r="G260" s="1">
        <v>103320</v>
      </c>
      <c r="H260" s="1">
        <f>financials[[#This Row],[sales amount]]-financials[[#This Row],[COGS]]</f>
        <v>-1076.25</v>
      </c>
      <c r="I260" s="5">
        <v>41913</v>
      </c>
    </row>
    <row r="261" spans="1:9" x14ac:dyDescent="0.3">
      <c r="A261" s="4" t="s">
        <v>10</v>
      </c>
      <c r="B261" s="4" t="str" cm="1">
        <f t="array" ref="B261">_xlfn.IFS(financials[[#This Row],[Discounts]]&gt;50000,"High discount",financials[[#This Row],[Discounts]]&gt;=5001,"medium discount",financials[[#This Row],[Discounts]]&gt;=1,"Low discount",financials[[#This Row],[Discounts]]&lt;1,"None")</f>
        <v>Low discount</v>
      </c>
      <c r="C261">
        <v>704</v>
      </c>
      <c r="D261" s="1">
        <v>125</v>
      </c>
      <c r="E261" s="1">
        <f>financials[[#This Row],[Units Sold]]*financials[[#This Row],[Sale Price]]-financials[[#This Row],[Discounts]]</f>
        <v>83600</v>
      </c>
      <c r="F261" s="1">
        <v>4400</v>
      </c>
      <c r="G261" s="1">
        <v>84480</v>
      </c>
      <c r="H261" s="1">
        <f>financials[[#This Row],[sales amount]]-financials[[#This Row],[COGS]]</f>
        <v>-880</v>
      </c>
      <c r="I261" s="5">
        <v>41548</v>
      </c>
    </row>
    <row r="262" spans="1:9" x14ac:dyDescent="0.3">
      <c r="A262" s="4" t="s">
        <v>10</v>
      </c>
      <c r="B262" s="4" t="str" cm="1">
        <f t="array" ref="B262">_xlfn.IFS(financials[[#This Row],[Discounts]]&gt;50000,"High discount",financials[[#This Row],[Discounts]]&gt;=5001,"medium discount",financials[[#This Row],[Discounts]]&gt;=1,"Low discount",financials[[#This Row],[Discounts]]&lt;1,"None")</f>
        <v>Low discount</v>
      </c>
      <c r="C262">
        <v>1033</v>
      </c>
      <c r="D262" s="1">
        <v>20</v>
      </c>
      <c r="E262" s="1">
        <f>financials[[#This Row],[Units Sold]]*financials[[#This Row],[Sale Price]]-financials[[#This Row],[Discounts]]</f>
        <v>19627</v>
      </c>
      <c r="F262" s="1">
        <v>1033</v>
      </c>
      <c r="G262" s="1">
        <v>10330</v>
      </c>
      <c r="H262" s="1">
        <f>financials[[#This Row],[sales amount]]-financials[[#This Row],[COGS]]</f>
        <v>9297</v>
      </c>
      <c r="I262" s="5">
        <v>41609</v>
      </c>
    </row>
    <row r="263" spans="1:9" x14ac:dyDescent="0.3">
      <c r="A263" s="4" t="s">
        <v>10</v>
      </c>
      <c r="B263" s="4" t="str" cm="1">
        <f t="array" ref="B263">_xlfn.IFS(financials[[#This Row],[Discounts]]&gt;50000,"High discount",financials[[#This Row],[Discounts]]&gt;=5001,"medium discount",financials[[#This Row],[Discounts]]&gt;=1,"Low discount",financials[[#This Row],[Discounts]]&lt;1,"None")</f>
        <v>medium discount</v>
      </c>
      <c r="C263">
        <v>1250</v>
      </c>
      <c r="D263" s="1">
        <v>300</v>
      </c>
      <c r="E263" s="1">
        <f>financials[[#This Row],[Units Sold]]*financials[[#This Row],[Sale Price]]-financials[[#This Row],[Discounts]]</f>
        <v>356250</v>
      </c>
      <c r="F263" s="1">
        <v>18750</v>
      </c>
      <c r="G263" s="1">
        <v>312500</v>
      </c>
      <c r="H263" s="1">
        <f>financials[[#This Row],[sales amount]]-financials[[#This Row],[COGS]]</f>
        <v>43750</v>
      </c>
      <c r="I263" s="5">
        <v>41974</v>
      </c>
    </row>
    <row r="264" spans="1:9" x14ac:dyDescent="0.3">
      <c r="A264" s="4" t="s">
        <v>11</v>
      </c>
      <c r="B264" s="4" t="str" cm="1">
        <f t="array" ref="B264">_xlfn.IFS(financials[[#This Row],[Discounts]]&gt;50000,"High discount",financials[[#This Row],[Discounts]]&gt;=5001,"medium discount",financials[[#This Row],[Discounts]]&gt;=1,"Low discount",financials[[#This Row],[Discounts]]&lt;1,"None")</f>
        <v>Low discount</v>
      </c>
      <c r="C264">
        <v>1389</v>
      </c>
      <c r="D264" s="1">
        <v>20</v>
      </c>
      <c r="E264" s="1">
        <f>financials[[#This Row],[Units Sold]]*financials[[#This Row],[Sale Price]]-financials[[#This Row],[Discounts]]</f>
        <v>26391</v>
      </c>
      <c r="F264" s="1">
        <v>1389</v>
      </c>
      <c r="G264" s="1">
        <v>13890</v>
      </c>
      <c r="H264" s="1">
        <f>financials[[#This Row],[sales amount]]-financials[[#This Row],[COGS]]</f>
        <v>12501</v>
      </c>
      <c r="I264" s="5">
        <v>41548</v>
      </c>
    </row>
    <row r="265" spans="1:9" x14ac:dyDescent="0.3">
      <c r="A265" s="4" t="s">
        <v>11</v>
      </c>
      <c r="B265" s="4" t="str" cm="1">
        <f t="array" ref="B265">_xlfn.IFS(financials[[#This Row],[Discounts]]&gt;50000,"High discount",financials[[#This Row],[Discounts]]&gt;=5001,"medium discount",financials[[#This Row],[Discounts]]&gt;=1,"Low discount",financials[[#This Row],[Discounts]]&lt;1,"None")</f>
        <v>Low discount</v>
      </c>
      <c r="C265">
        <v>1265</v>
      </c>
      <c r="D265" s="1">
        <v>20</v>
      </c>
      <c r="E265" s="1">
        <f>financials[[#This Row],[Units Sold]]*financials[[#This Row],[Sale Price]]-financials[[#This Row],[Discounts]]</f>
        <v>24035</v>
      </c>
      <c r="F265" s="1">
        <v>1265</v>
      </c>
      <c r="G265" s="1">
        <v>12650</v>
      </c>
      <c r="H265" s="1">
        <f>financials[[#This Row],[sales amount]]-financials[[#This Row],[COGS]]</f>
        <v>11385</v>
      </c>
      <c r="I265" s="5">
        <v>41579</v>
      </c>
    </row>
    <row r="266" spans="1:9" x14ac:dyDescent="0.3">
      <c r="A266" s="4" t="s">
        <v>11</v>
      </c>
      <c r="B266" s="4" t="str" cm="1">
        <f t="array" ref="B266">_xlfn.IFS(financials[[#This Row],[Discounts]]&gt;50000,"High discount",financials[[#This Row],[Discounts]]&gt;=5001,"medium discount",financials[[#This Row],[Discounts]]&gt;=1,"Low discount",financials[[#This Row],[Discounts]]&lt;1,"None")</f>
        <v>Low discount</v>
      </c>
      <c r="C266">
        <v>2297</v>
      </c>
      <c r="D266" s="1">
        <v>20</v>
      </c>
      <c r="E266" s="1">
        <f>financials[[#This Row],[Units Sold]]*financials[[#This Row],[Sale Price]]-financials[[#This Row],[Discounts]]</f>
        <v>43643</v>
      </c>
      <c r="F266" s="1">
        <v>2297</v>
      </c>
      <c r="G266" s="1">
        <v>22970</v>
      </c>
      <c r="H266" s="1">
        <f>financials[[#This Row],[sales amount]]-financials[[#This Row],[COGS]]</f>
        <v>20673</v>
      </c>
      <c r="I266" s="5">
        <v>41579</v>
      </c>
    </row>
    <row r="267" spans="1:9" x14ac:dyDescent="0.3">
      <c r="A267" s="4" t="s">
        <v>11</v>
      </c>
      <c r="B267" s="4" t="str" cm="1">
        <f t="array" ref="B267">_xlfn.IFS(financials[[#This Row],[Discounts]]&gt;50000,"High discount",financials[[#This Row],[Discounts]]&gt;=5001,"medium discount",financials[[#This Row],[Discounts]]&gt;=1,"Low discount",financials[[#This Row],[Discounts]]&lt;1,"None")</f>
        <v>Low discount</v>
      </c>
      <c r="C267">
        <v>2663</v>
      </c>
      <c r="D267" s="1">
        <v>20</v>
      </c>
      <c r="E267" s="1">
        <f>financials[[#This Row],[Units Sold]]*financials[[#This Row],[Sale Price]]-financials[[#This Row],[Discounts]]</f>
        <v>50597</v>
      </c>
      <c r="F267" s="1">
        <v>2663</v>
      </c>
      <c r="G267" s="1">
        <v>26630</v>
      </c>
      <c r="H267" s="1">
        <f>financials[[#This Row],[sales amount]]-financials[[#This Row],[COGS]]</f>
        <v>23967</v>
      </c>
      <c r="I267" s="5">
        <v>41974</v>
      </c>
    </row>
    <row r="268" spans="1:9" x14ac:dyDescent="0.3">
      <c r="A268" s="4" t="s">
        <v>11</v>
      </c>
      <c r="B268" s="4" t="str" cm="1">
        <f t="array" ref="B268">_xlfn.IFS(financials[[#This Row],[Discounts]]&gt;50000,"High discount",financials[[#This Row],[Discounts]]&gt;=5001,"medium discount",financials[[#This Row],[Discounts]]&gt;=1,"Low discount",financials[[#This Row],[Discounts]]&lt;1,"None")</f>
        <v>Low discount</v>
      </c>
      <c r="C268">
        <v>570</v>
      </c>
      <c r="D268" s="1">
        <v>7</v>
      </c>
      <c r="E268" s="1">
        <f>financials[[#This Row],[Units Sold]]*financials[[#This Row],[Sale Price]]-financials[[#This Row],[Discounts]]</f>
        <v>3790.5</v>
      </c>
      <c r="F268" s="1">
        <v>199.5</v>
      </c>
      <c r="G268" s="1">
        <v>2850</v>
      </c>
      <c r="H268" s="1">
        <f>financials[[#This Row],[sales amount]]-financials[[#This Row],[COGS]]</f>
        <v>940.5</v>
      </c>
      <c r="I268" s="5">
        <v>41974</v>
      </c>
    </row>
    <row r="269" spans="1:9" x14ac:dyDescent="0.3">
      <c r="A269" s="4" t="s">
        <v>11</v>
      </c>
      <c r="B269" s="4" t="str" cm="1">
        <f t="array" ref="B269">_xlfn.IFS(financials[[#This Row],[Discounts]]&gt;50000,"High discount",financials[[#This Row],[Discounts]]&gt;=5001,"medium discount",financials[[#This Row],[Discounts]]&gt;=1,"Low discount",financials[[#This Row],[Discounts]]&lt;1,"None")</f>
        <v>Low discount</v>
      </c>
      <c r="C269">
        <v>2487</v>
      </c>
      <c r="D269" s="1">
        <v>7</v>
      </c>
      <c r="E269" s="1">
        <f>financials[[#This Row],[Units Sold]]*financials[[#This Row],[Sale Price]]-financials[[#This Row],[Discounts]]</f>
        <v>16538.55</v>
      </c>
      <c r="F269" s="1">
        <v>870.45</v>
      </c>
      <c r="G269" s="1">
        <v>12435</v>
      </c>
      <c r="H269" s="1">
        <f>financials[[#This Row],[sales amount]]-financials[[#This Row],[COGS]]</f>
        <v>4103.5499999999993</v>
      </c>
      <c r="I269" s="5">
        <v>41974</v>
      </c>
    </row>
    <row r="270" spans="1:9" x14ac:dyDescent="0.3">
      <c r="A270" s="4" t="s">
        <v>12</v>
      </c>
      <c r="B270" s="4" t="str" cm="1">
        <f t="array" ref="B270">_xlfn.IFS(financials[[#This Row],[Discounts]]&gt;50000,"High discount",financials[[#This Row],[Discounts]]&gt;=5001,"medium discount",financials[[#This Row],[Discounts]]&gt;=1,"Low discount",financials[[#This Row],[Discounts]]&lt;1,"None")</f>
        <v>medium discount</v>
      </c>
      <c r="C270">
        <v>1350</v>
      </c>
      <c r="D270" s="1">
        <v>350</v>
      </c>
      <c r="E270" s="1">
        <f>financials[[#This Row],[Units Sold]]*financials[[#This Row],[Sale Price]]-financials[[#This Row],[Discounts]]</f>
        <v>448875</v>
      </c>
      <c r="F270" s="1">
        <v>23625</v>
      </c>
      <c r="G270" s="1">
        <v>351000</v>
      </c>
      <c r="H270" s="1">
        <f>financials[[#This Row],[sales amount]]-financials[[#This Row],[COGS]]</f>
        <v>97875</v>
      </c>
      <c r="I270" s="5">
        <v>41671</v>
      </c>
    </row>
    <row r="271" spans="1:9" x14ac:dyDescent="0.3">
      <c r="A271" s="4" t="s">
        <v>12</v>
      </c>
      <c r="B271" s="4" t="str" cm="1">
        <f t="array" ref="B271">_xlfn.IFS(financials[[#This Row],[Discounts]]&gt;50000,"High discount",financials[[#This Row],[Discounts]]&gt;=5001,"medium discount",financials[[#This Row],[Discounts]]&gt;=1,"Low discount",financials[[#This Row],[Discounts]]&lt;1,"None")</f>
        <v>medium discount</v>
      </c>
      <c r="C271">
        <v>552</v>
      </c>
      <c r="D271" s="1">
        <v>350</v>
      </c>
      <c r="E271" s="1">
        <f>financials[[#This Row],[Units Sold]]*financials[[#This Row],[Sale Price]]-financials[[#This Row],[Discounts]]</f>
        <v>183540</v>
      </c>
      <c r="F271" s="1">
        <v>9660</v>
      </c>
      <c r="G271" s="1">
        <v>143520</v>
      </c>
      <c r="H271" s="1">
        <f>financials[[#This Row],[sales amount]]-financials[[#This Row],[COGS]]</f>
        <v>40020</v>
      </c>
      <c r="I271" s="5">
        <v>41852</v>
      </c>
    </row>
    <row r="272" spans="1:9" x14ac:dyDescent="0.3">
      <c r="A272" s="4" t="s">
        <v>12</v>
      </c>
      <c r="B272" s="4" t="str" cm="1">
        <f t="array" ref="B272">_xlfn.IFS(financials[[#This Row],[Discounts]]&gt;50000,"High discount",financials[[#This Row],[Discounts]]&gt;=5001,"medium discount",financials[[#This Row],[Discounts]]&gt;=1,"Low discount",financials[[#This Row],[Discounts]]&lt;1,"None")</f>
        <v>medium discount</v>
      </c>
      <c r="C272">
        <v>1228</v>
      </c>
      <c r="D272" s="1">
        <v>350</v>
      </c>
      <c r="E272" s="1">
        <f>financials[[#This Row],[Units Sold]]*financials[[#This Row],[Sale Price]]-financials[[#This Row],[Discounts]]</f>
        <v>408310</v>
      </c>
      <c r="F272" s="1">
        <v>21490</v>
      </c>
      <c r="G272" s="1">
        <v>319280</v>
      </c>
      <c r="H272" s="1">
        <f>financials[[#This Row],[sales amount]]-financials[[#This Row],[COGS]]</f>
        <v>89030</v>
      </c>
      <c r="I272" s="5">
        <v>41548</v>
      </c>
    </row>
    <row r="273" spans="1:9" x14ac:dyDescent="0.3">
      <c r="A273" s="4" t="s">
        <v>12</v>
      </c>
      <c r="B273" s="4" t="str" cm="1">
        <f t="array" ref="B273">_xlfn.IFS(financials[[#This Row],[Discounts]]&gt;50000,"High discount",financials[[#This Row],[Discounts]]&gt;=5001,"medium discount",financials[[#This Row],[Discounts]]&gt;=1,"Low discount",financials[[#This Row],[Discounts]]&lt;1,"None")</f>
        <v>medium discount</v>
      </c>
      <c r="C273">
        <v>1250</v>
      </c>
      <c r="D273" s="1">
        <v>300</v>
      </c>
      <c r="E273" s="1">
        <f>financials[[#This Row],[Units Sold]]*financials[[#This Row],[Sale Price]]-financials[[#This Row],[Discounts]]</f>
        <v>356250</v>
      </c>
      <c r="F273" s="1">
        <v>18750</v>
      </c>
      <c r="G273" s="1">
        <v>312500</v>
      </c>
      <c r="H273" s="1">
        <f>financials[[#This Row],[sales amount]]-financials[[#This Row],[COGS]]</f>
        <v>43750</v>
      </c>
      <c r="I273" s="5">
        <v>41974</v>
      </c>
    </row>
    <row r="274" spans="1:9" x14ac:dyDescent="0.3">
      <c r="A274" s="4" t="s">
        <v>9</v>
      </c>
      <c r="B274" s="4" t="str" cm="1">
        <f t="array" ref="B274">_xlfn.IFS(financials[[#This Row],[Discounts]]&gt;50000,"High discount",financials[[#This Row],[Discounts]]&gt;=5001,"medium discount",financials[[#This Row],[Discounts]]&gt;=1,"Low discount",financials[[#This Row],[Discounts]]&lt;1,"None")</f>
        <v>Low discount</v>
      </c>
      <c r="C274">
        <v>3801</v>
      </c>
      <c r="D274" s="1">
        <v>15</v>
      </c>
      <c r="E274" s="1">
        <f>financials[[#This Row],[Units Sold]]*financials[[#This Row],[Sale Price]]-financials[[#This Row],[Discounts]]</f>
        <v>53594.1</v>
      </c>
      <c r="F274" s="1">
        <v>3420.8999999999996</v>
      </c>
      <c r="G274" s="1">
        <v>38010</v>
      </c>
      <c r="H274" s="1">
        <f>financials[[#This Row],[sales amount]]-financials[[#This Row],[COGS]]</f>
        <v>15584.099999999999</v>
      </c>
      <c r="I274" s="5">
        <v>41730</v>
      </c>
    </row>
    <row r="275" spans="1:9" x14ac:dyDescent="0.3">
      <c r="A275" s="4" t="s">
        <v>7</v>
      </c>
      <c r="B275" s="4" t="str" cm="1">
        <f t="array" ref="B275">_xlfn.IFS(financials[[#This Row],[Discounts]]&gt;50000,"High discount",financials[[#This Row],[Discounts]]&gt;=5001,"medium discount",financials[[#This Row],[Discounts]]&gt;=1,"Low discount",financials[[#This Row],[Discounts]]&lt;1,"None")</f>
        <v>Low discount</v>
      </c>
      <c r="C275">
        <v>1117.5</v>
      </c>
      <c r="D275" s="1">
        <v>20</v>
      </c>
      <c r="E275" s="1">
        <f>financials[[#This Row],[Units Sold]]*financials[[#This Row],[Sale Price]]-financials[[#This Row],[Discounts]]</f>
        <v>21009</v>
      </c>
      <c r="F275" s="1">
        <v>1341</v>
      </c>
      <c r="G275" s="1">
        <v>11175</v>
      </c>
      <c r="H275" s="1">
        <f>financials[[#This Row],[sales amount]]-financials[[#This Row],[COGS]]</f>
        <v>9834</v>
      </c>
      <c r="I275" s="5">
        <v>41640</v>
      </c>
    </row>
    <row r="276" spans="1:9" x14ac:dyDescent="0.3">
      <c r="A276" s="4" t="s">
        <v>7</v>
      </c>
      <c r="B276" s="4" t="str" cm="1">
        <f t="array" ref="B276">_xlfn.IFS(financials[[#This Row],[Discounts]]&gt;50000,"High discount",financials[[#This Row],[Discounts]]&gt;=5001,"medium discount",financials[[#This Row],[Discounts]]&gt;=1,"Low discount",financials[[#This Row],[Discounts]]&lt;1,"None")</f>
        <v>Low discount</v>
      </c>
      <c r="C276">
        <v>2844</v>
      </c>
      <c r="D276" s="1">
        <v>15</v>
      </c>
      <c r="E276" s="1">
        <f>financials[[#This Row],[Units Sold]]*financials[[#This Row],[Sale Price]]-financials[[#This Row],[Discounts]]</f>
        <v>40100.400000000001</v>
      </c>
      <c r="F276" s="1">
        <v>2559.6</v>
      </c>
      <c r="G276" s="1">
        <v>28440</v>
      </c>
      <c r="H276" s="1">
        <f>financials[[#This Row],[sales amount]]-financials[[#This Row],[COGS]]</f>
        <v>11660.400000000001</v>
      </c>
      <c r="I276" s="5">
        <v>41791</v>
      </c>
    </row>
    <row r="277" spans="1:9" x14ac:dyDescent="0.3">
      <c r="A277" s="4" t="s">
        <v>7</v>
      </c>
      <c r="B277" s="4" t="str" cm="1">
        <f t="array" ref="B277">_xlfn.IFS(financials[[#This Row],[Discounts]]&gt;50000,"High discount",financials[[#This Row],[Discounts]]&gt;=5001,"medium discount",financials[[#This Row],[Discounts]]&gt;=1,"Low discount",financials[[#This Row],[Discounts]]&lt;1,"None")</f>
        <v>Low discount</v>
      </c>
      <c r="C277">
        <v>562</v>
      </c>
      <c r="D277" s="1">
        <v>12</v>
      </c>
      <c r="E277" s="1">
        <f>financials[[#This Row],[Units Sold]]*financials[[#This Row],[Sale Price]]-financials[[#This Row],[Discounts]]</f>
        <v>6339.36</v>
      </c>
      <c r="F277" s="1">
        <v>404.64</v>
      </c>
      <c r="G277" s="1">
        <v>1686</v>
      </c>
      <c r="H277" s="1">
        <f>financials[[#This Row],[sales amount]]-financials[[#This Row],[COGS]]</f>
        <v>4653.3599999999997</v>
      </c>
      <c r="I277" s="5">
        <v>41883</v>
      </c>
    </row>
    <row r="278" spans="1:9" x14ac:dyDescent="0.3">
      <c r="A278" s="4" t="s">
        <v>7</v>
      </c>
      <c r="B278" s="4" t="str" cm="1">
        <f t="array" ref="B278">_xlfn.IFS(financials[[#This Row],[Discounts]]&gt;50000,"High discount",financials[[#This Row],[Discounts]]&gt;=5001,"medium discount",financials[[#This Row],[Discounts]]&gt;=1,"Low discount",financials[[#This Row],[Discounts]]&lt;1,"None")</f>
        <v>Low discount</v>
      </c>
      <c r="C278">
        <v>2299</v>
      </c>
      <c r="D278" s="1">
        <v>12</v>
      </c>
      <c r="E278" s="1">
        <f>financials[[#This Row],[Units Sold]]*financials[[#This Row],[Sale Price]]-financials[[#This Row],[Discounts]]</f>
        <v>25932.720000000001</v>
      </c>
      <c r="F278" s="1">
        <v>1655.28</v>
      </c>
      <c r="G278" s="1">
        <v>6897</v>
      </c>
      <c r="H278" s="1">
        <f>financials[[#This Row],[sales amount]]-financials[[#This Row],[COGS]]</f>
        <v>19035.72</v>
      </c>
      <c r="I278" s="5">
        <v>41548</v>
      </c>
    </row>
    <row r="279" spans="1:9" x14ac:dyDescent="0.3">
      <c r="A279" s="4" t="s">
        <v>7</v>
      </c>
      <c r="B279" s="4" t="str" cm="1">
        <f t="array" ref="B279">_xlfn.IFS(financials[[#This Row],[Discounts]]&gt;50000,"High discount",financials[[#This Row],[Discounts]]&gt;=5001,"medium discount",financials[[#This Row],[Discounts]]&gt;=1,"Low discount",financials[[#This Row],[Discounts]]&lt;1,"None")</f>
        <v>Low discount</v>
      </c>
      <c r="C279">
        <v>2030</v>
      </c>
      <c r="D279" s="1">
        <v>15</v>
      </c>
      <c r="E279" s="1">
        <f>financials[[#This Row],[Units Sold]]*financials[[#This Row],[Sale Price]]-financials[[#This Row],[Discounts]]</f>
        <v>28623</v>
      </c>
      <c r="F279" s="1">
        <v>1827</v>
      </c>
      <c r="G279" s="1">
        <v>20300</v>
      </c>
      <c r="H279" s="1">
        <f>financials[[#This Row],[sales amount]]-financials[[#This Row],[COGS]]</f>
        <v>8323</v>
      </c>
      <c r="I279" s="5">
        <v>41944</v>
      </c>
    </row>
    <row r="280" spans="1:9" x14ac:dyDescent="0.3">
      <c r="A280" s="4" t="s">
        <v>7</v>
      </c>
      <c r="B280" s="4" t="str" cm="1">
        <f t="array" ref="B280">_xlfn.IFS(financials[[#This Row],[Discounts]]&gt;50000,"High discount",financials[[#This Row],[Discounts]]&gt;=5001,"medium discount",financials[[#This Row],[Discounts]]&gt;=1,"Low discount",financials[[#This Row],[Discounts]]&lt;1,"None")</f>
        <v>Low discount</v>
      </c>
      <c r="C280">
        <v>263</v>
      </c>
      <c r="D280" s="1">
        <v>7</v>
      </c>
      <c r="E280" s="1">
        <f>financials[[#This Row],[Units Sold]]*financials[[#This Row],[Sale Price]]-financials[[#This Row],[Discounts]]</f>
        <v>1730.54</v>
      </c>
      <c r="F280" s="1">
        <v>110.46</v>
      </c>
      <c r="G280" s="1">
        <v>1315</v>
      </c>
      <c r="H280" s="1">
        <f>financials[[#This Row],[sales amount]]-financials[[#This Row],[COGS]]</f>
        <v>415.53999999999996</v>
      </c>
      <c r="I280" s="5">
        <v>41579</v>
      </c>
    </row>
    <row r="281" spans="1:9" x14ac:dyDescent="0.3">
      <c r="A281" s="4" t="s">
        <v>7</v>
      </c>
      <c r="B281" s="4" t="str" cm="1">
        <f t="array" ref="B281">_xlfn.IFS(financials[[#This Row],[Discounts]]&gt;50000,"High discount",financials[[#This Row],[Discounts]]&gt;=5001,"medium discount",financials[[#This Row],[Discounts]]&gt;=1,"Low discount",financials[[#This Row],[Discounts]]&lt;1,"None")</f>
        <v>medium discount</v>
      </c>
      <c r="C281">
        <v>887</v>
      </c>
      <c r="D281" s="1">
        <v>125</v>
      </c>
      <c r="E281" s="1">
        <f>financials[[#This Row],[Units Sold]]*financials[[#This Row],[Sale Price]]-financials[[#This Row],[Discounts]]</f>
        <v>104222.5</v>
      </c>
      <c r="F281" s="1">
        <v>6652.5</v>
      </c>
      <c r="G281" s="1">
        <v>106440</v>
      </c>
      <c r="H281" s="1">
        <f>financials[[#This Row],[sales amount]]-financials[[#This Row],[COGS]]</f>
        <v>-2217.5</v>
      </c>
      <c r="I281" s="5">
        <v>41609</v>
      </c>
    </row>
    <row r="282" spans="1:9" x14ac:dyDescent="0.3">
      <c r="A282" s="4" t="s">
        <v>8</v>
      </c>
      <c r="B282" s="4" t="str" cm="1">
        <f t="array" ref="B282">_xlfn.IFS(financials[[#This Row],[Discounts]]&gt;50000,"High discount",financials[[#This Row],[Discounts]]&gt;=5001,"medium discount",financials[[#This Row],[Discounts]]&gt;=1,"Low discount",financials[[#This Row],[Discounts]]&lt;1,"None")</f>
        <v>medium discount</v>
      </c>
      <c r="C282">
        <v>980</v>
      </c>
      <c r="D282" s="1">
        <v>350</v>
      </c>
      <c r="E282" s="1">
        <f>financials[[#This Row],[Units Sold]]*financials[[#This Row],[Sale Price]]-financials[[#This Row],[Discounts]]</f>
        <v>322420</v>
      </c>
      <c r="F282" s="1">
        <v>20580</v>
      </c>
      <c r="G282" s="1">
        <v>254800</v>
      </c>
      <c r="H282" s="1">
        <f>financials[[#This Row],[sales amount]]-financials[[#This Row],[COGS]]</f>
        <v>67620</v>
      </c>
      <c r="I282" s="5">
        <v>41730</v>
      </c>
    </row>
    <row r="283" spans="1:9" x14ac:dyDescent="0.3">
      <c r="A283" s="4" t="s">
        <v>8</v>
      </c>
      <c r="B283" s="4" t="str" cm="1">
        <f t="array" ref="B283">_xlfn.IFS(financials[[#This Row],[Discounts]]&gt;50000,"High discount",financials[[#This Row],[Discounts]]&gt;=5001,"medium discount",financials[[#This Row],[Discounts]]&gt;=1,"Low discount",financials[[#This Row],[Discounts]]&lt;1,"None")</f>
        <v>medium discount</v>
      </c>
      <c r="C283">
        <v>1460</v>
      </c>
      <c r="D283" s="1">
        <v>350</v>
      </c>
      <c r="E283" s="1">
        <f>financials[[#This Row],[Units Sold]]*financials[[#This Row],[Sale Price]]-financials[[#This Row],[Discounts]]</f>
        <v>480340</v>
      </c>
      <c r="F283" s="1">
        <v>30660</v>
      </c>
      <c r="G283" s="1">
        <v>379600</v>
      </c>
      <c r="H283" s="1">
        <f>financials[[#This Row],[sales amount]]-financials[[#This Row],[COGS]]</f>
        <v>100740</v>
      </c>
      <c r="I283" s="5">
        <v>41760</v>
      </c>
    </row>
    <row r="284" spans="1:9" x14ac:dyDescent="0.3">
      <c r="A284" s="4" t="s">
        <v>8</v>
      </c>
      <c r="B284" s="4" t="str" cm="1">
        <f t="array" ref="B284">_xlfn.IFS(financials[[#This Row],[Discounts]]&gt;50000,"High discount",financials[[#This Row],[Discounts]]&gt;=5001,"medium discount",financials[[#This Row],[Discounts]]&gt;=1,"Low discount",financials[[#This Row],[Discounts]]&lt;1,"None")</f>
        <v>Low discount</v>
      </c>
      <c r="C284">
        <v>1403</v>
      </c>
      <c r="D284" s="1">
        <v>7</v>
      </c>
      <c r="E284" s="1">
        <f>financials[[#This Row],[Units Sold]]*financials[[#This Row],[Sale Price]]-financials[[#This Row],[Discounts]]</f>
        <v>9231.74</v>
      </c>
      <c r="F284" s="1">
        <v>589.26</v>
      </c>
      <c r="G284" s="1">
        <v>7015</v>
      </c>
      <c r="H284" s="1">
        <f>financials[[#This Row],[sales amount]]-financials[[#This Row],[COGS]]</f>
        <v>2216.7399999999998</v>
      </c>
      <c r="I284" s="5">
        <v>41548</v>
      </c>
    </row>
    <row r="285" spans="1:9" x14ac:dyDescent="0.3">
      <c r="A285" s="4" t="s">
        <v>8</v>
      </c>
      <c r="B285" s="4" t="str" cm="1">
        <f t="array" ref="B285">_xlfn.IFS(financials[[#This Row],[Discounts]]&gt;50000,"High discount",financials[[#This Row],[Discounts]]&gt;=5001,"medium discount",financials[[#This Row],[Discounts]]&gt;=1,"Low discount",financials[[#This Row],[Discounts]]&lt;1,"None")</f>
        <v>Low discount</v>
      </c>
      <c r="C285">
        <v>2723</v>
      </c>
      <c r="D285" s="1">
        <v>12</v>
      </c>
      <c r="E285" s="1">
        <f>financials[[#This Row],[Units Sold]]*financials[[#This Row],[Sale Price]]-financials[[#This Row],[Discounts]]</f>
        <v>30715.439999999999</v>
      </c>
      <c r="F285" s="1">
        <v>1960.56</v>
      </c>
      <c r="G285" s="1">
        <v>8169</v>
      </c>
      <c r="H285" s="1">
        <f>financials[[#This Row],[sales amount]]-financials[[#This Row],[COGS]]</f>
        <v>22546.44</v>
      </c>
      <c r="I285" s="5">
        <v>41944</v>
      </c>
    </row>
    <row r="286" spans="1:9" x14ac:dyDescent="0.3">
      <c r="A286" s="4" t="s">
        <v>9</v>
      </c>
      <c r="B286" s="4" t="str" cm="1">
        <f t="array" ref="B286">_xlfn.IFS(financials[[#This Row],[Discounts]]&gt;50000,"High discount",financials[[#This Row],[Discounts]]&gt;=5001,"medium discount",financials[[#This Row],[Discounts]]&gt;=1,"Low discount",financials[[#This Row],[Discounts]]&lt;1,"None")</f>
        <v>medium discount</v>
      </c>
      <c r="C286">
        <v>1496</v>
      </c>
      <c r="D286" s="1">
        <v>350</v>
      </c>
      <c r="E286" s="1">
        <f>financials[[#This Row],[Units Sold]]*financials[[#This Row],[Sale Price]]-financials[[#This Row],[Discounts]]</f>
        <v>492184</v>
      </c>
      <c r="F286" s="1">
        <v>31416</v>
      </c>
      <c r="G286" s="1">
        <v>388960</v>
      </c>
      <c r="H286" s="1">
        <f>financials[[#This Row],[sales amount]]-financials[[#This Row],[COGS]]</f>
        <v>103224</v>
      </c>
      <c r="I286" s="5">
        <v>41791</v>
      </c>
    </row>
    <row r="287" spans="1:9" x14ac:dyDescent="0.3">
      <c r="A287" s="4" t="s">
        <v>9</v>
      </c>
      <c r="B287" s="4" t="str" cm="1">
        <f t="array" ref="B287">_xlfn.IFS(financials[[#This Row],[Discounts]]&gt;50000,"High discount",financials[[#This Row],[Discounts]]&gt;=5001,"medium discount",financials[[#This Row],[Discounts]]&gt;=1,"Low discount",financials[[#This Row],[Discounts]]&lt;1,"None")</f>
        <v>Low discount</v>
      </c>
      <c r="C287">
        <v>2299</v>
      </c>
      <c r="D287" s="1">
        <v>12</v>
      </c>
      <c r="E287" s="1">
        <f>financials[[#This Row],[Units Sold]]*financials[[#This Row],[Sale Price]]-financials[[#This Row],[Discounts]]</f>
        <v>25932.720000000001</v>
      </c>
      <c r="F287" s="1">
        <v>1655.28</v>
      </c>
      <c r="G287" s="1">
        <v>6897</v>
      </c>
      <c r="H287" s="1">
        <f>financials[[#This Row],[sales amount]]-financials[[#This Row],[COGS]]</f>
        <v>19035.72</v>
      </c>
      <c r="I287" s="5">
        <v>41548</v>
      </c>
    </row>
    <row r="288" spans="1:9" x14ac:dyDescent="0.3">
      <c r="A288" s="4" t="s">
        <v>9</v>
      </c>
      <c r="B288" s="4" t="str" cm="1">
        <f t="array" ref="B288">_xlfn.IFS(financials[[#This Row],[Discounts]]&gt;50000,"High discount",financials[[#This Row],[Discounts]]&gt;=5001,"medium discount",financials[[#This Row],[Discounts]]&gt;=1,"Low discount",financials[[#This Row],[Discounts]]&lt;1,"None")</f>
        <v>medium discount</v>
      </c>
      <c r="C288">
        <v>727</v>
      </c>
      <c r="D288" s="1">
        <v>350</v>
      </c>
      <c r="E288" s="1">
        <f>financials[[#This Row],[Units Sold]]*financials[[#This Row],[Sale Price]]-financials[[#This Row],[Discounts]]</f>
        <v>239183</v>
      </c>
      <c r="F288" s="1">
        <v>15267</v>
      </c>
      <c r="G288" s="1">
        <v>189020</v>
      </c>
      <c r="H288" s="1">
        <f>financials[[#This Row],[sales amount]]-financials[[#This Row],[COGS]]</f>
        <v>50163</v>
      </c>
      <c r="I288" s="5">
        <v>41548</v>
      </c>
    </row>
    <row r="289" spans="1:9" x14ac:dyDescent="0.3">
      <c r="A289" s="4" t="s">
        <v>10</v>
      </c>
      <c r="B289" s="4" t="str" cm="1">
        <f t="array" ref="B289">_xlfn.IFS(financials[[#This Row],[Discounts]]&gt;50000,"High discount",financials[[#This Row],[Discounts]]&gt;=5001,"medium discount",financials[[#This Row],[Discounts]]&gt;=1,"Low discount",financials[[#This Row],[Discounts]]&lt;1,"None")</f>
        <v>medium discount</v>
      </c>
      <c r="C289">
        <v>952</v>
      </c>
      <c r="D289" s="1">
        <v>125</v>
      </c>
      <c r="E289" s="1">
        <f>financials[[#This Row],[Units Sold]]*financials[[#This Row],[Sale Price]]-financials[[#This Row],[Discounts]]</f>
        <v>111860</v>
      </c>
      <c r="F289" s="1">
        <v>7140</v>
      </c>
      <c r="G289" s="1">
        <v>114240</v>
      </c>
      <c r="H289" s="1">
        <f>financials[[#This Row],[sales amount]]-financials[[#This Row],[COGS]]</f>
        <v>-2380</v>
      </c>
      <c r="I289" s="5">
        <v>41671</v>
      </c>
    </row>
    <row r="290" spans="1:9" x14ac:dyDescent="0.3">
      <c r="A290" s="4" t="s">
        <v>10</v>
      </c>
      <c r="B290" s="4" t="str" cm="1">
        <f t="array" ref="B290">_xlfn.IFS(financials[[#This Row],[Discounts]]&gt;50000,"High discount",financials[[#This Row],[Discounts]]&gt;=5001,"medium discount",financials[[#This Row],[Discounts]]&gt;=1,"Low discount",financials[[#This Row],[Discounts]]&lt;1,"None")</f>
        <v>medium discount</v>
      </c>
      <c r="C290">
        <v>2755</v>
      </c>
      <c r="D290" s="1">
        <v>125</v>
      </c>
      <c r="E290" s="1">
        <f>financials[[#This Row],[Units Sold]]*financials[[#This Row],[Sale Price]]-financials[[#This Row],[Discounts]]</f>
        <v>323712.5</v>
      </c>
      <c r="F290" s="1">
        <v>20662.5</v>
      </c>
      <c r="G290" s="1">
        <v>330600</v>
      </c>
      <c r="H290" s="1">
        <f>financials[[#This Row],[sales amount]]-financials[[#This Row],[COGS]]</f>
        <v>-6887.5</v>
      </c>
      <c r="I290" s="5">
        <v>41671</v>
      </c>
    </row>
    <row r="291" spans="1:9" x14ac:dyDescent="0.3">
      <c r="A291" s="4" t="s">
        <v>10</v>
      </c>
      <c r="B291" s="4" t="str" cm="1">
        <f t="array" ref="B291">_xlfn.IFS(financials[[#This Row],[Discounts]]&gt;50000,"High discount",financials[[#This Row],[Discounts]]&gt;=5001,"medium discount",financials[[#This Row],[Discounts]]&gt;=1,"Low discount",financials[[#This Row],[Discounts]]&lt;1,"None")</f>
        <v>Low discount</v>
      </c>
      <c r="C291">
        <v>1530</v>
      </c>
      <c r="D291" s="1">
        <v>15</v>
      </c>
      <c r="E291" s="1">
        <f>financials[[#This Row],[Units Sold]]*financials[[#This Row],[Sale Price]]-financials[[#This Row],[Discounts]]</f>
        <v>21573</v>
      </c>
      <c r="F291" s="1">
        <v>1377</v>
      </c>
      <c r="G291" s="1">
        <v>15300</v>
      </c>
      <c r="H291" s="1">
        <f>financials[[#This Row],[sales amount]]-financials[[#This Row],[COGS]]</f>
        <v>6273</v>
      </c>
      <c r="I291" s="5">
        <v>41760</v>
      </c>
    </row>
    <row r="292" spans="1:9" x14ac:dyDescent="0.3">
      <c r="A292" s="4" t="s">
        <v>10</v>
      </c>
      <c r="B292" s="4" t="str" cm="1">
        <f t="array" ref="B292">_xlfn.IFS(financials[[#This Row],[Discounts]]&gt;50000,"High discount",financials[[#This Row],[Discounts]]&gt;=5001,"medium discount",financials[[#This Row],[Discounts]]&gt;=1,"Low discount",financials[[#This Row],[Discounts]]&lt;1,"None")</f>
        <v>medium discount</v>
      </c>
      <c r="C292">
        <v>1496</v>
      </c>
      <c r="D292" s="1">
        <v>350</v>
      </c>
      <c r="E292" s="1">
        <f>financials[[#This Row],[Units Sold]]*financials[[#This Row],[Sale Price]]-financials[[#This Row],[Discounts]]</f>
        <v>492184</v>
      </c>
      <c r="F292" s="1">
        <v>31416</v>
      </c>
      <c r="G292" s="1">
        <v>388960</v>
      </c>
      <c r="H292" s="1">
        <f>financials[[#This Row],[sales amount]]-financials[[#This Row],[COGS]]</f>
        <v>103224</v>
      </c>
      <c r="I292" s="5">
        <v>41791</v>
      </c>
    </row>
    <row r="293" spans="1:9" x14ac:dyDescent="0.3">
      <c r="A293" s="4" t="s">
        <v>10</v>
      </c>
      <c r="B293" s="4" t="str" cm="1">
        <f t="array" ref="B293">_xlfn.IFS(financials[[#This Row],[Discounts]]&gt;50000,"High discount",financials[[#This Row],[Discounts]]&gt;=5001,"medium discount",financials[[#This Row],[Discounts]]&gt;=1,"Low discount",financials[[#This Row],[Discounts]]&lt;1,"None")</f>
        <v>Low discount</v>
      </c>
      <c r="C293">
        <v>1498</v>
      </c>
      <c r="D293" s="1">
        <v>7</v>
      </c>
      <c r="E293" s="1">
        <f>financials[[#This Row],[Units Sold]]*financials[[#This Row],[Sale Price]]-financials[[#This Row],[Discounts]]</f>
        <v>9856.84</v>
      </c>
      <c r="F293" s="1">
        <v>629.16</v>
      </c>
      <c r="G293" s="1">
        <v>7490</v>
      </c>
      <c r="H293" s="1">
        <f>financials[[#This Row],[sales amount]]-financials[[#This Row],[COGS]]</f>
        <v>2366.84</v>
      </c>
      <c r="I293" s="5">
        <v>41791</v>
      </c>
    </row>
    <row r="294" spans="1:9" x14ac:dyDescent="0.3">
      <c r="A294" s="4" t="s">
        <v>10</v>
      </c>
      <c r="B294" s="4" t="str" cm="1">
        <f t="array" ref="B294">_xlfn.IFS(financials[[#This Row],[Discounts]]&gt;50000,"High discount",financials[[#This Row],[Discounts]]&gt;=5001,"medium discount",financials[[#This Row],[Discounts]]&gt;=1,"Low discount",financials[[#This Row],[Discounts]]&lt;1,"None")</f>
        <v>medium discount</v>
      </c>
      <c r="C294">
        <v>1221</v>
      </c>
      <c r="D294" s="1">
        <v>300</v>
      </c>
      <c r="E294" s="1">
        <f>financials[[#This Row],[Units Sold]]*financials[[#This Row],[Sale Price]]-financials[[#This Row],[Discounts]]</f>
        <v>344322</v>
      </c>
      <c r="F294" s="1">
        <v>21978</v>
      </c>
      <c r="G294" s="1">
        <v>305250</v>
      </c>
      <c r="H294" s="1">
        <f>financials[[#This Row],[sales amount]]-financials[[#This Row],[COGS]]</f>
        <v>39072</v>
      </c>
      <c r="I294" s="5">
        <v>41548</v>
      </c>
    </row>
    <row r="295" spans="1:9" x14ac:dyDescent="0.3">
      <c r="A295" s="4" t="s">
        <v>10</v>
      </c>
      <c r="B295" s="4" t="str" cm="1">
        <f t="array" ref="B295">_xlfn.IFS(financials[[#This Row],[Discounts]]&gt;50000,"High discount",financials[[#This Row],[Discounts]]&gt;=5001,"medium discount",financials[[#This Row],[Discounts]]&gt;=1,"Low discount",financials[[#This Row],[Discounts]]&lt;1,"None")</f>
        <v>medium discount</v>
      </c>
      <c r="C295">
        <v>2076</v>
      </c>
      <c r="D295" s="1">
        <v>350</v>
      </c>
      <c r="E295" s="1">
        <f>financials[[#This Row],[Units Sold]]*financials[[#This Row],[Sale Price]]-financials[[#This Row],[Discounts]]</f>
        <v>683004</v>
      </c>
      <c r="F295" s="1">
        <v>43596</v>
      </c>
      <c r="G295" s="1">
        <v>539760</v>
      </c>
      <c r="H295" s="1">
        <f>financials[[#This Row],[sales amount]]-financials[[#This Row],[COGS]]</f>
        <v>143244</v>
      </c>
      <c r="I295" s="5">
        <v>41548</v>
      </c>
    </row>
    <row r="296" spans="1:9" x14ac:dyDescent="0.3">
      <c r="A296" s="4" t="s">
        <v>11</v>
      </c>
      <c r="B296" s="4" t="str" cm="1">
        <f t="array" ref="B296">_xlfn.IFS(financials[[#This Row],[Discounts]]&gt;50000,"High discount",financials[[#This Row],[Discounts]]&gt;=5001,"medium discount",financials[[#This Row],[Discounts]]&gt;=1,"Low discount",financials[[#This Row],[Discounts]]&lt;1,"None")</f>
        <v>Low discount</v>
      </c>
      <c r="C296">
        <v>2844</v>
      </c>
      <c r="D296" s="1">
        <v>15</v>
      </c>
      <c r="E296" s="1">
        <f>financials[[#This Row],[Units Sold]]*financials[[#This Row],[Sale Price]]-financials[[#This Row],[Discounts]]</f>
        <v>40100.400000000001</v>
      </c>
      <c r="F296" s="1">
        <v>2559.6</v>
      </c>
      <c r="G296" s="1">
        <v>28440</v>
      </c>
      <c r="H296" s="1">
        <f>financials[[#This Row],[sales amount]]-financials[[#This Row],[COGS]]</f>
        <v>11660.400000000001</v>
      </c>
      <c r="I296" s="5">
        <v>41791</v>
      </c>
    </row>
    <row r="297" spans="1:9" x14ac:dyDescent="0.3">
      <c r="A297" s="4" t="s">
        <v>11</v>
      </c>
      <c r="B297" s="4" t="str" cm="1">
        <f t="array" ref="B297">_xlfn.IFS(financials[[#This Row],[Discounts]]&gt;50000,"High discount",financials[[#This Row],[Discounts]]&gt;=5001,"medium discount",financials[[#This Row],[Discounts]]&gt;=1,"Low discount",financials[[#This Row],[Discounts]]&lt;1,"None")</f>
        <v>Low discount</v>
      </c>
      <c r="C297">
        <v>1498</v>
      </c>
      <c r="D297" s="1">
        <v>7</v>
      </c>
      <c r="E297" s="1">
        <f>financials[[#This Row],[Units Sold]]*financials[[#This Row],[Sale Price]]-financials[[#This Row],[Discounts]]</f>
        <v>9856.84</v>
      </c>
      <c r="F297" s="1">
        <v>629.16</v>
      </c>
      <c r="G297" s="1">
        <v>7490</v>
      </c>
      <c r="H297" s="1">
        <f>financials[[#This Row],[sales amount]]-financials[[#This Row],[COGS]]</f>
        <v>2366.84</v>
      </c>
      <c r="I297" s="5">
        <v>41791</v>
      </c>
    </row>
    <row r="298" spans="1:9" x14ac:dyDescent="0.3">
      <c r="A298" s="4" t="s">
        <v>11</v>
      </c>
      <c r="B298" s="4" t="str" cm="1">
        <f t="array" ref="B298">_xlfn.IFS(financials[[#This Row],[Discounts]]&gt;50000,"High discount",financials[[#This Row],[Discounts]]&gt;=5001,"medium discount",financials[[#This Row],[Discounts]]&gt;=1,"Low discount",financials[[#This Row],[Discounts]]&lt;1,"None")</f>
        <v>medium discount</v>
      </c>
      <c r="C298">
        <v>1221</v>
      </c>
      <c r="D298" s="1">
        <v>300</v>
      </c>
      <c r="E298" s="1">
        <f>financials[[#This Row],[Units Sold]]*financials[[#This Row],[Sale Price]]-financials[[#This Row],[Discounts]]</f>
        <v>344322</v>
      </c>
      <c r="F298" s="1">
        <v>21978</v>
      </c>
      <c r="G298" s="1">
        <v>305250</v>
      </c>
      <c r="H298" s="1">
        <f>financials[[#This Row],[sales amount]]-financials[[#This Row],[COGS]]</f>
        <v>39072</v>
      </c>
      <c r="I298" s="5">
        <v>41548</v>
      </c>
    </row>
    <row r="299" spans="1:9" x14ac:dyDescent="0.3">
      <c r="A299" s="4" t="s">
        <v>11</v>
      </c>
      <c r="B299" s="4" t="str" cm="1">
        <f t="array" ref="B299">_xlfn.IFS(financials[[#This Row],[Discounts]]&gt;50000,"High discount",financials[[#This Row],[Discounts]]&gt;=5001,"medium discount",financials[[#This Row],[Discounts]]&gt;=1,"Low discount",financials[[#This Row],[Discounts]]&lt;1,"None")</f>
        <v>Low discount</v>
      </c>
      <c r="C299">
        <v>1123</v>
      </c>
      <c r="D299" s="1">
        <v>20</v>
      </c>
      <c r="E299" s="1">
        <f>financials[[#This Row],[Units Sold]]*financials[[#This Row],[Sale Price]]-financials[[#This Row],[Discounts]]</f>
        <v>21112.400000000001</v>
      </c>
      <c r="F299" s="1">
        <v>1347.6</v>
      </c>
      <c r="G299" s="1">
        <v>11230</v>
      </c>
      <c r="H299" s="1">
        <f>financials[[#This Row],[sales amount]]-financials[[#This Row],[COGS]]</f>
        <v>9882.4000000000015</v>
      </c>
      <c r="I299" s="5">
        <v>41579</v>
      </c>
    </row>
    <row r="300" spans="1:9" x14ac:dyDescent="0.3">
      <c r="A300" s="4" t="s">
        <v>11</v>
      </c>
      <c r="B300" s="4" t="str" cm="1">
        <f t="array" ref="B300">_xlfn.IFS(financials[[#This Row],[Discounts]]&gt;50000,"High discount",financials[[#This Row],[Discounts]]&gt;=5001,"medium discount",financials[[#This Row],[Discounts]]&gt;=1,"Low discount",financials[[#This Row],[Discounts]]&lt;1,"None")</f>
        <v>medium discount</v>
      </c>
      <c r="C300">
        <v>2436</v>
      </c>
      <c r="D300" s="1">
        <v>300</v>
      </c>
      <c r="E300" s="1">
        <f>financials[[#This Row],[Units Sold]]*financials[[#This Row],[Sale Price]]-financials[[#This Row],[Discounts]]</f>
        <v>686952</v>
      </c>
      <c r="F300" s="1">
        <v>43848</v>
      </c>
      <c r="G300" s="1">
        <v>609000</v>
      </c>
      <c r="H300" s="1">
        <f>financials[[#This Row],[sales amount]]-financials[[#This Row],[COGS]]</f>
        <v>77952</v>
      </c>
      <c r="I300" s="5">
        <v>41609</v>
      </c>
    </row>
    <row r="301" spans="1:9" x14ac:dyDescent="0.3">
      <c r="A301" s="4" t="s">
        <v>12</v>
      </c>
      <c r="B301" s="4" t="str" cm="1">
        <f t="array" ref="B301">_xlfn.IFS(financials[[#This Row],[Discounts]]&gt;50000,"High discount",financials[[#This Row],[Discounts]]&gt;=5001,"medium discount",financials[[#This Row],[Discounts]]&gt;=1,"Low discount",financials[[#This Row],[Discounts]]&lt;1,"None")</f>
        <v>medium discount</v>
      </c>
      <c r="C301">
        <v>1987.5</v>
      </c>
      <c r="D301" s="1">
        <v>125</v>
      </c>
      <c r="E301" s="1">
        <f>financials[[#This Row],[Units Sold]]*financials[[#This Row],[Sale Price]]-financials[[#This Row],[Discounts]]</f>
        <v>233531.25</v>
      </c>
      <c r="F301" s="1">
        <v>14906.25</v>
      </c>
      <c r="G301" s="1">
        <v>238500</v>
      </c>
      <c r="H301" s="1">
        <f>financials[[#This Row],[sales amount]]-financials[[#This Row],[COGS]]</f>
        <v>-4968.75</v>
      </c>
      <c r="I301" s="5">
        <v>41640</v>
      </c>
    </row>
    <row r="302" spans="1:9" x14ac:dyDescent="0.3">
      <c r="A302" s="4" t="s">
        <v>12</v>
      </c>
      <c r="B302" s="4" t="str" cm="1">
        <f t="array" ref="B302">_xlfn.IFS(financials[[#This Row],[Discounts]]&gt;50000,"High discount",financials[[#This Row],[Discounts]]&gt;=5001,"medium discount",financials[[#This Row],[Discounts]]&gt;=1,"Low discount",financials[[#This Row],[Discounts]]&lt;1,"None")</f>
        <v>medium discount</v>
      </c>
      <c r="C302">
        <v>1679</v>
      </c>
      <c r="D302" s="1">
        <v>350</v>
      </c>
      <c r="E302" s="1">
        <f>financials[[#This Row],[Units Sold]]*financials[[#This Row],[Sale Price]]-financials[[#This Row],[Discounts]]</f>
        <v>552391</v>
      </c>
      <c r="F302" s="1">
        <v>35259</v>
      </c>
      <c r="G302" s="1">
        <v>436540</v>
      </c>
      <c r="H302" s="1">
        <f>financials[[#This Row],[sales amount]]-financials[[#This Row],[COGS]]</f>
        <v>115851</v>
      </c>
      <c r="I302" s="5">
        <v>41883</v>
      </c>
    </row>
    <row r="303" spans="1:9" x14ac:dyDescent="0.3">
      <c r="A303" s="4" t="s">
        <v>12</v>
      </c>
      <c r="B303" s="4" t="str" cm="1">
        <f t="array" ref="B303">_xlfn.IFS(financials[[#This Row],[Discounts]]&gt;50000,"High discount",financials[[#This Row],[Discounts]]&gt;=5001,"medium discount",financials[[#This Row],[Discounts]]&gt;=1,"Low discount",financials[[#This Row],[Discounts]]&lt;1,"None")</f>
        <v>medium discount</v>
      </c>
      <c r="C303">
        <v>727</v>
      </c>
      <c r="D303" s="1">
        <v>350</v>
      </c>
      <c r="E303" s="1">
        <f>financials[[#This Row],[Units Sold]]*financials[[#This Row],[Sale Price]]-financials[[#This Row],[Discounts]]</f>
        <v>239183</v>
      </c>
      <c r="F303" s="1">
        <v>15267</v>
      </c>
      <c r="G303" s="1">
        <v>189020</v>
      </c>
      <c r="H303" s="1">
        <f>financials[[#This Row],[sales amount]]-financials[[#This Row],[COGS]]</f>
        <v>50163</v>
      </c>
      <c r="I303" s="5">
        <v>41548</v>
      </c>
    </row>
    <row r="304" spans="1:9" x14ac:dyDescent="0.3">
      <c r="A304" s="4" t="s">
        <v>12</v>
      </c>
      <c r="B304" s="4" t="str" cm="1">
        <f t="array" ref="B304">_xlfn.IFS(financials[[#This Row],[Discounts]]&gt;50000,"High discount",financials[[#This Row],[Discounts]]&gt;=5001,"medium discount",financials[[#This Row],[Discounts]]&gt;=1,"Low discount",financials[[#This Row],[Discounts]]&lt;1,"None")</f>
        <v>Low discount</v>
      </c>
      <c r="C304">
        <v>1403</v>
      </c>
      <c r="D304" s="1">
        <v>7</v>
      </c>
      <c r="E304" s="1">
        <f>financials[[#This Row],[Units Sold]]*financials[[#This Row],[Sale Price]]-financials[[#This Row],[Discounts]]</f>
        <v>9231.74</v>
      </c>
      <c r="F304" s="1">
        <v>589.26</v>
      </c>
      <c r="G304" s="1">
        <v>7015</v>
      </c>
      <c r="H304" s="1">
        <f>financials[[#This Row],[sales amount]]-financials[[#This Row],[COGS]]</f>
        <v>2216.7399999999998</v>
      </c>
      <c r="I304" s="5">
        <v>41548</v>
      </c>
    </row>
    <row r="305" spans="1:9" x14ac:dyDescent="0.3">
      <c r="A305" s="4" t="s">
        <v>12</v>
      </c>
      <c r="B305" s="4" t="str" cm="1">
        <f t="array" ref="B305">_xlfn.IFS(financials[[#This Row],[Discounts]]&gt;50000,"High discount",financials[[#This Row],[Discounts]]&gt;=5001,"medium discount",financials[[#This Row],[Discounts]]&gt;=1,"Low discount",financials[[#This Row],[Discounts]]&lt;1,"None")</f>
        <v>medium discount</v>
      </c>
      <c r="C305">
        <v>2076</v>
      </c>
      <c r="D305" s="1">
        <v>350</v>
      </c>
      <c r="E305" s="1">
        <f>financials[[#This Row],[Units Sold]]*financials[[#This Row],[Sale Price]]-financials[[#This Row],[Discounts]]</f>
        <v>683004</v>
      </c>
      <c r="F305" s="1">
        <v>43596</v>
      </c>
      <c r="G305" s="1">
        <v>539760</v>
      </c>
      <c r="H305" s="1">
        <f>financials[[#This Row],[sales amount]]-financials[[#This Row],[COGS]]</f>
        <v>143244</v>
      </c>
      <c r="I305" s="5">
        <v>41548</v>
      </c>
    </row>
    <row r="306" spans="1:9" x14ac:dyDescent="0.3">
      <c r="A306" s="4" t="s">
        <v>8</v>
      </c>
      <c r="B306" s="4" t="str" cm="1">
        <f t="array" ref="B306">_xlfn.IFS(financials[[#This Row],[Discounts]]&gt;50000,"High discount",financials[[#This Row],[Discounts]]&gt;=5001,"medium discount",financials[[#This Row],[Discounts]]&gt;=1,"Low discount",financials[[#This Row],[Discounts]]&lt;1,"None")</f>
        <v>Low discount</v>
      </c>
      <c r="C306">
        <v>1757</v>
      </c>
      <c r="D306" s="1">
        <v>20</v>
      </c>
      <c r="E306" s="1">
        <f>financials[[#This Row],[Units Sold]]*financials[[#This Row],[Sale Price]]-financials[[#This Row],[Discounts]]</f>
        <v>33031.599999999999</v>
      </c>
      <c r="F306" s="1">
        <v>2108.4</v>
      </c>
      <c r="G306" s="1">
        <v>17570</v>
      </c>
      <c r="H306" s="1">
        <f>financials[[#This Row],[sales amount]]-financials[[#This Row],[COGS]]</f>
        <v>15461.599999999999</v>
      </c>
      <c r="I306" s="5">
        <v>41548</v>
      </c>
    </row>
    <row r="307" spans="1:9" x14ac:dyDescent="0.3">
      <c r="A307" s="4" t="s">
        <v>9</v>
      </c>
      <c r="B307" s="4" t="str" cm="1">
        <f t="array" ref="B307">_xlfn.IFS(financials[[#This Row],[Discounts]]&gt;50000,"High discount",financials[[#This Row],[Discounts]]&gt;=5001,"medium discount",financials[[#This Row],[Discounts]]&gt;=1,"Low discount",financials[[#This Row],[Discounts]]&lt;1,"None")</f>
        <v>Low discount</v>
      </c>
      <c r="C307">
        <v>2198</v>
      </c>
      <c r="D307" s="1">
        <v>15</v>
      </c>
      <c r="E307" s="1">
        <f>financials[[#This Row],[Units Sold]]*financials[[#This Row],[Sale Price]]-financials[[#This Row],[Discounts]]</f>
        <v>30991.8</v>
      </c>
      <c r="F307" s="1">
        <v>1978.2</v>
      </c>
      <c r="G307" s="1">
        <v>21980</v>
      </c>
      <c r="H307" s="1">
        <f>financials[[#This Row],[sales amount]]-financials[[#This Row],[COGS]]</f>
        <v>9011.7999999999993</v>
      </c>
      <c r="I307" s="5">
        <v>41852</v>
      </c>
    </row>
    <row r="308" spans="1:9" x14ac:dyDescent="0.3">
      <c r="A308" s="4" t="s">
        <v>9</v>
      </c>
      <c r="B308" s="4" t="str" cm="1">
        <f t="array" ref="B308">_xlfn.IFS(financials[[#This Row],[Discounts]]&gt;50000,"High discount",financials[[#This Row],[Discounts]]&gt;=5001,"medium discount",financials[[#This Row],[Discounts]]&gt;=1,"Low discount",financials[[#This Row],[Discounts]]&lt;1,"None")</f>
        <v>Low discount</v>
      </c>
      <c r="C308">
        <v>1743</v>
      </c>
      <c r="D308" s="1">
        <v>15</v>
      </c>
      <c r="E308" s="1">
        <f>financials[[#This Row],[Units Sold]]*financials[[#This Row],[Sale Price]]-financials[[#This Row],[Discounts]]</f>
        <v>24576.3</v>
      </c>
      <c r="F308" s="1">
        <v>1568.7</v>
      </c>
      <c r="G308" s="1">
        <v>17430</v>
      </c>
      <c r="H308" s="1">
        <f>financials[[#This Row],[sales amount]]-financials[[#This Row],[COGS]]</f>
        <v>7146.2999999999993</v>
      </c>
      <c r="I308" s="5">
        <v>41852</v>
      </c>
    </row>
    <row r="309" spans="1:9" x14ac:dyDescent="0.3">
      <c r="A309" s="4" t="s">
        <v>9</v>
      </c>
      <c r="B309" s="4" t="str" cm="1">
        <f t="array" ref="B309">_xlfn.IFS(financials[[#This Row],[Discounts]]&gt;50000,"High discount",financials[[#This Row],[Discounts]]&gt;=5001,"medium discount",financials[[#This Row],[Discounts]]&gt;=1,"Low discount",financials[[#This Row],[Discounts]]&lt;1,"None")</f>
        <v>Low discount</v>
      </c>
      <c r="C309">
        <v>1153</v>
      </c>
      <c r="D309" s="1">
        <v>15</v>
      </c>
      <c r="E309" s="1">
        <f>financials[[#This Row],[Units Sold]]*financials[[#This Row],[Sale Price]]-financials[[#This Row],[Discounts]]</f>
        <v>16257.3</v>
      </c>
      <c r="F309" s="1">
        <v>1037.7</v>
      </c>
      <c r="G309" s="1">
        <v>11530</v>
      </c>
      <c r="H309" s="1">
        <f>financials[[#This Row],[sales amount]]-financials[[#This Row],[COGS]]</f>
        <v>4727.2999999999993</v>
      </c>
      <c r="I309" s="5">
        <v>41913</v>
      </c>
    </row>
    <row r="310" spans="1:9" x14ac:dyDescent="0.3">
      <c r="A310" s="4" t="s">
        <v>9</v>
      </c>
      <c r="B310" s="4" t="str" cm="1">
        <f t="array" ref="B310">_xlfn.IFS(financials[[#This Row],[Discounts]]&gt;50000,"High discount",financials[[#This Row],[Discounts]]&gt;=5001,"medium discount",financials[[#This Row],[Discounts]]&gt;=1,"Low discount",financials[[#This Row],[Discounts]]&lt;1,"None")</f>
        <v>Low discount</v>
      </c>
      <c r="C310">
        <v>1757</v>
      </c>
      <c r="D310" s="1">
        <v>20</v>
      </c>
      <c r="E310" s="1">
        <f>financials[[#This Row],[Units Sold]]*financials[[#This Row],[Sale Price]]-financials[[#This Row],[Discounts]]</f>
        <v>33031.599999999999</v>
      </c>
      <c r="F310" s="1">
        <v>2108.4</v>
      </c>
      <c r="G310" s="1">
        <v>17570</v>
      </c>
      <c r="H310" s="1">
        <f>financials[[#This Row],[sales amount]]-financials[[#This Row],[COGS]]</f>
        <v>15461.599999999999</v>
      </c>
      <c r="I310" s="5">
        <v>41548</v>
      </c>
    </row>
    <row r="311" spans="1:9" x14ac:dyDescent="0.3">
      <c r="A311" s="4" t="s">
        <v>10</v>
      </c>
      <c r="B311" s="4" t="str" cm="1">
        <f t="array" ref="B311">_xlfn.IFS(financials[[#This Row],[Discounts]]&gt;50000,"High discount",financials[[#This Row],[Discounts]]&gt;=5001,"medium discount",financials[[#This Row],[Discounts]]&gt;=1,"Low discount",financials[[#This Row],[Discounts]]&lt;1,"None")</f>
        <v>Low discount</v>
      </c>
      <c r="C311">
        <v>1001</v>
      </c>
      <c r="D311" s="1">
        <v>20</v>
      </c>
      <c r="E311" s="1">
        <f>financials[[#This Row],[Units Sold]]*financials[[#This Row],[Sale Price]]-financials[[#This Row],[Discounts]]</f>
        <v>18818.8</v>
      </c>
      <c r="F311" s="1">
        <v>1201.2</v>
      </c>
      <c r="G311" s="1">
        <v>10010</v>
      </c>
      <c r="H311" s="1">
        <f>financials[[#This Row],[sales amount]]-financials[[#This Row],[COGS]]</f>
        <v>8808.7999999999993</v>
      </c>
      <c r="I311" s="5">
        <v>41852</v>
      </c>
    </row>
    <row r="312" spans="1:9" x14ac:dyDescent="0.3">
      <c r="A312" s="4" t="s">
        <v>10</v>
      </c>
      <c r="B312" s="4" t="str" cm="1">
        <f t="array" ref="B312">_xlfn.IFS(financials[[#This Row],[Discounts]]&gt;50000,"High discount",financials[[#This Row],[Discounts]]&gt;=5001,"medium discount",financials[[#This Row],[Discounts]]&gt;=1,"Low discount",financials[[#This Row],[Discounts]]&lt;1,"None")</f>
        <v>Low discount</v>
      </c>
      <c r="C312">
        <v>1333</v>
      </c>
      <c r="D312" s="1">
        <v>7</v>
      </c>
      <c r="E312" s="1">
        <f>financials[[#This Row],[Units Sold]]*financials[[#This Row],[Sale Price]]-financials[[#This Row],[Discounts]]</f>
        <v>8771.14</v>
      </c>
      <c r="F312" s="1">
        <v>559.86</v>
      </c>
      <c r="G312" s="1">
        <v>6665</v>
      </c>
      <c r="H312" s="1">
        <f>financials[[#This Row],[sales amount]]-financials[[#This Row],[COGS]]</f>
        <v>2106.1399999999994</v>
      </c>
      <c r="I312" s="5">
        <v>41944</v>
      </c>
    </row>
    <row r="313" spans="1:9" x14ac:dyDescent="0.3">
      <c r="A313" s="4" t="s">
        <v>11</v>
      </c>
      <c r="B313" s="4" t="str" cm="1">
        <f t="array" ref="B313">_xlfn.IFS(financials[[#This Row],[Discounts]]&gt;50000,"High discount",financials[[#This Row],[Discounts]]&gt;=5001,"medium discount",financials[[#This Row],[Discounts]]&gt;=1,"Low discount",financials[[#This Row],[Discounts]]&lt;1,"None")</f>
        <v>Low discount</v>
      </c>
      <c r="C313">
        <v>1153</v>
      </c>
      <c r="D313" s="1">
        <v>15</v>
      </c>
      <c r="E313" s="1">
        <f>financials[[#This Row],[Units Sold]]*financials[[#This Row],[Sale Price]]-financials[[#This Row],[Discounts]]</f>
        <v>16257.3</v>
      </c>
      <c r="F313" s="1">
        <v>1037.7</v>
      </c>
      <c r="G313" s="1">
        <v>11530</v>
      </c>
      <c r="H313" s="1">
        <f>financials[[#This Row],[sales amount]]-financials[[#This Row],[COGS]]</f>
        <v>4727.2999999999993</v>
      </c>
      <c r="I313" s="5">
        <v>41913</v>
      </c>
    </row>
    <row r="314" spans="1:9" x14ac:dyDescent="0.3">
      <c r="A314" s="4" t="s">
        <v>7</v>
      </c>
      <c r="B314" s="4" t="str" cm="1">
        <f t="array" ref="B314">_xlfn.IFS(financials[[#This Row],[Discounts]]&gt;50000,"High discount",financials[[#This Row],[Discounts]]&gt;=5001,"medium discount",financials[[#This Row],[Discounts]]&gt;=1,"Low discount",financials[[#This Row],[Discounts]]&lt;1,"None")</f>
        <v>Low discount</v>
      </c>
      <c r="C314">
        <v>727</v>
      </c>
      <c r="D314" s="1">
        <v>12</v>
      </c>
      <c r="E314" s="1">
        <f>financials[[#This Row],[Units Sold]]*financials[[#This Row],[Sale Price]]-financials[[#This Row],[Discounts]]</f>
        <v>8113.32</v>
      </c>
      <c r="F314" s="1">
        <v>610.67999999999995</v>
      </c>
      <c r="G314" s="1">
        <v>2181</v>
      </c>
      <c r="H314" s="1">
        <f>financials[[#This Row],[sales amount]]-financials[[#This Row],[COGS]]</f>
        <v>5932.32</v>
      </c>
      <c r="I314" s="5">
        <v>41671</v>
      </c>
    </row>
    <row r="315" spans="1:9" x14ac:dyDescent="0.3">
      <c r="A315" s="4" t="s">
        <v>7</v>
      </c>
      <c r="B315" s="4" t="str" cm="1">
        <f t="array" ref="B315">_xlfn.IFS(financials[[#This Row],[Discounts]]&gt;50000,"High discount",financials[[#This Row],[Discounts]]&gt;=5001,"medium discount",financials[[#This Row],[Discounts]]&gt;=1,"Low discount",financials[[#This Row],[Discounts]]&lt;1,"None")</f>
        <v>Low discount</v>
      </c>
      <c r="C315">
        <v>1884</v>
      </c>
      <c r="D315" s="1">
        <v>12</v>
      </c>
      <c r="E315" s="1">
        <f>financials[[#This Row],[Units Sold]]*financials[[#This Row],[Sale Price]]-financials[[#This Row],[Discounts]]</f>
        <v>21025.439999999999</v>
      </c>
      <c r="F315" s="1">
        <v>1582.56</v>
      </c>
      <c r="G315" s="1">
        <v>5652</v>
      </c>
      <c r="H315" s="1">
        <f>financials[[#This Row],[sales amount]]-financials[[#This Row],[COGS]]</f>
        <v>15373.439999999999</v>
      </c>
      <c r="I315" s="5">
        <v>41852</v>
      </c>
    </row>
    <row r="316" spans="1:9" x14ac:dyDescent="0.3">
      <c r="A316" s="4" t="s">
        <v>7</v>
      </c>
      <c r="B316" s="4" t="str" cm="1">
        <f t="array" ref="B316">_xlfn.IFS(financials[[#This Row],[Discounts]]&gt;50000,"High discount",financials[[#This Row],[Discounts]]&gt;=5001,"medium discount",financials[[#This Row],[Discounts]]&gt;=1,"Low discount",financials[[#This Row],[Discounts]]&lt;1,"None")</f>
        <v>Low discount</v>
      </c>
      <c r="C316">
        <v>1834</v>
      </c>
      <c r="D316" s="1">
        <v>20</v>
      </c>
      <c r="E316" s="1">
        <f>financials[[#This Row],[Units Sold]]*financials[[#This Row],[Sale Price]]-financials[[#This Row],[Discounts]]</f>
        <v>34112.400000000001</v>
      </c>
      <c r="F316" s="1">
        <v>2567.6</v>
      </c>
      <c r="G316" s="1">
        <v>18340</v>
      </c>
      <c r="H316" s="1">
        <f>financials[[#This Row],[sales amount]]-financials[[#This Row],[COGS]]</f>
        <v>15772.400000000001</v>
      </c>
      <c r="I316" s="5">
        <v>41518</v>
      </c>
    </row>
    <row r="317" spans="1:9" x14ac:dyDescent="0.3">
      <c r="A317" s="4" t="s">
        <v>8</v>
      </c>
      <c r="B317" s="4" t="str" cm="1">
        <f t="array" ref="B317">_xlfn.IFS(financials[[#This Row],[Discounts]]&gt;50000,"High discount",financials[[#This Row],[Discounts]]&gt;=5001,"medium discount",financials[[#This Row],[Discounts]]&gt;=1,"Low discount",financials[[#This Row],[Discounts]]&lt;1,"None")</f>
        <v>Low discount</v>
      </c>
      <c r="C317">
        <v>2340</v>
      </c>
      <c r="D317" s="1">
        <v>12</v>
      </c>
      <c r="E317" s="1">
        <f>financials[[#This Row],[Units Sold]]*financials[[#This Row],[Sale Price]]-financials[[#This Row],[Discounts]]</f>
        <v>26114.400000000001</v>
      </c>
      <c r="F317" s="1">
        <v>1965.6</v>
      </c>
      <c r="G317" s="1">
        <v>7020</v>
      </c>
      <c r="H317" s="1">
        <f>financials[[#This Row],[sales amount]]-financials[[#This Row],[COGS]]</f>
        <v>19094.400000000001</v>
      </c>
      <c r="I317" s="5">
        <v>41640</v>
      </c>
    </row>
    <row r="318" spans="1:9" x14ac:dyDescent="0.3">
      <c r="A318" s="4" t="s">
        <v>8</v>
      </c>
      <c r="B318" s="4" t="str" cm="1">
        <f t="array" ref="B318">_xlfn.IFS(financials[[#This Row],[Discounts]]&gt;50000,"High discount",financials[[#This Row],[Discounts]]&gt;=5001,"medium discount",financials[[#This Row],[Discounts]]&gt;=1,"Low discount",financials[[#This Row],[Discounts]]&lt;1,"None")</f>
        <v>Low discount</v>
      </c>
      <c r="C318">
        <v>2342</v>
      </c>
      <c r="D318" s="1">
        <v>12</v>
      </c>
      <c r="E318" s="1">
        <f>financials[[#This Row],[Units Sold]]*financials[[#This Row],[Sale Price]]-financials[[#This Row],[Discounts]]</f>
        <v>26136.720000000001</v>
      </c>
      <c r="F318" s="1">
        <v>1967.28</v>
      </c>
      <c r="G318" s="1">
        <v>7026</v>
      </c>
      <c r="H318" s="1">
        <f>financials[[#This Row],[sales amount]]-financials[[#This Row],[COGS]]</f>
        <v>19110.72</v>
      </c>
      <c r="I318" s="5">
        <v>41944</v>
      </c>
    </row>
    <row r="319" spans="1:9" x14ac:dyDescent="0.3">
      <c r="A319" s="4" t="s">
        <v>9</v>
      </c>
      <c r="B319" s="4" t="str" cm="1">
        <f t="array" ref="B319">_xlfn.IFS(financials[[#This Row],[Discounts]]&gt;50000,"High discount",financials[[#This Row],[Discounts]]&gt;=5001,"medium discount",financials[[#This Row],[Discounts]]&gt;=1,"Low discount",financials[[#This Row],[Discounts]]&lt;1,"None")</f>
        <v>Low discount</v>
      </c>
      <c r="C319">
        <v>1031</v>
      </c>
      <c r="D319" s="1">
        <v>7</v>
      </c>
      <c r="E319" s="1">
        <f>financials[[#This Row],[Units Sold]]*financials[[#This Row],[Sale Price]]-financials[[#This Row],[Discounts]]</f>
        <v>6711.81</v>
      </c>
      <c r="F319" s="1">
        <v>505.19</v>
      </c>
      <c r="G319" s="1">
        <v>5155</v>
      </c>
      <c r="H319" s="1">
        <f>financials[[#This Row],[sales amount]]-financials[[#This Row],[COGS]]</f>
        <v>1556.8100000000004</v>
      </c>
      <c r="I319" s="5">
        <v>41518</v>
      </c>
    </row>
    <row r="320" spans="1:9" x14ac:dyDescent="0.3">
      <c r="A320" s="4" t="s">
        <v>10</v>
      </c>
      <c r="B320" s="4" t="str" cm="1">
        <f t="array" ref="B320">_xlfn.IFS(financials[[#This Row],[Discounts]]&gt;50000,"High discount",financials[[#This Row],[Discounts]]&gt;=5001,"medium discount",financials[[#This Row],[Discounts]]&gt;=1,"Low discount",financials[[#This Row],[Discounts]]&lt;1,"None")</f>
        <v>Low discount</v>
      </c>
      <c r="C320">
        <v>1262</v>
      </c>
      <c r="D320" s="1">
        <v>15</v>
      </c>
      <c r="E320" s="1">
        <f>financials[[#This Row],[Units Sold]]*financials[[#This Row],[Sale Price]]-financials[[#This Row],[Discounts]]</f>
        <v>17604.900000000001</v>
      </c>
      <c r="F320" s="1">
        <v>1325.1</v>
      </c>
      <c r="G320" s="1">
        <v>12620</v>
      </c>
      <c r="H320" s="1">
        <f>financials[[#This Row],[sales amount]]-financials[[#This Row],[COGS]]</f>
        <v>4984.9000000000015</v>
      </c>
      <c r="I320" s="5">
        <v>41760</v>
      </c>
    </row>
    <row r="321" spans="1:9" x14ac:dyDescent="0.3">
      <c r="A321" s="4" t="s">
        <v>10</v>
      </c>
      <c r="B321" s="4" t="str" cm="1">
        <f t="array" ref="B321">_xlfn.IFS(financials[[#This Row],[Discounts]]&gt;50000,"High discount",financials[[#This Row],[Discounts]]&gt;=5001,"medium discount",financials[[#This Row],[Discounts]]&gt;=1,"Low discount",financials[[#This Row],[Discounts]]&lt;1,"None")</f>
        <v>Low discount</v>
      </c>
      <c r="C321">
        <v>1135</v>
      </c>
      <c r="D321" s="1">
        <v>7</v>
      </c>
      <c r="E321" s="1">
        <f>financials[[#This Row],[Units Sold]]*financials[[#This Row],[Sale Price]]-financials[[#This Row],[Discounts]]</f>
        <v>7388.85</v>
      </c>
      <c r="F321" s="1">
        <v>556.15</v>
      </c>
      <c r="G321" s="1">
        <v>5675</v>
      </c>
      <c r="H321" s="1">
        <f>financials[[#This Row],[sales amount]]-financials[[#This Row],[COGS]]</f>
        <v>1713.8500000000004</v>
      </c>
      <c r="I321" s="5">
        <v>41791</v>
      </c>
    </row>
    <row r="322" spans="1:9" x14ac:dyDescent="0.3">
      <c r="A322" s="4" t="s">
        <v>10</v>
      </c>
      <c r="B322" s="4" t="str" cm="1">
        <f t="array" ref="B322">_xlfn.IFS(financials[[#This Row],[Discounts]]&gt;50000,"High discount",financials[[#This Row],[Discounts]]&gt;=5001,"medium discount",financials[[#This Row],[Discounts]]&gt;=1,"Low discount",financials[[#This Row],[Discounts]]&lt;1,"None")</f>
        <v>Low discount</v>
      </c>
      <c r="C322">
        <v>547</v>
      </c>
      <c r="D322" s="1">
        <v>7</v>
      </c>
      <c r="E322" s="1">
        <f>financials[[#This Row],[Units Sold]]*financials[[#This Row],[Sale Price]]-financials[[#This Row],[Discounts]]</f>
        <v>3560.9700000000003</v>
      </c>
      <c r="F322" s="1">
        <v>268.02999999999997</v>
      </c>
      <c r="G322" s="1">
        <v>2735</v>
      </c>
      <c r="H322" s="1">
        <f>financials[[#This Row],[sales amount]]-financials[[#This Row],[COGS]]</f>
        <v>825.97000000000025</v>
      </c>
      <c r="I322" s="5">
        <v>41944</v>
      </c>
    </row>
    <row r="323" spans="1:9" x14ac:dyDescent="0.3">
      <c r="A323" s="4" t="s">
        <v>10</v>
      </c>
      <c r="B323" s="4" t="str" cm="1">
        <f t="array" ref="B323">_xlfn.IFS(financials[[#This Row],[Discounts]]&gt;50000,"High discount",financials[[#This Row],[Discounts]]&gt;=5001,"medium discount",financials[[#This Row],[Discounts]]&gt;=1,"Low discount",financials[[#This Row],[Discounts]]&lt;1,"None")</f>
        <v>Low discount</v>
      </c>
      <c r="C323">
        <v>1582</v>
      </c>
      <c r="D323" s="1">
        <v>7</v>
      </c>
      <c r="E323" s="1">
        <f>financials[[#This Row],[Units Sold]]*financials[[#This Row],[Sale Price]]-financials[[#This Row],[Discounts]]</f>
        <v>10298.82</v>
      </c>
      <c r="F323" s="1">
        <v>775.18</v>
      </c>
      <c r="G323" s="1">
        <v>7910</v>
      </c>
      <c r="H323" s="1">
        <f>financials[[#This Row],[sales amount]]-financials[[#This Row],[COGS]]</f>
        <v>2388.8199999999997</v>
      </c>
      <c r="I323" s="5">
        <v>41974</v>
      </c>
    </row>
    <row r="324" spans="1:9" x14ac:dyDescent="0.3">
      <c r="A324" s="4" t="s">
        <v>11</v>
      </c>
      <c r="B324" s="4" t="str" cm="1">
        <f t="array" ref="B324">_xlfn.IFS(financials[[#This Row],[Discounts]]&gt;50000,"High discount",financials[[#This Row],[Discounts]]&gt;=5001,"medium discount",financials[[#This Row],[Discounts]]&gt;=1,"Low discount",financials[[#This Row],[Discounts]]&lt;1,"None")</f>
        <v>Low discount</v>
      </c>
      <c r="C324">
        <v>1738.5</v>
      </c>
      <c r="D324" s="1">
        <v>12</v>
      </c>
      <c r="E324" s="1">
        <f>financials[[#This Row],[Units Sold]]*financials[[#This Row],[Sale Price]]-financials[[#This Row],[Discounts]]</f>
        <v>19401.66</v>
      </c>
      <c r="F324" s="1">
        <v>1460.34</v>
      </c>
      <c r="G324" s="1">
        <v>5215.5</v>
      </c>
      <c r="H324" s="1">
        <f>financials[[#This Row],[sales amount]]-financials[[#This Row],[COGS]]</f>
        <v>14186.16</v>
      </c>
      <c r="I324" s="5">
        <v>41730</v>
      </c>
    </row>
    <row r="325" spans="1:9" x14ac:dyDescent="0.3">
      <c r="A325" s="4" t="s">
        <v>11</v>
      </c>
      <c r="B325" s="4" t="str" cm="1">
        <f t="array" ref="B325">_xlfn.IFS(financials[[#This Row],[Discounts]]&gt;50000,"High discount",financials[[#This Row],[Discounts]]&gt;=5001,"medium discount",financials[[#This Row],[Discounts]]&gt;=1,"Low discount",financials[[#This Row],[Discounts]]&lt;1,"None")</f>
        <v>Low discount</v>
      </c>
      <c r="C325">
        <v>2215</v>
      </c>
      <c r="D325" s="1">
        <v>12</v>
      </c>
      <c r="E325" s="1">
        <f>financials[[#This Row],[Units Sold]]*financials[[#This Row],[Sale Price]]-financials[[#This Row],[Discounts]]</f>
        <v>24719.4</v>
      </c>
      <c r="F325" s="1">
        <v>1860.6</v>
      </c>
      <c r="G325" s="1">
        <v>6645</v>
      </c>
      <c r="H325" s="1">
        <f>financials[[#This Row],[sales amount]]-financials[[#This Row],[COGS]]</f>
        <v>18074.400000000001</v>
      </c>
      <c r="I325" s="5">
        <v>41518</v>
      </c>
    </row>
    <row r="326" spans="1:9" x14ac:dyDescent="0.3">
      <c r="A326" s="4" t="s">
        <v>11</v>
      </c>
      <c r="B326" s="4" t="str" cm="1">
        <f t="array" ref="B326">_xlfn.IFS(financials[[#This Row],[Discounts]]&gt;50000,"High discount",financials[[#This Row],[Discounts]]&gt;=5001,"medium discount",financials[[#This Row],[Discounts]]&gt;=1,"Low discount",financials[[#This Row],[Discounts]]&lt;1,"None")</f>
        <v>Low discount</v>
      </c>
      <c r="C326">
        <v>1582</v>
      </c>
      <c r="D326" s="1">
        <v>7</v>
      </c>
      <c r="E326" s="1">
        <f>financials[[#This Row],[Units Sold]]*financials[[#This Row],[Sale Price]]-financials[[#This Row],[Discounts]]</f>
        <v>10298.82</v>
      </c>
      <c r="F326" s="1">
        <v>775.18</v>
      </c>
      <c r="G326" s="1">
        <v>7910</v>
      </c>
      <c r="H326" s="1">
        <f>financials[[#This Row],[sales amount]]-financials[[#This Row],[COGS]]</f>
        <v>2388.8199999999997</v>
      </c>
      <c r="I326" s="5">
        <v>41974</v>
      </c>
    </row>
    <row r="327" spans="1:9" x14ac:dyDescent="0.3">
      <c r="A327" s="4" t="s">
        <v>12</v>
      </c>
      <c r="B327" s="4" t="str" cm="1">
        <f t="array" ref="B327">_xlfn.IFS(financials[[#This Row],[Discounts]]&gt;50000,"High discount",financials[[#This Row],[Discounts]]&gt;=5001,"medium discount",financials[[#This Row],[Discounts]]&gt;=1,"Low discount",financials[[#This Row],[Discounts]]&lt;1,"None")</f>
        <v>Low discount</v>
      </c>
      <c r="C327">
        <v>1135</v>
      </c>
      <c r="D327" s="1">
        <v>7</v>
      </c>
      <c r="E327" s="1">
        <f>financials[[#This Row],[Units Sold]]*financials[[#This Row],[Sale Price]]-financials[[#This Row],[Discounts]]</f>
        <v>7388.85</v>
      </c>
      <c r="F327" s="1">
        <v>556.15</v>
      </c>
      <c r="G327" s="1">
        <v>5675</v>
      </c>
      <c r="H327" s="1">
        <f>financials[[#This Row],[sales amount]]-financials[[#This Row],[COGS]]</f>
        <v>1713.8500000000004</v>
      </c>
      <c r="I327" s="5">
        <v>41791</v>
      </c>
    </row>
    <row r="328" spans="1:9" x14ac:dyDescent="0.3">
      <c r="A328" s="4" t="s">
        <v>7</v>
      </c>
      <c r="B328" s="4" t="str" cm="1">
        <f t="array" ref="B328">_xlfn.IFS(financials[[#This Row],[Discounts]]&gt;50000,"High discount",financials[[#This Row],[Discounts]]&gt;=5001,"medium discount",financials[[#This Row],[Discounts]]&gt;=1,"Low discount",financials[[#This Row],[Discounts]]&lt;1,"None")</f>
        <v>medium discount</v>
      </c>
      <c r="C328">
        <v>1761</v>
      </c>
      <c r="D328" s="1">
        <v>350</v>
      </c>
      <c r="E328" s="1">
        <f>financials[[#This Row],[Units Sold]]*financials[[#This Row],[Sale Price]]-financials[[#This Row],[Discounts]]</f>
        <v>573205.5</v>
      </c>
      <c r="F328" s="1">
        <v>43144.5</v>
      </c>
      <c r="G328" s="1">
        <v>457860</v>
      </c>
      <c r="H328" s="1">
        <f>financials[[#This Row],[sales amount]]-financials[[#This Row],[COGS]]</f>
        <v>115345.5</v>
      </c>
      <c r="I328" s="5">
        <v>41699</v>
      </c>
    </row>
    <row r="329" spans="1:9" x14ac:dyDescent="0.3">
      <c r="A329" s="4" t="s">
        <v>7</v>
      </c>
      <c r="B329" s="4" t="str" cm="1">
        <f t="array" ref="B329">_xlfn.IFS(financials[[#This Row],[Discounts]]&gt;50000,"High discount",financials[[#This Row],[Discounts]]&gt;=5001,"medium discount",financials[[#This Row],[Discounts]]&gt;=1,"Low discount",financials[[#This Row],[Discounts]]&lt;1,"None")</f>
        <v>medium discount</v>
      </c>
      <c r="C329">
        <v>448</v>
      </c>
      <c r="D329" s="1">
        <v>300</v>
      </c>
      <c r="E329" s="1">
        <f>financials[[#This Row],[Units Sold]]*financials[[#This Row],[Sale Price]]-financials[[#This Row],[Discounts]]</f>
        <v>124992</v>
      </c>
      <c r="F329" s="1">
        <v>9408</v>
      </c>
      <c r="G329" s="1">
        <v>112000</v>
      </c>
      <c r="H329" s="1">
        <f>financials[[#This Row],[sales amount]]-financials[[#This Row],[COGS]]</f>
        <v>12992</v>
      </c>
      <c r="I329" s="5">
        <v>41791</v>
      </c>
    </row>
    <row r="330" spans="1:9" x14ac:dyDescent="0.3">
      <c r="A330" s="4" t="s">
        <v>7</v>
      </c>
      <c r="B330" s="4" t="str" cm="1">
        <f t="array" ref="B330">_xlfn.IFS(financials[[#This Row],[Discounts]]&gt;50000,"High discount",financials[[#This Row],[Discounts]]&gt;=5001,"medium discount",financials[[#This Row],[Discounts]]&gt;=1,"Low discount",financials[[#This Row],[Discounts]]&lt;1,"None")</f>
        <v>medium discount</v>
      </c>
      <c r="C330">
        <v>2181</v>
      </c>
      <c r="D330" s="1">
        <v>300</v>
      </c>
      <c r="E330" s="1">
        <f>financials[[#This Row],[Units Sold]]*financials[[#This Row],[Sale Price]]-financials[[#This Row],[Discounts]]</f>
        <v>608499</v>
      </c>
      <c r="F330" s="1">
        <v>45801</v>
      </c>
      <c r="G330" s="1">
        <v>545250</v>
      </c>
      <c r="H330" s="1">
        <f>financials[[#This Row],[sales amount]]-financials[[#This Row],[COGS]]</f>
        <v>63249</v>
      </c>
      <c r="I330" s="5">
        <v>41913</v>
      </c>
    </row>
    <row r="331" spans="1:9" x14ac:dyDescent="0.3">
      <c r="A331" s="4" t="s">
        <v>8</v>
      </c>
      <c r="B331" s="4" t="str" cm="1">
        <f t="array" ref="B331">_xlfn.IFS(financials[[#This Row],[Discounts]]&gt;50000,"High discount",financials[[#This Row],[Discounts]]&gt;=5001,"medium discount",financials[[#This Row],[Discounts]]&gt;=1,"Low discount",financials[[#This Row],[Discounts]]&lt;1,"None")</f>
        <v>Low discount</v>
      </c>
      <c r="C331">
        <v>1976</v>
      </c>
      <c r="D331" s="1">
        <v>20</v>
      </c>
      <c r="E331" s="1">
        <f>financials[[#This Row],[Units Sold]]*financials[[#This Row],[Sale Price]]-financials[[#This Row],[Discounts]]</f>
        <v>36753.599999999999</v>
      </c>
      <c r="F331" s="1">
        <v>2766.4</v>
      </c>
      <c r="G331" s="1">
        <v>19760</v>
      </c>
      <c r="H331" s="1">
        <f>financials[[#This Row],[sales amount]]-financials[[#This Row],[COGS]]</f>
        <v>16993.599999999999</v>
      </c>
      <c r="I331" s="5">
        <v>41913</v>
      </c>
    </row>
    <row r="332" spans="1:9" x14ac:dyDescent="0.3">
      <c r="A332" s="4" t="s">
        <v>8</v>
      </c>
      <c r="B332" s="4" t="str" cm="1">
        <f t="array" ref="B332">_xlfn.IFS(financials[[#This Row],[Discounts]]&gt;50000,"High discount",financials[[#This Row],[Discounts]]&gt;=5001,"medium discount",financials[[#This Row],[Discounts]]&gt;=1,"Low discount",financials[[#This Row],[Discounts]]&lt;1,"None")</f>
        <v>medium discount</v>
      </c>
      <c r="C332">
        <v>2181</v>
      </c>
      <c r="D332" s="1">
        <v>300</v>
      </c>
      <c r="E332" s="1">
        <f>financials[[#This Row],[Units Sold]]*financials[[#This Row],[Sale Price]]-financials[[#This Row],[Discounts]]</f>
        <v>608499</v>
      </c>
      <c r="F332" s="1">
        <v>45801</v>
      </c>
      <c r="G332" s="1">
        <v>545250</v>
      </c>
      <c r="H332" s="1">
        <f>financials[[#This Row],[sales amount]]-financials[[#This Row],[COGS]]</f>
        <v>63249</v>
      </c>
      <c r="I332" s="5">
        <v>41913</v>
      </c>
    </row>
    <row r="333" spans="1:9" x14ac:dyDescent="0.3">
      <c r="A333" s="4" t="s">
        <v>8</v>
      </c>
      <c r="B333" s="4" t="str" cm="1">
        <f t="array" ref="B333">_xlfn.IFS(financials[[#This Row],[Discounts]]&gt;50000,"High discount",financials[[#This Row],[Discounts]]&gt;=5001,"medium discount",financials[[#This Row],[Discounts]]&gt;=1,"Low discount",financials[[#This Row],[Discounts]]&lt;1,"None")</f>
        <v>medium discount</v>
      </c>
      <c r="C333">
        <v>2500</v>
      </c>
      <c r="D333" s="1">
        <v>125</v>
      </c>
      <c r="E333" s="1">
        <f>financials[[#This Row],[Units Sold]]*financials[[#This Row],[Sale Price]]-financials[[#This Row],[Discounts]]</f>
        <v>290625</v>
      </c>
      <c r="F333" s="1">
        <v>21875</v>
      </c>
      <c r="G333" s="1">
        <v>300000</v>
      </c>
      <c r="H333" s="1">
        <f>financials[[#This Row],[sales amount]]-financials[[#This Row],[COGS]]</f>
        <v>-9375</v>
      </c>
      <c r="I333" s="5">
        <v>41579</v>
      </c>
    </row>
    <row r="334" spans="1:9" x14ac:dyDescent="0.3">
      <c r="A334" s="4" t="s">
        <v>9</v>
      </c>
      <c r="B334" s="4" t="str" cm="1">
        <f t="array" ref="B334">_xlfn.IFS(financials[[#This Row],[Discounts]]&gt;50000,"High discount",financials[[#This Row],[Discounts]]&gt;=5001,"medium discount",financials[[#This Row],[Discounts]]&gt;=1,"Low discount",financials[[#This Row],[Discounts]]&lt;1,"None")</f>
        <v>medium discount</v>
      </c>
      <c r="C334">
        <v>1702</v>
      </c>
      <c r="D334" s="1">
        <v>300</v>
      </c>
      <c r="E334" s="1">
        <f>financials[[#This Row],[Units Sold]]*financials[[#This Row],[Sale Price]]-financials[[#This Row],[Discounts]]</f>
        <v>474858</v>
      </c>
      <c r="F334" s="1">
        <v>35742</v>
      </c>
      <c r="G334" s="1">
        <v>425500</v>
      </c>
      <c r="H334" s="1">
        <f>financials[[#This Row],[sales amount]]-financials[[#This Row],[COGS]]</f>
        <v>49358</v>
      </c>
      <c r="I334" s="5">
        <v>41760</v>
      </c>
    </row>
    <row r="335" spans="1:9" x14ac:dyDescent="0.3">
      <c r="A335" s="4" t="s">
        <v>9</v>
      </c>
      <c r="B335" s="4" t="str" cm="1">
        <f t="array" ref="B335">_xlfn.IFS(financials[[#This Row],[Discounts]]&gt;50000,"High discount",financials[[#This Row],[Discounts]]&gt;=5001,"medium discount",financials[[#This Row],[Discounts]]&gt;=1,"Low discount",financials[[#This Row],[Discounts]]&lt;1,"None")</f>
        <v>medium discount</v>
      </c>
      <c r="C335">
        <v>448</v>
      </c>
      <c r="D335" s="1">
        <v>300</v>
      </c>
      <c r="E335" s="1">
        <f>financials[[#This Row],[Units Sold]]*financials[[#This Row],[Sale Price]]-financials[[#This Row],[Discounts]]</f>
        <v>124992</v>
      </c>
      <c r="F335" s="1">
        <v>9408</v>
      </c>
      <c r="G335" s="1">
        <v>112000</v>
      </c>
      <c r="H335" s="1">
        <f>financials[[#This Row],[sales amount]]-financials[[#This Row],[COGS]]</f>
        <v>12992</v>
      </c>
      <c r="I335" s="5">
        <v>41791</v>
      </c>
    </row>
    <row r="336" spans="1:9" x14ac:dyDescent="0.3">
      <c r="A336" s="4" t="s">
        <v>9</v>
      </c>
      <c r="B336" s="4" t="str" cm="1">
        <f t="array" ref="B336">_xlfn.IFS(financials[[#This Row],[Discounts]]&gt;50000,"High discount",financials[[#This Row],[Discounts]]&gt;=5001,"medium discount",financials[[#This Row],[Discounts]]&gt;=1,"Low discount",financials[[#This Row],[Discounts]]&lt;1,"None")</f>
        <v>medium discount</v>
      </c>
      <c r="C336">
        <v>3513</v>
      </c>
      <c r="D336" s="1">
        <v>125</v>
      </c>
      <c r="E336" s="1">
        <f>financials[[#This Row],[Units Sold]]*financials[[#This Row],[Sale Price]]-financials[[#This Row],[Discounts]]</f>
        <v>408386.25</v>
      </c>
      <c r="F336" s="1">
        <v>30738.75</v>
      </c>
      <c r="G336" s="1">
        <v>421560</v>
      </c>
      <c r="H336" s="1">
        <f>financials[[#This Row],[sales amount]]-financials[[#This Row],[COGS]]</f>
        <v>-13173.75</v>
      </c>
      <c r="I336" s="5">
        <v>41821</v>
      </c>
    </row>
    <row r="337" spans="1:9" x14ac:dyDescent="0.3">
      <c r="A337" s="4" t="s">
        <v>9</v>
      </c>
      <c r="B337" s="4" t="str" cm="1">
        <f t="array" ref="B337">_xlfn.IFS(financials[[#This Row],[Discounts]]&gt;50000,"High discount",financials[[#This Row],[Discounts]]&gt;=5001,"medium discount",financials[[#This Row],[Discounts]]&gt;=1,"Low discount",financials[[#This Row],[Discounts]]&lt;1,"None")</f>
        <v>Low discount</v>
      </c>
      <c r="C337">
        <v>2101</v>
      </c>
      <c r="D337" s="1">
        <v>15</v>
      </c>
      <c r="E337" s="1">
        <f>financials[[#This Row],[Units Sold]]*financials[[#This Row],[Sale Price]]-financials[[#This Row],[Discounts]]</f>
        <v>29308.95</v>
      </c>
      <c r="F337" s="1">
        <v>2206.0500000000002</v>
      </c>
      <c r="G337" s="1">
        <v>21010</v>
      </c>
      <c r="H337" s="1">
        <f>financials[[#This Row],[sales amount]]-financials[[#This Row],[COGS]]</f>
        <v>8298.9500000000007</v>
      </c>
      <c r="I337" s="5">
        <v>41852</v>
      </c>
    </row>
    <row r="338" spans="1:9" x14ac:dyDescent="0.3">
      <c r="A338" s="4" t="s">
        <v>9</v>
      </c>
      <c r="B338" s="4" t="str" cm="1">
        <f t="array" ref="B338">_xlfn.IFS(financials[[#This Row],[Discounts]]&gt;50000,"High discount",financials[[#This Row],[Discounts]]&gt;=5001,"medium discount",financials[[#This Row],[Discounts]]&gt;=1,"Low discount",financials[[#This Row],[Discounts]]&lt;1,"None")</f>
        <v>Low discount</v>
      </c>
      <c r="C338">
        <v>2931</v>
      </c>
      <c r="D338" s="1">
        <v>15</v>
      </c>
      <c r="E338" s="1">
        <f>financials[[#This Row],[Units Sold]]*financials[[#This Row],[Sale Price]]-financials[[#This Row],[Discounts]]</f>
        <v>40887.449999999997</v>
      </c>
      <c r="F338" s="1">
        <v>3077.55</v>
      </c>
      <c r="G338" s="1">
        <v>29310</v>
      </c>
      <c r="H338" s="1">
        <f>financials[[#This Row],[sales amount]]-financials[[#This Row],[COGS]]</f>
        <v>11577.449999999997</v>
      </c>
      <c r="I338" s="5">
        <v>41518</v>
      </c>
    </row>
    <row r="339" spans="1:9" x14ac:dyDescent="0.3">
      <c r="A339" s="4" t="s">
        <v>9</v>
      </c>
      <c r="B339" s="4" t="str" cm="1">
        <f t="array" ref="B339">_xlfn.IFS(financials[[#This Row],[Discounts]]&gt;50000,"High discount",financials[[#This Row],[Discounts]]&gt;=5001,"medium discount",financials[[#This Row],[Discounts]]&gt;=1,"Low discount",financials[[#This Row],[Discounts]]&lt;1,"None")</f>
        <v>Low discount</v>
      </c>
      <c r="C339">
        <v>1535</v>
      </c>
      <c r="D339" s="1">
        <v>20</v>
      </c>
      <c r="E339" s="1">
        <f>financials[[#This Row],[Units Sold]]*financials[[#This Row],[Sale Price]]-financials[[#This Row],[Discounts]]</f>
        <v>28551</v>
      </c>
      <c r="F339" s="1">
        <v>2149</v>
      </c>
      <c r="G339" s="1">
        <v>15350</v>
      </c>
      <c r="H339" s="1">
        <f>financials[[#This Row],[sales amount]]-financials[[#This Row],[COGS]]</f>
        <v>13201</v>
      </c>
      <c r="I339" s="5">
        <v>41883</v>
      </c>
    </row>
    <row r="340" spans="1:9" x14ac:dyDescent="0.3">
      <c r="A340" s="4" t="s">
        <v>9</v>
      </c>
      <c r="B340" s="4" t="str" cm="1">
        <f t="array" ref="B340">_xlfn.IFS(financials[[#This Row],[Discounts]]&gt;50000,"High discount",financials[[#This Row],[Discounts]]&gt;=5001,"medium discount",financials[[#This Row],[Discounts]]&gt;=1,"Low discount",financials[[#This Row],[Discounts]]&lt;1,"None")</f>
        <v>medium discount</v>
      </c>
      <c r="C340">
        <v>1123</v>
      </c>
      <c r="D340" s="1">
        <v>300</v>
      </c>
      <c r="E340" s="1">
        <f>financials[[#This Row],[Units Sold]]*financials[[#This Row],[Sale Price]]-financials[[#This Row],[Discounts]]</f>
        <v>313317</v>
      </c>
      <c r="F340" s="1">
        <v>23583</v>
      </c>
      <c r="G340" s="1">
        <v>280750</v>
      </c>
      <c r="H340" s="1">
        <f>financials[[#This Row],[sales amount]]-financials[[#This Row],[COGS]]</f>
        <v>32567</v>
      </c>
      <c r="I340" s="5">
        <v>41518</v>
      </c>
    </row>
    <row r="341" spans="1:9" x14ac:dyDescent="0.3">
      <c r="A341" s="4" t="s">
        <v>9</v>
      </c>
      <c r="B341" s="4" t="str" cm="1">
        <f t="array" ref="B341">_xlfn.IFS(financials[[#This Row],[Discounts]]&gt;50000,"High discount",financials[[#This Row],[Discounts]]&gt;=5001,"medium discount",financials[[#This Row],[Discounts]]&gt;=1,"Low discount",financials[[#This Row],[Discounts]]&lt;1,"None")</f>
        <v>medium discount</v>
      </c>
      <c r="C341">
        <v>1404</v>
      </c>
      <c r="D341" s="1">
        <v>300</v>
      </c>
      <c r="E341" s="1">
        <f>financials[[#This Row],[Units Sold]]*financials[[#This Row],[Sale Price]]-financials[[#This Row],[Discounts]]</f>
        <v>391716</v>
      </c>
      <c r="F341" s="1">
        <v>29484</v>
      </c>
      <c r="G341" s="1">
        <v>351000</v>
      </c>
      <c r="H341" s="1">
        <f>financials[[#This Row],[sales amount]]-financials[[#This Row],[COGS]]</f>
        <v>40716</v>
      </c>
      <c r="I341" s="5">
        <v>41579</v>
      </c>
    </row>
    <row r="342" spans="1:9" x14ac:dyDescent="0.3">
      <c r="A342" s="4" t="s">
        <v>9</v>
      </c>
      <c r="B342" s="4" t="str" cm="1">
        <f t="array" ref="B342">_xlfn.IFS(financials[[#This Row],[Discounts]]&gt;50000,"High discount",financials[[#This Row],[Discounts]]&gt;=5001,"medium discount",financials[[#This Row],[Discounts]]&gt;=1,"Low discount",financials[[#This Row],[Discounts]]&lt;1,"None")</f>
        <v>Low discount</v>
      </c>
      <c r="C342">
        <v>2763</v>
      </c>
      <c r="D342" s="1">
        <v>12</v>
      </c>
      <c r="E342" s="1">
        <f>financials[[#This Row],[Units Sold]]*financials[[#This Row],[Sale Price]]-financials[[#This Row],[Discounts]]</f>
        <v>30835.08</v>
      </c>
      <c r="F342" s="1">
        <v>2320.92</v>
      </c>
      <c r="G342" s="1">
        <v>8289</v>
      </c>
      <c r="H342" s="1">
        <f>financials[[#This Row],[sales amount]]-financials[[#This Row],[COGS]]</f>
        <v>22546.080000000002</v>
      </c>
      <c r="I342" s="5">
        <v>41579</v>
      </c>
    </row>
    <row r="343" spans="1:9" x14ac:dyDescent="0.3">
      <c r="A343" s="4" t="s">
        <v>9</v>
      </c>
      <c r="B343" s="4" t="str" cm="1">
        <f t="array" ref="B343">_xlfn.IFS(financials[[#This Row],[Discounts]]&gt;50000,"High discount",financials[[#This Row],[Discounts]]&gt;=5001,"medium discount",financials[[#This Row],[Discounts]]&gt;=1,"Low discount",financials[[#This Row],[Discounts]]&lt;1,"None")</f>
        <v>Low discount</v>
      </c>
      <c r="C343">
        <v>2125</v>
      </c>
      <c r="D343" s="1">
        <v>7</v>
      </c>
      <c r="E343" s="1">
        <f>financials[[#This Row],[Units Sold]]*financials[[#This Row],[Sale Price]]-financials[[#This Row],[Discounts]]</f>
        <v>13833.75</v>
      </c>
      <c r="F343" s="1">
        <v>1041.25</v>
      </c>
      <c r="G343" s="1">
        <v>10625</v>
      </c>
      <c r="H343" s="1">
        <f>financials[[#This Row],[sales amount]]-financials[[#This Row],[COGS]]</f>
        <v>3208.75</v>
      </c>
      <c r="I343" s="5">
        <v>41609</v>
      </c>
    </row>
    <row r="344" spans="1:9" x14ac:dyDescent="0.3">
      <c r="A344" s="4" t="s">
        <v>10</v>
      </c>
      <c r="B344" s="4" t="str" cm="1">
        <f t="array" ref="B344">_xlfn.IFS(financials[[#This Row],[Discounts]]&gt;50000,"High discount",financials[[#This Row],[Discounts]]&gt;=5001,"medium discount",financials[[#This Row],[Discounts]]&gt;=1,"Low discount",financials[[#This Row],[Discounts]]&lt;1,"None")</f>
        <v>medium discount</v>
      </c>
      <c r="C344">
        <v>1659</v>
      </c>
      <c r="D344" s="1">
        <v>300</v>
      </c>
      <c r="E344" s="1">
        <f>financials[[#This Row],[Units Sold]]*financials[[#This Row],[Sale Price]]-financials[[#This Row],[Discounts]]</f>
        <v>462861</v>
      </c>
      <c r="F344" s="1">
        <v>34839</v>
      </c>
      <c r="G344" s="1">
        <v>414750</v>
      </c>
      <c r="H344" s="1">
        <f>financials[[#This Row],[sales amount]]-financials[[#This Row],[COGS]]</f>
        <v>48111</v>
      </c>
      <c r="I344" s="5">
        <v>41821</v>
      </c>
    </row>
    <row r="345" spans="1:9" x14ac:dyDescent="0.3">
      <c r="A345" s="4" t="s">
        <v>10</v>
      </c>
      <c r="B345" s="4" t="str" cm="1">
        <f t="array" ref="B345">_xlfn.IFS(financials[[#This Row],[Discounts]]&gt;50000,"High discount",financials[[#This Row],[Discounts]]&gt;=5001,"medium discount",financials[[#This Row],[Discounts]]&gt;=1,"Low discount",financials[[#This Row],[Discounts]]&lt;1,"None")</f>
        <v>Low discount</v>
      </c>
      <c r="C345">
        <v>609</v>
      </c>
      <c r="D345" s="1">
        <v>20</v>
      </c>
      <c r="E345" s="1">
        <f>financials[[#This Row],[Units Sold]]*financials[[#This Row],[Sale Price]]-financials[[#This Row],[Discounts]]</f>
        <v>11327.4</v>
      </c>
      <c r="F345" s="1">
        <v>852.6</v>
      </c>
      <c r="G345" s="1">
        <v>6090</v>
      </c>
      <c r="H345" s="1">
        <f>financials[[#This Row],[sales amount]]-financials[[#This Row],[COGS]]</f>
        <v>5237.3999999999996</v>
      </c>
      <c r="I345" s="5">
        <v>41852</v>
      </c>
    </row>
    <row r="346" spans="1:9" x14ac:dyDescent="0.3">
      <c r="A346" s="4" t="s">
        <v>10</v>
      </c>
      <c r="B346" s="4" t="str" cm="1">
        <f t="array" ref="B346">_xlfn.IFS(financials[[#This Row],[Discounts]]&gt;50000,"High discount",financials[[#This Row],[Discounts]]&gt;=5001,"medium discount",financials[[#This Row],[Discounts]]&gt;=1,"Low discount",financials[[#This Row],[Discounts]]&lt;1,"None")</f>
        <v>medium discount</v>
      </c>
      <c r="C346">
        <v>2087</v>
      </c>
      <c r="D346" s="1">
        <v>125</v>
      </c>
      <c r="E346" s="1">
        <f>financials[[#This Row],[Units Sold]]*financials[[#This Row],[Sale Price]]-financials[[#This Row],[Discounts]]</f>
        <v>242613.75</v>
      </c>
      <c r="F346" s="1">
        <v>18261.25</v>
      </c>
      <c r="G346" s="1">
        <v>250440</v>
      </c>
      <c r="H346" s="1">
        <f>financials[[#This Row],[sales amount]]-financials[[#This Row],[COGS]]</f>
        <v>-7826.25</v>
      </c>
      <c r="I346" s="5">
        <v>41883</v>
      </c>
    </row>
    <row r="347" spans="1:9" x14ac:dyDescent="0.3">
      <c r="A347" s="4" t="s">
        <v>10</v>
      </c>
      <c r="B347" s="4" t="str" cm="1">
        <f t="array" ref="B347">_xlfn.IFS(financials[[#This Row],[Discounts]]&gt;50000,"High discount",financials[[#This Row],[Discounts]]&gt;=5001,"medium discount",financials[[#This Row],[Discounts]]&gt;=1,"Low discount",financials[[#This Row],[Discounts]]&lt;1,"None")</f>
        <v>Low discount</v>
      </c>
      <c r="C347">
        <v>1976</v>
      </c>
      <c r="D347" s="1">
        <v>20</v>
      </c>
      <c r="E347" s="1">
        <f>financials[[#This Row],[Units Sold]]*financials[[#This Row],[Sale Price]]-financials[[#This Row],[Discounts]]</f>
        <v>36753.599999999999</v>
      </c>
      <c r="F347" s="1">
        <v>2766.4</v>
      </c>
      <c r="G347" s="1">
        <v>19760</v>
      </c>
      <c r="H347" s="1">
        <f>financials[[#This Row],[sales amount]]-financials[[#This Row],[COGS]]</f>
        <v>16993.599999999999</v>
      </c>
      <c r="I347" s="5">
        <v>41913</v>
      </c>
    </row>
    <row r="348" spans="1:9" x14ac:dyDescent="0.3">
      <c r="A348" s="4" t="s">
        <v>10</v>
      </c>
      <c r="B348" s="4" t="str" cm="1">
        <f t="array" ref="B348">_xlfn.IFS(financials[[#This Row],[Discounts]]&gt;50000,"High discount",financials[[#This Row],[Discounts]]&gt;=5001,"medium discount",financials[[#This Row],[Discounts]]&gt;=1,"Low discount",financials[[#This Row],[Discounts]]&lt;1,"None")</f>
        <v>Low discount</v>
      </c>
      <c r="C348">
        <v>1421</v>
      </c>
      <c r="D348" s="1">
        <v>20</v>
      </c>
      <c r="E348" s="1">
        <f>financials[[#This Row],[Units Sold]]*financials[[#This Row],[Sale Price]]-financials[[#This Row],[Discounts]]</f>
        <v>26430.6</v>
      </c>
      <c r="F348" s="1">
        <v>1989.4</v>
      </c>
      <c r="G348" s="1">
        <v>14210</v>
      </c>
      <c r="H348" s="1">
        <f>financials[[#This Row],[sales amount]]-financials[[#This Row],[COGS]]</f>
        <v>12220.599999999999</v>
      </c>
      <c r="I348" s="5">
        <v>41609</v>
      </c>
    </row>
    <row r="349" spans="1:9" x14ac:dyDescent="0.3">
      <c r="A349" s="4" t="s">
        <v>10</v>
      </c>
      <c r="B349" s="4" t="str" cm="1">
        <f t="array" ref="B349">_xlfn.IFS(financials[[#This Row],[Discounts]]&gt;50000,"High discount",financials[[#This Row],[Discounts]]&gt;=5001,"medium discount",financials[[#This Row],[Discounts]]&gt;=1,"Low discount",financials[[#This Row],[Discounts]]&lt;1,"None")</f>
        <v>medium discount</v>
      </c>
      <c r="C349">
        <v>1372</v>
      </c>
      <c r="D349" s="1">
        <v>300</v>
      </c>
      <c r="E349" s="1">
        <f>financials[[#This Row],[Units Sold]]*financials[[#This Row],[Sale Price]]-financials[[#This Row],[Discounts]]</f>
        <v>382788</v>
      </c>
      <c r="F349" s="1">
        <v>28812</v>
      </c>
      <c r="G349" s="1">
        <v>343000</v>
      </c>
      <c r="H349" s="1">
        <f>financials[[#This Row],[sales amount]]-financials[[#This Row],[COGS]]</f>
        <v>39788</v>
      </c>
      <c r="I349" s="5">
        <v>41974</v>
      </c>
    </row>
    <row r="350" spans="1:9" x14ac:dyDescent="0.3">
      <c r="A350" s="4" t="s">
        <v>10</v>
      </c>
      <c r="B350" s="4" t="str" cm="1">
        <f t="array" ref="B350">_xlfn.IFS(financials[[#This Row],[Discounts]]&gt;50000,"High discount",financials[[#This Row],[Discounts]]&gt;=5001,"medium discount",financials[[#This Row],[Discounts]]&gt;=1,"Low discount",financials[[#This Row],[Discounts]]&lt;1,"None")</f>
        <v>Low discount</v>
      </c>
      <c r="C350">
        <v>588</v>
      </c>
      <c r="D350" s="1">
        <v>20</v>
      </c>
      <c r="E350" s="1">
        <f>financials[[#This Row],[Units Sold]]*financials[[#This Row],[Sale Price]]-financials[[#This Row],[Discounts]]</f>
        <v>10936.8</v>
      </c>
      <c r="F350" s="1">
        <v>823.2</v>
      </c>
      <c r="G350" s="1">
        <v>5880</v>
      </c>
      <c r="H350" s="1">
        <f>financials[[#This Row],[sales amount]]-financials[[#This Row],[COGS]]</f>
        <v>5056.7999999999993</v>
      </c>
      <c r="I350" s="5">
        <v>41609</v>
      </c>
    </row>
    <row r="351" spans="1:9" x14ac:dyDescent="0.3">
      <c r="A351" s="4" t="s">
        <v>11</v>
      </c>
      <c r="B351" s="4" t="str" cm="1">
        <f t="array" ref="B351">_xlfn.IFS(financials[[#This Row],[Discounts]]&gt;50000,"High discount",financials[[#This Row],[Discounts]]&gt;=5001,"medium discount",financials[[#This Row],[Discounts]]&gt;=1,"Low discount",financials[[#This Row],[Discounts]]&lt;1,"None")</f>
        <v>Low discount</v>
      </c>
      <c r="C351">
        <v>3244.5</v>
      </c>
      <c r="D351" s="1">
        <v>12</v>
      </c>
      <c r="E351" s="1">
        <f>financials[[#This Row],[Units Sold]]*financials[[#This Row],[Sale Price]]-financials[[#This Row],[Discounts]]</f>
        <v>36208.620000000003</v>
      </c>
      <c r="F351" s="1">
        <v>2725.38</v>
      </c>
      <c r="G351" s="1">
        <v>9733.5</v>
      </c>
      <c r="H351" s="1">
        <f>financials[[#This Row],[sales amount]]-financials[[#This Row],[COGS]]</f>
        <v>26475.120000000003</v>
      </c>
      <c r="I351" s="5">
        <v>41640</v>
      </c>
    </row>
    <row r="352" spans="1:9" x14ac:dyDescent="0.3">
      <c r="A352" s="4" t="s">
        <v>11</v>
      </c>
      <c r="B352" s="4" t="str" cm="1">
        <f t="array" ref="B352">_xlfn.IFS(financials[[#This Row],[Discounts]]&gt;50000,"High discount",financials[[#This Row],[Discounts]]&gt;=5001,"medium discount",financials[[#This Row],[Discounts]]&gt;=1,"Low discount",financials[[#This Row],[Discounts]]&lt;1,"None")</f>
        <v>medium discount</v>
      </c>
      <c r="C352">
        <v>959</v>
      </c>
      <c r="D352" s="1">
        <v>300</v>
      </c>
      <c r="E352" s="1">
        <f>financials[[#This Row],[Units Sold]]*financials[[#This Row],[Sale Price]]-financials[[#This Row],[Discounts]]</f>
        <v>267561</v>
      </c>
      <c r="F352" s="1">
        <v>20139</v>
      </c>
      <c r="G352" s="1">
        <v>239750</v>
      </c>
      <c r="H352" s="1">
        <f>financials[[#This Row],[sales amount]]-financials[[#This Row],[COGS]]</f>
        <v>27811</v>
      </c>
      <c r="I352" s="5">
        <v>41671</v>
      </c>
    </row>
    <row r="353" spans="1:9" x14ac:dyDescent="0.3">
      <c r="A353" s="4" t="s">
        <v>11</v>
      </c>
      <c r="B353" s="4" t="str" cm="1">
        <f t="array" ref="B353">_xlfn.IFS(financials[[#This Row],[Discounts]]&gt;50000,"High discount",financials[[#This Row],[Discounts]]&gt;=5001,"medium discount",financials[[#This Row],[Discounts]]&gt;=1,"Low discount",financials[[#This Row],[Discounts]]&lt;1,"None")</f>
        <v>High discount</v>
      </c>
      <c r="C353">
        <v>2747</v>
      </c>
      <c r="D353" s="1">
        <v>300</v>
      </c>
      <c r="E353" s="1">
        <f>financials[[#This Row],[Units Sold]]*financials[[#This Row],[Sale Price]]-financials[[#This Row],[Discounts]]</f>
        <v>766413</v>
      </c>
      <c r="F353" s="1">
        <v>57687</v>
      </c>
      <c r="G353" s="1">
        <v>686750</v>
      </c>
      <c r="H353" s="1">
        <f>financials[[#This Row],[sales amount]]-financials[[#This Row],[COGS]]</f>
        <v>79663</v>
      </c>
      <c r="I353" s="5">
        <v>41671</v>
      </c>
    </row>
    <row r="354" spans="1:9" x14ac:dyDescent="0.3">
      <c r="A354" s="4" t="s">
        <v>12</v>
      </c>
      <c r="B354" s="4" t="str" cm="1">
        <f t="array" ref="B354">_xlfn.IFS(financials[[#This Row],[Discounts]]&gt;50000,"High discount",financials[[#This Row],[Discounts]]&gt;=5001,"medium discount",financials[[#This Row],[Discounts]]&gt;=1,"Low discount",financials[[#This Row],[Discounts]]&lt;1,"None")</f>
        <v>medium discount</v>
      </c>
      <c r="C354">
        <v>1645</v>
      </c>
      <c r="D354" s="1">
        <v>125</v>
      </c>
      <c r="E354" s="1">
        <f>financials[[#This Row],[Units Sold]]*financials[[#This Row],[Sale Price]]-financials[[#This Row],[Discounts]]</f>
        <v>191231.25</v>
      </c>
      <c r="F354" s="1">
        <v>14393.75</v>
      </c>
      <c r="G354" s="1">
        <v>197400</v>
      </c>
      <c r="H354" s="1">
        <f>financials[[#This Row],[sales amount]]-financials[[#This Row],[COGS]]</f>
        <v>-6168.75</v>
      </c>
      <c r="I354" s="5">
        <v>41760</v>
      </c>
    </row>
    <row r="355" spans="1:9" x14ac:dyDescent="0.3">
      <c r="A355" s="4" t="s">
        <v>12</v>
      </c>
      <c r="B355" s="4" t="str" cm="1">
        <f t="array" ref="B355">_xlfn.IFS(financials[[#This Row],[Discounts]]&gt;50000,"High discount",financials[[#This Row],[Discounts]]&gt;=5001,"medium discount",financials[[#This Row],[Discounts]]&gt;=1,"Low discount",financials[[#This Row],[Discounts]]&lt;1,"None")</f>
        <v>High discount</v>
      </c>
      <c r="C355">
        <v>2876</v>
      </c>
      <c r="D355" s="1">
        <v>350</v>
      </c>
      <c r="E355" s="1">
        <f>financials[[#This Row],[Units Sold]]*financials[[#This Row],[Sale Price]]-financials[[#This Row],[Discounts]]</f>
        <v>936138</v>
      </c>
      <c r="F355" s="1">
        <v>70462</v>
      </c>
      <c r="G355" s="1">
        <v>747760</v>
      </c>
      <c r="H355" s="1">
        <f>financials[[#This Row],[sales amount]]-financials[[#This Row],[COGS]]</f>
        <v>188378</v>
      </c>
      <c r="I355" s="5">
        <v>41883</v>
      </c>
    </row>
    <row r="356" spans="1:9" x14ac:dyDescent="0.3">
      <c r="A356" s="4" t="s">
        <v>12</v>
      </c>
      <c r="B356" s="4" t="str" cm="1">
        <f t="array" ref="B356">_xlfn.IFS(financials[[#This Row],[Discounts]]&gt;50000,"High discount",financials[[#This Row],[Discounts]]&gt;=5001,"medium discount",financials[[#This Row],[Discounts]]&gt;=1,"Low discount",financials[[#This Row],[Discounts]]&lt;1,"None")</f>
        <v>medium discount</v>
      </c>
      <c r="C356">
        <v>994</v>
      </c>
      <c r="D356" s="1">
        <v>125</v>
      </c>
      <c r="E356" s="1">
        <f>financials[[#This Row],[Units Sold]]*financials[[#This Row],[Sale Price]]-financials[[#This Row],[Discounts]]</f>
        <v>115552.5</v>
      </c>
      <c r="F356" s="1">
        <v>8697.5</v>
      </c>
      <c r="G356" s="1">
        <v>119280</v>
      </c>
      <c r="H356" s="1">
        <f>financials[[#This Row],[sales amount]]-financials[[#This Row],[COGS]]</f>
        <v>-3727.5</v>
      </c>
      <c r="I356" s="5">
        <v>41518</v>
      </c>
    </row>
    <row r="357" spans="1:9" x14ac:dyDescent="0.3">
      <c r="A357" s="4" t="s">
        <v>12</v>
      </c>
      <c r="B357" s="4" t="str" cm="1">
        <f t="array" ref="B357">_xlfn.IFS(financials[[#This Row],[Discounts]]&gt;50000,"High discount",financials[[#This Row],[Discounts]]&gt;=5001,"medium discount",financials[[#This Row],[Discounts]]&gt;=1,"Low discount",financials[[#This Row],[Discounts]]&lt;1,"None")</f>
        <v>Low discount</v>
      </c>
      <c r="C357">
        <v>1118</v>
      </c>
      <c r="D357" s="1">
        <v>20</v>
      </c>
      <c r="E357" s="1">
        <f>financials[[#This Row],[Units Sold]]*financials[[#This Row],[Sale Price]]-financials[[#This Row],[Discounts]]</f>
        <v>20794.8</v>
      </c>
      <c r="F357" s="1">
        <v>1565.2</v>
      </c>
      <c r="G357" s="1">
        <v>11180</v>
      </c>
      <c r="H357" s="1">
        <f>financials[[#This Row],[sales amount]]-financials[[#This Row],[COGS]]</f>
        <v>9614.7999999999993</v>
      </c>
      <c r="I357" s="5">
        <v>41944</v>
      </c>
    </row>
    <row r="358" spans="1:9" x14ac:dyDescent="0.3">
      <c r="A358" s="4" t="s">
        <v>12</v>
      </c>
      <c r="B358" s="4" t="str" cm="1">
        <f t="array" ref="B358">_xlfn.IFS(financials[[#This Row],[Discounts]]&gt;50000,"High discount",financials[[#This Row],[Discounts]]&gt;=5001,"medium discount",financials[[#This Row],[Discounts]]&gt;=1,"Low discount",financials[[#This Row],[Discounts]]&lt;1,"None")</f>
        <v>medium discount</v>
      </c>
      <c r="C358">
        <v>1372</v>
      </c>
      <c r="D358" s="1">
        <v>300</v>
      </c>
      <c r="E358" s="1">
        <f>financials[[#This Row],[Units Sold]]*financials[[#This Row],[Sale Price]]-financials[[#This Row],[Discounts]]</f>
        <v>382788</v>
      </c>
      <c r="F358" s="1">
        <v>28812</v>
      </c>
      <c r="G358" s="1">
        <v>343000</v>
      </c>
      <c r="H358" s="1">
        <f>financials[[#This Row],[sales amount]]-financials[[#This Row],[COGS]]</f>
        <v>39788</v>
      </c>
      <c r="I358" s="5">
        <v>41974</v>
      </c>
    </row>
    <row r="359" spans="1:9" x14ac:dyDescent="0.3">
      <c r="A359" s="4" t="s">
        <v>8</v>
      </c>
      <c r="B359" s="4" t="str" cm="1">
        <f t="array" ref="B359">_xlfn.IFS(financials[[#This Row],[Discounts]]&gt;50000,"High discount",financials[[#This Row],[Discounts]]&gt;=5001,"medium discount",financials[[#This Row],[Discounts]]&gt;=1,"Low discount",financials[[#This Row],[Discounts]]&lt;1,"None")</f>
        <v>Low discount</v>
      </c>
      <c r="C359">
        <v>488</v>
      </c>
      <c r="D359" s="1">
        <v>7</v>
      </c>
      <c r="E359" s="1">
        <f>financials[[#This Row],[Units Sold]]*financials[[#This Row],[Sale Price]]-financials[[#This Row],[Discounts]]</f>
        <v>3142.7200000000003</v>
      </c>
      <c r="F359" s="1">
        <v>273.27999999999997</v>
      </c>
      <c r="G359" s="1">
        <v>2440</v>
      </c>
      <c r="H359" s="1">
        <f>financials[[#This Row],[sales amount]]-financials[[#This Row],[COGS]]</f>
        <v>702.72000000000025</v>
      </c>
      <c r="I359" s="5">
        <v>41671</v>
      </c>
    </row>
    <row r="360" spans="1:9" x14ac:dyDescent="0.3">
      <c r="A360" s="4" t="s">
        <v>8</v>
      </c>
      <c r="B360" s="4" t="str" cm="1">
        <f t="array" ref="B360">_xlfn.IFS(financials[[#This Row],[Discounts]]&gt;50000,"High discount",financials[[#This Row],[Discounts]]&gt;=5001,"medium discount",financials[[#This Row],[Discounts]]&gt;=1,"Low discount",financials[[#This Row],[Discounts]]&lt;1,"None")</f>
        <v>Low discount</v>
      </c>
      <c r="C360">
        <v>1282</v>
      </c>
      <c r="D360" s="1">
        <v>20</v>
      </c>
      <c r="E360" s="1">
        <f>financials[[#This Row],[Units Sold]]*financials[[#This Row],[Sale Price]]-financials[[#This Row],[Discounts]]</f>
        <v>23588.799999999999</v>
      </c>
      <c r="F360" s="1">
        <v>2051.1999999999998</v>
      </c>
      <c r="G360" s="1">
        <v>12820</v>
      </c>
      <c r="H360" s="1">
        <f>financials[[#This Row],[sales amount]]-financials[[#This Row],[COGS]]</f>
        <v>10768.8</v>
      </c>
      <c r="I360" s="5">
        <v>41791</v>
      </c>
    </row>
    <row r="361" spans="1:9" x14ac:dyDescent="0.3">
      <c r="A361" s="4" t="s">
        <v>9</v>
      </c>
      <c r="B361" s="4" t="str" cm="1">
        <f t="array" ref="B361">_xlfn.IFS(financials[[#This Row],[Discounts]]&gt;50000,"High discount",financials[[#This Row],[Discounts]]&gt;=5001,"medium discount",financials[[#This Row],[Discounts]]&gt;=1,"Low discount",financials[[#This Row],[Discounts]]&lt;1,"None")</f>
        <v>Low discount</v>
      </c>
      <c r="C361">
        <v>257</v>
      </c>
      <c r="D361" s="1">
        <v>7</v>
      </c>
      <c r="E361" s="1">
        <f>financials[[#This Row],[Units Sold]]*financials[[#This Row],[Sale Price]]-financials[[#This Row],[Discounts]]</f>
        <v>1655.08</v>
      </c>
      <c r="F361" s="1">
        <v>143.91999999999999</v>
      </c>
      <c r="G361" s="1">
        <v>1285</v>
      </c>
      <c r="H361" s="1">
        <f>financials[[#This Row],[sales amount]]-financials[[#This Row],[COGS]]</f>
        <v>370.07999999999993</v>
      </c>
      <c r="I361" s="5">
        <v>41760</v>
      </c>
    </row>
    <row r="362" spans="1:9" x14ac:dyDescent="0.3">
      <c r="A362" s="4" t="s">
        <v>12</v>
      </c>
      <c r="B362" s="4" t="str" cm="1">
        <f t="array" ref="B362">_xlfn.IFS(financials[[#This Row],[Discounts]]&gt;50000,"High discount",financials[[#This Row],[Discounts]]&gt;=5001,"medium discount",financials[[#This Row],[Discounts]]&gt;=1,"Low discount",financials[[#This Row],[Discounts]]&lt;1,"None")</f>
        <v>Low discount</v>
      </c>
      <c r="C362">
        <v>1282</v>
      </c>
      <c r="D362" s="1">
        <v>20</v>
      </c>
      <c r="E362" s="1">
        <f>financials[[#This Row],[Units Sold]]*financials[[#This Row],[Sale Price]]-financials[[#This Row],[Discounts]]</f>
        <v>23588.799999999999</v>
      </c>
      <c r="F362" s="1">
        <v>2051.1999999999998</v>
      </c>
      <c r="G362" s="1">
        <v>12820</v>
      </c>
      <c r="H362" s="1">
        <f>financials[[#This Row],[sales amount]]-financials[[#This Row],[COGS]]</f>
        <v>10768.8</v>
      </c>
      <c r="I362" s="5">
        <v>41791</v>
      </c>
    </row>
    <row r="363" spans="1:9" x14ac:dyDescent="0.3">
      <c r="A363" s="4" t="s">
        <v>7</v>
      </c>
      <c r="B363" s="4" t="str" cm="1">
        <f t="array" ref="B363">_xlfn.IFS(financials[[#This Row],[Discounts]]&gt;50000,"High discount",financials[[#This Row],[Discounts]]&gt;=5001,"medium discount",financials[[#This Row],[Discounts]]&gt;=1,"Low discount",financials[[#This Row],[Discounts]]&lt;1,"None")</f>
        <v>medium discount</v>
      </c>
      <c r="C363">
        <v>1540</v>
      </c>
      <c r="D363" s="1">
        <v>125</v>
      </c>
      <c r="E363" s="1">
        <f>financials[[#This Row],[Units Sold]]*financials[[#This Row],[Sale Price]]-financials[[#This Row],[Discounts]]</f>
        <v>177100</v>
      </c>
      <c r="F363" s="1">
        <v>15400</v>
      </c>
      <c r="G363" s="1">
        <v>184800</v>
      </c>
      <c r="H363" s="1">
        <f>financials[[#This Row],[sales amount]]-financials[[#This Row],[COGS]]</f>
        <v>-7700</v>
      </c>
      <c r="I363" s="5">
        <v>41852</v>
      </c>
    </row>
    <row r="364" spans="1:9" x14ac:dyDescent="0.3">
      <c r="A364" s="4" t="s">
        <v>7</v>
      </c>
      <c r="B364" s="4" t="str" cm="1">
        <f t="array" ref="B364">_xlfn.IFS(financials[[#This Row],[Discounts]]&gt;50000,"High discount",financials[[#This Row],[Discounts]]&gt;=5001,"medium discount",financials[[#This Row],[Discounts]]&gt;=1,"Low discount",financials[[#This Row],[Discounts]]&lt;1,"None")</f>
        <v>Low discount</v>
      </c>
      <c r="C364">
        <v>490</v>
      </c>
      <c r="D364" s="1">
        <v>15</v>
      </c>
      <c r="E364" s="1">
        <f>financials[[#This Row],[Units Sold]]*financials[[#This Row],[Sale Price]]-financials[[#This Row],[Discounts]]</f>
        <v>6762</v>
      </c>
      <c r="F364" s="1">
        <v>588</v>
      </c>
      <c r="G364" s="1">
        <v>4900</v>
      </c>
      <c r="H364" s="1">
        <f>financials[[#This Row],[sales amount]]-financials[[#This Row],[COGS]]</f>
        <v>1862</v>
      </c>
      <c r="I364" s="5">
        <v>41944</v>
      </c>
    </row>
    <row r="365" spans="1:9" x14ac:dyDescent="0.3">
      <c r="A365" s="4" t="s">
        <v>7</v>
      </c>
      <c r="B365" s="4" t="str" cm="1">
        <f t="array" ref="B365">_xlfn.IFS(financials[[#This Row],[Discounts]]&gt;50000,"High discount",financials[[#This Row],[Discounts]]&gt;=5001,"medium discount",financials[[#This Row],[Discounts]]&gt;=1,"Low discount",financials[[#This Row],[Discounts]]&lt;1,"None")</f>
        <v>medium discount</v>
      </c>
      <c r="C365">
        <v>1362</v>
      </c>
      <c r="D365" s="1">
        <v>350</v>
      </c>
      <c r="E365" s="1">
        <f>financials[[#This Row],[Units Sold]]*financials[[#This Row],[Sale Price]]-financials[[#This Row],[Discounts]]</f>
        <v>438564</v>
      </c>
      <c r="F365" s="1">
        <v>38136</v>
      </c>
      <c r="G365" s="1">
        <v>354120</v>
      </c>
      <c r="H365" s="1">
        <f>financials[[#This Row],[sales amount]]-financials[[#This Row],[COGS]]</f>
        <v>84444</v>
      </c>
      <c r="I365" s="5">
        <v>41974</v>
      </c>
    </row>
    <row r="366" spans="1:9" x14ac:dyDescent="0.3">
      <c r="A366" s="4" t="s">
        <v>8</v>
      </c>
      <c r="B366" s="4" t="str" cm="1">
        <f t="array" ref="B366">_xlfn.IFS(financials[[#This Row],[Discounts]]&gt;50000,"High discount",financials[[#This Row],[Discounts]]&gt;=5001,"medium discount",financials[[#This Row],[Discounts]]&gt;=1,"Low discount",financials[[#This Row],[Discounts]]&lt;1,"None")</f>
        <v>Low discount</v>
      </c>
      <c r="C366">
        <v>2501</v>
      </c>
      <c r="D366" s="1">
        <v>15</v>
      </c>
      <c r="E366" s="1">
        <f>financials[[#This Row],[Units Sold]]*financials[[#This Row],[Sale Price]]-financials[[#This Row],[Discounts]]</f>
        <v>34513.800000000003</v>
      </c>
      <c r="F366" s="1">
        <v>3001.2</v>
      </c>
      <c r="G366" s="1">
        <v>25010</v>
      </c>
      <c r="H366" s="1">
        <f>financials[[#This Row],[sales amount]]-financials[[#This Row],[COGS]]</f>
        <v>9503.8000000000029</v>
      </c>
      <c r="I366" s="5">
        <v>41699</v>
      </c>
    </row>
    <row r="367" spans="1:9" x14ac:dyDescent="0.3">
      <c r="A367" s="4" t="s">
        <v>8</v>
      </c>
      <c r="B367" s="4" t="str" cm="1">
        <f t="array" ref="B367">_xlfn.IFS(financials[[#This Row],[Discounts]]&gt;50000,"High discount",financials[[#This Row],[Discounts]]&gt;=5001,"medium discount",financials[[#This Row],[Discounts]]&gt;=1,"Low discount",financials[[#This Row],[Discounts]]&lt;1,"None")</f>
        <v>Low discount</v>
      </c>
      <c r="C367">
        <v>708</v>
      </c>
      <c r="D367" s="1">
        <v>20</v>
      </c>
      <c r="E367" s="1">
        <f>financials[[#This Row],[Units Sold]]*financials[[#This Row],[Sale Price]]-financials[[#This Row],[Discounts]]</f>
        <v>13027.2</v>
      </c>
      <c r="F367" s="1">
        <v>1132.8</v>
      </c>
      <c r="G367" s="1">
        <v>7080</v>
      </c>
      <c r="H367" s="1">
        <f>financials[[#This Row],[sales amount]]-financials[[#This Row],[COGS]]</f>
        <v>5947.2000000000007</v>
      </c>
      <c r="I367" s="5">
        <v>41791</v>
      </c>
    </row>
    <row r="368" spans="1:9" x14ac:dyDescent="0.3">
      <c r="A368" s="4" t="s">
        <v>8</v>
      </c>
      <c r="B368" s="4" t="str" cm="1">
        <f t="array" ref="B368">_xlfn.IFS(financials[[#This Row],[Discounts]]&gt;50000,"High discount",financials[[#This Row],[Discounts]]&gt;=5001,"medium discount",financials[[#This Row],[Discounts]]&gt;=1,"Low discount",financials[[#This Row],[Discounts]]&lt;1,"None")</f>
        <v>Low discount</v>
      </c>
      <c r="C368">
        <v>645</v>
      </c>
      <c r="D368" s="1">
        <v>20</v>
      </c>
      <c r="E368" s="1">
        <f>financials[[#This Row],[Units Sold]]*financials[[#This Row],[Sale Price]]-financials[[#This Row],[Discounts]]</f>
        <v>11868</v>
      </c>
      <c r="F368" s="1">
        <v>1032</v>
      </c>
      <c r="G368" s="1">
        <v>6450</v>
      </c>
      <c r="H368" s="1">
        <f>financials[[#This Row],[sales amount]]-financials[[#This Row],[COGS]]</f>
        <v>5418</v>
      </c>
      <c r="I368" s="5">
        <v>41821</v>
      </c>
    </row>
    <row r="369" spans="1:9" x14ac:dyDescent="0.3">
      <c r="A369" s="4" t="s">
        <v>8</v>
      </c>
      <c r="B369" s="4" t="str" cm="1">
        <f t="array" ref="B369">_xlfn.IFS(financials[[#This Row],[Discounts]]&gt;50000,"High discount",financials[[#This Row],[Discounts]]&gt;=5001,"medium discount",financials[[#This Row],[Discounts]]&gt;=1,"Low discount",financials[[#This Row],[Discounts]]&lt;1,"None")</f>
        <v>medium discount</v>
      </c>
      <c r="C369">
        <v>1562</v>
      </c>
      <c r="D369" s="1">
        <v>300</v>
      </c>
      <c r="E369" s="1">
        <f>financials[[#This Row],[Units Sold]]*financials[[#This Row],[Sale Price]]-financials[[#This Row],[Discounts]]</f>
        <v>431112</v>
      </c>
      <c r="F369" s="1">
        <v>37488</v>
      </c>
      <c r="G369" s="1">
        <v>390500</v>
      </c>
      <c r="H369" s="1">
        <f>financials[[#This Row],[sales amount]]-financials[[#This Row],[COGS]]</f>
        <v>40612</v>
      </c>
      <c r="I369" s="5">
        <v>41852</v>
      </c>
    </row>
    <row r="370" spans="1:9" x14ac:dyDescent="0.3">
      <c r="A370" s="4" t="s">
        <v>8</v>
      </c>
      <c r="B370" s="4" t="str" cm="1">
        <f t="array" ref="B370">_xlfn.IFS(financials[[#This Row],[Discounts]]&gt;50000,"High discount",financials[[#This Row],[Discounts]]&gt;=5001,"medium discount",financials[[#This Row],[Discounts]]&gt;=1,"Low discount",financials[[#This Row],[Discounts]]&lt;1,"None")</f>
        <v>medium discount</v>
      </c>
      <c r="C370">
        <v>1283</v>
      </c>
      <c r="D370" s="1">
        <v>300</v>
      </c>
      <c r="E370" s="1">
        <f>financials[[#This Row],[Units Sold]]*financials[[#This Row],[Sale Price]]-financials[[#This Row],[Discounts]]</f>
        <v>354108</v>
      </c>
      <c r="F370" s="1">
        <v>30792</v>
      </c>
      <c r="G370" s="1">
        <v>320750</v>
      </c>
      <c r="H370" s="1">
        <f>financials[[#This Row],[sales amount]]-financials[[#This Row],[COGS]]</f>
        <v>33358</v>
      </c>
      <c r="I370" s="5">
        <v>41518</v>
      </c>
    </row>
    <row r="371" spans="1:9" x14ac:dyDescent="0.3">
      <c r="A371" s="4" t="s">
        <v>8</v>
      </c>
      <c r="B371" s="4" t="str" cm="1">
        <f t="array" ref="B371">_xlfn.IFS(financials[[#This Row],[Discounts]]&gt;50000,"High discount",financials[[#This Row],[Discounts]]&gt;=5001,"medium discount",financials[[#This Row],[Discounts]]&gt;=1,"Low discount",financials[[#This Row],[Discounts]]&lt;1,"None")</f>
        <v>Low discount</v>
      </c>
      <c r="C371">
        <v>711</v>
      </c>
      <c r="D371" s="1">
        <v>15</v>
      </c>
      <c r="E371" s="1">
        <f>financials[[#This Row],[Units Sold]]*financials[[#This Row],[Sale Price]]-financials[[#This Row],[Discounts]]</f>
        <v>9811.7999999999993</v>
      </c>
      <c r="F371" s="1">
        <v>853.2</v>
      </c>
      <c r="G371" s="1">
        <v>7110</v>
      </c>
      <c r="H371" s="1">
        <f>financials[[#This Row],[sales amount]]-financials[[#This Row],[COGS]]</f>
        <v>2701.7999999999993</v>
      </c>
      <c r="I371" s="5">
        <v>41974</v>
      </c>
    </row>
    <row r="372" spans="1:9" x14ac:dyDescent="0.3">
      <c r="A372" s="4" t="s">
        <v>9</v>
      </c>
      <c r="B372" s="4" t="str" cm="1">
        <f t="array" ref="B372">_xlfn.IFS(financials[[#This Row],[Discounts]]&gt;50000,"High discount",financials[[#This Row],[Discounts]]&gt;=5001,"medium discount",financials[[#This Row],[Discounts]]&gt;=1,"Low discount",financials[[#This Row],[Discounts]]&lt;1,"None")</f>
        <v>medium discount</v>
      </c>
      <c r="C372">
        <v>1114</v>
      </c>
      <c r="D372" s="1">
        <v>125</v>
      </c>
      <c r="E372" s="1">
        <f>financials[[#This Row],[Units Sold]]*financials[[#This Row],[Sale Price]]-financials[[#This Row],[Discounts]]</f>
        <v>128110</v>
      </c>
      <c r="F372" s="1">
        <v>11140</v>
      </c>
      <c r="G372" s="1">
        <v>133680</v>
      </c>
      <c r="H372" s="1">
        <f>financials[[#This Row],[sales amount]]-financials[[#This Row],[COGS]]</f>
        <v>-5570</v>
      </c>
      <c r="I372" s="5">
        <v>41699</v>
      </c>
    </row>
    <row r="373" spans="1:9" x14ac:dyDescent="0.3">
      <c r="A373" s="4" t="s">
        <v>9</v>
      </c>
      <c r="B373" s="4" t="str" cm="1">
        <f t="array" ref="B373">_xlfn.IFS(financials[[#This Row],[Discounts]]&gt;50000,"High discount",financials[[#This Row],[Discounts]]&gt;=5001,"medium discount",financials[[#This Row],[Discounts]]&gt;=1,"Low discount",financials[[#This Row],[Discounts]]&lt;1,"None")</f>
        <v>Low discount</v>
      </c>
      <c r="C373">
        <v>1259</v>
      </c>
      <c r="D373" s="1">
        <v>7</v>
      </c>
      <c r="E373" s="1">
        <f>financials[[#This Row],[Units Sold]]*financials[[#This Row],[Sale Price]]-financials[[#This Row],[Discounts]]</f>
        <v>8107.96</v>
      </c>
      <c r="F373" s="1">
        <v>705.04</v>
      </c>
      <c r="G373" s="1">
        <v>6295</v>
      </c>
      <c r="H373" s="1">
        <f>financials[[#This Row],[sales amount]]-financials[[#This Row],[COGS]]</f>
        <v>1812.96</v>
      </c>
      <c r="I373" s="5">
        <v>41730</v>
      </c>
    </row>
    <row r="374" spans="1:9" x14ac:dyDescent="0.3">
      <c r="A374" s="4" t="s">
        <v>9</v>
      </c>
      <c r="B374" s="4" t="str" cm="1">
        <f t="array" ref="B374">_xlfn.IFS(financials[[#This Row],[Discounts]]&gt;50000,"High discount",financials[[#This Row],[Discounts]]&gt;=5001,"medium discount",financials[[#This Row],[Discounts]]&gt;=1,"Low discount",financials[[#This Row],[Discounts]]&lt;1,"None")</f>
        <v>Low discount</v>
      </c>
      <c r="C374">
        <v>1095</v>
      </c>
      <c r="D374" s="1">
        <v>7</v>
      </c>
      <c r="E374" s="1">
        <f>financials[[#This Row],[Units Sold]]*financials[[#This Row],[Sale Price]]-financials[[#This Row],[Discounts]]</f>
        <v>7051.8</v>
      </c>
      <c r="F374" s="1">
        <v>613.20000000000005</v>
      </c>
      <c r="G374" s="1">
        <v>5475</v>
      </c>
      <c r="H374" s="1">
        <f>financials[[#This Row],[sales amount]]-financials[[#This Row],[COGS]]</f>
        <v>1576.8000000000002</v>
      </c>
      <c r="I374" s="5">
        <v>41760</v>
      </c>
    </row>
    <row r="375" spans="1:9" x14ac:dyDescent="0.3">
      <c r="A375" s="4" t="s">
        <v>9</v>
      </c>
      <c r="B375" s="4" t="str" cm="1">
        <f t="array" ref="B375">_xlfn.IFS(financials[[#This Row],[Discounts]]&gt;50000,"High discount",financials[[#This Row],[Discounts]]&gt;=5001,"medium discount",financials[[#This Row],[Discounts]]&gt;=1,"Low discount",financials[[#This Row],[Discounts]]&lt;1,"None")</f>
        <v>Low discount</v>
      </c>
      <c r="C375">
        <v>1366</v>
      </c>
      <c r="D375" s="1">
        <v>20</v>
      </c>
      <c r="E375" s="1">
        <f>financials[[#This Row],[Units Sold]]*financials[[#This Row],[Sale Price]]-financials[[#This Row],[Discounts]]</f>
        <v>25134.400000000001</v>
      </c>
      <c r="F375" s="1">
        <v>2185.6</v>
      </c>
      <c r="G375" s="1">
        <v>13660</v>
      </c>
      <c r="H375" s="1">
        <f>financials[[#This Row],[sales amount]]-financials[[#This Row],[COGS]]</f>
        <v>11474.400000000001</v>
      </c>
      <c r="I375" s="5">
        <v>41791</v>
      </c>
    </row>
    <row r="376" spans="1:9" x14ac:dyDescent="0.3">
      <c r="A376" s="4" t="s">
        <v>9</v>
      </c>
      <c r="B376" s="4" t="str" cm="1">
        <f t="array" ref="B376">_xlfn.IFS(financials[[#This Row],[Discounts]]&gt;50000,"High discount",financials[[#This Row],[Discounts]]&gt;=5001,"medium discount",financials[[#This Row],[Discounts]]&gt;=1,"Low discount",financials[[#This Row],[Discounts]]&lt;1,"None")</f>
        <v>High discount</v>
      </c>
      <c r="C376">
        <v>2460</v>
      </c>
      <c r="D376" s="1">
        <v>300</v>
      </c>
      <c r="E376" s="1">
        <f>financials[[#This Row],[Units Sold]]*financials[[#This Row],[Sale Price]]-financials[[#This Row],[Discounts]]</f>
        <v>678960</v>
      </c>
      <c r="F376" s="1">
        <v>59040</v>
      </c>
      <c r="G376" s="1">
        <v>615000</v>
      </c>
      <c r="H376" s="1">
        <f>financials[[#This Row],[sales amount]]-financials[[#This Row],[COGS]]</f>
        <v>63960</v>
      </c>
      <c r="I376" s="5">
        <v>41791</v>
      </c>
    </row>
    <row r="377" spans="1:9" x14ac:dyDescent="0.3">
      <c r="A377" s="4" t="s">
        <v>9</v>
      </c>
      <c r="B377" s="4" t="str" cm="1">
        <f t="array" ref="B377">_xlfn.IFS(financials[[#This Row],[Discounts]]&gt;50000,"High discount",financials[[#This Row],[Discounts]]&gt;=5001,"medium discount",financials[[#This Row],[Discounts]]&gt;=1,"Low discount",financials[[#This Row],[Discounts]]&lt;1,"None")</f>
        <v>Low discount</v>
      </c>
      <c r="C377">
        <v>678</v>
      </c>
      <c r="D377" s="1">
        <v>7</v>
      </c>
      <c r="E377" s="1">
        <f>financials[[#This Row],[Units Sold]]*financials[[#This Row],[Sale Price]]-financials[[#This Row],[Discounts]]</f>
        <v>4366.32</v>
      </c>
      <c r="F377" s="1">
        <v>379.68</v>
      </c>
      <c r="G377" s="1">
        <v>3390</v>
      </c>
      <c r="H377" s="1">
        <f>financials[[#This Row],[sales amount]]-financials[[#This Row],[COGS]]</f>
        <v>976.31999999999971</v>
      </c>
      <c r="I377" s="5">
        <v>41852</v>
      </c>
    </row>
    <row r="378" spans="1:9" x14ac:dyDescent="0.3">
      <c r="A378" s="4" t="s">
        <v>9</v>
      </c>
      <c r="B378" s="4" t="str" cm="1">
        <f t="array" ref="B378">_xlfn.IFS(financials[[#This Row],[Discounts]]&gt;50000,"High discount",financials[[#This Row],[Discounts]]&gt;=5001,"medium discount",financials[[#This Row],[Discounts]]&gt;=1,"Low discount",financials[[#This Row],[Discounts]]&lt;1,"None")</f>
        <v>Low discount</v>
      </c>
      <c r="C378">
        <v>1598</v>
      </c>
      <c r="D378" s="1">
        <v>7</v>
      </c>
      <c r="E378" s="1">
        <f>financials[[#This Row],[Units Sold]]*financials[[#This Row],[Sale Price]]-financials[[#This Row],[Discounts]]</f>
        <v>10291.120000000001</v>
      </c>
      <c r="F378" s="1">
        <v>894.88</v>
      </c>
      <c r="G378" s="1">
        <v>7990</v>
      </c>
      <c r="H378" s="1">
        <f>financials[[#This Row],[sales amount]]-financials[[#This Row],[COGS]]</f>
        <v>2301.1200000000008</v>
      </c>
      <c r="I378" s="5">
        <v>41852</v>
      </c>
    </row>
    <row r="379" spans="1:9" x14ac:dyDescent="0.3">
      <c r="A379" s="4" t="s">
        <v>9</v>
      </c>
      <c r="B379" s="4" t="str" cm="1">
        <f t="array" ref="B379">_xlfn.IFS(financials[[#This Row],[Discounts]]&gt;50000,"High discount",financials[[#This Row],[Discounts]]&gt;=5001,"medium discount",financials[[#This Row],[Discounts]]&gt;=1,"Low discount",financials[[#This Row],[Discounts]]&lt;1,"None")</f>
        <v>Low discount</v>
      </c>
      <c r="C379">
        <v>2409</v>
      </c>
      <c r="D379" s="1">
        <v>7</v>
      </c>
      <c r="E379" s="1">
        <f>financials[[#This Row],[Units Sold]]*financials[[#This Row],[Sale Price]]-financials[[#This Row],[Discounts]]</f>
        <v>15513.96</v>
      </c>
      <c r="F379" s="1">
        <v>1349.04</v>
      </c>
      <c r="G379" s="1">
        <v>12045</v>
      </c>
      <c r="H379" s="1">
        <f>financials[[#This Row],[sales amount]]-financials[[#This Row],[COGS]]</f>
        <v>3468.9599999999991</v>
      </c>
      <c r="I379" s="5">
        <v>41518</v>
      </c>
    </row>
    <row r="380" spans="1:9" x14ac:dyDescent="0.3">
      <c r="A380" s="4" t="s">
        <v>9</v>
      </c>
      <c r="B380" s="4" t="str" cm="1">
        <f t="array" ref="B380">_xlfn.IFS(financials[[#This Row],[Discounts]]&gt;50000,"High discount",financials[[#This Row],[Discounts]]&gt;=5001,"medium discount",financials[[#This Row],[Discounts]]&gt;=1,"Low discount",financials[[#This Row],[Discounts]]&lt;1,"None")</f>
        <v>Low discount</v>
      </c>
      <c r="C380">
        <v>1934</v>
      </c>
      <c r="D380" s="1">
        <v>20</v>
      </c>
      <c r="E380" s="1">
        <f>financials[[#This Row],[Units Sold]]*financials[[#This Row],[Sale Price]]-financials[[#This Row],[Discounts]]</f>
        <v>35585.599999999999</v>
      </c>
      <c r="F380" s="1">
        <v>3094.4</v>
      </c>
      <c r="G380" s="1">
        <v>19340</v>
      </c>
      <c r="H380" s="1">
        <f>financials[[#This Row],[sales amount]]-financials[[#This Row],[COGS]]</f>
        <v>16245.599999999999</v>
      </c>
      <c r="I380" s="5">
        <v>41883</v>
      </c>
    </row>
    <row r="381" spans="1:9" x14ac:dyDescent="0.3">
      <c r="A381" s="4" t="s">
        <v>9</v>
      </c>
      <c r="B381" s="4" t="str" cm="1">
        <f t="array" ref="B381">_xlfn.IFS(financials[[#This Row],[Discounts]]&gt;50000,"High discount",financials[[#This Row],[Discounts]]&gt;=5001,"medium discount",financials[[#This Row],[Discounts]]&gt;=1,"Low discount",financials[[#This Row],[Discounts]]&lt;1,"None")</f>
        <v>Low discount</v>
      </c>
      <c r="C381">
        <v>2993</v>
      </c>
      <c r="D381" s="1">
        <v>20</v>
      </c>
      <c r="E381" s="1">
        <f>financials[[#This Row],[Units Sold]]*financials[[#This Row],[Sale Price]]-financials[[#This Row],[Discounts]]</f>
        <v>55071.199999999997</v>
      </c>
      <c r="F381" s="1">
        <v>4788.8</v>
      </c>
      <c r="G381" s="1">
        <v>29930</v>
      </c>
      <c r="H381" s="1">
        <f>financials[[#This Row],[sales amount]]-financials[[#This Row],[COGS]]</f>
        <v>25141.199999999997</v>
      </c>
      <c r="I381" s="5">
        <v>41883</v>
      </c>
    </row>
    <row r="382" spans="1:9" x14ac:dyDescent="0.3">
      <c r="A382" s="4" t="s">
        <v>9</v>
      </c>
      <c r="B382" s="4" t="str" cm="1">
        <f t="array" ref="B382">_xlfn.IFS(financials[[#This Row],[Discounts]]&gt;50000,"High discount",financials[[#This Row],[Discounts]]&gt;=5001,"medium discount",financials[[#This Row],[Discounts]]&gt;=1,"Low discount",financials[[#This Row],[Discounts]]&lt;1,"None")</f>
        <v>High discount</v>
      </c>
      <c r="C382">
        <v>2146</v>
      </c>
      <c r="D382" s="1">
        <v>350</v>
      </c>
      <c r="E382" s="1">
        <f>financials[[#This Row],[Units Sold]]*financials[[#This Row],[Sale Price]]-financials[[#This Row],[Discounts]]</f>
        <v>691012</v>
      </c>
      <c r="F382" s="1">
        <v>60088</v>
      </c>
      <c r="G382" s="1">
        <v>557960</v>
      </c>
      <c r="H382" s="1">
        <f>financials[[#This Row],[sales amount]]-financials[[#This Row],[COGS]]</f>
        <v>133052</v>
      </c>
      <c r="I382" s="5">
        <v>41579</v>
      </c>
    </row>
    <row r="383" spans="1:9" x14ac:dyDescent="0.3">
      <c r="A383" s="4" t="s">
        <v>9</v>
      </c>
      <c r="B383" s="4" t="str" cm="1">
        <f t="array" ref="B383">_xlfn.IFS(financials[[#This Row],[Discounts]]&gt;50000,"High discount",financials[[#This Row],[Discounts]]&gt;=5001,"medium discount",financials[[#This Row],[Discounts]]&gt;=1,"Low discount",financials[[#This Row],[Discounts]]&lt;1,"None")</f>
        <v>Low discount</v>
      </c>
      <c r="C383">
        <v>1946</v>
      </c>
      <c r="D383" s="1">
        <v>7</v>
      </c>
      <c r="E383" s="1">
        <f>financials[[#This Row],[Units Sold]]*financials[[#This Row],[Sale Price]]-financials[[#This Row],[Discounts]]</f>
        <v>12532.24</v>
      </c>
      <c r="F383" s="1">
        <v>1089.76</v>
      </c>
      <c r="G383" s="1">
        <v>9730</v>
      </c>
      <c r="H383" s="1">
        <f>financials[[#This Row],[sales amount]]-financials[[#This Row],[COGS]]</f>
        <v>2802.24</v>
      </c>
      <c r="I383" s="5">
        <v>41609</v>
      </c>
    </row>
    <row r="384" spans="1:9" x14ac:dyDescent="0.3">
      <c r="A384" s="4" t="s">
        <v>9</v>
      </c>
      <c r="B384" s="4" t="str" cm="1">
        <f t="array" ref="B384">_xlfn.IFS(financials[[#This Row],[Discounts]]&gt;50000,"High discount",financials[[#This Row],[Discounts]]&gt;=5001,"medium discount",financials[[#This Row],[Discounts]]&gt;=1,"Low discount",financials[[#This Row],[Discounts]]&lt;1,"None")</f>
        <v>medium discount</v>
      </c>
      <c r="C384">
        <v>1362</v>
      </c>
      <c r="D384" s="1">
        <v>350</v>
      </c>
      <c r="E384" s="1">
        <f>financials[[#This Row],[Units Sold]]*financials[[#This Row],[Sale Price]]-financials[[#This Row],[Discounts]]</f>
        <v>438564</v>
      </c>
      <c r="F384" s="1">
        <v>38136</v>
      </c>
      <c r="G384" s="1">
        <v>354120</v>
      </c>
      <c r="H384" s="1">
        <f>financials[[#This Row],[sales amount]]-financials[[#This Row],[COGS]]</f>
        <v>84444</v>
      </c>
      <c r="I384" s="5">
        <v>41974</v>
      </c>
    </row>
    <row r="385" spans="1:9" x14ac:dyDescent="0.3">
      <c r="A385" s="4" t="s">
        <v>10</v>
      </c>
      <c r="B385" s="4" t="str" cm="1">
        <f t="array" ref="B385">_xlfn.IFS(financials[[#This Row],[Discounts]]&gt;50000,"High discount",financials[[#This Row],[Discounts]]&gt;=5001,"medium discount",financials[[#This Row],[Discounts]]&gt;=1,"Low discount",financials[[#This Row],[Discounts]]&lt;1,"None")</f>
        <v>Low discount</v>
      </c>
      <c r="C385">
        <v>598</v>
      </c>
      <c r="D385" s="1">
        <v>12</v>
      </c>
      <c r="E385" s="1">
        <f>financials[[#This Row],[Units Sold]]*financials[[#This Row],[Sale Price]]-financials[[#This Row],[Discounts]]</f>
        <v>6601.92</v>
      </c>
      <c r="F385" s="1">
        <v>574.08000000000004</v>
      </c>
      <c r="G385" s="1">
        <v>1794</v>
      </c>
      <c r="H385" s="1">
        <f>financials[[#This Row],[sales amount]]-financials[[#This Row],[COGS]]</f>
        <v>4807.92</v>
      </c>
      <c r="I385" s="5">
        <v>41699</v>
      </c>
    </row>
    <row r="386" spans="1:9" x14ac:dyDescent="0.3">
      <c r="A386" s="4" t="s">
        <v>10</v>
      </c>
      <c r="B386" s="4" t="str" cm="1">
        <f t="array" ref="B386">_xlfn.IFS(financials[[#This Row],[Discounts]]&gt;50000,"High discount",financials[[#This Row],[Discounts]]&gt;=5001,"medium discount",financials[[#This Row],[Discounts]]&gt;=1,"Low discount",financials[[#This Row],[Discounts]]&lt;1,"None")</f>
        <v>Low discount</v>
      </c>
      <c r="C386">
        <v>2907</v>
      </c>
      <c r="D386" s="1">
        <v>7</v>
      </c>
      <c r="E386" s="1">
        <f>financials[[#This Row],[Units Sold]]*financials[[#This Row],[Sale Price]]-financials[[#This Row],[Discounts]]</f>
        <v>18721.080000000002</v>
      </c>
      <c r="F386" s="1">
        <v>1627.92</v>
      </c>
      <c r="G386" s="1">
        <v>14535</v>
      </c>
      <c r="H386" s="1">
        <f>financials[[#This Row],[sales amount]]-financials[[#This Row],[COGS]]</f>
        <v>4186.0800000000017</v>
      </c>
      <c r="I386" s="5">
        <v>41791</v>
      </c>
    </row>
    <row r="387" spans="1:9" x14ac:dyDescent="0.3">
      <c r="A387" s="4" t="s">
        <v>10</v>
      </c>
      <c r="B387" s="4" t="str" cm="1">
        <f t="array" ref="B387">_xlfn.IFS(financials[[#This Row],[Discounts]]&gt;50000,"High discount",financials[[#This Row],[Discounts]]&gt;=5001,"medium discount",financials[[#This Row],[Discounts]]&gt;=1,"Low discount",financials[[#This Row],[Discounts]]&lt;1,"None")</f>
        <v>Low discount</v>
      </c>
      <c r="C387">
        <v>2338</v>
      </c>
      <c r="D387" s="1">
        <v>7</v>
      </c>
      <c r="E387" s="1">
        <f>financials[[#This Row],[Units Sold]]*financials[[#This Row],[Sale Price]]-financials[[#This Row],[Discounts]]</f>
        <v>15056.72</v>
      </c>
      <c r="F387" s="1">
        <v>1309.28</v>
      </c>
      <c r="G387" s="1">
        <v>11690</v>
      </c>
      <c r="H387" s="1">
        <f>financials[[#This Row],[sales amount]]-financials[[#This Row],[COGS]]</f>
        <v>3366.7199999999993</v>
      </c>
      <c r="I387" s="5">
        <v>41791</v>
      </c>
    </row>
    <row r="388" spans="1:9" x14ac:dyDescent="0.3">
      <c r="A388" s="4" t="s">
        <v>10</v>
      </c>
      <c r="B388" s="4" t="str" cm="1">
        <f t="array" ref="B388">_xlfn.IFS(financials[[#This Row],[Discounts]]&gt;50000,"High discount",financials[[#This Row],[Discounts]]&gt;=5001,"medium discount",financials[[#This Row],[Discounts]]&gt;=1,"Low discount",financials[[#This Row],[Discounts]]&lt;1,"None")</f>
        <v>medium discount</v>
      </c>
      <c r="C388">
        <v>386</v>
      </c>
      <c r="D388" s="1">
        <v>300</v>
      </c>
      <c r="E388" s="1">
        <f>financials[[#This Row],[Units Sold]]*financials[[#This Row],[Sale Price]]-financials[[#This Row],[Discounts]]</f>
        <v>106536</v>
      </c>
      <c r="F388" s="1">
        <v>9264</v>
      </c>
      <c r="G388" s="1">
        <v>96500</v>
      </c>
      <c r="H388" s="1">
        <f>financials[[#This Row],[sales amount]]-financials[[#This Row],[COGS]]</f>
        <v>10036</v>
      </c>
      <c r="I388" s="5">
        <v>41579</v>
      </c>
    </row>
    <row r="389" spans="1:9" x14ac:dyDescent="0.3">
      <c r="A389" s="4" t="s">
        <v>10</v>
      </c>
      <c r="B389" s="4" t="str" cm="1">
        <f t="array" ref="B389">_xlfn.IFS(financials[[#This Row],[Discounts]]&gt;50000,"High discount",financials[[#This Row],[Discounts]]&gt;=5001,"medium discount",financials[[#This Row],[Discounts]]&gt;=1,"Low discount",financials[[#This Row],[Discounts]]&lt;1,"None")</f>
        <v>medium discount</v>
      </c>
      <c r="C389">
        <v>635</v>
      </c>
      <c r="D389" s="1">
        <v>300</v>
      </c>
      <c r="E389" s="1">
        <f>financials[[#This Row],[Units Sold]]*financials[[#This Row],[Sale Price]]-financials[[#This Row],[Discounts]]</f>
        <v>175260</v>
      </c>
      <c r="F389" s="1">
        <v>15240</v>
      </c>
      <c r="G389" s="1">
        <v>158750</v>
      </c>
      <c r="H389" s="1">
        <f>financials[[#This Row],[sales amount]]-financials[[#This Row],[COGS]]</f>
        <v>16510</v>
      </c>
      <c r="I389" s="5">
        <v>41974</v>
      </c>
    </row>
    <row r="390" spans="1:9" x14ac:dyDescent="0.3">
      <c r="A390" s="4" t="s">
        <v>11</v>
      </c>
      <c r="B390" s="4" t="str" cm="1">
        <f t="array" ref="B390">_xlfn.IFS(financials[[#This Row],[Discounts]]&gt;50000,"High discount",financials[[#This Row],[Discounts]]&gt;=5001,"medium discount",financials[[#This Row],[Discounts]]&gt;=1,"Low discount",financials[[#This Row],[Discounts]]&lt;1,"None")</f>
        <v>medium discount</v>
      </c>
      <c r="C390">
        <v>574.5</v>
      </c>
      <c r="D390" s="1">
        <v>350</v>
      </c>
      <c r="E390" s="1">
        <f>financials[[#This Row],[Units Sold]]*financials[[#This Row],[Sale Price]]-financials[[#This Row],[Discounts]]</f>
        <v>184989</v>
      </c>
      <c r="F390" s="1">
        <v>16086</v>
      </c>
      <c r="G390" s="1">
        <v>149370</v>
      </c>
      <c r="H390" s="1">
        <f>financials[[#This Row],[sales amount]]-financials[[#This Row],[COGS]]</f>
        <v>35619</v>
      </c>
      <c r="I390" s="5">
        <v>41730</v>
      </c>
    </row>
    <row r="391" spans="1:9" x14ac:dyDescent="0.3">
      <c r="A391" s="4" t="s">
        <v>11</v>
      </c>
      <c r="B391" s="4" t="str" cm="1">
        <f t="array" ref="B391">_xlfn.IFS(financials[[#This Row],[Discounts]]&gt;50000,"High discount",financials[[#This Row],[Discounts]]&gt;=5001,"medium discount",financials[[#This Row],[Discounts]]&gt;=1,"Low discount",financials[[#This Row],[Discounts]]&lt;1,"None")</f>
        <v>Low discount</v>
      </c>
      <c r="C391">
        <v>2338</v>
      </c>
      <c r="D391" s="1">
        <v>7</v>
      </c>
      <c r="E391" s="1">
        <f>financials[[#This Row],[Units Sold]]*financials[[#This Row],[Sale Price]]-financials[[#This Row],[Discounts]]</f>
        <v>15056.72</v>
      </c>
      <c r="F391" s="1">
        <v>1309.28</v>
      </c>
      <c r="G391" s="1">
        <v>11690</v>
      </c>
      <c r="H391" s="1">
        <f>financials[[#This Row],[sales amount]]-financials[[#This Row],[COGS]]</f>
        <v>3366.7199999999993</v>
      </c>
      <c r="I391" s="5">
        <v>41791</v>
      </c>
    </row>
    <row r="392" spans="1:9" x14ac:dyDescent="0.3">
      <c r="A392" s="4" t="s">
        <v>11</v>
      </c>
      <c r="B392" s="4" t="str" cm="1">
        <f t="array" ref="B392">_xlfn.IFS(financials[[#This Row],[Discounts]]&gt;50000,"High discount",financials[[#This Row],[Discounts]]&gt;=5001,"medium discount",financials[[#This Row],[Discounts]]&gt;=1,"Low discount",financials[[#This Row],[Discounts]]&lt;1,"None")</f>
        <v>medium discount</v>
      </c>
      <c r="C392">
        <v>381</v>
      </c>
      <c r="D392" s="1">
        <v>350</v>
      </c>
      <c r="E392" s="1">
        <f>financials[[#This Row],[Units Sold]]*financials[[#This Row],[Sale Price]]-financials[[#This Row],[Discounts]]</f>
        <v>122682</v>
      </c>
      <c r="F392" s="1">
        <v>10668</v>
      </c>
      <c r="G392" s="1">
        <v>99060</v>
      </c>
      <c r="H392" s="1">
        <f>financials[[#This Row],[sales amount]]-financials[[#This Row],[COGS]]</f>
        <v>23622</v>
      </c>
      <c r="I392" s="5">
        <v>41852</v>
      </c>
    </row>
    <row r="393" spans="1:9" x14ac:dyDescent="0.3">
      <c r="A393" s="4" t="s">
        <v>11</v>
      </c>
      <c r="B393" s="4" t="str" cm="1">
        <f t="array" ref="B393">_xlfn.IFS(financials[[#This Row],[Discounts]]&gt;50000,"High discount",financials[[#This Row],[Discounts]]&gt;=5001,"medium discount",financials[[#This Row],[Discounts]]&gt;=1,"Low discount",financials[[#This Row],[Discounts]]&lt;1,"None")</f>
        <v>medium discount</v>
      </c>
      <c r="C393">
        <v>422</v>
      </c>
      <c r="D393" s="1">
        <v>350</v>
      </c>
      <c r="E393" s="1">
        <f>financials[[#This Row],[Units Sold]]*financials[[#This Row],[Sale Price]]-financials[[#This Row],[Discounts]]</f>
        <v>135884</v>
      </c>
      <c r="F393" s="1">
        <v>11816</v>
      </c>
      <c r="G393" s="1">
        <v>109720</v>
      </c>
      <c r="H393" s="1">
        <f>financials[[#This Row],[sales amount]]-financials[[#This Row],[COGS]]</f>
        <v>26164</v>
      </c>
      <c r="I393" s="5">
        <v>41852</v>
      </c>
    </row>
    <row r="394" spans="1:9" x14ac:dyDescent="0.3">
      <c r="A394" s="4" t="s">
        <v>11</v>
      </c>
      <c r="B394" s="4" t="str" cm="1">
        <f t="array" ref="B394">_xlfn.IFS(financials[[#This Row],[Discounts]]&gt;50000,"High discount",financials[[#This Row],[Discounts]]&gt;=5001,"medium discount",financials[[#This Row],[Discounts]]&gt;=1,"Low discount",financials[[#This Row],[Discounts]]&lt;1,"None")</f>
        <v>High discount</v>
      </c>
      <c r="C394">
        <v>2134</v>
      </c>
      <c r="D394" s="1">
        <v>300</v>
      </c>
      <c r="E394" s="1">
        <f>financials[[#This Row],[Units Sold]]*financials[[#This Row],[Sale Price]]-financials[[#This Row],[Discounts]]</f>
        <v>588984</v>
      </c>
      <c r="F394" s="1">
        <v>51216</v>
      </c>
      <c r="G394" s="1">
        <v>533500</v>
      </c>
      <c r="H394" s="1">
        <f>financials[[#This Row],[sales amount]]-financials[[#This Row],[COGS]]</f>
        <v>55484</v>
      </c>
      <c r="I394" s="5">
        <v>41883</v>
      </c>
    </row>
    <row r="395" spans="1:9" x14ac:dyDescent="0.3">
      <c r="A395" s="4" t="s">
        <v>11</v>
      </c>
      <c r="B395" s="4" t="str" cm="1">
        <f t="array" ref="B395">_xlfn.IFS(financials[[#This Row],[Discounts]]&gt;50000,"High discount",financials[[#This Row],[Discounts]]&gt;=5001,"medium discount",financials[[#This Row],[Discounts]]&gt;=1,"Low discount",financials[[#This Row],[Discounts]]&lt;1,"None")</f>
        <v>medium discount</v>
      </c>
      <c r="C395">
        <v>808</v>
      </c>
      <c r="D395" s="1">
        <v>300</v>
      </c>
      <c r="E395" s="1">
        <f>financials[[#This Row],[Units Sold]]*financials[[#This Row],[Sale Price]]-financials[[#This Row],[Discounts]]</f>
        <v>223008</v>
      </c>
      <c r="F395" s="1">
        <v>19392</v>
      </c>
      <c r="G395" s="1">
        <v>202000</v>
      </c>
      <c r="H395" s="1">
        <f>financials[[#This Row],[sales amount]]-financials[[#This Row],[COGS]]</f>
        <v>21008</v>
      </c>
      <c r="I395" s="5">
        <v>41609</v>
      </c>
    </row>
    <row r="396" spans="1:9" x14ac:dyDescent="0.3">
      <c r="A396" s="4" t="s">
        <v>12</v>
      </c>
      <c r="B396" s="4" t="str" cm="1">
        <f t="array" ref="B396">_xlfn.IFS(financials[[#This Row],[Discounts]]&gt;50000,"High discount",financials[[#This Row],[Discounts]]&gt;=5001,"medium discount",financials[[#This Row],[Discounts]]&gt;=1,"Low discount",financials[[#This Row],[Discounts]]&lt;1,"None")</f>
        <v>Low discount</v>
      </c>
      <c r="C396">
        <v>708</v>
      </c>
      <c r="D396" s="1">
        <v>20</v>
      </c>
      <c r="E396" s="1">
        <f>financials[[#This Row],[Units Sold]]*financials[[#This Row],[Sale Price]]-financials[[#This Row],[Discounts]]</f>
        <v>13027.2</v>
      </c>
      <c r="F396" s="1">
        <v>1132.8</v>
      </c>
      <c r="G396" s="1">
        <v>7080</v>
      </c>
      <c r="H396" s="1">
        <f>financials[[#This Row],[sales amount]]-financials[[#This Row],[COGS]]</f>
        <v>5947.2000000000007</v>
      </c>
      <c r="I396" s="5">
        <v>41791</v>
      </c>
    </row>
    <row r="397" spans="1:9" x14ac:dyDescent="0.3">
      <c r="A397" s="4" t="s">
        <v>12</v>
      </c>
      <c r="B397" s="4" t="str" cm="1">
        <f t="array" ref="B397">_xlfn.IFS(financials[[#This Row],[Discounts]]&gt;50000,"High discount",financials[[#This Row],[Discounts]]&gt;=5001,"medium discount",financials[[#This Row],[Discounts]]&gt;=1,"Low discount",financials[[#This Row],[Discounts]]&lt;1,"None")</f>
        <v>Low discount</v>
      </c>
      <c r="C397">
        <v>2907</v>
      </c>
      <c r="D397" s="1">
        <v>7</v>
      </c>
      <c r="E397" s="1">
        <f>financials[[#This Row],[Units Sold]]*financials[[#This Row],[Sale Price]]-financials[[#This Row],[Discounts]]</f>
        <v>18721.080000000002</v>
      </c>
      <c r="F397" s="1">
        <v>1627.92</v>
      </c>
      <c r="G397" s="1">
        <v>14535</v>
      </c>
      <c r="H397" s="1">
        <f>financials[[#This Row],[sales amount]]-financials[[#This Row],[COGS]]</f>
        <v>4186.0800000000017</v>
      </c>
      <c r="I397" s="5">
        <v>41791</v>
      </c>
    </row>
    <row r="398" spans="1:9" x14ac:dyDescent="0.3">
      <c r="A398" s="4" t="s">
        <v>12</v>
      </c>
      <c r="B398" s="4" t="str" cm="1">
        <f t="array" ref="B398">_xlfn.IFS(financials[[#This Row],[Discounts]]&gt;50000,"High discount",financials[[#This Row],[Discounts]]&gt;=5001,"medium discount",financials[[#This Row],[Discounts]]&gt;=1,"Low discount",financials[[#This Row],[Discounts]]&lt;1,"None")</f>
        <v>Low discount</v>
      </c>
      <c r="C398">
        <v>1366</v>
      </c>
      <c r="D398" s="1">
        <v>20</v>
      </c>
      <c r="E398" s="1">
        <f>financials[[#This Row],[Units Sold]]*financials[[#This Row],[Sale Price]]-financials[[#This Row],[Discounts]]</f>
        <v>25134.400000000001</v>
      </c>
      <c r="F398" s="1">
        <v>2185.6</v>
      </c>
      <c r="G398" s="1">
        <v>13660</v>
      </c>
      <c r="H398" s="1">
        <f>financials[[#This Row],[sales amount]]-financials[[#This Row],[COGS]]</f>
        <v>11474.400000000001</v>
      </c>
      <c r="I398" s="5">
        <v>41791</v>
      </c>
    </row>
    <row r="399" spans="1:9" x14ac:dyDescent="0.3">
      <c r="A399" s="4" t="s">
        <v>12</v>
      </c>
      <c r="B399" s="4" t="str" cm="1">
        <f t="array" ref="B399">_xlfn.IFS(financials[[#This Row],[Discounts]]&gt;50000,"High discount",financials[[#This Row],[Discounts]]&gt;=5001,"medium discount",financials[[#This Row],[Discounts]]&gt;=1,"Low discount",financials[[#This Row],[Discounts]]&lt;1,"None")</f>
        <v>High discount</v>
      </c>
      <c r="C399">
        <v>2460</v>
      </c>
      <c r="D399" s="1">
        <v>300</v>
      </c>
      <c r="E399" s="1">
        <f>financials[[#This Row],[Units Sold]]*financials[[#This Row],[Sale Price]]-financials[[#This Row],[Discounts]]</f>
        <v>678960</v>
      </c>
      <c r="F399" s="1">
        <v>59040</v>
      </c>
      <c r="G399" s="1">
        <v>615000</v>
      </c>
      <c r="H399" s="1">
        <f>financials[[#This Row],[sales amount]]-financials[[#This Row],[COGS]]</f>
        <v>63960</v>
      </c>
      <c r="I399" s="5">
        <v>41791</v>
      </c>
    </row>
    <row r="400" spans="1:9" x14ac:dyDescent="0.3">
      <c r="A400" s="4" t="s">
        <v>12</v>
      </c>
      <c r="B400" s="4" t="str" cm="1">
        <f t="array" ref="B400">_xlfn.IFS(financials[[#This Row],[Discounts]]&gt;50000,"High discount",financials[[#This Row],[Discounts]]&gt;=5001,"medium discount",financials[[#This Row],[Discounts]]&gt;=1,"Low discount",financials[[#This Row],[Discounts]]&lt;1,"None")</f>
        <v>Low discount</v>
      </c>
      <c r="C400">
        <v>1520</v>
      </c>
      <c r="D400" s="1">
        <v>20</v>
      </c>
      <c r="E400" s="1">
        <f>financials[[#This Row],[Units Sold]]*financials[[#This Row],[Sale Price]]-financials[[#This Row],[Discounts]]</f>
        <v>27968</v>
      </c>
      <c r="F400" s="1">
        <v>2432</v>
      </c>
      <c r="G400" s="1">
        <v>15200</v>
      </c>
      <c r="H400" s="1">
        <f>financials[[#This Row],[sales amount]]-financials[[#This Row],[COGS]]</f>
        <v>12768</v>
      </c>
      <c r="I400" s="5">
        <v>41944</v>
      </c>
    </row>
    <row r="401" spans="1:9" x14ac:dyDescent="0.3">
      <c r="A401" s="4" t="s">
        <v>12</v>
      </c>
      <c r="B401" s="4" t="str" cm="1">
        <f t="array" ref="B401">_xlfn.IFS(financials[[#This Row],[Discounts]]&gt;50000,"High discount",financials[[#This Row],[Discounts]]&gt;=5001,"medium discount",financials[[#This Row],[Discounts]]&gt;=1,"Low discount",financials[[#This Row],[Discounts]]&lt;1,"None")</f>
        <v>Low discount</v>
      </c>
      <c r="C401">
        <v>711</v>
      </c>
      <c r="D401" s="1">
        <v>15</v>
      </c>
      <c r="E401" s="1">
        <f>financials[[#This Row],[Units Sold]]*financials[[#This Row],[Sale Price]]-financials[[#This Row],[Discounts]]</f>
        <v>9811.7999999999993</v>
      </c>
      <c r="F401" s="1">
        <v>853.2</v>
      </c>
      <c r="G401" s="1">
        <v>7110</v>
      </c>
      <c r="H401" s="1">
        <f>financials[[#This Row],[sales amount]]-financials[[#This Row],[COGS]]</f>
        <v>2701.7999999999993</v>
      </c>
      <c r="I401" s="5">
        <v>41974</v>
      </c>
    </row>
    <row r="402" spans="1:9" x14ac:dyDescent="0.3">
      <c r="A402" s="4" t="s">
        <v>12</v>
      </c>
      <c r="B402" s="4" t="str" cm="1">
        <f t="array" ref="B402">_xlfn.IFS(financials[[#This Row],[Discounts]]&gt;50000,"High discount",financials[[#This Row],[Discounts]]&gt;=5001,"medium discount",financials[[#This Row],[Discounts]]&gt;=1,"Low discount",financials[[#This Row],[Discounts]]&lt;1,"None")</f>
        <v>Low discount</v>
      </c>
      <c r="C402">
        <v>1375</v>
      </c>
      <c r="D402" s="1">
        <v>12</v>
      </c>
      <c r="E402" s="1">
        <f>financials[[#This Row],[Units Sold]]*financials[[#This Row],[Sale Price]]-financials[[#This Row],[Discounts]]</f>
        <v>15180</v>
      </c>
      <c r="F402" s="1">
        <v>1320</v>
      </c>
      <c r="G402" s="1">
        <v>4125</v>
      </c>
      <c r="H402" s="1">
        <f>financials[[#This Row],[sales amount]]-financials[[#This Row],[COGS]]</f>
        <v>11055</v>
      </c>
      <c r="I402" s="5">
        <v>41609</v>
      </c>
    </row>
    <row r="403" spans="1:9" x14ac:dyDescent="0.3">
      <c r="A403" s="4" t="s">
        <v>12</v>
      </c>
      <c r="B403" s="4" t="str" cm="1">
        <f t="array" ref="B403">_xlfn.IFS(financials[[#This Row],[Discounts]]&gt;50000,"High discount",financials[[#This Row],[Discounts]]&gt;=5001,"medium discount",financials[[#This Row],[Discounts]]&gt;=1,"Low discount",financials[[#This Row],[Discounts]]&lt;1,"None")</f>
        <v>medium discount</v>
      </c>
      <c r="C403">
        <v>635</v>
      </c>
      <c r="D403" s="1">
        <v>300</v>
      </c>
      <c r="E403" s="1">
        <f>financials[[#This Row],[Units Sold]]*financials[[#This Row],[Sale Price]]-financials[[#This Row],[Discounts]]</f>
        <v>175260</v>
      </c>
      <c r="F403" s="1">
        <v>15240</v>
      </c>
      <c r="G403" s="1">
        <v>158750</v>
      </c>
      <c r="H403" s="1">
        <f>financials[[#This Row],[sales amount]]-financials[[#This Row],[COGS]]</f>
        <v>16510</v>
      </c>
      <c r="I403" s="5">
        <v>41974</v>
      </c>
    </row>
    <row r="404" spans="1:9" x14ac:dyDescent="0.3">
      <c r="A404" s="4" t="s">
        <v>11</v>
      </c>
      <c r="B404" s="4" t="str" cm="1">
        <f t="array" ref="B404">_xlfn.IFS(financials[[#This Row],[Discounts]]&gt;50000,"High discount",financials[[#This Row],[Discounts]]&gt;=5001,"medium discount",financials[[#This Row],[Discounts]]&gt;=1,"Low discount",financials[[#This Row],[Discounts]]&lt;1,"None")</f>
        <v>Low discount</v>
      </c>
      <c r="C404">
        <v>436.5</v>
      </c>
      <c r="D404" s="1">
        <v>20</v>
      </c>
      <c r="E404" s="1">
        <f>financials[[#This Row],[Units Sold]]*financials[[#This Row],[Sale Price]]-financials[[#This Row],[Discounts]]</f>
        <v>8031.6</v>
      </c>
      <c r="F404" s="1">
        <v>698.40000000000009</v>
      </c>
      <c r="G404" s="1">
        <v>4365</v>
      </c>
      <c r="H404" s="1">
        <f>financials[[#This Row],[sales amount]]-financials[[#This Row],[COGS]]</f>
        <v>3666.6000000000004</v>
      </c>
      <c r="I404" s="5">
        <v>41821</v>
      </c>
    </row>
    <row r="405" spans="1:9" x14ac:dyDescent="0.3">
      <c r="A405" s="4" t="s">
        <v>7</v>
      </c>
      <c r="B405" s="4" t="str" cm="1">
        <f t="array" ref="B405">_xlfn.IFS(financials[[#This Row],[Discounts]]&gt;50000,"High discount",financials[[#This Row],[Discounts]]&gt;=5001,"medium discount",financials[[#This Row],[Discounts]]&gt;=1,"Low discount",financials[[#This Row],[Discounts]]&lt;1,"None")</f>
        <v>medium discount</v>
      </c>
      <c r="C405">
        <v>1094</v>
      </c>
      <c r="D405" s="1">
        <v>300</v>
      </c>
      <c r="E405" s="1">
        <f>financials[[#This Row],[Units Sold]]*financials[[#This Row],[Sale Price]]-financials[[#This Row],[Discounts]]</f>
        <v>298662</v>
      </c>
      <c r="F405" s="1">
        <v>29538</v>
      </c>
      <c r="G405" s="1">
        <v>273500</v>
      </c>
      <c r="H405" s="1">
        <f>financials[[#This Row],[sales amount]]-financials[[#This Row],[COGS]]</f>
        <v>25162</v>
      </c>
      <c r="I405" s="5">
        <v>41791</v>
      </c>
    </row>
    <row r="406" spans="1:9" x14ac:dyDescent="0.3">
      <c r="A406" s="4" t="s">
        <v>7</v>
      </c>
      <c r="B406" s="4" t="str" cm="1">
        <f t="array" ref="B406">_xlfn.IFS(financials[[#This Row],[Discounts]]&gt;50000,"High discount",financials[[#This Row],[Discounts]]&gt;=5001,"medium discount",financials[[#This Row],[Discounts]]&gt;=1,"Low discount",financials[[#This Row],[Discounts]]&lt;1,"None")</f>
        <v>Low discount</v>
      </c>
      <c r="C406">
        <v>367</v>
      </c>
      <c r="D406" s="1">
        <v>12</v>
      </c>
      <c r="E406" s="1">
        <f>financials[[#This Row],[Units Sold]]*financials[[#This Row],[Sale Price]]-financials[[#This Row],[Discounts]]</f>
        <v>4007.64</v>
      </c>
      <c r="F406" s="1">
        <v>396.36</v>
      </c>
      <c r="G406" s="1">
        <v>1101</v>
      </c>
      <c r="H406" s="1">
        <f>financials[[#This Row],[sales amount]]-financials[[#This Row],[COGS]]</f>
        <v>2906.64</v>
      </c>
      <c r="I406" s="5">
        <v>41548</v>
      </c>
    </row>
    <row r="407" spans="1:9" x14ac:dyDescent="0.3">
      <c r="A407" s="4" t="s">
        <v>8</v>
      </c>
      <c r="B407" s="4" t="str" cm="1">
        <f t="array" ref="B407">_xlfn.IFS(financials[[#This Row],[Discounts]]&gt;50000,"High discount",financials[[#This Row],[Discounts]]&gt;=5001,"medium discount",financials[[#This Row],[Discounts]]&gt;=1,"Low discount",financials[[#This Row],[Discounts]]&lt;1,"None")</f>
        <v>High discount</v>
      </c>
      <c r="C407">
        <v>3802.5</v>
      </c>
      <c r="D407" s="1">
        <v>300</v>
      </c>
      <c r="E407" s="1">
        <f>financials[[#This Row],[Units Sold]]*financials[[#This Row],[Sale Price]]-financials[[#This Row],[Discounts]]</f>
        <v>1038082.5</v>
      </c>
      <c r="F407" s="1">
        <v>102667.5</v>
      </c>
      <c r="G407" s="1">
        <v>950625</v>
      </c>
      <c r="H407" s="1">
        <f>financials[[#This Row],[sales amount]]-financials[[#This Row],[COGS]]</f>
        <v>87457.5</v>
      </c>
      <c r="I407" s="5">
        <v>41730</v>
      </c>
    </row>
    <row r="408" spans="1:9" x14ac:dyDescent="0.3">
      <c r="A408" s="4" t="s">
        <v>8</v>
      </c>
      <c r="B408" s="4" t="str" cm="1">
        <f t="array" ref="B408">_xlfn.IFS(financials[[#This Row],[Discounts]]&gt;50000,"High discount",financials[[#This Row],[Discounts]]&gt;=5001,"medium discount",financials[[#This Row],[Discounts]]&gt;=1,"Low discount",financials[[#This Row],[Discounts]]&lt;1,"None")</f>
        <v>High discount</v>
      </c>
      <c r="C408">
        <v>1666</v>
      </c>
      <c r="D408" s="1">
        <v>350</v>
      </c>
      <c r="E408" s="1">
        <f>financials[[#This Row],[Units Sold]]*financials[[#This Row],[Sale Price]]-financials[[#This Row],[Discounts]]</f>
        <v>530621</v>
      </c>
      <c r="F408" s="1">
        <v>52479</v>
      </c>
      <c r="G408" s="1">
        <v>433160</v>
      </c>
      <c r="H408" s="1">
        <f>financials[[#This Row],[sales amount]]-financials[[#This Row],[COGS]]</f>
        <v>97461</v>
      </c>
      <c r="I408" s="5">
        <v>41760</v>
      </c>
    </row>
    <row r="409" spans="1:9" x14ac:dyDescent="0.3">
      <c r="A409" s="4" t="s">
        <v>8</v>
      </c>
      <c r="B409" s="4" t="str" cm="1">
        <f t="array" ref="B409">_xlfn.IFS(financials[[#This Row],[Discounts]]&gt;50000,"High discount",financials[[#This Row],[Discounts]]&gt;=5001,"medium discount",financials[[#This Row],[Discounts]]&gt;=1,"Low discount",financials[[#This Row],[Discounts]]&lt;1,"None")</f>
        <v>medium discount</v>
      </c>
      <c r="C409">
        <v>322</v>
      </c>
      <c r="D409" s="1">
        <v>300</v>
      </c>
      <c r="E409" s="1">
        <f>financials[[#This Row],[Units Sold]]*financials[[#This Row],[Sale Price]]-financials[[#This Row],[Discounts]]</f>
        <v>87906</v>
      </c>
      <c r="F409" s="1">
        <v>8694</v>
      </c>
      <c r="G409" s="1">
        <v>80500</v>
      </c>
      <c r="H409" s="1">
        <f>financials[[#This Row],[sales amount]]-financials[[#This Row],[COGS]]</f>
        <v>7406</v>
      </c>
      <c r="I409" s="5">
        <v>41518</v>
      </c>
    </row>
    <row r="410" spans="1:9" x14ac:dyDescent="0.3">
      <c r="A410" s="4" t="s">
        <v>8</v>
      </c>
      <c r="B410" s="4" t="str" cm="1">
        <f t="array" ref="B410">_xlfn.IFS(financials[[#This Row],[Discounts]]&gt;50000,"High discount",financials[[#This Row],[Discounts]]&gt;=5001,"medium discount",financials[[#This Row],[Discounts]]&gt;=1,"Low discount",financials[[#This Row],[Discounts]]&lt;1,"None")</f>
        <v>Low discount</v>
      </c>
      <c r="C410">
        <v>2321</v>
      </c>
      <c r="D410" s="1">
        <v>12</v>
      </c>
      <c r="E410" s="1">
        <f>financials[[#This Row],[Units Sold]]*financials[[#This Row],[Sale Price]]-financials[[#This Row],[Discounts]]</f>
        <v>25345.32</v>
      </c>
      <c r="F410" s="1">
        <v>2506.6799999999998</v>
      </c>
      <c r="G410" s="1">
        <v>6963</v>
      </c>
      <c r="H410" s="1">
        <f>financials[[#This Row],[sales amount]]-financials[[#This Row],[COGS]]</f>
        <v>18382.32</v>
      </c>
      <c r="I410" s="5">
        <v>41944</v>
      </c>
    </row>
    <row r="411" spans="1:9" x14ac:dyDescent="0.3">
      <c r="A411" s="4" t="s">
        <v>8</v>
      </c>
      <c r="B411" s="4" t="str" cm="1">
        <f t="array" ref="B411">_xlfn.IFS(financials[[#This Row],[Discounts]]&gt;50000,"High discount",financials[[#This Row],[Discounts]]&gt;=5001,"medium discount",financials[[#This Row],[Discounts]]&gt;=1,"Low discount",financials[[#This Row],[Discounts]]&lt;1,"None")</f>
        <v>medium discount</v>
      </c>
      <c r="C411">
        <v>1857</v>
      </c>
      <c r="D411" s="1">
        <v>125</v>
      </c>
      <c r="E411" s="1">
        <f>financials[[#This Row],[Units Sold]]*financials[[#This Row],[Sale Price]]-financials[[#This Row],[Discounts]]</f>
        <v>211233.75</v>
      </c>
      <c r="F411" s="1">
        <v>20891.25</v>
      </c>
      <c r="G411" s="1">
        <v>222840</v>
      </c>
      <c r="H411" s="1">
        <f>financials[[#This Row],[sales amount]]-financials[[#This Row],[COGS]]</f>
        <v>-11606.25</v>
      </c>
      <c r="I411" s="5">
        <v>41579</v>
      </c>
    </row>
    <row r="412" spans="1:9" x14ac:dyDescent="0.3">
      <c r="A412" s="4" t="s">
        <v>8</v>
      </c>
      <c r="B412" s="4" t="str" cm="1">
        <f t="array" ref="B412">_xlfn.IFS(financials[[#This Row],[Discounts]]&gt;50000,"High discount",financials[[#This Row],[Discounts]]&gt;=5001,"medium discount",financials[[#This Row],[Discounts]]&gt;=1,"Low discount",financials[[#This Row],[Discounts]]&lt;1,"None")</f>
        <v>Low discount</v>
      </c>
      <c r="C412">
        <v>1611</v>
      </c>
      <c r="D412" s="1">
        <v>7</v>
      </c>
      <c r="E412" s="1">
        <f>financials[[#This Row],[Units Sold]]*financials[[#This Row],[Sale Price]]-financials[[#This Row],[Discounts]]</f>
        <v>10262.07</v>
      </c>
      <c r="F412" s="1">
        <v>1014.93</v>
      </c>
      <c r="G412" s="1">
        <v>8055</v>
      </c>
      <c r="H412" s="1">
        <f>financials[[#This Row],[sales amount]]-financials[[#This Row],[COGS]]</f>
        <v>2207.0699999999997</v>
      </c>
      <c r="I412" s="5">
        <v>41609</v>
      </c>
    </row>
    <row r="413" spans="1:9" x14ac:dyDescent="0.3">
      <c r="A413" s="4" t="s">
        <v>8</v>
      </c>
      <c r="B413" s="4" t="str" cm="1">
        <f t="array" ref="B413">_xlfn.IFS(financials[[#This Row],[Discounts]]&gt;50000,"High discount",financials[[#This Row],[Discounts]]&gt;=5001,"medium discount",financials[[#This Row],[Discounts]]&gt;=1,"Low discount",financials[[#This Row],[Discounts]]&lt;1,"None")</f>
        <v>medium discount</v>
      </c>
      <c r="C413">
        <v>2797</v>
      </c>
      <c r="D413" s="1">
        <v>125</v>
      </c>
      <c r="E413" s="1">
        <f>financials[[#This Row],[Units Sold]]*financials[[#This Row],[Sale Price]]-financials[[#This Row],[Discounts]]</f>
        <v>318158.75</v>
      </c>
      <c r="F413" s="1">
        <v>31466.25</v>
      </c>
      <c r="G413" s="1">
        <v>335640</v>
      </c>
      <c r="H413" s="1">
        <f>financials[[#This Row],[sales amount]]-financials[[#This Row],[COGS]]</f>
        <v>-17481.25</v>
      </c>
      <c r="I413" s="5">
        <v>41974</v>
      </c>
    </row>
    <row r="414" spans="1:9" x14ac:dyDescent="0.3">
      <c r="A414" s="4" t="s">
        <v>8</v>
      </c>
      <c r="B414" s="4" t="str" cm="1">
        <f t="array" ref="B414">_xlfn.IFS(financials[[#This Row],[Discounts]]&gt;50000,"High discount",financials[[#This Row],[Discounts]]&gt;=5001,"medium discount",financials[[#This Row],[Discounts]]&gt;=1,"Low discount",financials[[#This Row],[Discounts]]&lt;1,"None")</f>
        <v>medium discount</v>
      </c>
      <c r="C414">
        <v>334</v>
      </c>
      <c r="D414" s="1">
        <v>300</v>
      </c>
      <c r="E414" s="1">
        <f>financials[[#This Row],[Units Sold]]*financials[[#This Row],[Sale Price]]-financials[[#This Row],[Discounts]]</f>
        <v>91182</v>
      </c>
      <c r="F414" s="1">
        <v>9018</v>
      </c>
      <c r="G414" s="1">
        <v>83500</v>
      </c>
      <c r="H414" s="1">
        <f>financials[[#This Row],[sales amount]]-financials[[#This Row],[COGS]]</f>
        <v>7682</v>
      </c>
      <c r="I414" s="5">
        <v>41609</v>
      </c>
    </row>
    <row r="415" spans="1:9" x14ac:dyDescent="0.3">
      <c r="A415" s="4" t="s">
        <v>9</v>
      </c>
      <c r="B415" s="4" t="str" cm="1">
        <f t="array" ref="B415">_xlfn.IFS(financials[[#This Row],[Discounts]]&gt;50000,"High discount",financials[[#This Row],[Discounts]]&gt;=5001,"medium discount",financials[[#This Row],[Discounts]]&gt;=1,"Low discount",financials[[#This Row],[Discounts]]&lt;1,"None")</f>
        <v>High discount</v>
      </c>
      <c r="C415">
        <v>2565</v>
      </c>
      <c r="D415" s="1">
        <v>300</v>
      </c>
      <c r="E415" s="1">
        <f>financials[[#This Row],[Units Sold]]*financials[[#This Row],[Sale Price]]-financials[[#This Row],[Discounts]]</f>
        <v>700245</v>
      </c>
      <c r="F415" s="1">
        <v>69255</v>
      </c>
      <c r="G415" s="1">
        <v>641250</v>
      </c>
      <c r="H415" s="1">
        <f>financials[[#This Row],[sales amount]]-financials[[#This Row],[COGS]]</f>
        <v>58995</v>
      </c>
      <c r="I415" s="5">
        <v>41640</v>
      </c>
    </row>
    <row r="416" spans="1:9" x14ac:dyDescent="0.3">
      <c r="A416" s="4" t="s">
        <v>9</v>
      </c>
      <c r="B416" s="4" t="str" cm="1">
        <f t="array" ref="B416">_xlfn.IFS(financials[[#This Row],[Discounts]]&gt;50000,"High discount",financials[[#This Row],[Discounts]]&gt;=5001,"medium discount",financials[[#This Row],[Discounts]]&gt;=1,"Low discount",financials[[#This Row],[Discounts]]&lt;1,"None")</f>
        <v>High discount</v>
      </c>
      <c r="C416">
        <v>2417</v>
      </c>
      <c r="D416" s="1">
        <v>350</v>
      </c>
      <c r="E416" s="1">
        <f>financials[[#This Row],[Units Sold]]*financials[[#This Row],[Sale Price]]-financials[[#This Row],[Discounts]]</f>
        <v>769814.5</v>
      </c>
      <c r="F416" s="1">
        <v>76135.5</v>
      </c>
      <c r="G416" s="1">
        <v>628420</v>
      </c>
      <c r="H416" s="1">
        <f>financials[[#This Row],[sales amount]]-financials[[#This Row],[COGS]]</f>
        <v>141394.5</v>
      </c>
      <c r="I416" s="5">
        <v>41640</v>
      </c>
    </row>
    <row r="417" spans="1:9" x14ac:dyDescent="0.3">
      <c r="A417" s="4" t="s">
        <v>9</v>
      </c>
      <c r="B417" s="4" t="str" cm="1">
        <f t="array" ref="B417">_xlfn.IFS(financials[[#This Row],[Discounts]]&gt;50000,"High discount",financials[[#This Row],[Discounts]]&gt;=5001,"medium discount",financials[[#This Row],[Discounts]]&gt;=1,"Low discount",financials[[#This Row],[Discounts]]&lt;1,"None")</f>
        <v>Low discount</v>
      </c>
      <c r="C417">
        <v>3675</v>
      </c>
      <c r="D417" s="1">
        <v>15</v>
      </c>
      <c r="E417" s="1">
        <f>financials[[#This Row],[Units Sold]]*financials[[#This Row],[Sale Price]]-financials[[#This Row],[Discounts]]</f>
        <v>50163.75</v>
      </c>
      <c r="F417" s="1">
        <v>4961.25</v>
      </c>
      <c r="G417" s="1">
        <v>36750</v>
      </c>
      <c r="H417" s="1">
        <f>financials[[#This Row],[sales amount]]-financials[[#This Row],[COGS]]</f>
        <v>13413.75</v>
      </c>
      <c r="I417" s="5">
        <v>41730</v>
      </c>
    </row>
    <row r="418" spans="1:9" x14ac:dyDescent="0.3">
      <c r="A418" s="4" t="s">
        <v>9</v>
      </c>
      <c r="B418" s="4" t="str" cm="1">
        <f t="array" ref="B418">_xlfn.IFS(financials[[#This Row],[Discounts]]&gt;50000,"High discount",financials[[#This Row],[Discounts]]&gt;=5001,"medium discount",financials[[#This Row],[Discounts]]&gt;=1,"Low discount",financials[[#This Row],[Discounts]]&lt;1,"None")</f>
        <v>medium discount</v>
      </c>
      <c r="C418">
        <v>1094</v>
      </c>
      <c r="D418" s="1">
        <v>300</v>
      </c>
      <c r="E418" s="1">
        <f>financials[[#This Row],[Units Sold]]*financials[[#This Row],[Sale Price]]-financials[[#This Row],[Discounts]]</f>
        <v>298662</v>
      </c>
      <c r="F418" s="1">
        <v>29538</v>
      </c>
      <c r="G418" s="1">
        <v>273500</v>
      </c>
      <c r="H418" s="1">
        <f>financials[[#This Row],[sales amount]]-financials[[#This Row],[COGS]]</f>
        <v>25162</v>
      </c>
      <c r="I418" s="5">
        <v>41791</v>
      </c>
    </row>
    <row r="419" spans="1:9" x14ac:dyDescent="0.3">
      <c r="A419" s="4" t="s">
        <v>9</v>
      </c>
      <c r="B419" s="4" t="str" cm="1">
        <f t="array" ref="B419">_xlfn.IFS(financials[[#This Row],[Discounts]]&gt;50000,"High discount",financials[[#This Row],[Discounts]]&gt;=5001,"medium discount",financials[[#This Row],[Discounts]]&gt;=1,"Low discount",financials[[#This Row],[Discounts]]&lt;1,"None")</f>
        <v>Low discount</v>
      </c>
      <c r="C419">
        <v>1227</v>
      </c>
      <c r="D419" s="1">
        <v>15</v>
      </c>
      <c r="E419" s="1">
        <f>financials[[#This Row],[Units Sold]]*financials[[#This Row],[Sale Price]]-financials[[#This Row],[Discounts]]</f>
        <v>16748.55</v>
      </c>
      <c r="F419" s="1">
        <v>1656.45</v>
      </c>
      <c r="G419" s="1">
        <v>12270</v>
      </c>
      <c r="H419" s="1">
        <f>financials[[#This Row],[sales amount]]-financials[[#This Row],[COGS]]</f>
        <v>4478.5499999999993</v>
      </c>
      <c r="I419" s="5">
        <v>41913</v>
      </c>
    </row>
    <row r="420" spans="1:9" x14ac:dyDescent="0.3">
      <c r="A420" s="4" t="s">
        <v>9</v>
      </c>
      <c r="B420" s="4" t="str" cm="1">
        <f t="array" ref="B420">_xlfn.IFS(financials[[#This Row],[Discounts]]&gt;50000,"High discount",financials[[#This Row],[Discounts]]&gt;=5001,"medium discount",financials[[#This Row],[Discounts]]&gt;=1,"Low discount",financials[[#This Row],[Discounts]]&lt;1,"None")</f>
        <v>Low discount</v>
      </c>
      <c r="C420">
        <v>367</v>
      </c>
      <c r="D420" s="1">
        <v>12</v>
      </c>
      <c r="E420" s="1">
        <f>financials[[#This Row],[Units Sold]]*financials[[#This Row],[Sale Price]]-financials[[#This Row],[Discounts]]</f>
        <v>4007.64</v>
      </c>
      <c r="F420" s="1">
        <v>396.36</v>
      </c>
      <c r="G420" s="1">
        <v>1101</v>
      </c>
      <c r="H420" s="1">
        <f>financials[[#This Row],[sales amount]]-financials[[#This Row],[COGS]]</f>
        <v>2906.64</v>
      </c>
      <c r="I420" s="5">
        <v>41548</v>
      </c>
    </row>
    <row r="421" spans="1:9" x14ac:dyDescent="0.3">
      <c r="A421" s="4" t="s">
        <v>9</v>
      </c>
      <c r="B421" s="4" t="str" cm="1">
        <f t="array" ref="B421">_xlfn.IFS(financials[[#This Row],[Discounts]]&gt;50000,"High discount",financials[[#This Row],[Discounts]]&gt;=5001,"medium discount",financials[[#This Row],[Discounts]]&gt;=1,"Low discount",financials[[#This Row],[Discounts]]&lt;1,"None")</f>
        <v>medium discount</v>
      </c>
      <c r="C421">
        <v>1324</v>
      </c>
      <c r="D421" s="1">
        <v>300</v>
      </c>
      <c r="E421" s="1">
        <f>financials[[#This Row],[Units Sold]]*financials[[#This Row],[Sale Price]]-financials[[#This Row],[Discounts]]</f>
        <v>361452</v>
      </c>
      <c r="F421" s="1">
        <v>35748</v>
      </c>
      <c r="G421" s="1">
        <v>331000</v>
      </c>
      <c r="H421" s="1">
        <f>financials[[#This Row],[sales amount]]-financials[[#This Row],[COGS]]</f>
        <v>30452</v>
      </c>
      <c r="I421" s="5">
        <v>41944</v>
      </c>
    </row>
    <row r="422" spans="1:9" x14ac:dyDescent="0.3">
      <c r="A422" s="4" t="s">
        <v>9</v>
      </c>
      <c r="B422" s="4" t="str" cm="1">
        <f t="array" ref="B422">_xlfn.IFS(financials[[#This Row],[Discounts]]&gt;50000,"High discount",financials[[#This Row],[Discounts]]&gt;=5001,"medium discount",financials[[#This Row],[Discounts]]&gt;=1,"Low discount",financials[[#This Row],[Discounts]]&lt;1,"None")</f>
        <v>Low discount</v>
      </c>
      <c r="C422">
        <v>1775</v>
      </c>
      <c r="D422" s="1">
        <v>12</v>
      </c>
      <c r="E422" s="1">
        <f>financials[[#This Row],[Units Sold]]*financials[[#This Row],[Sale Price]]-financials[[#This Row],[Discounts]]</f>
        <v>19383</v>
      </c>
      <c r="F422" s="1">
        <v>1917</v>
      </c>
      <c r="G422" s="1">
        <v>5325</v>
      </c>
      <c r="H422" s="1">
        <f>financials[[#This Row],[sales amount]]-financials[[#This Row],[COGS]]</f>
        <v>14058</v>
      </c>
      <c r="I422" s="5">
        <v>41579</v>
      </c>
    </row>
    <row r="423" spans="1:9" x14ac:dyDescent="0.3">
      <c r="A423" s="4" t="s">
        <v>9</v>
      </c>
      <c r="B423" s="4" t="str" cm="1">
        <f t="array" ref="B423">_xlfn.IFS(financials[[#This Row],[Discounts]]&gt;50000,"High discount",financials[[#This Row],[Discounts]]&gt;=5001,"medium discount",financials[[#This Row],[Discounts]]&gt;=1,"Low discount",financials[[#This Row],[Discounts]]&lt;1,"None")</f>
        <v>medium discount</v>
      </c>
      <c r="C423">
        <v>2797</v>
      </c>
      <c r="D423" s="1">
        <v>125</v>
      </c>
      <c r="E423" s="1">
        <f>financials[[#This Row],[Units Sold]]*financials[[#This Row],[Sale Price]]-financials[[#This Row],[Discounts]]</f>
        <v>318158.75</v>
      </c>
      <c r="F423" s="1">
        <v>31466.25</v>
      </c>
      <c r="G423" s="1">
        <v>335640</v>
      </c>
      <c r="H423" s="1">
        <f>financials[[#This Row],[sales amount]]-financials[[#This Row],[COGS]]</f>
        <v>-17481.25</v>
      </c>
      <c r="I423" s="5">
        <v>41974</v>
      </c>
    </row>
    <row r="424" spans="1:9" x14ac:dyDescent="0.3">
      <c r="A424" s="4" t="s">
        <v>10</v>
      </c>
      <c r="B424" s="4" t="str" cm="1">
        <f t="array" ref="B424">_xlfn.IFS(financials[[#This Row],[Discounts]]&gt;50000,"High discount",financials[[#This Row],[Discounts]]&gt;=5001,"medium discount",financials[[#This Row],[Discounts]]&gt;=1,"Low discount",financials[[#This Row],[Discounts]]&lt;1,"None")</f>
        <v>Low discount</v>
      </c>
      <c r="C424">
        <v>245</v>
      </c>
      <c r="D424" s="1">
        <v>15</v>
      </c>
      <c r="E424" s="1">
        <f>financials[[#This Row],[Units Sold]]*financials[[#This Row],[Sale Price]]-financials[[#This Row],[Discounts]]</f>
        <v>3344.25</v>
      </c>
      <c r="F424" s="1">
        <v>330.75</v>
      </c>
      <c r="G424" s="1">
        <v>2450</v>
      </c>
      <c r="H424" s="1">
        <f>financials[[#This Row],[sales amount]]-financials[[#This Row],[COGS]]</f>
        <v>894.25</v>
      </c>
      <c r="I424" s="5">
        <v>41760</v>
      </c>
    </row>
    <row r="425" spans="1:9" x14ac:dyDescent="0.3">
      <c r="A425" s="4" t="s">
        <v>10</v>
      </c>
      <c r="B425" s="4" t="str" cm="1">
        <f t="array" ref="B425">_xlfn.IFS(financials[[#This Row],[Discounts]]&gt;50000,"High discount",financials[[#This Row],[Discounts]]&gt;=5001,"medium discount",financials[[#This Row],[Discounts]]&gt;=1,"Low discount",financials[[#This Row],[Discounts]]&lt;1,"None")</f>
        <v>High discount</v>
      </c>
      <c r="C425">
        <v>3793.5</v>
      </c>
      <c r="D425" s="1">
        <v>300</v>
      </c>
      <c r="E425" s="1">
        <f>financials[[#This Row],[Units Sold]]*financials[[#This Row],[Sale Price]]-financials[[#This Row],[Discounts]]</f>
        <v>1035625.5</v>
      </c>
      <c r="F425" s="1">
        <v>102424.5</v>
      </c>
      <c r="G425" s="1">
        <v>948375</v>
      </c>
      <c r="H425" s="1">
        <f>financials[[#This Row],[sales amount]]-financials[[#This Row],[COGS]]</f>
        <v>87250.5</v>
      </c>
      <c r="I425" s="5">
        <v>41821</v>
      </c>
    </row>
    <row r="426" spans="1:9" x14ac:dyDescent="0.3">
      <c r="A426" s="4" t="s">
        <v>10</v>
      </c>
      <c r="B426" s="4" t="str" cm="1">
        <f t="array" ref="B426">_xlfn.IFS(financials[[#This Row],[Discounts]]&gt;50000,"High discount",financials[[#This Row],[Discounts]]&gt;=5001,"medium discount",financials[[#This Row],[Discounts]]&gt;=1,"Low discount",financials[[#This Row],[Discounts]]&lt;1,"None")</f>
        <v>medium discount</v>
      </c>
      <c r="C426">
        <v>1307</v>
      </c>
      <c r="D426" s="1">
        <v>350</v>
      </c>
      <c r="E426" s="1">
        <f>financials[[#This Row],[Units Sold]]*financials[[#This Row],[Sale Price]]-financials[[#This Row],[Discounts]]</f>
        <v>416279.5</v>
      </c>
      <c r="F426" s="1">
        <v>41170.5</v>
      </c>
      <c r="G426" s="1">
        <v>339820</v>
      </c>
      <c r="H426" s="1">
        <f>financials[[#This Row],[sales amount]]-financials[[#This Row],[COGS]]</f>
        <v>76459.5</v>
      </c>
      <c r="I426" s="5">
        <v>41821</v>
      </c>
    </row>
    <row r="427" spans="1:9" x14ac:dyDescent="0.3">
      <c r="A427" s="4" t="s">
        <v>10</v>
      </c>
      <c r="B427" s="4" t="str" cm="1">
        <f t="array" ref="B427">_xlfn.IFS(financials[[#This Row],[Discounts]]&gt;50000,"High discount",financials[[#This Row],[Discounts]]&gt;=5001,"medium discount",financials[[#This Row],[Discounts]]&gt;=1,"Low discount",financials[[#This Row],[Discounts]]&lt;1,"None")</f>
        <v>medium discount</v>
      </c>
      <c r="C427">
        <v>567</v>
      </c>
      <c r="D427" s="1">
        <v>125</v>
      </c>
      <c r="E427" s="1">
        <f>financials[[#This Row],[Units Sold]]*financials[[#This Row],[Sale Price]]-financials[[#This Row],[Discounts]]</f>
        <v>64496.25</v>
      </c>
      <c r="F427" s="1">
        <v>6378.75</v>
      </c>
      <c r="G427" s="1">
        <v>68040</v>
      </c>
      <c r="H427" s="1">
        <f>financials[[#This Row],[sales amount]]-financials[[#This Row],[COGS]]</f>
        <v>-3543.75</v>
      </c>
      <c r="I427" s="5">
        <v>41883</v>
      </c>
    </row>
    <row r="428" spans="1:9" x14ac:dyDescent="0.3">
      <c r="A428" s="4" t="s">
        <v>10</v>
      </c>
      <c r="B428" s="4" t="str" cm="1">
        <f t="array" ref="B428">_xlfn.IFS(financials[[#This Row],[Discounts]]&gt;50000,"High discount",financials[[#This Row],[Discounts]]&gt;=5001,"medium discount",financials[[#This Row],[Discounts]]&gt;=1,"Low discount",financials[[#This Row],[Discounts]]&lt;1,"None")</f>
        <v>medium discount</v>
      </c>
      <c r="C428">
        <v>2110</v>
      </c>
      <c r="D428" s="1">
        <v>125</v>
      </c>
      <c r="E428" s="1">
        <f>financials[[#This Row],[Units Sold]]*financials[[#This Row],[Sale Price]]-financials[[#This Row],[Discounts]]</f>
        <v>240012.5</v>
      </c>
      <c r="F428" s="1">
        <v>23737.5</v>
      </c>
      <c r="G428" s="1">
        <v>253200</v>
      </c>
      <c r="H428" s="1">
        <f>financials[[#This Row],[sales amount]]-financials[[#This Row],[COGS]]</f>
        <v>-13187.5</v>
      </c>
      <c r="I428" s="5">
        <v>41883</v>
      </c>
    </row>
    <row r="429" spans="1:9" x14ac:dyDescent="0.3">
      <c r="A429" s="4" t="s">
        <v>10</v>
      </c>
      <c r="B429" s="4" t="str" cm="1">
        <f t="array" ref="B429">_xlfn.IFS(financials[[#This Row],[Discounts]]&gt;50000,"High discount",financials[[#This Row],[Discounts]]&gt;=5001,"medium discount",financials[[#This Row],[Discounts]]&gt;=1,"Low discount",financials[[#This Row],[Discounts]]&lt;1,"None")</f>
        <v>medium discount</v>
      </c>
      <c r="C429">
        <v>1269</v>
      </c>
      <c r="D429" s="1">
        <v>350</v>
      </c>
      <c r="E429" s="1">
        <f>financials[[#This Row],[Units Sold]]*financials[[#This Row],[Sale Price]]-financials[[#This Row],[Discounts]]</f>
        <v>404176.5</v>
      </c>
      <c r="F429" s="1">
        <v>39973.5</v>
      </c>
      <c r="G429" s="1">
        <v>329940</v>
      </c>
      <c r="H429" s="1">
        <f>financials[[#This Row],[sales amount]]-financials[[#This Row],[COGS]]</f>
        <v>74236.5</v>
      </c>
      <c r="I429" s="5">
        <v>41913</v>
      </c>
    </row>
    <row r="430" spans="1:9" x14ac:dyDescent="0.3">
      <c r="A430" s="4" t="s">
        <v>11</v>
      </c>
      <c r="B430" s="4" t="str" cm="1">
        <f t="array" ref="B430">_xlfn.IFS(financials[[#This Row],[Discounts]]&gt;50000,"High discount",financials[[#This Row],[Discounts]]&gt;=5001,"medium discount",financials[[#This Row],[Discounts]]&gt;=1,"Low discount",financials[[#This Row],[Discounts]]&lt;1,"None")</f>
        <v>Low discount</v>
      </c>
      <c r="C430">
        <v>1956</v>
      </c>
      <c r="D430" s="1">
        <v>12</v>
      </c>
      <c r="E430" s="1">
        <f>financials[[#This Row],[Units Sold]]*financials[[#This Row],[Sale Price]]-financials[[#This Row],[Discounts]]</f>
        <v>21359.52</v>
      </c>
      <c r="F430" s="1">
        <v>2112.48</v>
      </c>
      <c r="G430" s="1">
        <v>5868</v>
      </c>
      <c r="H430" s="1">
        <f>financials[[#This Row],[sales amount]]-financials[[#This Row],[COGS]]</f>
        <v>15491.52</v>
      </c>
      <c r="I430" s="5">
        <v>41640</v>
      </c>
    </row>
    <row r="431" spans="1:9" x14ac:dyDescent="0.3">
      <c r="A431" s="4" t="s">
        <v>11</v>
      </c>
      <c r="B431" s="4" t="str" cm="1">
        <f t="array" ref="B431">_xlfn.IFS(financials[[#This Row],[Discounts]]&gt;50000,"High discount",financials[[#This Row],[Discounts]]&gt;=5001,"medium discount",financials[[#This Row],[Discounts]]&gt;=1,"Low discount",financials[[#This Row],[Discounts]]&lt;1,"None")</f>
        <v>High discount</v>
      </c>
      <c r="C431">
        <v>2659</v>
      </c>
      <c r="D431" s="1">
        <v>300</v>
      </c>
      <c r="E431" s="1">
        <f>financials[[#This Row],[Units Sold]]*financials[[#This Row],[Sale Price]]-financials[[#This Row],[Discounts]]</f>
        <v>725907</v>
      </c>
      <c r="F431" s="1">
        <v>71793</v>
      </c>
      <c r="G431" s="1">
        <v>664750</v>
      </c>
      <c r="H431" s="1">
        <f>financials[[#This Row],[sales amount]]-financials[[#This Row],[COGS]]</f>
        <v>61157</v>
      </c>
      <c r="I431" s="5">
        <v>41671</v>
      </c>
    </row>
    <row r="432" spans="1:9" x14ac:dyDescent="0.3">
      <c r="A432" s="4" t="s">
        <v>11</v>
      </c>
      <c r="B432" s="4" t="str" cm="1">
        <f t="array" ref="B432">_xlfn.IFS(financials[[#This Row],[Discounts]]&gt;50000,"High discount",financials[[#This Row],[Discounts]]&gt;=5001,"medium discount",financials[[#This Row],[Discounts]]&gt;=1,"Low discount",financials[[#This Row],[Discounts]]&lt;1,"None")</f>
        <v>medium discount</v>
      </c>
      <c r="C432">
        <v>1351.5</v>
      </c>
      <c r="D432" s="1">
        <v>350</v>
      </c>
      <c r="E432" s="1">
        <f>financials[[#This Row],[Units Sold]]*financials[[#This Row],[Sale Price]]-financials[[#This Row],[Discounts]]</f>
        <v>430452.75</v>
      </c>
      <c r="F432" s="1">
        <v>42572.25</v>
      </c>
      <c r="G432" s="1">
        <v>351390</v>
      </c>
      <c r="H432" s="1">
        <f>financials[[#This Row],[sales amount]]-financials[[#This Row],[COGS]]</f>
        <v>79062.75</v>
      </c>
      <c r="I432" s="5">
        <v>41730</v>
      </c>
    </row>
    <row r="433" spans="1:9" x14ac:dyDescent="0.3">
      <c r="A433" s="4" t="s">
        <v>11</v>
      </c>
      <c r="B433" s="4" t="str" cm="1">
        <f t="array" ref="B433">_xlfn.IFS(financials[[#This Row],[Discounts]]&gt;50000,"High discount",financials[[#This Row],[Discounts]]&gt;=5001,"medium discount",financials[[#This Row],[Discounts]]&gt;=1,"Low discount",financials[[#This Row],[Discounts]]&lt;1,"None")</f>
        <v>Low discount</v>
      </c>
      <c r="C433">
        <v>880</v>
      </c>
      <c r="D433" s="1">
        <v>12</v>
      </c>
      <c r="E433" s="1">
        <f>financials[[#This Row],[Units Sold]]*financials[[#This Row],[Sale Price]]-financials[[#This Row],[Discounts]]</f>
        <v>9609.6</v>
      </c>
      <c r="F433" s="1">
        <v>950.4</v>
      </c>
      <c r="G433" s="1">
        <v>2640</v>
      </c>
      <c r="H433" s="1">
        <f>financials[[#This Row],[sales amount]]-financials[[#This Row],[COGS]]</f>
        <v>6969.6</v>
      </c>
      <c r="I433" s="5">
        <v>41760</v>
      </c>
    </row>
    <row r="434" spans="1:9" x14ac:dyDescent="0.3">
      <c r="A434" s="4" t="s">
        <v>11</v>
      </c>
      <c r="B434" s="4" t="str" cm="1">
        <f t="array" ref="B434">_xlfn.IFS(financials[[#This Row],[Discounts]]&gt;50000,"High discount",financials[[#This Row],[Discounts]]&gt;=5001,"medium discount",financials[[#This Row],[Discounts]]&gt;=1,"Low discount",financials[[#This Row],[Discounts]]&lt;1,"None")</f>
        <v>High discount</v>
      </c>
      <c r="C434">
        <v>1867</v>
      </c>
      <c r="D434" s="1">
        <v>300</v>
      </c>
      <c r="E434" s="1">
        <f>financials[[#This Row],[Units Sold]]*financials[[#This Row],[Sale Price]]-financials[[#This Row],[Discounts]]</f>
        <v>509691</v>
      </c>
      <c r="F434" s="1">
        <v>50409</v>
      </c>
      <c r="G434" s="1">
        <v>466750</v>
      </c>
      <c r="H434" s="1">
        <f>financials[[#This Row],[sales amount]]-financials[[#This Row],[COGS]]</f>
        <v>42941</v>
      </c>
      <c r="I434" s="5">
        <v>41883</v>
      </c>
    </row>
    <row r="435" spans="1:9" x14ac:dyDescent="0.3">
      <c r="A435" s="4" t="s">
        <v>11</v>
      </c>
      <c r="B435" s="4" t="str" cm="1">
        <f t="array" ref="B435">_xlfn.IFS(financials[[#This Row],[Discounts]]&gt;50000,"High discount",financials[[#This Row],[Discounts]]&gt;=5001,"medium discount",financials[[#This Row],[Discounts]]&gt;=1,"Low discount",financials[[#This Row],[Discounts]]&lt;1,"None")</f>
        <v>Low discount</v>
      </c>
      <c r="C435">
        <v>2234</v>
      </c>
      <c r="D435" s="1">
        <v>12</v>
      </c>
      <c r="E435" s="1">
        <f>financials[[#This Row],[Units Sold]]*financials[[#This Row],[Sale Price]]-financials[[#This Row],[Discounts]]</f>
        <v>24395.279999999999</v>
      </c>
      <c r="F435" s="1">
        <v>2412.7199999999998</v>
      </c>
      <c r="G435" s="1">
        <v>6702</v>
      </c>
      <c r="H435" s="1">
        <f>financials[[#This Row],[sales amount]]-financials[[#This Row],[COGS]]</f>
        <v>17693.28</v>
      </c>
      <c r="I435" s="5">
        <v>41518</v>
      </c>
    </row>
    <row r="436" spans="1:9" x14ac:dyDescent="0.3">
      <c r="A436" s="4" t="s">
        <v>11</v>
      </c>
      <c r="B436" s="4" t="str" cm="1">
        <f t="array" ref="B436">_xlfn.IFS(financials[[#This Row],[Discounts]]&gt;50000,"High discount",financials[[#This Row],[Discounts]]&gt;=5001,"medium discount",financials[[#This Row],[Discounts]]&gt;=1,"Low discount",financials[[#This Row],[Discounts]]&lt;1,"None")</f>
        <v>Low discount</v>
      </c>
      <c r="C436">
        <v>1227</v>
      </c>
      <c r="D436" s="1">
        <v>15</v>
      </c>
      <c r="E436" s="1">
        <f>financials[[#This Row],[Units Sold]]*financials[[#This Row],[Sale Price]]-financials[[#This Row],[Discounts]]</f>
        <v>16748.55</v>
      </c>
      <c r="F436" s="1">
        <v>1656.45</v>
      </c>
      <c r="G436" s="1">
        <v>12270</v>
      </c>
      <c r="H436" s="1">
        <f>financials[[#This Row],[sales amount]]-financials[[#This Row],[COGS]]</f>
        <v>4478.5499999999993</v>
      </c>
      <c r="I436" s="5">
        <v>41913</v>
      </c>
    </row>
    <row r="437" spans="1:9" x14ac:dyDescent="0.3">
      <c r="A437" s="4" t="s">
        <v>11</v>
      </c>
      <c r="B437" s="4" t="str" cm="1">
        <f t="array" ref="B437">_xlfn.IFS(financials[[#This Row],[Discounts]]&gt;50000,"High discount",financials[[#This Row],[Discounts]]&gt;=5001,"medium discount",financials[[#This Row],[Discounts]]&gt;=1,"Low discount",financials[[#This Row],[Discounts]]&lt;1,"None")</f>
        <v>medium discount</v>
      </c>
      <c r="C437">
        <v>877</v>
      </c>
      <c r="D437" s="1">
        <v>125</v>
      </c>
      <c r="E437" s="1">
        <f>financials[[#This Row],[Units Sold]]*financials[[#This Row],[Sale Price]]-financials[[#This Row],[Discounts]]</f>
        <v>99758.75</v>
      </c>
      <c r="F437" s="1">
        <v>9866.25</v>
      </c>
      <c r="G437" s="1">
        <v>105240</v>
      </c>
      <c r="H437" s="1">
        <f>financials[[#This Row],[sales amount]]-financials[[#This Row],[COGS]]</f>
        <v>-5481.25</v>
      </c>
      <c r="I437" s="5">
        <v>41944</v>
      </c>
    </row>
    <row r="438" spans="1:9" x14ac:dyDescent="0.3">
      <c r="A438" s="4" t="s">
        <v>12</v>
      </c>
      <c r="B438" s="4" t="str" cm="1">
        <f t="array" ref="B438">_xlfn.IFS(financials[[#This Row],[Discounts]]&gt;50000,"High discount",financials[[#This Row],[Discounts]]&gt;=5001,"medium discount",financials[[#This Row],[Discounts]]&gt;=1,"Low discount",financials[[#This Row],[Discounts]]&lt;1,"None")</f>
        <v>High discount</v>
      </c>
      <c r="C438">
        <v>2071</v>
      </c>
      <c r="D438" s="1">
        <v>350</v>
      </c>
      <c r="E438" s="1">
        <f>financials[[#This Row],[Units Sold]]*financials[[#This Row],[Sale Price]]-financials[[#This Row],[Discounts]]</f>
        <v>659613.5</v>
      </c>
      <c r="F438" s="1">
        <v>65236.5</v>
      </c>
      <c r="G438" s="1">
        <v>538460</v>
      </c>
      <c r="H438" s="1">
        <f>financials[[#This Row],[sales amount]]-financials[[#This Row],[COGS]]</f>
        <v>121153.5</v>
      </c>
      <c r="I438" s="5">
        <v>41883</v>
      </c>
    </row>
    <row r="439" spans="1:9" x14ac:dyDescent="0.3">
      <c r="A439" s="4" t="s">
        <v>12</v>
      </c>
      <c r="B439" s="4" t="str" cm="1">
        <f t="array" ref="B439">_xlfn.IFS(financials[[#This Row],[Discounts]]&gt;50000,"High discount",financials[[#This Row],[Discounts]]&gt;=5001,"medium discount",financials[[#This Row],[Discounts]]&gt;=1,"Low discount",financials[[#This Row],[Discounts]]&lt;1,"None")</f>
        <v>medium discount</v>
      </c>
      <c r="C439">
        <v>1269</v>
      </c>
      <c r="D439" s="1">
        <v>350</v>
      </c>
      <c r="E439" s="1">
        <f>financials[[#This Row],[Units Sold]]*financials[[#This Row],[Sale Price]]-financials[[#This Row],[Discounts]]</f>
        <v>404176.5</v>
      </c>
      <c r="F439" s="1">
        <v>39973.5</v>
      </c>
      <c r="G439" s="1">
        <v>329940</v>
      </c>
      <c r="H439" s="1">
        <f>financials[[#This Row],[sales amount]]-financials[[#This Row],[COGS]]</f>
        <v>74236.5</v>
      </c>
      <c r="I439" s="5">
        <v>41913</v>
      </c>
    </row>
    <row r="440" spans="1:9" x14ac:dyDescent="0.3">
      <c r="A440" s="4" t="s">
        <v>12</v>
      </c>
      <c r="B440" s="4" t="str" cm="1">
        <f t="array" ref="B440">_xlfn.IFS(financials[[#This Row],[Discounts]]&gt;50000,"High discount",financials[[#This Row],[Discounts]]&gt;=5001,"medium discount",financials[[#This Row],[Discounts]]&gt;=1,"Low discount",financials[[#This Row],[Discounts]]&lt;1,"None")</f>
        <v>Low discount</v>
      </c>
      <c r="C440">
        <v>970</v>
      </c>
      <c r="D440" s="1">
        <v>15</v>
      </c>
      <c r="E440" s="1">
        <f>financials[[#This Row],[Units Sold]]*financials[[#This Row],[Sale Price]]-financials[[#This Row],[Discounts]]</f>
        <v>13240.5</v>
      </c>
      <c r="F440" s="1">
        <v>1309.5</v>
      </c>
      <c r="G440" s="1">
        <v>9700</v>
      </c>
      <c r="H440" s="1">
        <f>financials[[#This Row],[sales amount]]-financials[[#This Row],[COGS]]</f>
        <v>3540.5</v>
      </c>
      <c r="I440" s="5">
        <v>41579</v>
      </c>
    </row>
    <row r="441" spans="1:9" x14ac:dyDescent="0.3">
      <c r="A441" s="4" t="s">
        <v>12</v>
      </c>
      <c r="B441" s="4" t="str" cm="1">
        <f t="array" ref="B441">_xlfn.IFS(financials[[#This Row],[Discounts]]&gt;50000,"High discount",financials[[#This Row],[Discounts]]&gt;=5001,"medium discount",financials[[#This Row],[Discounts]]&gt;=1,"Low discount",financials[[#This Row],[Discounts]]&lt;1,"None")</f>
        <v>Low discount</v>
      </c>
      <c r="C441">
        <v>1694</v>
      </c>
      <c r="D441" s="1">
        <v>20</v>
      </c>
      <c r="E441" s="1">
        <f>financials[[#This Row],[Units Sold]]*financials[[#This Row],[Sale Price]]-financials[[#This Row],[Discounts]]</f>
        <v>30830.799999999999</v>
      </c>
      <c r="F441" s="1">
        <v>3049.2</v>
      </c>
      <c r="G441" s="1">
        <v>16940</v>
      </c>
      <c r="H441" s="1">
        <f>financials[[#This Row],[sales amount]]-financials[[#This Row],[COGS]]</f>
        <v>13890.8</v>
      </c>
      <c r="I441" s="5">
        <v>41944</v>
      </c>
    </row>
    <row r="442" spans="1:9" x14ac:dyDescent="0.3">
      <c r="A442" s="4" t="s">
        <v>7</v>
      </c>
      <c r="B442" s="4" t="str" cm="1">
        <f t="array" ref="B442">_xlfn.IFS(financials[[#This Row],[Discounts]]&gt;50000,"High discount",financials[[#This Row],[Discounts]]&gt;=5001,"medium discount",financials[[#This Row],[Discounts]]&gt;=1,"Low discount",financials[[#This Row],[Discounts]]&lt;1,"None")</f>
        <v>Low discount</v>
      </c>
      <c r="C442">
        <v>663</v>
      </c>
      <c r="D442" s="1">
        <v>20</v>
      </c>
      <c r="E442" s="1">
        <f>financials[[#This Row],[Units Sold]]*financials[[#This Row],[Sale Price]]-financials[[#This Row],[Discounts]]</f>
        <v>12066.6</v>
      </c>
      <c r="F442" s="1">
        <v>1193.4000000000001</v>
      </c>
      <c r="G442" s="1">
        <v>6630</v>
      </c>
      <c r="H442" s="1">
        <f>financials[[#This Row],[sales amount]]-financials[[#This Row],[COGS]]</f>
        <v>5436.6</v>
      </c>
      <c r="I442" s="5">
        <v>41760</v>
      </c>
    </row>
    <row r="443" spans="1:9" x14ac:dyDescent="0.3">
      <c r="A443" s="4" t="s">
        <v>7</v>
      </c>
      <c r="B443" s="4" t="str" cm="1">
        <f t="array" ref="B443">_xlfn.IFS(financials[[#This Row],[Discounts]]&gt;50000,"High discount",financials[[#This Row],[Discounts]]&gt;=5001,"medium discount",financials[[#This Row],[Discounts]]&gt;=1,"Low discount",financials[[#This Row],[Discounts]]&lt;1,"None")</f>
        <v>Low discount</v>
      </c>
      <c r="C443">
        <v>819</v>
      </c>
      <c r="D443" s="1">
        <v>7</v>
      </c>
      <c r="E443" s="1">
        <f>financials[[#This Row],[Units Sold]]*financials[[#This Row],[Sale Price]]-financials[[#This Row],[Discounts]]</f>
        <v>5217.03</v>
      </c>
      <c r="F443" s="1">
        <v>515.97</v>
      </c>
      <c r="G443" s="1">
        <v>4095</v>
      </c>
      <c r="H443" s="1">
        <f>financials[[#This Row],[sales amount]]-financials[[#This Row],[COGS]]</f>
        <v>1122.0299999999997</v>
      </c>
      <c r="I443" s="5">
        <v>41821</v>
      </c>
    </row>
    <row r="444" spans="1:9" x14ac:dyDescent="0.3">
      <c r="A444" s="4" t="s">
        <v>7</v>
      </c>
      <c r="B444" s="4" t="str" cm="1">
        <f t="array" ref="B444">_xlfn.IFS(financials[[#This Row],[Discounts]]&gt;50000,"High discount",financials[[#This Row],[Discounts]]&gt;=5001,"medium discount",financials[[#This Row],[Discounts]]&gt;=1,"Low discount",financials[[#This Row],[Discounts]]&lt;1,"None")</f>
        <v>Low discount</v>
      </c>
      <c r="C444">
        <v>1580</v>
      </c>
      <c r="D444" s="1">
        <v>12</v>
      </c>
      <c r="E444" s="1">
        <f>financials[[#This Row],[Units Sold]]*financials[[#This Row],[Sale Price]]-financials[[#This Row],[Discounts]]</f>
        <v>17253.599999999999</v>
      </c>
      <c r="F444" s="1">
        <v>1706.4</v>
      </c>
      <c r="G444" s="1">
        <v>4740</v>
      </c>
      <c r="H444" s="1">
        <f>financials[[#This Row],[sales amount]]-financials[[#This Row],[COGS]]</f>
        <v>12513.599999999999</v>
      </c>
      <c r="I444" s="5">
        <v>41883</v>
      </c>
    </row>
    <row r="445" spans="1:9" x14ac:dyDescent="0.3">
      <c r="A445" s="4" t="s">
        <v>7</v>
      </c>
      <c r="B445" s="4" t="str" cm="1">
        <f t="array" ref="B445">_xlfn.IFS(financials[[#This Row],[Discounts]]&gt;50000,"High discount",financials[[#This Row],[Discounts]]&gt;=5001,"medium discount",financials[[#This Row],[Discounts]]&gt;=1,"Low discount",financials[[#This Row],[Discounts]]&lt;1,"None")</f>
        <v>Low discount</v>
      </c>
      <c r="C445">
        <v>521</v>
      </c>
      <c r="D445" s="1">
        <v>7</v>
      </c>
      <c r="E445" s="1">
        <f>financials[[#This Row],[Units Sold]]*financials[[#This Row],[Sale Price]]-financials[[#This Row],[Discounts]]</f>
        <v>3318.77</v>
      </c>
      <c r="F445" s="1">
        <v>328.23</v>
      </c>
      <c r="G445" s="1">
        <v>2605</v>
      </c>
      <c r="H445" s="1">
        <f>financials[[#This Row],[sales amount]]-financials[[#This Row],[COGS]]</f>
        <v>713.77</v>
      </c>
      <c r="I445" s="5">
        <v>41974</v>
      </c>
    </row>
    <row r="446" spans="1:9" x14ac:dyDescent="0.3">
      <c r="A446" s="4" t="s">
        <v>9</v>
      </c>
      <c r="B446" s="4" t="str" cm="1">
        <f t="array" ref="B446">_xlfn.IFS(financials[[#This Row],[Discounts]]&gt;50000,"High discount",financials[[#This Row],[Discounts]]&gt;=5001,"medium discount",financials[[#This Row],[Discounts]]&gt;=1,"Low discount",financials[[#This Row],[Discounts]]&lt;1,"None")</f>
        <v>Low discount</v>
      </c>
      <c r="C446">
        <v>973</v>
      </c>
      <c r="D446" s="1">
        <v>20</v>
      </c>
      <c r="E446" s="1">
        <f>financials[[#This Row],[Units Sold]]*financials[[#This Row],[Sale Price]]-financials[[#This Row],[Discounts]]</f>
        <v>17708.599999999999</v>
      </c>
      <c r="F446" s="1">
        <v>1751.4</v>
      </c>
      <c r="G446" s="1">
        <v>9730</v>
      </c>
      <c r="H446" s="1">
        <f>financials[[#This Row],[sales amount]]-financials[[#This Row],[COGS]]</f>
        <v>7978.5999999999985</v>
      </c>
      <c r="I446" s="5">
        <v>41699</v>
      </c>
    </row>
    <row r="447" spans="1:9" x14ac:dyDescent="0.3">
      <c r="A447" s="4" t="s">
        <v>9</v>
      </c>
      <c r="B447" s="4" t="str" cm="1">
        <f t="array" ref="B447">_xlfn.IFS(financials[[#This Row],[Discounts]]&gt;50000,"High discount",financials[[#This Row],[Discounts]]&gt;=5001,"medium discount",financials[[#This Row],[Discounts]]&gt;=1,"Low discount",financials[[#This Row],[Discounts]]&lt;1,"None")</f>
        <v>Low discount</v>
      </c>
      <c r="C447">
        <v>1038</v>
      </c>
      <c r="D447" s="1">
        <v>20</v>
      </c>
      <c r="E447" s="1">
        <f>financials[[#This Row],[Units Sold]]*financials[[#This Row],[Sale Price]]-financials[[#This Row],[Discounts]]</f>
        <v>18891.599999999999</v>
      </c>
      <c r="F447" s="1">
        <v>1868.4</v>
      </c>
      <c r="G447" s="1">
        <v>10380</v>
      </c>
      <c r="H447" s="1">
        <f>financials[[#This Row],[sales amount]]-financials[[#This Row],[COGS]]</f>
        <v>8511.5999999999985</v>
      </c>
      <c r="I447" s="5">
        <v>41791</v>
      </c>
    </row>
    <row r="448" spans="1:9" x14ac:dyDescent="0.3">
      <c r="A448" s="4" t="s">
        <v>9</v>
      </c>
      <c r="B448" s="4" t="str" cm="1">
        <f t="array" ref="B448">_xlfn.IFS(financials[[#This Row],[Discounts]]&gt;50000,"High discount",financials[[#This Row],[Discounts]]&gt;=5001,"medium discount",financials[[#This Row],[Discounts]]&gt;=1,"Low discount",financials[[#This Row],[Discounts]]&lt;1,"None")</f>
        <v>Low discount</v>
      </c>
      <c r="C448">
        <v>360</v>
      </c>
      <c r="D448" s="1">
        <v>7</v>
      </c>
      <c r="E448" s="1">
        <f>financials[[#This Row],[Units Sold]]*financials[[#This Row],[Sale Price]]-financials[[#This Row],[Discounts]]</f>
        <v>2293.1999999999998</v>
      </c>
      <c r="F448" s="1">
        <v>226.8</v>
      </c>
      <c r="G448" s="1">
        <v>1800</v>
      </c>
      <c r="H448" s="1">
        <f>financials[[#This Row],[sales amount]]-financials[[#This Row],[COGS]]</f>
        <v>493.19999999999982</v>
      </c>
      <c r="I448" s="5">
        <v>41913</v>
      </c>
    </row>
    <row r="449" spans="1:9" x14ac:dyDescent="0.3">
      <c r="A449" s="4" t="s">
        <v>10</v>
      </c>
      <c r="B449" s="4" t="str" cm="1">
        <f t="array" ref="B449">_xlfn.IFS(financials[[#This Row],[Discounts]]&gt;50000,"High discount",financials[[#This Row],[Discounts]]&gt;=5001,"medium discount",financials[[#This Row],[Discounts]]&gt;=1,"Low discount",financials[[#This Row],[Discounts]]&lt;1,"None")</f>
        <v>Low discount</v>
      </c>
      <c r="C449">
        <v>1967</v>
      </c>
      <c r="D449" s="1">
        <v>12</v>
      </c>
      <c r="E449" s="1">
        <f>financials[[#This Row],[Units Sold]]*financials[[#This Row],[Sale Price]]-financials[[#This Row],[Discounts]]</f>
        <v>21479.64</v>
      </c>
      <c r="F449" s="1">
        <v>2124.36</v>
      </c>
      <c r="G449" s="1">
        <v>5901</v>
      </c>
      <c r="H449" s="1">
        <f>financials[[#This Row],[sales amount]]-financials[[#This Row],[COGS]]</f>
        <v>15578.64</v>
      </c>
      <c r="I449" s="5">
        <v>41699</v>
      </c>
    </row>
    <row r="450" spans="1:9" x14ac:dyDescent="0.3">
      <c r="A450" s="4" t="s">
        <v>10</v>
      </c>
      <c r="B450" s="4" t="str" cm="1">
        <f t="array" ref="B450">_xlfn.IFS(financials[[#This Row],[Discounts]]&gt;50000,"High discount",financials[[#This Row],[Discounts]]&gt;=5001,"medium discount",financials[[#This Row],[Discounts]]&gt;=1,"Low discount",financials[[#This Row],[Discounts]]&lt;1,"None")</f>
        <v>Low discount</v>
      </c>
      <c r="C450">
        <v>2628</v>
      </c>
      <c r="D450" s="1">
        <v>15</v>
      </c>
      <c r="E450" s="1">
        <f>financials[[#This Row],[Units Sold]]*financials[[#This Row],[Sale Price]]-financials[[#This Row],[Discounts]]</f>
        <v>35872.199999999997</v>
      </c>
      <c r="F450" s="1">
        <v>3547.8</v>
      </c>
      <c r="G450" s="1">
        <v>26280</v>
      </c>
      <c r="H450" s="1">
        <f>financials[[#This Row],[sales amount]]-financials[[#This Row],[COGS]]</f>
        <v>9592.1999999999971</v>
      </c>
      <c r="I450" s="5">
        <v>41730</v>
      </c>
    </row>
    <row r="451" spans="1:9" x14ac:dyDescent="0.3">
      <c r="A451" s="4" t="s">
        <v>11</v>
      </c>
      <c r="B451" s="4" t="str" cm="1">
        <f t="array" ref="B451">_xlfn.IFS(financials[[#This Row],[Discounts]]&gt;50000,"High discount",financials[[#This Row],[Discounts]]&gt;=5001,"medium discount",financials[[#This Row],[Discounts]]&gt;=1,"Low discount",financials[[#This Row],[Discounts]]&lt;1,"None")</f>
        <v>Low discount</v>
      </c>
      <c r="C451">
        <v>360</v>
      </c>
      <c r="D451" s="1">
        <v>7</v>
      </c>
      <c r="E451" s="1">
        <f>financials[[#This Row],[Units Sold]]*financials[[#This Row],[Sale Price]]-financials[[#This Row],[Discounts]]</f>
        <v>2293.1999999999998</v>
      </c>
      <c r="F451" s="1">
        <v>226.8</v>
      </c>
      <c r="G451" s="1">
        <v>1800</v>
      </c>
      <c r="H451" s="1">
        <f>financials[[#This Row],[sales amount]]-financials[[#This Row],[COGS]]</f>
        <v>493.19999999999982</v>
      </c>
      <c r="I451" s="5">
        <v>41913</v>
      </c>
    </row>
    <row r="452" spans="1:9" x14ac:dyDescent="0.3">
      <c r="A452" s="4" t="s">
        <v>11</v>
      </c>
      <c r="B452" s="4" t="str" cm="1">
        <f t="array" ref="B452">_xlfn.IFS(financials[[#This Row],[Discounts]]&gt;50000,"High discount",financials[[#This Row],[Discounts]]&gt;=5001,"medium discount",financials[[#This Row],[Discounts]]&gt;=1,"Low discount",financials[[#This Row],[Discounts]]&lt;1,"None")</f>
        <v>Low discount</v>
      </c>
      <c r="C452">
        <v>2682</v>
      </c>
      <c r="D452" s="1">
        <v>20</v>
      </c>
      <c r="E452" s="1">
        <f>financials[[#This Row],[Units Sold]]*financials[[#This Row],[Sale Price]]-financials[[#This Row],[Discounts]]</f>
        <v>48812.4</v>
      </c>
      <c r="F452" s="1">
        <v>4827.6000000000004</v>
      </c>
      <c r="G452" s="1">
        <v>26820</v>
      </c>
      <c r="H452" s="1">
        <f>financials[[#This Row],[sales amount]]-financials[[#This Row],[COGS]]</f>
        <v>21992.400000000001</v>
      </c>
      <c r="I452" s="5">
        <v>41579</v>
      </c>
    </row>
    <row r="453" spans="1:9" x14ac:dyDescent="0.3">
      <c r="A453" s="4" t="s">
        <v>11</v>
      </c>
      <c r="B453" s="4" t="str" cm="1">
        <f t="array" ref="B453">_xlfn.IFS(financials[[#This Row],[Discounts]]&gt;50000,"High discount",financials[[#This Row],[Discounts]]&gt;=5001,"medium discount",financials[[#This Row],[Discounts]]&gt;=1,"Low discount",financials[[#This Row],[Discounts]]&lt;1,"None")</f>
        <v>Low discount</v>
      </c>
      <c r="C453">
        <v>521</v>
      </c>
      <c r="D453" s="1">
        <v>7</v>
      </c>
      <c r="E453" s="1">
        <f>financials[[#This Row],[Units Sold]]*financials[[#This Row],[Sale Price]]-financials[[#This Row],[Discounts]]</f>
        <v>3318.77</v>
      </c>
      <c r="F453" s="1">
        <v>328.23</v>
      </c>
      <c r="G453" s="1">
        <v>2605</v>
      </c>
      <c r="H453" s="1">
        <f>financials[[#This Row],[sales amount]]-financials[[#This Row],[COGS]]</f>
        <v>713.77</v>
      </c>
      <c r="I453" s="5">
        <v>41974</v>
      </c>
    </row>
    <row r="454" spans="1:9" x14ac:dyDescent="0.3">
      <c r="A454" s="4" t="s">
        <v>12</v>
      </c>
      <c r="B454" s="4" t="str" cm="1">
        <f t="array" ref="B454">_xlfn.IFS(financials[[#This Row],[Discounts]]&gt;50000,"High discount",financials[[#This Row],[Discounts]]&gt;=5001,"medium discount",financials[[#This Row],[Discounts]]&gt;=1,"Low discount",financials[[#This Row],[Discounts]]&lt;1,"None")</f>
        <v>Low discount</v>
      </c>
      <c r="C454">
        <v>1038</v>
      </c>
      <c r="D454" s="1">
        <v>20</v>
      </c>
      <c r="E454" s="1">
        <f>financials[[#This Row],[Units Sold]]*financials[[#This Row],[Sale Price]]-financials[[#This Row],[Discounts]]</f>
        <v>18891.599999999999</v>
      </c>
      <c r="F454" s="1">
        <v>1868.4</v>
      </c>
      <c r="G454" s="1">
        <v>10380</v>
      </c>
      <c r="H454" s="1">
        <f>financials[[#This Row],[sales amount]]-financials[[#This Row],[COGS]]</f>
        <v>8511.5999999999985</v>
      </c>
      <c r="I454" s="5">
        <v>41791</v>
      </c>
    </row>
    <row r="455" spans="1:9" x14ac:dyDescent="0.3">
      <c r="A455" s="4" t="s">
        <v>12</v>
      </c>
      <c r="B455" s="4" t="str" cm="1">
        <f t="array" ref="B455">_xlfn.IFS(financials[[#This Row],[Discounts]]&gt;50000,"High discount",financials[[#This Row],[Discounts]]&gt;=5001,"medium discount",financials[[#This Row],[Discounts]]&gt;=1,"Low discount",financials[[#This Row],[Discounts]]&lt;1,"None")</f>
        <v>Low discount</v>
      </c>
      <c r="C455">
        <v>1630.5</v>
      </c>
      <c r="D455" s="1">
        <v>15</v>
      </c>
      <c r="E455" s="1">
        <f>financials[[#This Row],[Units Sold]]*financials[[#This Row],[Sale Price]]-financials[[#This Row],[Discounts]]</f>
        <v>22256.325000000001</v>
      </c>
      <c r="F455" s="1">
        <v>2201.1750000000002</v>
      </c>
      <c r="G455" s="1">
        <v>16305</v>
      </c>
      <c r="H455" s="1">
        <f>financials[[#This Row],[sales amount]]-financials[[#This Row],[COGS]]</f>
        <v>5951.3250000000007</v>
      </c>
      <c r="I455" s="5">
        <v>41821</v>
      </c>
    </row>
    <row r="456" spans="1:9" x14ac:dyDescent="0.3">
      <c r="A456" s="4" t="s">
        <v>12</v>
      </c>
      <c r="B456" s="4" t="str" cm="1">
        <f t="array" ref="B456">_xlfn.IFS(financials[[#This Row],[Discounts]]&gt;50000,"High discount",financials[[#This Row],[Discounts]]&gt;=5001,"medium discount",financials[[#This Row],[Discounts]]&gt;=1,"Low discount",financials[[#This Row],[Discounts]]&lt;1,"None")</f>
        <v>Low discount</v>
      </c>
      <c r="C456">
        <v>306</v>
      </c>
      <c r="D456" s="1">
        <v>12</v>
      </c>
      <c r="E456" s="1">
        <f>financials[[#This Row],[Units Sold]]*financials[[#This Row],[Sale Price]]-financials[[#This Row],[Discounts]]</f>
        <v>3341.52</v>
      </c>
      <c r="F456" s="1">
        <v>330.48</v>
      </c>
      <c r="G456" s="1">
        <v>918</v>
      </c>
      <c r="H456" s="1">
        <f>financials[[#This Row],[sales amount]]-financials[[#This Row],[COGS]]</f>
        <v>2423.52</v>
      </c>
      <c r="I456" s="5">
        <v>41609</v>
      </c>
    </row>
    <row r="457" spans="1:9" x14ac:dyDescent="0.3">
      <c r="A457" s="4" t="s">
        <v>7</v>
      </c>
      <c r="B457" s="4" t="str" cm="1">
        <f t="array" ref="B457">_xlfn.IFS(financials[[#This Row],[Discounts]]&gt;50000,"High discount",financials[[#This Row],[Discounts]]&gt;=5001,"medium discount",financials[[#This Row],[Discounts]]&gt;=1,"Low discount",financials[[#This Row],[Discounts]]&lt;1,"None")</f>
        <v>Low discount</v>
      </c>
      <c r="C457">
        <v>386</v>
      </c>
      <c r="D457" s="1">
        <v>12</v>
      </c>
      <c r="E457" s="1">
        <f>financials[[#This Row],[Units Sold]]*financials[[#This Row],[Sale Price]]-financials[[#This Row],[Discounts]]</f>
        <v>4168.8</v>
      </c>
      <c r="F457" s="1">
        <v>463.2</v>
      </c>
      <c r="G457" s="1">
        <v>1158</v>
      </c>
      <c r="H457" s="1">
        <f>financials[[#This Row],[sales amount]]-financials[[#This Row],[COGS]]</f>
        <v>3010.8</v>
      </c>
      <c r="I457" s="5">
        <v>41548</v>
      </c>
    </row>
    <row r="458" spans="1:9" x14ac:dyDescent="0.3">
      <c r="A458" s="4" t="s">
        <v>8</v>
      </c>
      <c r="B458" s="4" t="str" cm="1">
        <f t="array" ref="B458">_xlfn.IFS(financials[[#This Row],[Discounts]]&gt;50000,"High discount",financials[[#This Row],[Discounts]]&gt;=5001,"medium discount",financials[[#This Row],[Discounts]]&gt;=1,"Low discount",financials[[#This Row],[Discounts]]&lt;1,"None")</f>
        <v>Low discount</v>
      </c>
      <c r="C458">
        <v>2328</v>
      </c>
      <c r="D458" s="1">
        <v>7</v>
      </c>
      <c r="E458" s="1">
        <f>financials[[#This Row],[Units Sold]]*financials[[#This Row],[Sale Price]]-financials[[#This Row],[Discounts]]</f>
        <v>14666.4</v>
      </c>
      <c r="F458" s="1">
        <v>1629.6</v>
      </c>
      <c r="G458" s="1">
        <v>11640</v>
      </c>
      <c r="H458" s="1">
        <f>financials[[#This Row],[sales amount]]-financials[[#This Row],[COGS]]</f>
        <v>3026.3999999999996</v>
      </c>
      <c r="I458" s="5">
        <v>41883</v>
      </c>
    </row>
    <row r="459" spans="1:9" x14ac:dyDescent="0.3">
      <c r="A459" s="4" t="s">
        <v>9</v>
      </c>
      <c r="B459" s="4" t="str" cm="1">
        <f t="array" ref="B459">_xlfn.IFS(financials[[#This Row],[Discounts]]&gt;50000,"High discount",financials[[#This Row],[Discounts]]&gt;=5001,"medium discount",financials[[#This Row],[Discounts]]&gt;=1,"Low discount",financials[[#This Row],[Discounts]]&lt;1,"None")</f>
        <v>Low discount</v>
      </c>
      <c r="C459">
        <v>386</v>
      </c>
      <c r="D459" s="1">
        <v>12</v>
      </c>
      <c r="E459" s="1">
        <f>financials[[#This Row],[Units Sold]]*financials[[#This Row],[Sale Price]]-financials[[#This Row],[Discounts]]</f>
        <v>4168.8</v>
      </c>
      <c r="F459" s="1">
        <v>463.2</v>
      </c>
      <c r="G459" s="1">
        <v>1158</v>
      </c>
      <c r="H459" s="1">
        <f>financials[[#This Row],[sales amount]]-financials[[#This Row],[COGS]]</f>
        <v>3010.8</v>
      </c>
      <c r="I459" s="5">
        <v>41548</v>
      </c>
    </row>
    <row r="460" spans="1:9" x14ac:dyDescent="0.3">
      <c r="A460" s="4" t="s">
        <v>7</v>
      </c>
      <c r="B460" s="4" t="str" cm="1">
        <f t="array" ref="B460">_xlfn.IFS(financials[[#This Row],[Discounts]]&gt;50000,"High discount",financials[[#This Row],[Discounts]]&gt;=5001,"medium discount",financials[[#This Row],[Discounts]]&gt;=1,"Low discount",financials[[#This Row],[Discounts]]&lt;1,"None")</f>
        <v>medium discount</v>
      </c>
      <c r="C460">
        <v>3445.5</v>
      </c>
      <c r="D460" s="1">
        <v>125</v>
      </c>
      <c r="E460" s="1">
        <f>financials[[#This Row],[Units Sold]]*financials[[#This Row],[Sale Price]]-financials[[#This Row],[Discounts]]</f>
        <v>387618.75</v>
      </c>
      <c r="F460" s="1">
        <v>43068.75</v>
      </c>
      <c r="G460" s="1">
        <v>413460</v>
      </c>
      <c r="H460" s="1">
        <f>financials[[#This Row],[sales amount]]-financials[[#This Row],[COGS]]</f>
        <v>-25841.25</v>
      </c>
      <c r="I460" s="5">
        <v>41730</v>
      </c>
    </row>
    <row r="461" spans="1:9" x14ac:dyDescent="0.3">
      <c r="A461" s="4" t="s">
        <v>7</v>
      </c>
      <c r="B461" s="4" t="str" cm="1">
        <f t="array" ref="B461">_xlfn.IFS(financials[[#This Row],[Discounts]]&gt;50000,"High discount",financials[[#This Row],[Discounts]]&gt;=5001,"medium discount",financials[[#This Row],[Discounts]]&gt;=1,"Low discount",financials[[#This Row],[Discounts]]&lt;1,"None")</f>
        <v>medium discount</v>
      </c>
      <c r="C461">
        <v>1482</v>
      </c>
      <c r="D461" s="1">
        <v>125</v>
      </c>
      <c r="E461" s="1">
        <f>financials[[#This Row],[Units Sold]]*financials[[#This Row],[Sale Price]]-financials[[#This Row],[Discounts]]</f>
        <v>166725</v>
      </c>
      <c r="F461" s="1">
        <v>18525</v>
      </c>
      <c r="G461" s="1">
        <v>177840</v>
      </c>
      <c r="H461" s="1">
        <f>financials[[#This Row],[sales amount]]-financials[[#This Row],[COGS]]</f>
        <v>-11115</v>
      </c>
      <c r="I461" s="5">
        <v>41609</v>
      </c>
    </row>
    <row r="462" spans="1:9" x14ac:dyDescent="0.3">
      <c r="A462" s="4" t="s">
        <v>8</v>
      </c>
      <c r="B462" s="4" t="str" cm="1">
        <f t="array" ref="B462">_xlfn.IFS(financials[[#This Row],[Discounts]]&gt;50000,"High discount",financials[[#This Row],[Discounts]]&gt;=5001,"medium discount",financials[[#This Row],[Discounts]]&gt;=1,"Low discount",financials[[#This Row],[Discounts]]&lt;1,"None")</f>
        <v>High discount</v>
      </c>
      <c r="C462">
        <v>2313</v>
      </c>
      <c r="D462" s="1">
        <v>350</v>
      </c>
      <c r="E462" s="1">
        <f>financials[[#This Row],[Units Sold]]*financials[[#This Row],[Sale Price]]-financials[[#This Row],[Discounts]]</f>
        <v>728595</v>
      </c>
      <c r="F462" s="1">
        <v>80955</v>
      </c>
      <c r="G462" s="1">
        <v>601380</v>
      </c>
      <c r="H462" s="1">
        <f>financials[[#This Row],[sales amount]]-financials[[#This Row],[COGS]]</f>
        <v>127215</v>
      </c>
      <c r="I462" s="5">
        <v>41760</v>
      </c>
    </row>
    <row r="463" spans="1:9" x14ac:dyDescent="0.3">
      <c r="A463" s="4" t="s">
        <v>8</v>
      </c>
      <c r="B463" s="4" t="str" cm="1">
        <f t="array" ref="B463">_xlfn.IFS(financials[[#This Row],[Discounts]]&gt;50000,"High discount",financials[[#This Row],[Discounts]]&gt;=5001,"medium discount",financials[[#This Row],[Discounts]]&gt;=1,"Low discount",financials[[#This Row],[Discounts]]&lt;1,"None")</f>
        <v>medium discount</v>
      </c>
      <c r="C463">
        <v>1804</v>
      </c>
      <c r="D463" s="1">
        <v>125</v>
      </c>
      <c r="E463" s="1">
        <f>financials[[#This Row],[Units Sold]]*financials[[#This Row],[Sale Price]]-financials[[#This Row],[Discounts]]</f>
        <v>202950</v>
      </c>
      <c r="F463" s="1">
        <v>22550</v>
      </c>
      <c r="G463" s="1">
        <v>216480</v>
      </c>
      <c r="H463" s="1">
        <f>financials[[#This Row],[sales amount]]-financials[[#This Row],[COGS]]</f>
        <v>-13530</v>
      </c>
      <c r="I463" s="5">
        <v>41579</v>
      </c>
    </row>
    <row r="464" spans="1:9" x14ac:dyDescent="0.3">
      <c r="A464" s="4" t="s">
        <v>8</v>
      </c>
      <c r="B464" s="4" t="str" cm="1">
        <f t="array" ref="B464">_xlfn.IFS(financials[[#This Row],[Discounts]]&gt;50000,"High discount",financials[[#This Row],[Discounts]]&gt;=5001,"medium discount",financials[[#This Row],[Discounts]]&gt;=1,"Low discount",financials[[#This Row],[Discounts]]&lt;1,"None")</f>
        <v>Low discount</v>
      </c>
      <c r="C464">
        <v>2072</v>
      </c>
      <c r="D464" s="1">
        <v>15</v>
      </c>
      <c r="E464" s="1">
        <f>financials[[#This Row],[Units Sold]]*financials[[#This Row],[Sale Price]]-financials[[#This Row],[Discounts]]</f>
        <v>27972</v>
      </c>
      <c r="F464" s="1">
        <v>3108</v>
      </c>
      <c r="G464" s="1">
        <v>20720</v>
      </c>
      <c r="H464" s="1">
        <f>financials[[#This Row],[sales amount]]-financials[[#This Row],[COGS]]</f>
        <v>7252</v>
      </c>
      <c r="I464" s="5">
        <v>41974</v>
      </c>
    </row>
    <row r="465" spans="1:9" x14ac:dyDescent="0.3">
      <c r="A465" s="4" t="s">
        <v>9</v>
      </c>
      <c r="B465" s="4" t="str" cm="1">
        <f t="array" ref="B465">_xlfn.IFS(financials[[#This Row],[Discounts]]&gt;50000,"High discount",financials[[#This Row],[Discounts]]&gt;=5001,"medium discount",financials[[#This Row],[Discounts]]&gt;=1,"Low discount",financials[[#This Row],[Discounts]]&lt;1,"None")</f>
        <v>Low discount</v>
      </c>
      <c r="C465">
        <v>1954</v>
      </c>
      <c r="D465" s="1">
        <v>20</v>
      </c>
      <c r="E465" s="1">
        <f>financials[[#This Row],[Units Sold]]*financials[[#This Row],[Sale Price]]-financials[[#This Row],[Discounts]]</f>
        <v>35172</v>
      </c>
      <c r="F465" s="1">
        <v>3908</v>
      </c>
      <c r="G465" s="1">
        <v>19540</v>
      </c>
      <c r="H465" s="1">
        <f>financials[[#This Row],[sales amount]]-financials[[#This Row],[COGS]]</f>
        <v>15632</v>
      </c>
      <c r="I465" s="5">
        <v>41699</v>
      </c>
    </row>
    <row r="466" spans="1:9" x14ac:dyDescent="0.3">
      <c r="A466" s="4" t="s">
        <v>9</v>
      </c>
      <c r="B466" s="4" t="str" cm="1">
        <f t="array" ref="B466">_xlfn.IFS(financials[[#This Row],[Discounts]]&gt;50000,"High discount",financials[[#This Row],[Discounts]]&gt;=5001,"medium discount",financials[[#This Row],[Discounts]]&gt;=1,"Low discount",financials[[#This Row],[Discounts]]&lt;1,"None")</f>
        <v>medium discount</v>
      </c>
      <c r="C466">
        <v>591</v>
      </c>
      <c r="D466" s="1">
        <v>300</v>
      </c>
      <c r="E466" s="1">
        <f>financials[[#This Row],[Units Sold]]*financials[[#This Row],[Sale Price]]-financials[[#This Row],[Discounts]]</f>
        <v>159570</v>
      </c>
      <c r="F466" s="1">
        <v>17730</v>
      </c>
      <c r="G466" s="1">
        <v>147750</v>
      </c>
      <c r="H466" s="1">
        <f>financials[[#This Row],[sales amount]]-financials[[#This Row],[COGS]]</f>
        <v>11820</v>
      </c>
      <c r="I466" s="5">
        <v>41760</v>
      </c>
    </row>
    <row r="467" spans="1:9" x14ac:dyDescent="0.3">
      <c r="A467" s="4" t="s">
        <v>9</v>
      </c>
      <c r="B467" s="4" t="str" cm="1">
        <f t="array" ref="B467">_xlfn.IFS(financials[[#This Row],[Discounts]]&gt;50000,"High discount",financials[[#This Row],[Discounts]]&gt;=5001,"medium discount",financials[[#This Row],[Discounts]]&gt;=1,"Low discount",financials[[#This Row],[Discounts]]&lt;1,"None")</f>
        <v>Low discount</v>
      </c>
      <c r="C467">
        <v>2167</v>
      </c>
      <c r="D467" s="1">
        <v>15</v>
      </c>
      <c r="E467" s="1">
        <f>financials[[#This Row],[Units Sold]]*financials[[#This Row],[Sale Price]]-financials[[#This Row],[Discounts]]</f>
        <v>29254.5</v>
      </c>
      <c r="F467" s="1">
        <v>3250.5</v>
      </c>
      <c r="G467" s="1">
        <v>21670</v>
      </c>
      <c r="H467" s="1">
        <f>financials[[#This Row],[sales amount]]-financials[[#This Row],[COGS]]</f>
        <v>7584.5</v>
      </c>
      <c r="I467" s="5">
        <v>41548</v>
      </c>
    </row>
    <row r="468" spans="1:9" x14ac:dyDescent="0.3">
      <c r="A468" s="4" t="s">
        <v>9</v>
      </c>
      <c r="B468" s="4" t="str" cm="1">
        <f t="array" ref="B468">_xlfn.IFS(financials[[#This Row],[Discounts]]&gt;50000,"High discount",financials[[#This Row],[Discounts]]&gt;=5001,"medium discount",financials[[#This Row],[Discounts]]&gt;=1,"Low discount",financials[[#This Row],[Discounts]]&lt;1,"None")</f>
        <v>Low discount</v>
      </c>
      <c r="C468">
        <v>241</v>
      </c>
      <c r="D468" s="1">
        <v>20</v>
      </c>
      <c r="E468" s="1">
        <f>financials[[#This Row],[Units Sold]]*financials[[#This Row],[Sale Price]]-financials[[#This Row],[Discounts]]</f>
        <v>4338</v>
      </c>
      <c r="F468" s="1">
        <v>482</v>
      </c>
      <c r="G468" s="1">
        <v>2410</v>
      </c>
      <c r="H468" s="1">
        <f>financials[[#This Row],[sales amount]]-financials[[#This Row],[COGS]]</f>
        <v>1928</v>
      </c>
      <c r="I468" s="5">
        <v>41913</v>
      </c>
    </row>
    <row r="469" spans="1:9" x14ac:dyDescent="0.3">
      <c r="A469" s="4" t="s">
        <v>10</v>
      </c>
      <c r="B469" s="4" t="str" cm="1">
        <f t="array" ref="B469">_xlfn.IFS(financials[[#This Row],[Discounts]]&gt;50000,"High discount",financials[[#This Row],[Discounts]]&gt;=5001,"medium discount",financials[[#This Row],[Discounts]]&gt;=1,"Low discount",financials[[#This Row],[Discounts]]&lt;1,"None")</f>
        <v>Low discount</v>
      </c>
      <c r="C469">
        <v>681</v>
      </c>
      <c r="D469" s="1">
        <v>15</v>
      </c>
      <c r="E469" s="1">
        <f>financials[[#This Row],[Units Sold]]*financials[[#This Row],[Sale Price]]-financials[[#This Row],[Discounts]]</f>
        <v>9193.5</v>
      </c>
      <c r="F469" s="1">
        <v>1021.5</v>
      </c>
      <c r="G469" s="1">
        <v>6810</v>
      </c>
      <c r="H469" s="1">
        <f>financials[[#This Row],[sales amount]]-financials[[#This Row],[COGS]]</f>
        <v>2383.5</v>
      </c>
      <c r="I469" s="5">
        <v>41640</v>
      </c>
    </row>
    <row r="470" spans="1:9" x14ac:dyDescent="0.3">
      <c r="A470" s="4" t="s">
        <v>10</v>
      </c>
      <c r="B470" s="4" t="str" cm="1">
        <f t="array" ref="B470">_xlfn.IFS(financials[[#This Row],[Discounts]]&gt;50000,"High discount",financials[[#This Row],[Discounts]]&gt;=5001,"medium discount",financials[[#This Row],[Discounts]]&gt;=1,"Low discount",financials[[#This Row],[Discounts]]&lt;1,"None")</f>
        <v>Low discount</v>
      </c>
      <c r="C470">
        <v>510</v>
      </c>
      <c r="D470" s="1">
        <v>15</v>
      </c>
      <c r="E470" s="1">
        <f>financials[[#This Row],[Units Sold]]*financials[[#This Row],[Sale Price]]-financials[[#This Row],[Discounts]]</f>
        <v>6885</v>
      </c>
      <c r="F470" s="1">
        <v>765</v>
      </c>
      <c r="G470" s="1">
        <v>5100</v>
      </c>
      <c r="H470" s="1">
        <f>financials[[#This Row],[sales amount]]-financials[[#This Row],[COGS]]</f>
        <v>1785</v>
      </c>
      <c r="I470" s="5">
        <v>41730</v>
      </c>
    </row>
    <row r="471" spans="1:9" x14ac:dyDescent="0.3">
      <c r="A471" s="4" t="s">
        <v>10</v>
      </c>
      <c r="B471" s="4" t="str" cm="1">
        <f t="array" ref="B471">_xlfn.IFS(financials[[#This Row],[Discounts]]&gt;50000,"High discount",financials[[#This Row],[Discounts]]&gt;=5001,"medium discount",financials[[#This Row],[Discounts]]&gt;=1,"Low discount",financials[[#This Row],[Discounts]]&lt;1,"None")</f>
        <v>Low discount</v>
      </c>
      <c r="C471">
        <v>790</v>
      </c>
      <c r="D471" s="1">
        <v>15</v>
      </c>
      <c r="E471" s="1">
        <f>financials[[#This Row],[Units Sold]]*financials[[#This Row],[Sale Price]]-financials[[#This Row],[Discounts]]</f>
        <v>10665</v>
      </c>
      <c r="F471" s="1">
        <v>1185</v>
      </c>
      <c r="G471" s="1">
        <v>7900</v>
      </c>
      <c r="H471" s="1">
        <f>financials[[#This Row],[sales amount]]-financials[[#This Row],[COGS]]</f>
        <v>2765</v>
      </c>
      <c r="I471" s="5">
        <v>41760</v>
      </c>
    </row>
    <row r="472" spans="1:9" x14ac:dyDescent="0.3">
      <c r="A472" s="4" t="s">
        <v>10</v>
      </c>
      <c r="B472" s="4" t="str" cm="1">
        <f t="array" ref="B472">_xlfn.IFS(financials[[#This Row],[Discounts]]&gt;50000,"High discount",financials[[#This Row],[Discounts]]&gt;=5001,"medium discount",financials[[#This Row],[Discounts]]&gt;=1,"Low discount",financials[[#This Row],[Discounts]]&lt;1,"None")</f>
        <v>medium discount</v>
      </c>
      <c r="C472">
        <v>639</v>
      </c>
      <c r="D472" s="1">
        <v>350</v>
      </c>
      <c r="E472" s="1">
        <f>financials[[#This Row],[Units Sold]]*financials[[#This Row],[Sale Price]]-financials[[#This Row],[Discounts]]</f>
        <v>201285</v>
      </c>
      <c r="F472" s="1">
        <v>22365</v>
      </c>
      <c r="G472" s="1">
        <v>166140</v>
      </c>
      <c r="H472" s="1">
        <f>financials[[#This Row],[sales amount]]-financials[[#This Row],[COGS]]</f>
        <v>35145</v>
      </c>
      <c r="I472" s="5">
        <v>41821</v>
      </c>
    </row>
    <row r="473" spans="1:9" x14ac:dyDescent="0.3">
      <c r="A473" s="4" t="s">
        <v>10</v>
      </c>
      <c r="B473" s="4" t="str" cm="1">
        <f t="array" ref="B473">_xlfn.IFS(financials[[#This Row],[Discounts]]&gt;50000,"High discount",financials[[#This Row],[Discounts]]&gt;=5001,"medium discount",financials[[#This Row],[Discounts]]&gt;=1,"Low discount",financials[[#This Row],[Discounts]]&lt;1,"None")</f>
        <v>medium discount</v>
      </c>
      <c r="C473">
        <v>1596</v>
      </c>
      <c r="D473" s="1">
        <v>125</v>
      </c>
      <c r="E473" s="1">
        <f>financials[[#This Row],[Units Sold]]*financials[[#This Row],[Sale Price]]-financials[[#This Row],[Discounts]]</f>
        <v>179550</v>
      </c>
      <c r="F473" s="1">
        <v>19950</v>
      </c>
      <c r="G473" s="1">
        <v>191520</v>
      </c>
      <c r="H473" s="1">
        <f>financials[[#This Row],[sales amount]]-financials[[#This Row],[COGS]]</f>
        <v>-11970</v>
      </c>
      <c r="I473" s="5">
        <v>41883</v>
      </c>
    </row>
    <row r="474" spans="1:9" x14ac:dyDescent="0.3">
      <c r="A474" s="4" t="s">
        <v>10</v>
      </c>
      <c r="B474" s="4" t="str" cm="1">
        <f t="array" ref="B474">_xlfn.IFS(financials[[#This Row],[Discounts]]&gt;50000,"High discount",financials[[#This Row],[Discounts]]&gt;=5001,"medium discount",financials[[#This Row],[Discounts]]&gt;=1,"Low discount",financials[[#This Row],[Discounts]]&lt;1,"None")</f>
        <v>High discount</v>
      </c>
      <c r="C474">
        <v>2294</v>
      </c>
      <c r="D474" s="1">
        <v>300</v>
      </c>
      <c r="E474" s="1">
        <f>financials[[#This Row],[Units Sold]]*financials[[#This Row],[Sale Price]]-financials[[#This Row],[Discounts]]</f>
        <v>619380</v>
      </c>
      <c r="F474" s="1">
        <v>68820</v>
      </c>
      <c r="G474" s="1">
        <v>573500</v>
      </c>
      <c r="H474" s="1">
        <f>financials[[#This Row],[sales amount]]-financials[[#This Row],[COGS]]</f>
        <v>45880</v>
      </c>
      <c r="I474" s="5">
        <v>41548</v>
      </c>
    </row>
    <row r="475" spans="1:9" x14ac:dyDescent="0.3">
      <c r="A475" s="4" t="s">
        <v>10</v>
      </c>
      <c r="B475" s="4" t="str" cm="1">
        <f t="array" ref="B475">_xlfn.IFS(financials[[#This Row],[Discounts]]&gt;50000,"High discount",financials[[#This Row],[Discounts]]&gt;=5001,"medium discount",financials[[#This Row],[Discounts]]&gt;=1,"Low discount",financials[[#This Row],[Discounts]]&lt;1,"None")</f>
        <v>Low discount</v>
      </c>
      <c r="C475">
        <v>241</v>
      </c>
      <c r="D475" s="1">
        <v>20</v>
      </c>
      <c r="E475" s="1">
        <f>financials[[#This Row],[Units Sold]]*financials[[#This Row],[Sale Price]]-financials[[#This Row],[Discounts]]</f>
        <v>4338</v>
      </c>
      <c r="F475" s="1">
        <v>482</v>
      </c>
      <c r="G475" s="1">
        <v>2410</v>
      </c>
      <c r="H475" s="1">
        <f>financials[[#This Row],[sales amount]]-financials[[#This Row],[COGS]]</f>
        <v>1928</v>
      </c>
      <c r="I475" s="5">
        <v>41913</v>
      </c>
    </row>
    <row r="476" spans="1:9" x14ac:dyDescent="0.3">
      <c r="A476" s="4" t="s">
        <v>10</v>
      </c>
      <c r="B476" s="4" t="str" cm="1">
        <f t="array" ref="B476">_xlfn.IFS(financials[[#This Row],[Discounts]]&gt;50000,"High discount",financials[[#This Row],[Discounts]]&gt;=5001,"medium discount",financials[[#This Row],[Discounts]]&gt;=1,"Low discount",financials[[#This Row],[Discounts]]&lt;1,"None")</f>
        <v>Low discount</v>
      </c>
      <c r="C476">
        <v>2665</v>
      </c>
      <c r="D476" s="1">
        <v>7</v>
      </c>
      <c r="E476" s="1">
        <f>financials[[#This Row],[Units Sold]]*financials[[#This Row],[Sale Price]]-financials[[#This Row],[Discounts]]</f>
        <v>16789.5</v>
      </c>
      <c r="F476" s="1">
        <v>1865.5</v>
      </c>
      <c r="G476" s="1">
        <v>13325</v>
      </c>
      <c r="H476" s="1">
        <f>financials[[#This Row],[sales amount]]-financials[[#This Row],[COGS]]</f>
        <v>3464.5</v>
      </c>
      <c r="I476" s="5">
        <v>41944</v>
      </c>
    </row>
    <row r="477" spans="1:9" x14ac:dyDescent="0.3">
      <c r="A477" s="4" t="s">
        <v>10</v>
      </c>
      <c r="B477" s="4" t="str" cm="1">
        <f t="array" ref="B477">_xlfn.IFS(financials[[#This Row],[Discounts]]&gt;50000,"High discount",financials[[#This Row],[Discounts]]&gt;=5001,"medium discount",financials[[#This Row],[Discounts]]&gt;=1,"Low discount",financials[[#This Row],[Discounts]]&lt;1,"None")</f>
        <v>medium discount</v>
      </c>
      <c r="C477">
        <v>1916</v>
      </c>
      <c r="D477" s="1">
        <v>125</v>
      </c>
      <c r="E477" s="1">
        <f>financials[[#This Row],[Units Sold]]*financials[[#This Row],[Sale Price]]-financials[[#This Row],[Discounts]]</f>
        <v>215550</v>
      </c>
      <c r="F477" s="1">
        <v>23950</v>
      </c>
      <c r="G477" s="1">
        <v>229920</v>
      </c>
      <c r="H477" s="1">
        <f>financials[[#This Row],[sales amount]]-financials[[#This Row],[COGS]]</f>
        <v>-14370</v>
      </c>
      <c r="I477" s="5">
        <v>41609</v>
      </c>
    </row>
    <row r="478" spans="1:9" x14ac:dyDescent="0.3">
      <c r="A478" s="4" t="s">
        <v>10</v>
      </c>
      <c r="B478" s="4" t="str" cm="1">
        <f t="array" ref="B478">_xlfn.IFS(financials[[#This Row],[Discounts]]&gt;50000,"High discount",financials[[#This Row],[Discounts]]&gt;=5001,"medium discount",financials[[#This Row],[Discounts]]&gt;=1,"Low discount",financials[[#This Row],[Discounts]]&lt;1,"None")</f>
        <v>medium discount</v>
      </c>
      <c r="C478">
        <v>853</v>
      </c>
      <c r="D478" s="1">
        <v>300</v>
      </c>
      <c r="E478" s="1">
        <f>financials[[#This Row],[Units Sold]]*financials[[#This Row],[Sale Price]]-financials[[#This Row],[Discounts]]</f>
        <v>230310</v>
      </c>
      <c r="F478" s="1">
        <v>25590</v>
      </c>
      <c r="G478" s="1">
        <v>213250</v>
      </c>
      <c r="H478" s="1">
        <f>financials[[#This Row],[sales amount]]-financials[[#This Row],[COGS]]</f>
        <v>17060</v>
      </c>
      <c r="I478" s="5">
        <v>41974</v>
      </c>
    </row>
    <row r="479" spans="1:9" x14ac:dyDescent="0.3">
      <c r="A479" s="4" t="s">
        <v>11</v>
      </c>
      <c r="B479" s="4" t="str" cm="1">
        <f t="array" ref="B479">_xlfn.IFS(financials[[#This Row],[Discounts]]&gt;50000,"High discount",financials[[#This Row],[Discounts]]&gt;=5001,"medium discount",financials[[#This Row],[Discounts]]&gt;=1,"Low discount",financials[[#This Row],[Discounts]]&lt;1,"None")</f>
        <v>Low discount</v>
      </c>
      <c r="C479">
        <v>341</v>
      </c>
      <c r="D479" s="1">
        <v>125</v>
      </c>
      <c r="E479" s="1">
        <f>financials[[#This Row],[Units Sold]]*financials[[#This Row],[Sale Price]]-financials[[#This Row],[Discounts]]</f>
        <v>38362.5</v>
      </c>
      <c r="F479" s="1">
        <v>4262.5</v>
      </c>
      <c r="G479" s="1">
        <v>40920</v>
      </c>
      <c r="H479" s="1">
        <f>financials[[#This Row],[sales amount]]-financials[[#This Row],[COGS]]</f>
        <v>-2557.5</v>
      </c>
      <c r="I479" s="5">
        <v>41760</v>
      </c>
    </row>
    <row r="480" spans="1:9" x14ac:dyDescent="0.3">
      <c r="A480" s="4" t="s">
        <v>11</v>
      </c>
      <c r="B480" s="4" t="str" cm="1">
        <f t="array" ref="B480">_xlfn.IFS(financials[[#This Row],[Discounts]]&gt;50000,"High discount",financials[[#This Row],[Discounts]]&gt;=5001,"medium discount",financials[[#This Row],[Discounts]]&gt;=1,"Low discount",financials[[#This Row],[Discounts]]&lt;1,"None")</f>
        <v>Low discount</v>
      </c>
      <c r="C480">
        <v>641</v>
      </c>
      <c r="D480" s="1">
        <v>15</v>
      </c>
      <c r="E480" s="1">
        <f>financials[[#This Row],[Units Sold]]*financials[[#This Row],[Sale Price]]-financials[[#This Row],[Discounts]]</f>
        <v>8653.5</v>
      </c>
      <c r="F480" s="1">
        <v>961.5</v>
      </c>
      <c r="G480" s="1">
        <v>6410</v>
      </c>
      <c r="H480" s="1">
        <f>financials[[#This Row],[sales amount]]-financials[[#This Row],[COGS]]</f>
        <v>2243.5</v>
      </c>
      <c r="I480" s="5">
        <v>41821</v>
      </c>
    </row>
    <row r="481" spans="1:9" x14ac:dyDescent="0.3">
      <c r="A481" s="4" t="s">
        <v>11</v>
      </c>
      <c r="B481" s="4" t="str" cm="1">
        <f t="array" ref="B481">_xlfn.IFS(financials[[#This Row],[Discounts]]&gt;50000,"High discount",financials[[#This Row],[Discounts]]&gt;=5001,"medium discount",financials[[#This Row],[Discounts]]&gt;=1,"Low discount",financials[[#This Row],[Discounts]]&lt;1,"None")</f>
        <v>High discount</v>
      </c>
      <c r="C481">
        <v>2807</v>
      </c>
      <c r="D481" s="1">
        <v>350</v>
      </c>
      <c r="E481" s="1">
        <f>financials[[#This Row],[Units Sold]]*financials[[#This Row],[Sale Price]]-financials[[#This Row],[Discounts]]</f>
        <v>884205</v>
      </c>
      <c r="F481" s="1">
        <v>98245</v>
      </c>
      <c r="G481" s="1">
        <v>729820</v>
      </c>
      <c r="H481" s="1">
        <f>financials[[#This Row],[sales amount]]-financials[[#This Row],[COGS]]</f>
        <v>154385</v>
      </c>
      <c r="I481" s="5">
        <v>41852</v>
      </c>
    </row>
    <row r="482" spans="1:9" x14ac:dyDescent="0.3">
      <c r="A482" s="4" t="s">
        <v>11</v>
      </c>
      <c r="B482" s="4" t="str" cm="1">
        <f t="array" ref="B482">_xlfn.IFS(financials[[#This Row],[Discounts]]&gt;50000,"High discount",financials[[#This Row],[Discounts]]&gt;=5001,"medium discount",financials[[#This Row],[Discounts]]&gt;=1,"Low discount",financials[[#This Row],[Discounts]]&lt;1,"None")</f>
        <v>medium discount</v>
      </c>
      <c r="C482">
        <v>432</v>
      </c>
      <c r="D482" s="1">
        <v>300</v>
      </c>
      <c r="E482" s="1">
        <f>financials[[#This Row],[Units Sold]]*financials[[#This Row],[Sale Price]]-financials[[#This Row],[Discounts]]</f>
        <v>116640</v>
      </c>
      <c r="F482" s="1">
        <v>12960</v>
      </c>
      <c r="G482" s="1">
        <v>108000</v>
      </c>
      <c r="H482" s="1">
        <f>financials[[#This Row],[sales amount]]-financials[[#This Row],[COGS]]</f>
        <v>8640</v>
      </c>
      <c r="I482" s="5">
        <v>41883</v>
      </c>
    </row>
    <row r="483" spans="1:9" x14ac:dyDescent="0.3">
      <c r="A483" s="4" t="s">
        <v>11</v>
      </c>
      <c r="B483" s="4" t="str" cm="1">
        <f t="array" ref="B483">_xlfn.IFS(financials[[#This Row],[Discounts]]&gt;50000,"High discount",financials[[#This Row],[Discounts]]&gt;=5001,"medium discount",financials[[#This Row],[Discounts]]&gt;=1,"Low discount",financials[[#This Row],[Discounts]]&lt;1,"None")</f>
        <v>High discount</v>
      </c>
      <c r="C483">
        <v>2294</v>
      </c>
      <c r="D483" s="1">
        <v>300</v>
      </c>
      <c r="E483" s="1">
        <f>financials[[#This Row],[Units Sold]]*financials[[#This Row],[Sale Price]]-financials[[#This Row],[Discounts]]</f>
        <v>619380</v>
      </c>
      <c r="F483" s="1">
        <v>68820</v>
      </c>
      <c r="G483" s="1">
        <v>573500</v>
      </c>
      <c r="H483" s="1">
        <f>financials[[#This Row],[sales amount]]-financials[[#This Row],[COGS]]</f>
        <v>45880</v>
      </c>
      <c r="I483" s="5">
        <v>41548</v>
      </c>
    </row>
    <row r="484" spans="1:9" x14ac:dyDescent="0.3">
      <c r="A484" s="4" t="s">
        <v>11</v>
      </c>
      <c r="B484" s="4" t="str" cm="1">
        <f t="array" ref="B484">_xlfn.IFS(financials[[#This Row],[Discounts]]&gt;50000,"High discount",financials[[#This Row],[Discounts]]&gt;=5001,"medium discount",financials[[#This Row],[Discounts]]&gt;=1,"Low discount",financials[[#This Row],[Discounts]]&lt;1,"None")</f>
        <v>Low discount</v>
      </c>
      <c r="C484">
        <v>2167</v>
      </c>
      <c r="D484" s="1">
        <v>15</v>
      </c>
      <c r="E484" s="1">
        <f>financials[[#This Row],[Units Sold]]*financials[[#This Row],[Sale Price]]-financials[[#This Row],[Discounts]]</f>
        <v>29254.5</v>
      </c>
      <c r="F484" s="1">
        <v>3250.5</v>
      </c>
      <c r="G484" s="1">
        <v>21670</v>
      </c>
      <c r="H484" s="1">
        <f>financials[[#This Row],[sales amount]]-financials[[#This Row],[COGS]]</f>
        <v>7584.5</v>
      </c>
      <c r="I484" s="5">
        <v>41548</v>
      </c>
    </row>
    <row r="485" spans="1:9" x14ac:dyDescent="0.3">
      <c r="A485" s="4" t="s">
        <v>11</v>
      </c>
      <c r="B485" s="4" t="str" cm="1">
        <f t="array" ref="B485">_xlfn.IFS(financials[[#This Row],[Discounts]]&gt;50000,"High discount",financials[[#This Row],[Discounts]]&gt;=5001,"medium discount",financials[[#This Row],[Discounts]]&gt;=1,"Low discount",financials[[#This Row],[Discounts]]&lt;1,"None")</f>
        <v>medium discount</v>
      </c>
      <c r="C485">
        <v>2529</v>
      </c>
      <c r="D485" s="1">
        <v>125</v>
      </c>
      <c r="E485" s="1">
        <f>financials[[#This Row],[Units Sold]]*financials[[#This Row],[Sale Price]]-financials[[#This Row],[Discounts]]</f>
        <v>284512.5</v>
      </c>
      <c r="F485" s="1">
        <v>31612.5</v>
      </c>
      <c r="G485" s="1">
        <v>303480</v>
      </c>
      <c r="H485" s="1">
        <f>financials[[#This Row],[sales amount]]-financials[[#This Row],[COGS]]</f>
        <v>-18967.5</v>
      </c>
      <c r="I485" s="5">
        <v>41944</v>
      </c>
    </row>
    <row r="486" spans="1:9" x14ac:dyDescent="0.3">
      <c r="A486" s="4" t="s">
        <v>11</v>
      </c>
      <c r="B486" s="4" t="str" cm="1">
        <f t="array" ref="B486">_xlfn.IFS(financials[[#This Row],[Discounts]]&gt;50000,"High discount",financials[[#This Row],[Discounts]]&gt;=5001,"medium discount",financials[[#This Row],[Discounts]]&gt;=1,"Low discount",financials[[#This Row],[Discounts]]&lt;1,"None")</f>
        <v>High discount</v>
      </c>
      <c r="C486">
        <v>1870</v>
      </c>
      <c r="D486" s="1">
        <v>350</v>
      </c>
      <c r="E486" s="1">
        <f>financials[[#This Row],[Units Sold]]*financials[[#This Row],[Sale Price]]-financials[[#This Row],[Discounts]]</f>
        <v>589050</v>
      </c>
      <c r="F486" s="1">
        <v>65450</v>
      </c>
      <c r="G486" s="1">
        <v>486200</v>
      </c>
      <c r="H486" s="1">
        <f>financials[[#This Row],[sales amount]]-financials[[#This Row],[COGS]]</f>
        <v>102850</v>
      </c>
      <c r="I486" s="5">
        <v>41609</v>
      </c>
    </row>
    <row r="487" spans="1:9" x14ac:dyDescent="0.3">
      <c r="A487" s="4" t="s">
        <v>12</v>
      </c>
      <c r="B487" s="4" t="str" cm="1">
        <f t="array" ref="B487">_xlfn.IFS(financials[[#This Row],[Discounts]]&gt;50000,"High discount",financials[[#This Row],[Discounts]]&gt;=5001,"medium discount",financials[[#This Row],[Discounts]]&gt;=1,"Low discount",financials[[#This Row],[Discounts]]&lt;1,"None")</f>
        <v>medium discount</v>
      </c>
      <c r="C487">
        <v>579</v>
      </c>
      <c r="D487" s="1">
        <v>125</v>
      </c>
      <c r="E487" s="1">
        <f>financials[[#This Row],[Units Sold]]*financials[[#This Row],[Sale Price]]-financials[[#This Row],[Discounts]]</f>
        <v>65137.5</v>
      </c>
      <c r="F487" s="1">
        <v>7237.5</v>
      </c>
      <c r="G487" s="1">
        <v>69480</v>
      </c>
      <c r="H487" s="1">
        <f>financials[[#This Row],[sales amount]]-financials[[#This Row],[COGS]]</f>
        <v>-4342.5</v>
      </c>
      <c r="I487" s="5">
        <v>41640</v>
      </c>
    </row>
    <row r="488" spans="1:9" x14ac:dyDescent="0.3">
      <c r="A488" s="4" t="s">
        <v>12</v>
      </c>
      <c r="B488" s="4" t="str" cm="1">
        <f t="array" ref="B488">_xlfn.IFS(financials[[#This Row],[Discounts]]&gt;50000,"High discount",financials[[#This Row],[Discounts]]&gt;=5001,"medium discount",financials[[#This Row],[Discounts]]&gt;=1,"Low discount",financials[[#This Row],[Discounts]]&lt;1,"None")</f>
        <v>High discount</v>
      </c>
      <c r="C488">
        <v>2240</v>
      </c>
      <c r="D488" s="1">
        <v>350</v>
      </c>
      <c r="E488" s="1">
        <f>financials[[#This Row],[Units Sold]]*financials[[#This Row],[Sale Price]]-financials[[#This Row],[Discounts]]</f>
        <v>705600</v>
      </c>
      <c r="F488" s="1">
        <v>78400</v>
      </c>
      <c r="G488" s="1">
        <v>582400</v>
      </c>
      <c r="H488" s="1">
        <f>financials[[#This Row],[sales amount]]-financials[[#This Row],[COGS]]</f>
        <v>123200</v>
      </c>
      <c r="I488" s="5">
        <v>41671</v>
      </c>
    </row>
    <row r="489" spans="1:9" x14ac:dyDescent="0.3">
      <c r="A489" s="4" t="s">
        <v>12</v>
      </c>
      <c r="B489" s="4" t="str" cm="1">
        <f t="array" ref="B489">_xlfn.IFS(financials[[#This Row],[Discounts]]&gt;50000,"High discount",financials[[#This Row],[Discounts]]&gt;=5001,"medium discount",financials[[#This Row],[Discounts]]&gt;=1,"Low discount",financials[[#This Row],[Discounts]]&lt;1,"None")</f>
        <v>High discount</v>
      </c>
      <c r="C489">
        <v>2993</v>
      </c>
      <c r="D489" s="1">
        <v>300</v>
      </c>
      <c r="E489" s="1">
        <f>financials[[#This Row],[Units Sold]]*financials[[#This Row],[Sale Price]]-financials[[#This Row],[Discounts]]</f>
        <v>808110</v>
      </c>
      <c r="F489" s="1">
        <v>89790</v>
      </c>
      <c r="G489" s="1">
        <v>748250</v>
      </c>
      <c r="H489" s="1">
        <f>financials[[#This Row],[sales amount]]-financials[[#This Row],[COGS]]</f>
        <v>59860</v>
      </c>
      <c r="I489" s="5">
        <v>41699</v>
      </c>
    </row>
    <row r="490" spans="1:9" x14ac:dyDescent="0.3">
      <c r="A490" s="4" t="s">
        <v>12</v>
      </c>
      <c r="B490" s="4" t="str" cm="1">
        <f t="array" ref="B490">_xlfn.IFS(financials[[#This Row],[Discounts]]&gt;50000,"High discount",financials[[#This Row],[Discounts]]&gt;=5001,"medium discount",financials[[#This Row],[Discounts]]&gt;=1,"Low discount",financials[[#This Row],[Discounts]]&lt;1,"None")</f>
        <v>Low discount</v>
      </c>
      <c r="C490">
        <v>3520.5</v>
      </c>
      <c r="D490" s="1">
        <v>12</v>
      </c>
      <c r="E490" s="1">
        <f>financials[[#This Row],[Units Sold]]*financials[[#This Row],[Sale Price]]-financials[[#This Row],[Discounts]]</f>
        <v>38021.4</v>
      </c>
      <c r="F490" s="1">
        <v>4224.6000000000004</v>
      </c>
      <c r="G490" s="1">
        <v>10561.5</v>
      </c>
      <c r="H490" s="1">
        <f>financials[[#This Row],[sales amount]]-financials[[#This Row],[COGS]]</f>
        <v>27459.9</v>
      </c>
      <c r="I490" s="5">
        <v>41730</v>
      </c>
    </row>
    <row r="491" spans="1:9" x14ac:dyDescent="0.3">
      <c r="A491" s="4" t="s">
        <v>12</v>
      </c>
      <c r="B491" s="4" t="str" cm="1">
        <f t="array" ref="B491">_xlfn.IFS(financials[[#This Row],[Discounts]]&gt;50000,"High discount",financials[[#This Row],[Discounts]]&gt;=5001,"medium discount",financials[[#This Row],[Discounts]]&gt;=1,"Low discount",financials[[#This Row],[Discounts]]&lt;1,"None")</f>
        <v>Low discount</v>
      </c>
      <c r="C491">
        <v>2039</v>
      </c>
      <c r="D491" s="1">
        <v>20</v>
      </c>
      <c r="E491" s="1">
        <f>financials[[#This Row],[Units Sold]]*financials[[#This Row],[Sale Price]]-financials[[#This Row],[Discounts]]</f>
        <v>36702</v>
      </c>
      <c r="F491" s="1">
        <v>4078</v>
      </c>
      <c r="G491" s="1">
        <v>20390</v>
      </c>
      <c r="H491" s="1">
        <f>financials[[#This Row],[sales amount]]-financials[[#This Row],[COGS]]</f>
        <v>16312</v>
      </c>
      <c r="I491" s="5">
        <v>41760</v>
      </c>
    </row>
    <row r="492" spans="1:9" x14ac:dyDescent="0.3">
      <c r="A492" s="4" t="s">
        <v>12</v>
      </c>
      <c r="B492" s="4" t="str" cm="1">
        <f t="array" ref="B492">_xlfn.IFS(financials[[#This Row],[Discounts]]&gt;50000,"High discount",financials[[#This Row],[Discounts]]&gt;=5001,"medium discount",financials[[#This Row],[Discounts]]&gt;=1,"Low discount",financials[[#This Row],[Discounts]]&lt;1,"None")</f>
        <v>Low discount</v>
      </c>
      <c r="C492">
        <v>2574</v>
      </c>
      <c r="D492" s="1">
        <v>12</v>
      </c>
      <c r="E492" s="1">
        <f>financials[[#This Row],[Units Sold]]*financials[[#This Row],[Sale Price]]-financials[[#This Row],[Discounts]]</f>
        <v>27799.200000000001</v>
      </c>
      <c r="F492" s="1">
        <v>3088.8</v>
      </c>
      <c r="G492" s="1">
        <v>7722</v>
      </c>
      <c r="H492" s="1">
        <f>financials[[#This Row],[sales amount]]-financials[[#This Row],[COGS]]</f>
        <v>20077.2</v>
      </c>
      <c r="I492" s="5">
        <v>41852</v>
      </c>
    </row>
    <row r="493" spans="1:9" x14ac:dyDescent="0.3">
      <c r="A493" s="4" t="s">
        <v>12</v>
      </c>
      <c r="B493" s="4" t="str" cm="1">
        <f t="array" ref="B493">_xlfn.IFS(financials[[#This Row],[Discounts]]&gt;50000,"High discount",financials[[#This Row],[Discounts]]&gt;=5001,"medium discount",financials[[#This Row],[Discounts]]&gt;=1,"Low discount",financials[[#This Row],[Discounts]]&lt;1,"None")</f>
        <v>medium discount</v>
      </c>
      <c r="C493">
        <v>707</v>
      </c>
      <c r="D493" s="1">
        <v>350</v>
      </c>
      <c r="E493" s="1">
        <f>financials[[#This Row],[Units Sold]]*financials[[#This Row],[Sale Price]]-financials[[#This Row],[Discounts]]</f>
        <v>222705</v>
      </c>
      <c r="F493" s="1">
        <v>24745</v>
      </c>
      <c r="G493" s="1">
        <v>183820</v>
      </c>
      <c r="H493" s="1">
        <f>financials[[#This Row],[sales amount]]-financials[[#This Row],[COGS]]</f>
        <v>38885</v>
      </c>
      <c r="I493" s="5">
        <v>41883</v>
      </c>
    </row>
    <row r="494" spans="1:9" x14ac:dyDescent="0.3">
      <c r="A494" s="4" t="s">
        <v>12</v>
      </c>
      <c r="B494" s="4" t="str" cm="1">
        <f t="array" ref="B494">_xlfn.IFS(financials[[#This Row],[Discounts]]&gt;50000,"High discount",financials[[#This Row],[Discounts]]&gt;=5001,"medium discount",financials[[#This Row],[Discounts]]&gt;=1,"Low discount",financials[[#This Row],[Discounts]]&lt;1,"None")</f>
        <v>Low discount</v>
      </c>
      <c r="C494">
        <v>2072</v>
      </c>
      <c r="D494" s="1">
        <v>15</v>
      </c>
      <c r="E494" s="1">
        <f>financials[[#This Row],[Units Sold]]*financials[[#This Row],[Sale Price]]-financials[[#This Row],[Discounts]]</f>
        <v>27972</v>
      </c>
      <c r="F494" s="1">
        <v>3108</v>
      </c>
      <c r="G494" s="1">
        <v>20720</v>
      </c>
      <c r="H494" s="1">
        <f>financials[[#This Row],[sales amount]]-financials[[#This Row],[COGS]]</f>
        <v>7252</v>
      </c>
      <c r="I494" s="5">
        <v>41974</v>
      </c>
    </row>
    <row r="495" spans="1:9" x14ac:dyDescent="0.3">
      <c r="A495" s="4" t="s">
        <v>12</v>
      </c>
      <c r="B495" s="4" t="str" cm="1">
        <f t="array" ref="B495">_xlfn.IFS(financials[[#This Row],[Discounts]]&gt;50000,"High discount",financials[[#This Row],[Discounts]]&gt;=5001,"medium discount",financials[[#This Row],[Discounts]]&gt;=1,"Low discount",financials[[#This Row],[Discounts]]&lt;1,"None")</f>
        <v>medium discount</v>
      </c>
      <c r="C495">
        <v>853</v>
      </c>
      <c r="D495" s="1">
        <v>300</v>
      </c>
      <c r="E495" s="1">
        <f>financials[[#This Row],[Units Sold]]*financials[[#This Row],[Sale Price]]-financials[[#This Row],[Discounts]]</f>
        <v>230310</v>
      </c>
      <c r="F495" s="1">
        <v>25590</v>
      </c>
      <c r="G495" s="1">
        <v>213250</v>
      </c>
      <c r="H495" s="1">
        <f>financials[[#This Row],[sales amount]]-financials[[#This Row],[COGS]]</f>
        <v>17060</v>
      </c>
      <c r="I495" s="5">
        <v>41974</v>
      </c>
    </row>
    <row r="496" spans="1:9" x14ac:dyDescent="0.3">
      <c r="A496" s="4" t="s">
        <v>7</v>
      </c>
      <c r="B496" s="4" t="str" cm="1">
        <f t="array" ref="B496">_xlfn.IFS(financials[[#This Row],[Discounts]]&gt;50000,"High discount",financials[[#This Row],[Discounts]]&gt;=5001,"medium discount",financials[[#This Row],[Discounts]]&gt;=1,"Low discount",financials[[#This Row],[Discounts]]&lt;1,"None")</f>
        <v>Low discount</v>
      </c>
      <c r="C496">
        <v>1198</v>
      </c>
      <c r="D496" s="1">
        <v>12</v>
      </c>
      <c r="E496" s="1">
        <f>financials[[#This Row],[Units Sold]]*financials[[#This Row],[Sale Price]]-financials[[#This Row],[Discounts]]</f>
        <v>12794.64</v>
      </c>
      <c r="F496" s="1">
        <v>1581.36</v>
      </c>
      <c r="G496" s="1">
        <v>3594</v>
      </c>
      <c r="H496" s="1">
        <f>financials[[#This Row],[sales amount]]-financials[[#This Row],[COGS]]</f>
        <v>9200.64</v>
      </c>
      <c r="I496" s="5">
        <v>41548</v>
      </c>
    </row>
    <row r="497" spans="1:9" x14ac:dyDescent="0.3">
      <c r="A497" s="4" t="s">
        <v>9</v>
      </c>
      <c r="B497" s="4" t="str" cm="1">
        <f t="array" ref="B497">_xlfn.IFS(financials[[#This Row],[Discounts]]&gt;50000,"High discount",financials[[#This Row],[Discounts]]&gt;=5001,"medium discount",financials[[#This Row],[Discounts]]&gt;=1,"Low discount",financials[[#This Row],[Discounts]]&lt;1,"None")</f>
        <v>Low discount</v>
      </c>
      <c r="C497">
        <v>2532</v>
      </c>
      <c r="D497" s="1">
        <v>7</v>
      </c>
      <c r="E497" s="1">
        <f>financials[[#This Row],[Units Sold]]*financials[[#This Row],[Sale Price]]-financials[[#This Row],[Discounts]]</f>
        <v>15774.36</v>
      </c>
      <c r="F497" s="1">
        <v>1949.6399999999999</v>
      </c>
      <c r="G497" s="1">
        <v>12660</v>
      </c>
      <c r="H497" s="1">
        <f>financials[[#This Row],[sales amount]]-financials[[#This Row],[COGS]]</f>
        <v>3114.3600000000006</v>
      </c>
      <c r="I497" s="5">
        <v>41730</v>
      </c>
    </row>
    <row r="498" spans="1:9" x14ac:dyDescent="0.3">
      <c r="A498" s="4" t="s">
        <v>9</v>
      </c>
      <c r="B498" s="4" t="str" cm="1">
        <f t="array" ref="B498">_xlfn.IFS(financials[[#This Row],[Discounts]]&gt;50000,"High discount",financials[[#This Row],[Discounts]]&gt;=5001,"medium discount",financials[[#This Row],[Discounts]]&gt;=1,"Low discount",financials[[#This Row],[Discounts]]&lt;1,"None")</f>
        <v>Low discount</v>
      </c>
      <c r="C498">
        <v>1198</v>
      </c>
      <c r="D498" s="1">
        <v>12</v>
      </c>
      <c r="E498" s="1">
        <f>financials[[#This Row],[Units Sold]]*financials[[#This Row],[Sale Price]]-financials[[#This Row],[Discounts]]</f>
        <v>12794.64</v>
      </c>
      <c r="F498" s="1">
        <v>1581.36</v>
      </c>
      <c r="G498" s="1">
        <v>3594</v>
      </c>
      <c r="H498" s="1">
        <f>financials[[#This Row],[sales amount]]-financials[[#This Row],[COGS]]</f>
        <v>9200.64</v>
      </c>
      <c r="I498" s="5">
        <v>41548</v>
      </c>
    </row>
    <row r="499" spans="1:9" x14ac:dyDescent="0.3">
      <c r="A499" s="4" t="s">
        <v>10</v>
      </c>
      <c r="B499" s="4" t="str" cm="1">
        <f t="array" ref="B499">_xlfn.IFS(financials[[#This Row],[Discounts]]&gt;50000,"High discount",financials[[#This Row],[Discounts]]&gt;=5001,"medium discount",financials[[#This Row],[Discounts]]&gt;=1,"Low discount",financials[[#This Row],[Discounts]]&lt;1,"None")</f>
        <v>Low discount</v>
      </c>
      <c r="C499">
        <v>384</v>
      </c>
      <c r="D499" s="1">
        <v>15</v>
      </c>
      <c r="E499" s="1">
        <f>financials[[#This Row],[Units Sold]]*financials[[#This Row],[Sale Price]]-financials[[#This Row],[Discounts]]</f>
        <v>5126.3999999999996</v>
      </c>
      <c r="F499" s="1">
        <v>633.59999999999991</v>
      </c>
      <c r="G499" s="1">
        <v>3840</v>
      </c>
      <c r="H499" s="1">
        <f>financials[[#This Row],[sales amount]]-financials[[#This Row],[COGS]]</f>
        <v>1286.3999999999996</v>
      </c>
      <c r="I499" s="5">
        <v>41640</v>
      </c>
    </row>
    <row r="500" spans="1:9" x14ac:dyDescent="0.3">
      <c r="A500" s="4" t="s">
        <v>10</v>
      </c>
      <c r="B500" s="4" t="str" cm="1">
        <f t="array" ref="B500">_xlfn.IFS(financials[[#This Row],[Discounts]]&gt;50000,"High discount",financials[[#This Row],[Discounts]]&gt;=5001,"medium discount",financials[[#This Row],[Discounts]]&gt;=1,"Low discount",financials[[#This Row],[Discounts]]&lt;1,"None")</f>
        <v>Low discount</v>
      </c>
      <c r="C500">
        <v>472</v>
      </c>
      <c r="D500" s="1">
        <v>12</v>
      </c>
      <c r="E500" s="1">
        <f>financials[[#This Row],[Units Sold]]*financials[[#This Row],[Sale Price]]-financials[[#This Row],[Discounts]]</f>
        <v>5040.96</v>
      </c>
      <c r="F500" s="1">
        <v>623.04</v>
      </c>
      <c r="G500" s="1">
        <v>1416</v>
      </c>
      <c r="H500" s="1">
        <f>financials[[#This Row],[sales amount]]-financials[[#This Row],[COGS]]</f>
        <v>3624.96</v>
      </c>
      <c r="I500" s="5">
        <v>41913</v>
      </c>
    </row>
    <row r="501" spans="1:9" x14ac:dyDescent="0.3">
      <c r="A501" s="4" t="s">
        <v>11</v>
      </c>
      <c r="B501" s="4" t="str" cm="1">
        <f t="array" ref="B501">_xlfn.IFS(financials[[#This Row],[Discounts]]&gt;50000,"High discount",financials[[#This Row],[Discounts]]&gt;=5001,"medium discount",financials[[#This Row],[Discounts]]&gt;=1,"Low discount",financials[[#This Row],[Discounts]]&lt;1,"None")</f>
        <v>Low discount</v>
      </c>
      <c r="C501">
        <v>1579</v>
      </c>
      <c r="D501" s="1">
        <v>7</v>
      </c>
      <c r="E501" s="1">
        <f>financials[[#This Row],[Units Sold]]*financials[[#This Row],[Sale Price]]-financials[[#This Row],[Discounts]]</f>
        <v>9837.17</v>
      </c>
      <c r="F501" s="1">
        <v>1215.83</v>
      </c>
      <c r="G501" s="1">
        <v>7895</v>
      </c>
      <c r="H501" s="1">
        <f>financials[[#This Row],[sales amount]]-financials[[#This Row],[COGS]]</f>
        <v>1942.17</v>
      </c>
      <c r="I501" s="5">
        <v>41699</v>
      </c>
    </row>
    <row r="502" spans="1:9" x14ac:dyDescent="0.3">
      <c r="A502" s="4" t="s">
        <v>11</v>
      </c>
      <c r="B502" s="4" t="str" cm="1">
        <f t="array" ref="B502">_xlfn.IFS(financials[[#This Row],[Discounts]]&gt;50000,"High discount",financials[[#This Row],[Discounts]]&gt;=5001,"medium discount",financials[[#This Row],[Discounts]]&gt;=1,"Low discount",financials[[#This Row],[Discounts]]&lt;1,"None")</f>
        <v>Low discount</v>
      </c>
      <c r="C502">
        <v>1005</v>
      </c>
      <c r="D502" s="1">
        <v>12</v>
      </c>
      <c r="E502" s="1">
        <f>financials[[#This Row],[Units Sold]]*financials[[#This Row],[Sale Price]]-financials[[#This Row],[Discounts]]</f>
        <v>10733.4</v>
      </c>
      <c r="F502" s="1">
        <v>1326.6</v>
      </c>
      <c r="G502" s="1">
        <v>3015</v>
      </c>
      <c r="H502" s="1">
        <f>financials[[#This Row],[sales amount]]-financials[[#This Row],[COGS]]</f>
        <v>7718.4</v>
      </c>
      <c r="I502" s="5">
        <v>41518</v>
      </c>
    </row>
    <row r="503" spans="1:9" x14ac:dyDescent="0.3">
      <c r="A503" s="4" t="s">
        <v>12</v>
      </c>
      <c r="B503" s="4" t="str" cm="1">
        <f t="array" ref="B503">_xlfn.IFS(financials[[#This Row],[Discounts]]&gt;50000,"High discount",financials[[#This Row],[Discounts]]&gt;=5001,"medium discount",financials[[#This Row],[Discounts]]&gt;=1,"Low discount",financials[[#This Row],[Discounts]]&lt;1,"None")</f>
        <v>medium discount</v>
      </c>
      <c r="C503">
        <v>3199.5</v>
      </c>
      <c r="D503" s="1">
        <v>15</v>
      </c>
      <c r="E503" s="1">
        <f>financials[[#This Row],[Units Sold]]*financials[[#This Row],[Sale Price]]-financials[[#This Row],[Discounts]]</f>
        <v>42713.324999999997</v>
      </c>
      <c r="F503" s="1">
        <v>5279.1749999999993</v>
      </c>
      <c r="G503" s="1">
        <v>31995</v>
      </c>
      <c r="H503" s="1">
        <f>financials[[#This Row],[sales amount]]-financials[[#This Row],[COGS]]</f>
        <v>10718.324999999997</v>
      </c>
      <c r="I503" s="5">
        <v>41821</v>
      </c>
    </row>
    <row r="504" spans="1:9" x14ac:dyDescent="0.3">
      <c r="A504" s="4" t="s">
        <v>12</v>
      </c>
      <c r="B504" s="4" t="str" cm="1">
        <f t="array" ref="B504">_xlfn.IFS(financials[[#This Row],[Discounts]]&gt;50000,"High discount",financials[[#This Row],[Discounts]]&gt;=5001,"medium discount",financials[[#This Row],[Discounts]]&gt;=1,"Low discount",financials[[#This Row],[Discounts]]&lt;1,"None")</f>
        <v>Low discount</v>
      </c>
      <c r="C504">
        <v>472</v>
      </c>
      <c r="D504" s="1">
        <v>12</v>
      </c>
      <c r="E504" s="1">
        <f>financials[[#This Row],[Units Sold]]*financials[[#This Row],[Sale Price]]-financials[[#This Row],[Discounts]]</f>
        <v>5040.96</v>
      </c>
      <c r="F504" s="1">
        <v>623.04</v>
      </c>
      <c r="G504" s="1">
        <v>1416</v>
      </c>
      <c r="H504" s="1">
        <f>financials[[#This Row],[sales amount]]-financials[[#This Row],[COGS]]</f>
        <v>3624.96</v>
      </c>
      <c r="I504" s="5">
        <v>41913</v>
      </c>
    </row>
    <row r="505" spans="1:9" x14ac:dyDescent="0.3">
      <c r="A505" s="4" t="s">
        <v>7</v>
      </c>
      <c r="B505" s="4" t="str" cm="1">
        <f t="array" ref="B505">_xlfn.IFS(financials[[#This Row],[Discounts]]&gt;50000,"High discount",financials[[#This Row],[Discounts]]&gt;=5001,"medium discount",financials[[#This Row],[Discounts]]&gt;=1,"Low discount",financials[[#This Row],[Discounts]]&lt;1,"None")</f>
        <v>Low discount</v>
      </c>
      <c r="C505">
        <v>1937</v>
      </c>
      <c r="D505" s="1">
        <v>12</v>
      </c>
      <c r="E505" s="1">
        <f>financials[[#This Row],[Units Sold]]*financials[[#This Row],[Sale Price]]-financials[[#This Row],[Discounts]]</f>
        <v>20687.16</v>
      </c>
      <c r="F505" s="1">
        <v>2556.84</v>
      </c>
      <c r="G505" s="1">
        <v>5811</v>
      </c>
      <c r="H505" s="1">
        <f>financials[[#This Row],[sales amount]]-financials[[#This Row],[COGS]]</f>
        <v>14876.16</v>
      </c>
      <c r="I505" s="5">
        <v>41671</v>
      </c>
    </row>
    <row r="506" spans="1:9" x14ac:dyDescent="0.3">
      <c r="A506" s="4" t="s">
        <v>7</v>
      </c>
      <c r="B506" s="4" t="str" cm="1">
        <f t="array" ref="B506">_xlfn.IFS(financials[[#This Row],[Discounts]]&gt;50000,"High discount",financials[[#This Row],[Discounts]]&gt;=5001,"medium discount",financials[[#This Row],[Discounts]]&gt;=1,"Low discount",financials[[#This Row],[Discounts]]&lt;1,"None")</f>
        <v>medium discount</v>
      </c>
      <c r="C506">
        <v>792</v>
      </c>
      <c r="D506" s="1">
        <v>350</v>
      </c>
      <c r="E506" s="1">
        <f>financials[[#This Row],[Units Sold]]*financials[[#This Row],[Sale Price]]-financials[[#This Row],[Discounts]]</f>
        <v>246708</v>
      </c>
      <c r="F506" s="1">
        <v>30492</v>
      </c>
      <c r="G506" s="1">
        <v>205920</v>
      </c>
      <c r="H506" s="1">
        <f>financials[[#This Row],[sales amount]]-financials[[#This Row],[COGS]]</f>
        <v>40788</v>
      </c>
      <c r="I506" s="5">
        <v>41699</v>
      </c>
    </row>
    <row r="507" spans="1:9" x14ac:dyDescent="0.3">
      <c r="A507" s="4" t="s">
        <v>7</v>
      </c>
      <c r="B507" s="4" t="str" cm="1">
        <f t="array" ref="B507">_xlfn.IFS(financials[[#This Row],[Discounts]]&gt;50000,"High discount",financials[[#This Row],[Discounts]]&gt;=5001,"medium discount",financials[[#This Row],[Discounts]]&gt;=1,"Low discount",financials[[#This Row],[Discounts]]&lt;1,"None")</f>
        <v>High discount</v>
      </c>
      <c r="C507">
        <v>2811</v>
      </c>
      <c r="D507" s="1">
        <v>300</v>
      </c>
      <c r="E507" s="1">
        <f>financials[[#This Row],[Units Sold]]*financials[[#This Row],[Sale Price]]-financials[[#This Row],[Discounts]]</f>
        <v>750537</v>
      </c>
      <c r="F507" s="1">
        <v>92763</v>
      </c>
      <c r="G507" s="1">
        <v>702750</v>
      </c>
      <c r="H507" s="1">
        <f>financials[[#This Row],[sales amount]]-financials[[#This Row],[COGS]]</f>
        <v>47787</v>
      </c>
      <c r="I507" s="5">
        <v>41821</v>
      </c>
    </row>
    <row r="508" spans="1:9" x14ac:dyDescent="0.3">
      <c r="A508" s="4" t="s">
        <v>7</v>
      </c>
      <c r="B508" s="4" t="str" cm="1">
        <f t="array" ref="B508">_xlfn.IFS(financials[[#This Row],[Discounts]]&gt;50000,"High discount",financials[[#This Row],[Discounts]]&gt;=5001,"medium discount",financials[[#This Row],[Discounts]]&gt;=1,"Low discount",financials[[#This Row],[Discounts]]&lt;1,"None")</f>
        <v>medium discount</v>
      </c>
      <c r="C508">
        <v>2441</v>
      </c>
      <c r="D508" s="1">
        <v>125</v>
      </c>
      <c r="E508" s="1">
        <f>financials[[#This Row],[Units Sold]]*financials[[#This Row],[Sale Price]]-financials[[#This Row],[Discounts]]</f>
        <v>271561.25</v>
      </c>
      <c r="F508" s="1">
        <v>33563.75</v>
      </c>
      <c r="G508" s="1">
        <v>292920</v>
      </c>
      <c r="H508" s="1">
        <f>financials[[#This Row],[sales amount]]-financials[[#This Row],[COGS]]</f>
        <v>-21358.75</v>
      </c>
      <c r="I508" s="5">
        <v>41913</v>
      </c>
    </row>
    <row r="509" spans="1:9" x14ac:dyDescent="0.3">
      <c r="A509" s="4" t="s">
        <v>7</v>
      </c>
      <c r="B509" s="4" t="str" cm="1">
        <f t="array" ref="B509">_xlfn.IFS(financials[[#This Row],[Discounts]]&gt;50000,"High discount",financials[[#This Row],[Discounts]]&gt;=5001,"medium discount",financials[[#This Row],[Discounts]]&gt;=1,"Low discount",financials[[#This Row],[Discounts]]&lt;1,"None")</f>
        <v>Low discount</v>
      </c>
      <c r="C509">
        <v>1560</v>
      </c>
      <c r="D509" s="1">
        <v>15</v>
      </c>
      <c r="E509" s="1">
        <f>financials[[#This Row],[Units Sold]]*financials[[#This Row],[Sale Price]]-financials[[#This Row],[Discounts]]</f>
        <v>20826</v>
      </c>
      <c r="F509" s="1">
        <v>2574</v>
      </c>
      <c r="G509" s="1">
        <v>15600</v>
      </c>
      <c r="H509" s="1">
        <f>financials[[#This Row],[sales amount]]-financials[[#This Row],[COGS]]</f>
        <v>5226</v>
      </c>
      <c r="I509" s="5">
        <v>41579</v>
      </c>
    </row>
    <row r="510" spans="1:9" x14ac:dyDescent="0.3">
      <c r="A510" s="4" t="s">
        <v>7</v>
      </c>
      <c r="B510" s="4" t="str" cm="1">
        <f t="array" ref="B510">_xlfn.IFS(financials[[#This Row],[Discounts]]&gt;50000,"High discount",financials[[#This Row],[Discounts]]&gt;=5001,"medium discount",financials[[#This Row],[Discounts]]&gt;=1,"Low discount",financials[[#This Row],[Discounts]]&lt;1,"None")</f>
        <v>Low discount</v>
      </c>
      <c r="C510">
        <v>2706</v>
      </c>
      <c r="D510" s="1">
        <v>7</v>
      </c>
      <c r="E510" s="1">
        <f>financials[[#This Row],[Units Sold]]*financials[[#This Row],[Sale Price]]-financials[[#This Row],[Discounts]]</f>
        <v>16858.38</v>
      </c>
      <c r="F510" s="1">
        <v>2083.62</v>
      </c>
      <c r="G510" s="1">
        <v>13530</v>
      </c>
      <c r="H510" s="1">
        <f>financials[[#This Row],[sales amount]]-financials[[#This Row],[COGS]]</f>
        <v>3328.380000000001</v>
      </c>
      <c r="I510" s="5">
        <v>41579</v>
      </c>
    </row>
    <row r="511" spans="1:9" x14ac:dyDescent="0.3">
      <c r="A511" s="4" t="s">
        <v>8</v>
      </c>
      <c r="B511" s="4" t="str" cm="1">
        <f t="array" ref="B511">_xlfn.IFS(financials[[#This Row],[Discounts]]&gt;50000,"High discount",financials[[#This Row],[Discounts]]&gt;=5001,"medium discount",financials[[#This Row],[Discounts]]&gt;=1,"Low discount",financials[[#This Row],[Discounts]]&lt;1,"None")</f>
        <v>medium discount</v>
      </c>
      <c r="C511">
        <v>766</v>
      </c>
      <c r="D511" s="1">
        <v>350</v>
      </c>
      <c r="E511" s="1">
        <f>financials[[#This Row],[Units Sold]]*financials[[#This Row],[Sale Price]]-financials[[#This Row],[Discounts]]</f>
        <v>238609</v>
      </c>
      <c r="F511" s="1">
        <v>29491</v>
      </c>
      <c r="G511" s="1">
        <v>199160</v>
      </c>
      <c r="H511" s="1">
        <f>financials[[#This Row],[sales amount]]-financials[[#This Row],[COGS]]</f>
        <v>39449</v>
      </c>
      <c r="I511" s="5">
        <v>41640</v>
      </c>
    </row>
    <row r="512" spans="1:9" x14ac:dyDescent="0.3">
      <c r="A512" s="4" t="s">
        <v>8</v>
      </c>
      <c r="B512" s="4" t="str" cm="1">
        <f t="array" ref="B512">_xlfn.IFS(financials[[#This Row],[Discounts]]&gt;50000,"High discount",financials[[#This Row],[Discounts]]&gt;=5001,"medium discount",financials[[#This Row],[Discounts]]&gt;=1,"Low discount",financials[[#This Row],[Discounts]]&lt;1,"None")</f>
        <v>medium discount</v>
      </c>
      <c r="C512">
        <v>2992</v>
      </c>
      <c r="D512" s="1">
        <v>20</v>
      </c>
      <c r="E512" s="1">
        <f>financials[[#This Row],[Units Sold]]*financials[[#This Row],[Sale Price]]-financials[[#This Row],[Discounts]]</f>
        <v>53257.599999999999</v>
      </c>
      <c r="F512" s="1">
        <v>6582.4</v>
      </c>
      <c r="G512" s="1">
        <v>29920</v>
      </c>
      <c r="H512" s="1">
        <f>financials[[#This Row],[sales amount]]-financials[[#This Row],[COGS]]</f>
        <v>23337.599999999999</v>
      </c>
      <c r="I512" s="5">
        <v>41548</v>
      </c>
    </row>
    <row r="513" spans="1:9" x14ac:dyDescent="0.3">
      <c r="A513" s="4" t="s">
        <v>8</v>
      </c>
      <c r="B513" s="4" t="str" cm="1">
        <f t="array" ref="B513">_xlfn.IFS(financials[[#This Row],[Discounts]]&gt;50000,"High discount",financials[[#This Row],[Discounts]]&gt;=5001,"medium discount",financials[[#This Row],[Discounts]]&gt;=1,"Low discount",financials[[#This Row],[Discounts]]&lt;1,"None")</f>
        <v>Low discount</v>
      </c>
      <c r="C513">
        <v>2157</v>
      </c>
      <c r="D513" s="1">
        <v>15</v>
      </c>
      <c r="E513" s="1">
        <f>financials[[#This Row],[Units Sold]]*financials[[#This Row],[Sale Price]]-financials[[#This Row],[Discounts]]</f>
        <v>28795.95</v>
      </c>
      <c r="F513" s="1">
        <v>3559.05</v>
      </c>
      <c r="G513" s="1">
        <v>21570</v>
      </c>
      <c r="H513" s="1">
        <f>financials[[#This Row],[sales amount]]-financials[[#This Row],[COGS]]</f>
        <v>7225.9500000000007</v>
      </c>
      <c r="I513" s="5">
        <v>41974</v>
      </c>
    </row>
    <row r="514" spans="1:9" x14ac:dyDescent="0.3">
      <c r="A514" s="4" t="s">
        <v>9</v>
      </c>
      <c r="B514" s="4" t="str" cm="1">
        <f t="array" ref="B514">_xlfn.IFS(financials[[#This Row],[Discounts]]&gt;50000,"High discount",financials[[#This Row],[Discounts]]&gt;=5001,"medium discount",financials[[#This Row],[Discounts]]&gt;=1,"Low discount",financials[[#This Row],[Discounts]]&lt;1,"None")</f>
        <v>medium discount</v>
      </c>
      <c r="C514">
        <v>873</v>
      </c>
      <c r="D514" s="1">
        <v>300</v>
      </c>
      <c r="E514" s="1">
        <f>financials[[#This Row],[Units Sold]]*financials[[#This Row],[Sale Price]]-financials[[#This Row],[Discounts]]</f>
        <v>233091</v>
      </c>
      <c r="F514" s="1">
        <v>28809</v>
      </c>
      <c r="G514" s="1">
        <v>218250</v>
      </c>
      <c r="H514" s="1">
        <f>financials[[#This Row],[sales amount]]-financials[[#This Row],[COGS]]</f>
        <v>14841</v>
      </c>
      <c r="I514" s="5">
        <v>41640</v>
      </c>
    </row>
    <row r="515" spans="1:9" x14ac:dyDescent="0.3">
      <c r="A515" s="4" t="s">
        <v>9</v>
      </c>
      <c r="B515" s="4" t="str" cm="1">
        <f t="array" ref="B515">_xlfn.IFS(financials[[#This Row],[Discounts]]&gt;50000,"High discount",financials[[#This Row],[Discounts]]&gt;=5001,"medium discount",financials[[#This Row],[Discounts]]&gt;=1,"Low discount",financials[[#This Row],[Discounts]]&lt;1,"None")</f>
        <v>Low discount</v>
      </c>
      <c r="C515">
        <v>1122</v>
      </c>
      <c r="D515" s="1">
        <v>20</v>
      </c>
      <c r="E515" s="1">
        <f>financials[[#This Row],[Units Sold]]*financials[[#This Row],[Sale Price]]-financials[[#This Row],[Discounts]]</f>
        <v>19971.599999999999</v>
      </c>
      <c r="F515" s="1">
        <v>2468.4</v>
      </c>
      <c r="G515" s="1">
        <v>11220</v>
      </c>
      <c r="H515" s="1">
        <f>financials[[#This Row],[sales amount]]-financials[[#This Row],[COGS]]</f>
        <v>8751.5999999999985</v>
      </c>
      <c r="I515" s="5">
        <v>41699</v>
      </c>
    </row>
    <row r="516" spans="1:9" x14ac:dyDescent="0.3">
      <c r="A516" s="4" t="s">
        <v>9</v>
      </c>
      <c r="B516" s="4" t="str" cm="1">
        <f t="array" ref="B516">_xlfn.IFS(financials[[#This Row],[Discounts]]&gt;50000,"High discount",financials[[#This Row],[Discounts]]&gt;=5001,"medium discount",financials[[#This Row],[Discounts]]&gt;=1,"Low discount",financials[[#This Row],[Discounts]]&lt;1,"None")</f>
        <v>High discount</v>
      </c>
      <c r="C516">
        <v>2104.5</v>
      </c>
      <c r="D516" s="1">
        <v>350</v>
      </c>
      <c r="E516" s="1">
        <f>financials[[#This Row],[Units Sold]]*financials[[#This Row],[Sale Price]]-financials[[#This Row],[Discounts]]</f>
        <v>655551.75</v>
      </c>
      <c r="F516" s="1">
        <v>81023.25</v>
      </c>
      <c r="G516" s="1">
        <v>547170</v>
      </c>
      <c r="H516" s="1">
        <f>financials[[#This Row],[sales amount]]-financials[[#This Row],[COGS]]</f>
        <v>108381.75</v>
      </c>
      <c r="I516" s="5">
        <v>41821</v>
      </c>
    </row>
    <row r="517" spans="1:9" x14ac:dyDescent="0.3">
      <c r="A517" s="4" t="s">
        <v>9</v>
      </c>
      <c r="B517" s="4" t="str" cm="1">
        <f t="array" ref="B517">_xlfn.IFS(financials[[#This Row],[Discounts]]&gt;50000,"High discount",financials[[#This Row],[Discounts]]&gt;=5001,"medium discount",financials[[#This Row],[Discounts]]&gt;=1,"Low discount",financials[[#This Row],[Discounts]]&lt;1,"None")</f>
        <v>medium discount</v>
      </c>
      <c r="C517">
        <v>4026</v>
      </c>
      <c r="D517" s="1">
        <v>12</v>
      </c>
      <c r="E517" s="1">
        <f>financials[[#This Row],[Units Sold]]*financials[[#This Row],[Sale Price]]-financials[[#This Row],[Discounts]]</f>
        <v>42997.68</v>
      </c>
      <c r="F517" s="1">
        <v>5314.32</v>
      </c>
      <c r="G517" s="1">
        <v>12078</v>
      </c>
      <c r="H517" s="1">
        <f>financials[[#This Row],[sales amount]]-financials[[#This Row],[COGS]]</f>
        <v>30919.68</v>
      </c>
      <c r="I517" s="5">
        <v>41821</v>
      </c>
    </row>
    <row r="518" spans="1:9" x14ac:dyDescent="0.3">
      <c r="A518" s="4" t="s">
        <v>9</v>
      </c>
      <c r="B518" s="4" t="str" cm="1">
        <f t="array" ref="B518">_xlfn.IFS(financials[[#This Row],[Discounts]]&gt;50000,"High discount",financials[[#This Row],[Discounts]]&gt;=5001,"medium discount",financials[[#This Row],[Discounts]]&gt;=1,"Low discount",financials[[#This Row],[Discounts]]&lt;1,"None")</f>
        <v>Low discount</v>
      </c>
      <c r="C518">
        <v>2425.5</v>
      </c>
      <c r="D518" s="1">
        <v>12</v>
      </c>
      <c r="E518" s="1">
        <f>financials[[#This Row],[Units Sold]]*financials[[#This Row],[Sale Price]]-financials[[#This Row],[Discounts]]</f>
        <v>25904.34</v>
      </c>
      <c r="F518" s="1">
        <v>3201.66</v>
      </c>
      <c r="G518" s="1">
        <v>7276.5</v>
      </c>
      <c r="H518" s="1">
        <f>financials[[#This Row],[sales amount]]-financials[[#This Row],[COGS]]</f>
        <v>18627.84</v>
      </c>
      <c r="I518" s="5">
        <v>41821</v>
      </c>
    </row>
    <row r="519" spans="1:9" x14ac:dyDescent="0.3">
      <c r="A519" s="4" t="s">
        <v>9</v>
      </c>
      <c r="B519" s="4" t="str" cm="1">
        <f t="array" ref="B519">_xlfn.IFS(financials[[#This Row],[Discounts]]&gt;50000,"High discount",financials[[#This Row],[Discounts]]&gt;=5001,"medium discount",financials[[#This Row],[Discounts]]&gt;=1,"Low discount",financials[[#This Row],[Discounts]]&lt;1,"None")</f>
        <v>medium discount</v>
      </c>
      <c r="C519">
        <v>2394</v>
      </c>
      <c r="D519" s="1">
        <v>20</v>
      </c>
      <c r="E519" s="1">
        <f>financials[[#This Row],[Units Sold]]*financials[[#This Row],[Sale Price]]-financials[[#This Row],[Discounts]]</f>
        <v>42613.2</v>
      </c>
      <c r="F519" s="1">
        <v>5266.8</v>
      </c>
      <c r="G519" s="1">
        <v>23940</v>
      </c>
      <c r="H519" s="1">
        <f>financials[[#This Row],[sales amount]]-financials[[#This Row],[COGS]]</f>
        <v>18673.199999999997</v>
      </c>
      <c r="I519" s="5">
        <v>41852</v>
      </c>
    </row>
    <row r="520" spans="1:9" x14ac:dyDescent="0.3">
      <c r="A520" s="4" t="s">
        <v>9</v>
      </c>
      <c r="B520" s="4" t="str" cm="1">
        <f t="array" ref="B520">_xlfn.IFS(financials[[#This Row],[Discounts]]&gt;50000,"High discount",financials[[#This Row],[Discounts]]&gt;=5001,"medium discount",financials[[#This Row],[Discounts]]&gt;=1,"Low discount",financials[[#This Row],[Discounts]]&lt;1,"None")</f>
        <v>Low discount</v>
      </c>
      <c r="C520">
        <v>1984</v>
      </c>
      <c r="D520" s="1">
        <v>15</v>
      </c>
      <c r="E520" s="1">
        <f>financials[[#This Row],[Units Sold]]*financials[[#This Row],[Sale Price]]-financials[[#This Row],[Discounts]]</f>
        <v>26486.400000000001</v>
      </c>
      <c r="F520" s="1">
        <v>3273.6</v>
      </c>
      <c r="G520" s="1">
        <v>19840</v>
      </c>
      <c r="H520" s="1">
        <f>financials[[#This Row],[sales amount]]-financials[[#This Row],[COGS]]</f>
        <v>6646.4000000000015</v>
      </c>
      <c r="I520" s="5">
        <v>41852</v>
      </c>
    </row>
    <row r="521" spans="1:9" x14ac:dyDescent="0.3">
      <c r="A521" s="4" t="s">
        <v>9</v>
      </c>
      <c r="B521" s="4" t="str" cm="1">
        <f t="array" ref="B521">_xlfn.IFS(financials[[#This Row],[Discounts]]&gt;50000,"High discount",financials[[#This Row],[Discounts]]&gt;=5001,"medium discount",financials[[#This Row],[Discounts]]&gt;=1,"Low discount",financials[[#This Row],[Discounts]]&lt;1,"None")</f>
        <v>medium discount</v>
      </c>
      <c r="C521">
        <v>2441</v>
      </c>
      <c r="D521" s="1">
        <v>125</v>
      </c>
      <c r="E521" s="1">
        <f>financials[[#This Row],[Units Sold]]*financials[[#This Row],[Sale Price]]-financials[[#This Row],[Discounts]]</f>
        <v>271561.25</v>
      </c>
      <c r="F521" s="1">
        <v>33563.75</v>
      </c>
      <c r="G521" s="1">
        <v>292920</v>
      </c>
      <c r="H521" s="1">
        <f>financials[[#This Row],[sales amount]]-financials[[#This Row],[COGS]]</f>
        <v>-21358.75</v>
      </c>
      <c r="I521" s="5">
        <v>41913</v>
      </c>
    </row>
    <row r="522" spans="1:9" x14ac:dyDescent="0.3">
      <c r="A522" s="4" t="s">
        <v>9</v>
      </c>
      <c r="B522" s="4" t="str" cm="1">
        <f t="array" ref="B522">_xlfn.IFS(financials[[#This Row],[Discounts]]&gt;50000,"High discount",financials[[#This Row],[Discounts]]&gt;=5001,"medium discount",financials[[#This Row],[Discounts]]&gt;=1,"Low discount",financials[[#This Row],[Discounts]]&lt;1,"None")</f>
        <v>medium discount</v>
      </c>
      <c r="C522">
        <v>2992</v>
      </c>
      <c r="D522" s="1">
        <v>20</v>
      </c>
      <c r="E522" s="1">
        <f>financials[[#This Row],[Units Sold]]*financials[[#This Row],[Sale Price]]-financials[[#This Row],[Discounts]]</f>
        <v>53257.599999999999</v>
      </c>
      <c r="F522" s="1">
        <v>6582.4</v>
      </c>
      <c r="G522" s="1">
        <v>29920</v>
      </c>
      <c r="H522" s="1">
        <f>financials[[#This Row],[sales amount]]-financials[[#This Row],[COGS]]</f>
        <v>23337.599999999999</v>
      </c>
      <c r="I522" s="5">
        <v>41548</v>
      </c>
    </row>
    <row r="523" spans="1:9" x14ac:dyDescent="0.3">
      <c r="A523" s="4" t="s">
        <v>9</v>
      </c>
      <c r="B523" s="4" t="str" cm="1">
        <f t="array" ref="B523">_xlfn.IFS(financials[[#This Row],[Discounts]]&gt;50000,"High discount",financials[[#This Row],[Discounts]]&gt;=5001,"medium discount",financials[[#This Row],[Discounts]]&gt;=1,"Low discount",financials[[#This Row],[Discounts]]&lt;1,"None")</f>
        <v>medium discount</v>
      </c>
      <c r="C523">
        <v>1366</v>
      </c>
      <c r="D523" s="1">
        <v>300</v>
      </c>
      <c r="E523" s="1">
        <f>financials[[#This Row],[Units Sold]]*financials[[#This Row],[Sale Price]]-financials[[#This Row],[Discounts]]</f>
        <v>364722</v>
      </c>
      <c r="F523" s="1">
        <v>45078</v>
      </c>
      <c r="G523" s="1">
        <v>341500</v>
      </c>
      <c r="H523" s="1">
        <f>financials[[#This Row],[sales amount]]-financials[[#This Row],[COGS]]</f>
        <v>23222</v>
      </c>
      <c r="I523" s="5">
        <v>41944</v>
      </c>
    </row>
    <row r="524" spans="1:9" x14ac:dyDescent="0.3">
      <c r="A524" s="4" t="s">
        <v>10</v>
      </c>
      <c r="B524" s="4" t="str" cm="1">
        <f t="array" ref="B524">_xlfn.IFS(financials[[#This Row],[Discounts]]&gt;50000,"High discount",financials[[#This Row],[Discounts]]&gt;=5001,"medium discount",financials[[#This Row],[Discounts]]&gt;=1,"Low discount",financials[[#This Row],[Discounts]]&lt;1,"None")</f>
        <v>medium discount</v>
      </c>
      <c r="C524">
        <v>2805</v>
      </c>
      <c r="D524" s="1">
        <v>20</v>
      </c>
      <c r="E524" s="1">
        <f>financials[[#This Row],[Units Sold]]*financials[[#This Row],[Sale Price]]-financials[[#This Row],[Discounts]]</f>
        <v>49929</v>
      </c>
      <c r="F524" s="1">
        <v>6171</v>
      </c>
      <c r="G524" s="1">
        <v>28050</v>
      </c>
      <c r="H524" s="1">
        <f>financials[[#This Row],[sales amount]]-financials[[#This Row],[COGS]]</f>
        <v>21879</v>
      </c>
      <c r="I524" s="5">
        <v>41518</v>
      </c>
    </row>
    <row r="525" spans="1:9" x14ac:dyDescent="0.3">
      <c r="A525" s="4" t="s">
        <v>10</v>
      </c>
      <c r="B525" s="4" t="str" cm="1">
        <f t="array" ref="B525">_xlfn.IFS(financials[[#This Row],[Discounts]]&gt;50000,"High discount",financials[[#This Row],[Discounts]]&gt;=5001,"medium discount",financials[[#This Row],[Discounts]]&gt;=1,"Low discount",financials[[#This Row],[Discounts]]&lt;1,"None")</f>
        <v>Low discount</v>
      </c>
      <c r="C525">
        <v>655</v>
      </c>
      <c r="D525" s="1">
        <v>15</v>
      </c>
      <c r="E525" s="1">
        <f>financials[[#This Row],[Units Sold]]*financials[[#This Row],[Sale Price]]-financials[[#This Row],[Discounts]]</f>
        <v>8744.25</v>
      </c>
      <c r="F525" s="1">
        <v>1080.75</v>
      </c>
      <c r="G525" s="1">
        <v>6550</v>
      </c>
      <c r="H525" s="1">
        <f>financials[[#This Row],[sales amount]]-financials[[#This Row],[COGS]]</f>
        <v>2194.25</v>
      </c>
      <c r="I525" s="5">
        <v>41518</v>
      </c>
    </row>
    <row r="526" spans="1:9" x14ac:dyDescent="0.3">
      <c r="A526" s="4" t="s">
        <v>10</v>
      </c>
      <c r="B526" s="4" t="str" cm="1">
        <f t="array" ref="B526">_xlfn.IFS(financials[[#This Row],[Discounts]]&gt;50000,"High discount",financials[[#This Row],[Discounts]]&gt;=5001,"medium discount",financials[[#This Row],[Discounts]]&gt;=1,"Low discount",financials[[#This Row],[Discounts]]&lt;1,"None")</f>
        <v>medium discount</v>
      </c>
      <c r="C526">
        <v>344</v>
      </c>
      <c r="D526" s="1">
        <v>350</v>
      </c>
      <c r="E526" s="1">
        <f>financials[[#This Row],[Units Sold]]*financials[[#This Row],[Sale Price]]-financials[[#This Row],[Discounts]]</f>
        <v>107156</v>
      </c>
      <c r="F526" s="1">
        <v>13244</v>
      </c>
      <c r="G526" s="1">
        <v>89440</v>
      </c>
      <c r="H526" s="1">
        <f>financials[[#This Row],[sales amount]]-financials[[#This Row],[COGS]]</f>
        <v>17716</v>
      </c>
      <c r="I526" s="5">
        <v>41548</v>
      </c>
    </row>
    <row r="527" spans="1:9" x14ac:dyDescent="0.3">
      <c r="A527" s="4" t="s">
        <v>10</v>
      </c>
      <c r="B527" s="4" t="str" cm="1">
        <f t="array" ref="B527">_xlfn.IFS(financials[[#This Row],[Discounts]]&gt;50000,"High discount",financials[[#This Row],[Discounts]]&gt;=5001,"medium discount",financials[[#This Row],[Discounts]]&gt;=1,"Low discount",financials[[#This Row],[Discounts]]&lt;1,"None")</f>
        <v>Low discount</v>
      </c>
      <c r="C527">
        <v>1808</v>
      </c>
      <c r="D527" s="1">
        <v>7</v>
      </c>
      <c r="E527" s="1">
        <f>financials[[#This Row],[Units Sold]]*financials[[#This Row],[Sale Price]]-financials[[#This Row],[Discounts]]</f>
        <v>11263.84</v>
      </c>
      <c r="F527" s="1">
        <v>1392.16</v>
      </c>
      <c r="G527" s="1">
        <v>9040</v>
      </c>
      <c r="H527" s="1">
        <f>financials[[#This Row],[sales amount]]-financials[[#This Row],[COGS]]</f>
        <v>2223.84</v>
      </c>
      <c r="I527" s="5">
        <v>41944</v>
      </c>
    </row>
    <row r="528" spans="1:9" x14ac:dyDescent="0.3">
      <c r="A528" s="4" t="s">
        <v>11</v>
      </c>
      <c r="B528" s="4" t="str" cm="1">
        <f t="array" ref="B528">_xlfn.IFS(financials[[#This Row],[Discounts]]&gt;50000,"High discount",financials[[#This Row],[Discounts]]&gt;=5001,"medium discount",financials[[#This Row],[Discounts]]&gt;=1,"Low discount",financials[[#This Row],[Discounts]]&lt;1,"None")</f>
        <v>Low discount</v>
      </c>
      <c r="C528">
        <v>1734</v>
      </c>
      <c r="D528" s="1">
        <v>12</v>
      </c>
      <c r="E528" s="1">
        <f>financials[[#This Row],[Units Sold]]*financials[[#This Row],[Sale Price]]-financials[[#This Row],[Discounts]]</f>
        <v>18519.12</v>
      </c>
      <c r="F528" s="1">
        <v>2288.88</v>
      </c>
      <c r="G528" s="1">
        <v>5202</v>
      </c>
      <c r="H528" s="1">
        <f>financials[[#This Row],[sales amount]]-financials[[#This Row],[COGS]]</f>
        <v>13317.119999999999</v>
      </c>
      <c r="I528" s="5">
        <v>41640</v>
      </c>
    </row>
    <row r="529" spans="1:9" x14ac:dyDescent="0.3">
      <c r="A529" s="4" t="s">
        <v>11</v>
      </c>
      <c r="B529" s="4" t="str" cm="1">
        <f t="array" ref="B529">_xlfn.IFS(financials[[#This Row],[Discounts]]&gt;50000,"High discount",financials[[#This Row],[Discounts]]&gt;=5001,"medium discount",financials[[#This Row],[Discounts]]&gt;=1,"Low discount",financials[[#This Row],[Discounts]]&lt;1,"None")</f>
        <v>medium discount</v>
      </c>
      <c r="C529">
        <v>554</v>
      </c>
      <c r="D529" s="1">
        <v>125</v>
      </c>
      <c r="E529" s="1">
        <f>financials[[#This Row],[Units Sold]]*financials[[#This Row],[Sale Price]]-financials[[#This Row],[Discounts]]</f>
        <v>61632.5</v>
      </c>
      <c r="F529" s="1">
        <v>7617.5</v>
      </c>
      <c r="G529" s="1">
        <v>66480</v>
      </c>
      <c r="H529" s="1">
        <f>financials[[#This Row],[sales amount]]-financials[[#This Row],[COGS]]</f>
        <v>-4847.5</v>
      </c>
      <c r="I529" s="5">
        <v>41640</v>
      </c>
    </row>
    <row r="530" spans="1:9" x14ac:dyDescent="0.3">
      <c r="A530" s="4" t="s">
        <v>11</v>
      </c>
      <c r="B530" s="4" t="str" cm="1">
        <f t="array" ref="B530">_xlfn.IFS(financials[[#This Row],[Discounts]]&gt;50000,"High discount",financials[[#This Row],[Discounts]]&gt;=5001,"medium discount",financials[[#This Row],[Discounts]]&gt;=1,"Low discount",financials[[#This Row],[Discounts]]&lt;1,"None")</f>
        <v>medium discount</v>
      </c>
      <c r="C530">
        <v>2935</v>
      </c>
      <c r="D530" s="1">
        <v>20</v>
      </c>
      <c r="E530" s="1">
        <f>financials[[#This Row],[Units Sold]]*financials[[#This Row],[Sale Price]]-financials[[#This Row],[Discounts]]</f>
        <v>52243</v>
      </c>
      <c r="F530" s="1">
        <v>6457</v>
      </c>
      <c r="G530" s="1">
        <v>29350</v>
      </c>
      <c r="H530" s="1">
        <f>financials[[#This Row],[sales amount]]-financials[[#This Row],[COGS]]</f>
        <v>22893</v>
      </c>
      <c r="I530" s="5">
        <v>41579</v>
      </c>
    </row>
    <row r="531" spans="1:9" x14ac:dyDescent="0.3">
      <c r="A531" s="4" t="s">
        <v>12</v>
      </c>
      <c r="B531" s="4" t="str" cm="1">
        <f t="array" ref="B531">_xlfn.IFS(financials[[#This Row],[Discounts]]&gt;50000,"High discount",financials[[#This Row],[Discounts]]&gt;=5001,"medium discount",financials[[#This Row],[Discounts]]&gt;=1,"Low discount",financials[[#This Row],[Discounts]]&lt;1,"None")</f>
        <v>medium discount</v>
      </c>
      <c r="C531">
        <v>3165</v>
      </c>
      <c r="D531" s="1">
        <v>125</v>
      </c>
      <c r="E531" s="1">
        <f>financials[[#This Row],[Units Sold]]*financials[[#This Row],[Sale Price]]-financials[[#This Row],[Discounts]]</f>
        <v>352106.25</v>
      </c>
      <c r="F531" s="1">
        <v>43518.75</v>
      </c>
      <c r="G531" s="1">
        <v>379800</v>
      </c>
      <c r="H531" s="1">
        <f>financials[[#This Row],[sales amount]]-financials[[#This Row],[COGS]]</f>
        <v>-27693.75</v>
      </c>
      <c r="I531" s="5">
        <v>41640</v>
      </c>
    </row>
    <row r="532" spans="1:9" x14ac:dyDescent="0.3">
      <c r="A532" s="4" t="s">
        <v>12</v>
      </c>
      <c r="B532" s="4" t="str" cm="1">
        <f t="array" ref="B532">_xlfn.IFS(financials[[#This Row],[Discounts]]&gt;50000,"High discount",financials[[#This Row],[Discounts]]&gt;=5001,"medium discount",financials[[#This Row],[Discounts]]&gt;=1,"Low discount",financials[[#This Row],[Discounts]]&lt;1,"None")</f>
        <v>medium discount</v>
      </c>
      <c r="C532">
        <v>2629</v>
      </c>
      <c r="D532" s="1">
        <v>20</v>
      </c>
      <c r="E532" s="1">
        <f>financials[[#This Row],[Units Sold]]*financials[[#This Row],[Sale Price]]-financials[[#This Row],[Discounts]]</f>
        <v>46796.2</v>
      </c>
      <c r="F532" s="1">
        <v>5783.8</v>
      </c>
      <c r="G532" s="1">
        <v>26290</v>
      </c>
      <c r="H532" s="1">
        <f>financials[[#This Row],[sales amount]]-financials[[#This Row],[COGS]]</f>
        <v>20506.199999999997</v>
      </c>
      <c r="I532" s="5">
        <v>41640</v>
      </c>
    </row>
    <row r="533" spans="1:9" x14ac:dyDescent="0.3">
      <c r="A533" s="4" t="s">
        <v>12</v>
      </c>
      <c r="B533" s="4" t="str" cm="1">
        <f t="array" ref="B533">_xlfn.IFS(financials[[#This Row],[Discounts]]&gt;50000,"High discount",financials[[#This Row],[Discounts]]&gt;=5001,"medium discount",financials[[#This Row],[Discounts]]&gt;=1,"Low discount",financials[[#This Row],[Discounts]]&lt;1,"None")</f>
        <v>medium discount</v>
      </c>
      <c r="C533">
        <v>1433</v>
      </c>
      <c r="D533" s="1">
        <v>125</v>
      </c>
      <c r="E533" s="1">
        <f>financials[[#This Row],[Units Sold]]*financials[[#This Row],[Sale Price]]-financials[[#This Row],[Discounts]]</f>
        <v>159421.25</v>
      </c>
      <c r="F533" s="1">
        <v>19703.75</v>
      </c>
      <c r="G533" s="1">
        <v>171960</v>
      </c>
      <c r="H533" s="1">
        <f>financials[[#This Row],[sales amount]]-financials[[#This Row],[COGS]]</f>
        <v>-12538.75</v>
      </c>
      <c r="I533" s="5">
        <v>41760</v>
      </c>
    </row>
    <row r="534" spans="1:9" x14ac:dyDescent="0.3">
      <c r="A534" s="4" t="s">
        <v>12</v>
      </c>
      <c r="B534" s="4" t="str" cm="1">
        <f t="array" ref="B534">_xlfn.IFS(financials[[#This Row],[Discounts]]&gt;50000,"High discount",financials[[#This Row],[Discounts]]&gt;=5001,"medium discount",financials[[#This Row],[Discounts]]&gt;=1,"Low discount",financials[[#This Row],[Discounts]]&lt;1,"None")</f>
        <v>medium discount</v>
      </c>
      <c r="C534">
        <v>947</v>
      </c>
      <c r="D534" s="1">
        <v>125</v>
      </c>
      <c r="E534" s="1">
        <f>financials[[#This Row],[Units Sold]]*financials[[#This Row],[Sale Price]]-financials[[#This Row],[Discounts]]</f>
        <v>105353.75</v>
      </c>
      <c r="F534" s="1">
        <v>13021.25</v>
      </c>
      <c r="G534" s="1">
        <v>113640</v>
      </c>
      <c r="H534" s="1">
        <f>financials[[#This Row],[sales amount]]-financials[[#This Row],[COGS]]</f>
        <v>-8286.25</v>
      </c>
      <c r="I534" s="5">
        <v>41518</v>
      </c>
    </row>
    <row r="535" spans="1:9" x14ac:dyDescent="0.3">
      <c r="A535" s="4" t="s">
        <v>12</v>
      </c>
      <c r="B535" s="4" t="str" cm="1">
        <f t="array" ref="B535">_xlfn.IFS(financials[[#This Row],[Discounts]]&gt;50000,"High discount",financials[[#This Row],[Discounts]]&gt;=5001,"medium discount",financials[[#This Row],[Discounts]]&gt;=1,"Low discount",financials[[#This Row],[Discounts]]&lt;1,"None")</f>
        <v>medium discount</v>
      </c>
      <c r="C535">
        <v>344</v>
      </c>
      <c r="D535" s="1">
        <v>350</v>
      </c>
      <c r="E535" s="1">
        <f>financials[[#This Row],[Units Sold]]*financials[[#This Row],[Sale Price]]-financials[[#This Row],[Discounts]]</f>
        <v>107156</v>
      </c>
      <c r="F535" s="1">
        <v>13244</v>
      </c>
      <c r="G535" s="1">
        <v>89440</v>
      </c>
      <c r="H535" s="1">
        <f>financials[[#This Row],[sales amount]]-financials[[#This Row],[COGS]]</f>
        <v>17716</v>
      </c>
      <c r="I535" s="5">
        <v>41548</v>
      </c>
    </row>
    <row r="536" spans="1:9" x14ac:dyDescent="0.3">
      <c r="A536" s="4" t="s">
        <v>12</v>
      </c>
      <c r="B536" s="4" t="str" cm="1">
        <f t="array" ref="B536">_xlfn.IFS(financials[[#This Row],[Discounts]]&gt;50000,"High discount",financials[[#This Row],[Discounts]]&gt;=5001,"medium discount",financials[[#This Row],[Discounts]]&gt;=1,"Low discount",financials[[#This Row],[Discounts]]&lt;1,"None")</f>
        <v>Low discount</v>
      </c>
      <c r="C536">
        <v>2157</v>
      </c>
      <c r="D536" s="1">
        <v>15</v>
      </c>
      <c r="E536" s="1">
        <f>financials[[#This Row],[Units Sold]]*financials[[#This Row],[Sale Price]]-financials[[#This Row],[Discounts]]</f>
        <v>28795.95</v>
      </c>
      <c r="F536" s="1">
        <v>3559.05</v>
      </c>
      <c r="G536" s="1">
        <v>21570</v>
      </c>
      <c r="H536" s="1">
        <f>financials[[#This Row],[sales amount]]-financials[[#This Row],[COGS]]</f>
        <v>7225.9500000000007</v>
      </c>
      <c r="I536" s="5">
        <v>41974</v>
      </c>
    </row>
    <row r="537" spans="1:9" x14ac:dyDescent="0.3">
      <c r="A537" s="4" t="s">
        <v>9</v>
      </c>
      <c r="B537" s="4" t="str" cm="1">
        <f t="array" ref="B537">_xlfn.IFS(financials[[#This Row],[Discounts]]&gt;50000,"High discount",financials[[#This Row],[Discounts]]&gt;=5001,"medium discount",financials[[#This Row],[Discounts]]&gt;=1,"Low discount",financials[[#This Row],[Discounts]]&lt;1,"None")</f>
        <v>Low discount</v>
      </c>
      <c r="C537">
        <v>380</v>
      </c>
      <c r="D537" s="1">
        <v>7</v>
      </c>
      <c r="E537" s="1">
        <f>financials[[#This Row],[Units Sold]]*financials[[#This Row],[Sale Price]]-financials[[#This Row],[Discounts]]</f>
        <v>2367.4</v>
      </c>
      <c r="F537" s="1">
        <v>292.60000000000002</v>
      </c>
      <c r="G537" s="1">
        <v>1900</v>
      </c>
      <c r="H537" s="1">
        <f>financials[[#This Row],[sales amount]]-financials[[#This Row],[COGS]]</f>
        <v>467.40000000000009</v>
      </c>
      <c r="I537" s="5">
        <v>41518</v>
      </c>
    </row>
    <row r="538" spans="1:9" x14ac:dyDescent="0.3">
      <c r="A538" s="4" t="s">
        <v>7</v>
      </c>
      <c r="B538" s="4" t="str" cm="1">
        <f t="array" ref="B538">_xlfn.IFS(financials[[#This Row],[Discounts]]&gt;50000,"High discount",financials[[#This Row],[Discounts]]&gt;=5001,"medium discount",financials[[#This Row],[Discounts]]&gt;=1,"Low discount",financials[[#This Row],[Discounts]]&lt;1,"None")</f>
        <v>medium discount</v>
      </c>
      <c r="C538">
        <v>886</v>
      </c>
      <c r="D538" s="1">
        <v>350</v>
      </c>
      <c r="E538" s="1">
        <f>financials[[#This Row],[Units Sold]]*financials[[#This Row],[Sale Price]]-financials[[#This Row],[Discounts]]</f>
        <v>272888</v>
      </c>
      <c r="F538" s="1">
        <v>37212</v>
      </c>
      <c r="G538" s="1">
        <v>230360</v>
      </c>
      <c r="H538" s="1">
        <f>financials[[#This Row],[sales amount]]-financials[[#This Row],[COGS]]</f>
        <v>42528</v>
      </c>
      <c r="I538" s="5">
        <v>41791</v>
      </c>
    </row>
    <row r="539" spans="1:9" x14ac:dyDescent="0.3">
      <c r="A539" s="4" t="s">
        <v>7</v>
      </c>
      <c r="B539" s="4" t="str" cm="1">
        <f t="array" ref="B539">_xlfn.IFS(financials[[#This Row],[Discounts]]&gt;50000,"High discount",financials[[#This Row],[Discounts]]&gt;=5001,"medium discount",financials[[#This Row],[Discounts]]&gt;=1,"Low discount",financials[[#This Row],[Discounts]]&lt;1,"None")</f>
        <v>medium discount</v>
      </c>
      <c r="C539">
        <v>2416</v>
      </c>
      <c r="D539" s="1">
        <v>125</v>
      </c>
      <c r="E539" s="1">
        <f>financials[[#This Row],[Units Sold]]*financials[[#This Row],[Sale Price]]-financials[[#This Row],[Discounts]]</f>
        <v>265760</v>
      </c>
      <c r="F539" s="1">
        <v>36240</v>
      </c>
      <c r="G539" s="1">
        <v>289920</v>
      </c>
      <c r="H539" s="1">
        <f>financials[[#This Row],[sales amount]]-financials[[#This Row],[COGS]]</f>
        <v>-24160</v>
      </c>
      <c r="I539" s="5">
        <v>41518</v>
      </c>
    </row>
    <row r="540" spans="1:9" x14ac:dyDescent="0.3">
      <c r="A540" s="4" t="s">
        <v>7</v>
      </c>
      <c r="B540" s="4" t="str" cm="1">
        <f t="array" ref="B540">_xlfn.IFS(financials[[#This Row],[Discounts]]&gt;50000,"High discount",financials[[#This Row],[Discounts]]&gt;=5001,"medium discount",financials[[#This Row],[Discounts]]&gt;=1,"Low discount",financials[[#This Row],[Discounts]]&lt;1,"None")</f>
        <v>medium discount</v>
      </c>
      <c r="C540">
        <v>2156</v>
      </c>
      <c r="D540" s="1">
        <v>125</v>
      </c>
      <c r="E540" s="1">
        <f>financials[[#This Row],[Units Sold]]*financials[[#This Row],[Sale Price]]-financials[[#This Row],[Discounts]]</f>
        <v>237160</v>
      </c>
      <c r="F540" s="1">
        <v>32340</v>
      </c>
      <c r="G540" s="1">
        <v>258720</v>
      </c>
      <c r="H540" s="1">
        <f>financials[[#This Row],[sales amount]]-financials[[#This Row],[COGS]]</f>
        <v>-21560</v>
      </c>
      <c r="I540" s="5">
        <v>41913</v>
      </c>
    </row>
    <row r="541" spans="1:9" x14ac:dyDescent="0.3">
      <c r="A541" s="4" t="s">
        <v>7</v>
      </c>
      <c r="B541" s="4" t="str" cm="1">
        <f t="array" ref="B541">_xlfn.IFS(financials[[#This Row],[Discounts]]&gt;50000,"High discount",financials[[#This Row],[Discounts]]&gt;=5001,"medium discount",financials[[#This Row],[Discounts]]&gt;=1,"Low discount",financials[[#This Row],[Discounts]]&lt;1,"None")</f>
        <v>Low discount</v>
      </c>
      <c r="C541">
        <v>2689</v>
      </c>
      <c r="D541" s="1">
        <v>15</v>
      </c>
      <c r="E541" s="1">
        <f>financials[[#This Row],[Units Sold]]*financials[[#This Row],[Sale Price]]-financials[[#This Row],[Discounts]]</f>
        <v>35494.800000000003</v>
      </c>
      <c r="F541" s="1">
        <v>4840.2</v>
      </c>
      <c r="G541" s="1">
        <v>26890</v>
      </c>
      <c r="H541" s="1">
        <f>financials[[#This Row],[sales amount]]-financials[[#This Row],[COGS]]</f>
        <v>8604.8000000000029</v>
      </c>
      <c r="I541" s="5">
        <v>41944</v>
      </c>
    </row>
    <row r="542" spans="1:9" x14ac:dyDescent="0.3">
      <c r="A542" s="4" t="s">
        <v>8</v>
      </c>
      <c r="B542" s="4" t="str" cm="1">
        <f t="array" ref="B542">_xlfn.IFS(financials[[#This Row],[Discounts]]&gt;50000,"High discount",financials[[#This Row],[Discounts]]&gt;=5001,"medium discount",financials[[#This Row],[Discounts]]&gt;=1,"Low discount",financials[[#This Row],[Discounts]]&lt;1,"None")</f>
        <v>Low discount</v>
      </c>
      <c r="C542">
        <v>677</v>
      </c>
      <c r="D542" s="1">
        <v>15</v>
      </c>
      <c r="E542" s="1">
        <f>financials[[#This Row],[Units Sold]]*financials[[#This Row],[Sale Price]]-financials[[#This Row],[Discounts]]</f>
        <v>8936.4</v>
      </c>
      <c r="F542" s="1">
        <v>1218.5999999999999</v>
      </c>
      <c r="G542" s="1">
        <v>6770</v>
      </c>
      <c r="H542" s="1">
        <f>financials[[#This Row],[sales amount]]-financials[[#This Row],[COGS]]</f>
        <v>2166.3999999999996</v>
      </c>
      <c r="I542" s="5">
        <v>41699</v>
      </c>
    </row>
    <row r="543" spans="1:9" x14ac:dyDescent="0.3">
      <c r="A543" s="4" t="s">
        <v>8</v>
      </c>
      <c r="B543" s="4" t="str" cm="1">
        <f t="array" ref="B543">_xlfn.IFS(financials[[#This Row],[Discounts]]&gt;50000,"High discount",financials[[#This Row],[Discounts]]&gt;=5001,"medium discount",financials[[#This Row],[Discounts]]&gt;=1,"Low discount",financials[[#This Row],[Discounts]]&lt;1,"None")</f>
        <v>High discount</v>
      </c>
      <c r="C543">
        <v>1773</v>
      </c>
      <c r="D543" s="1">
        <v>300</v>
      </c>
      <c r="E543" s="1">
        <f>financials[[#This Row],[Units Sold]]*financials[[#This Row],[Sale Price]]-financials[[#This Row],[Discounts]]</f>
        <v>468072</v>
      </c>
      <c r="F543" s="1">
        <v>63828</v>
      </c>
      <c r="G543" s="1">
        <v>443250</v>
      </c>
      <c r="H543" s="1">
        <f>financials[[#This Row],[sales amount]]-financials[[#This Row],[COGS]]</f>
        <v>24822</v>
      </c>
      <c r="I543" s="5">
        <v>41730</v>
      </c>
    </row>
    <row r="544" spans="1:9" x14ac:dyDescent="0.3">
      <c r="A544" s="4" t="s">
        <v>8</v>
      </c>
      <c r="B544" s="4" t="str" cm="1">
        <f t="array" ref="B544">_xlfn.IFS(financials[[#This Row],[Discounts]]&gt;50000,"High discount",financials[[#This Row],[Discounts]]&gt;=5001,"medium discount",financials[[#This Row],[Discounts]]&gt;=1,"Low discount",financials[[#This Row],[Discounts]]&lt;1,"None")</f>
        <v>Low discount</v>
      </c>
      <c r="C544">
        <v>2420</v>
      </c>
      <c r="D544" s="1">
        <v>7</v>
      </c>
      <c r="E544" s="1">
        <f>financials[[#This Row],[Units Sold]]*financials[[#This Row],[Sale Price]]-financials[[#This Row],[Discounts]]</f>
        <v>14907.2</v>
      </c>
      <c r="F544" s="1">
        <v>2032.8</v>
      </c>
      <c r="G544" s="1">
        <v>12100</v>
      </c>
      <c r="H544" s="1">
        <f>financials[[#This Row],[sales amount]]-financials[[#This Row],[COGS]]</f>
        <v>2807.2000000000007</v>
      </c>
      <c r="I544" s="5">
        <v>41883</v>
      </c>
    </row>
    <row r="545" spans="1:9" x14ac:dyDescent="0.3">
      <c r="A545" s="4" t="s">
        <v>8</v>
      </c>
      <c r="B545" s="4" t="str" cm="1">
        <f t="array" ref="B545">_xlfn.IFS(financials[[#This Row],[Discounts]]&gt;50000,"High discount",financials[[#This Row],[Discounts]]&gt;=5001,"medium discount",financials[[#This Row],[Discounts]]&gt;=1,"Low discount",financials[[#This Row],[Discounts]]&lt;1,"None")</f>
        <v>Low discount</v>
      </c>
      <c r="C545">
        <v>2734</v>
      </c>
      <c r="D545" s="1">
        <v>7</v>
      </c>
      <c r="E545" s="1">
        <f>financials[[#This Row],[Units Sold]]*financials[[#This Row],[Sale Price]]-financials[[#This Row],[Discounts]]</f>
        <v>16841.439999999999</v>
      </c>
      <c r="F545" s="1">
        <v>2296.56</v>
      </c>
      <c r="G545" s="1">
        <v>13670</v>
      </c>
      <c r="H545" s="1">
        <f>financials[[#This Row],[sales amount]]-financials[[#This Row],[COGS]]</f>
        <v>3171.4399999999987</v>
      </c>
      <c r="I545" s="5">
        <v>41913</v>
      </c>
    </row>
    <row r="546" spans="1:9" x14ac:dyDescent="0.3">
      <c r="A546" s="4" t="s">
        <v>8</v>
      </c>
      <c r="B546" s="4" t="str" cm="1">
        <f t="array" ref="B546">_xlfn.IFS(financials[[#This Row],[Discounts]]&gt;50000,"High discount",financials[[#This Row],[Discounts]]&gt;=5001,"medium discount",financials[[#This Row],[Discounts]]&gt;=1,"Low discount",financials[[#This Row],[Discounts]]&lt;1,"None")</f>
        <v>Low discount</v>
      </c>
      <c r="C546">
        <v>1715</v>
      </c>
      <c r="D546" s="1">
        <v>20</v>
      </c>
      <c r="E546" s="1">
        <f>financials[[#This Row],[Units Sold]]*financials[[#This Row],[Sale Price]]-financials[[#This Row],[Discounts]]</f>
        <v>30184</v>
      </c>
      <c r="F546" s="1">
        <v>4116</v>
      </c>
      <c r="G546" s="1">
        <v>17150</v>
      </c>
      <c r="H546" s="1">
        <f>financials[[#This Row],[sales amount]]-financials[[#This Row],[COGS]]</f>
        <v>13034</v>
      </c>
      <c r="I546" s="5">
        <v>41548</v>
      </c>
    </row>
    <row r="547" spans="1:9" x14ac:dyDescent="0.3">
      <c r="A547" s="4" t="s">
        <v>8</v>
      </c>
      <c r="B547" s="4" t="str" cm="1">
        <f t="array" ref="B547">_xlfn.IFS(financials[[#This Row],[Discounts]]&gt;50000,"High discount",financials[[#This Row],[Discounts]]&gt;=5001,"medium discount",financials[[#This Row],[Discounts]]&gt;=1,"Low discount",financials[[#This Row],[Discounts]]&lt;1,"None")</f>
        <v>medium discount</v>
      </c>
      <c r="C547">
        <v>1186</v>
      </c>
      <c r="D547" s="1">
        <v>300</v>
      </c>
      <c r="E547" s="1">
        <f>financials[[#This Row],[Units Sold]]*financials[[#This Row],[Sale Price]]-financials[[#This Row],[Discounts]]</f>
        <v>313104</v>
      </c>
      <c r="F547" s="1">
        <v>42696</v>
      </c>
      <c r="G547" s="1">
        <v>296500</v>
      </c>
      <c r="H547" s="1">
        <f>financials[[#This Row],[sales amount]]-financials[[#This Row],[COGS]]</f>
        <v>16604</v>
      </c>
      <c r="I547" s="5">
        <v>41609</v>
      </c>
    </row>
    <row r="548" spans="1:9" x14ac:dyDescent="0.3">
      <c r="A548" s="4" t="s">
        <v>9</v>
      </c>
      <c r="B548" s="4" t="str" cm="1">
        <f t="array" ref="B548">_xlfn.IFS(financials[[#This Row],[Discounts]]&gt;50000,"High discount",financials[[#This Row],[Discounts]]&gt;=5001,"medium discount",financials[[#This Row],[Discounts]]&gt;=1,"Low discount",financials[[#This Row],[Discounts]]&lt;1,"None")</f>
        <v>High discount</v>
      </c>
      <c r="C548">
        <v>3495</v>
      </c>
      <c r="D548" s="1">
        <v>300</v>
      </c>
      <c r="E548" s="1">
        <f>financials[[#This Row],[Units Sold]]*financials[[#This Row],[Sale Price]]-financials[[#This Row],[Discounts]]</f>
        <v>922680</v>
      </c>
      <c r="F548" s="1">
        <v>125820</v>
      </c>
      <c r="G548" s="1">
        <v>873750</v>
      </c>
      <c r="H548" s="1">
        <f>financials[[#This Row],[sales amount]]-financials[[#This Row],[COGS]]</f>
        <v>48930</v>
      </c>
      <c r="I548" s="5">
        <v>41640</v>
      </c>
    </row>
    <row r="549" spans="1:9" x14ac:dyDescent="0.3">
      <c r="A549" s="4" t="s">
        <v>9</v>
      </c>
      <c r="B549" s="4" t="str" cm="1">
        <f t="array" ref="B549">_xlfn.IFS(financials[[#This Row],[Discounts]]&gt;50000,"High discount",financials[[#This Row],[Discounts]]&gt;=5001,"medium discount",financials[[#This Row],[Discounts]]&gt;=1,"Low discount",financials[[#This Row],[Discounts]]&lt;1,"None")</f>
        <v>medium discount</v>
      </c>
      <c r="C549">
        <v>886</v>
      </c>
      <c r="D549" s="1">
        <v>350</v>
      </c>
      <c r="E549" s="1">
        <f>financials[[#This Row],[Units Sold]]*financials[[#This Row],[Sale Price]]-financials[[#This Row],[Discounts]]</f>
        <v>272888</v>
      </c>
      <c r="F549" s="1">
        <v>37212</v>
      </c>
      <c r="G549" s="1">
        <v>230360</v>
      </c>
      <c r="H549" s="1">
        <f>financials[[#This Row],[sales amount]]-financials[[#This Row],[COGS]]</f>
        <v>42528</v>
      </c>
      <c r="I549" s="5">
        <v>41791</v>
      </c>
    </row>
    <row r="550" spans="1:9" x14ac:dyDescent="0.3">
      <c r="A550" s="4" t="s">
        <v>9</v>
      </c>
      <c r="B550" s="4" t="str" cm="1">
        <f t="array" ref="B550">_xlfn.IFS(financials[[#This Row],[Discounts]]&gt;50000,"High discount",financials[[#This Row],[Discounts]]&gt;=5001,"medium discount",financials[[#This Row],[Discounts]]&gt;=1,"Low discount",financials[[#This Row],[Discounts]]&lt;1,"None")</f>
        <v>medium discount</v>
      </c>
      <c r="C550">
        <v>2156</v>
      </c>
      <c r="D550" s="1">
        <v>125</v>
      </c>
      <c r="E550" s="1">
        <f>financials[[#This Row],[Units Sold]]*financials[[#This Row],[Sale Price]]-financials[[#This Row],[Discounts]]</f>
        <v>237160</v>
      </c>
      <c r="F550" s="1">
        <v>32340</v>
      </c>
      <c r="G550" s="1">
        <v>258720</v>
      </c>
      <c r="H550" s="1">
        <f>financials[[#This Row],[sales amount]]-financials[[#This Row],[COGS]]</f>
        <v>-21560</v>
      </c>
      <c r="I550" s="5">
        <v>41913</v>
      </c>
    </row>
    <row r="551" spans="1:9" x14ac:dyDescent="0.3">
      <c r="A551" s="4" t="s">
        <v>9</v>
      </c>
      <c r="B551" s="4" t="str" cm="1">
        <f t="array" ref="B551">_xlfn.IFS(financials[[#This Row],[Discounts]]&gt;50000,"High discount",financials[[#This Row],[Discounts]]&gt;=5001,"medium discount",financials[[#This Row],[Discounts]]&gt;=1,"Low discount",financials[[#This Row],[Discounts]]&lt;1,"None")</f>
        <v>Low discount</v>
      </c>
      <c r="C551">
        <v>905</v>
      </c>
      <c r="D551" s="1">
        <v>20</v>
      </c>
      <c r="E551" s="1">
        <f>financials[[#This Row],[Units Sold]]*financials[[#This Row],[Sale Price]]-financials[[#This Row],[Discounts]]</f>
        <v>15928</v>
      </c>
      <c r="F551" s="1">
        <v>2172</v>
      </c>
      <c r="G551" s="1">
        <v>9050</v>
      </c>
      <c r="H551" s="1">
        <f>financials[[#This Row],[sales amount]]-financials[[#This Row],[COGS]]</f>
        <v>6878</v>
      </c>
      <c r="I551" s="5">
        <v>41913</v>
      </c>
    </row>
    <row r="552" spans="1:9" x14ac:dyDescent="0.3">
      <c r="A552" s="4" t="s">
        <v>9</v>
      </c>
      <c r="B552" s="4" t="str" cm="1">
        <f t="array" ref="B552">_xlfn.IFS(financials[[#This Row],[Discounts]]&gt;50000,"High discount",financials[[#This Row],[Discounts]]&gt;=5001,"medium discount",financials[[#This Row],[Discounts]]&gt;=1,"Low discount",financials[[#This Row],[Discounts]]&lt;1,"None")</f>
        <v>Low discount</v>
      </c>
      <c r="C552">
        <v>1715</v>
      </c>
      <c r="D552" s="1">
        <v>20</v>
      </c>
      <c r="E552" s="1">
        <f>financials[[#This Row],[Units Sold]]*financials[[#This Row],[Sale Price]]-financials[[#This Row],[Discounts]]</f>
        <v>30184</v>
      </c>
      <c r="F552" s="1">
        <v>4116</v>
      </c>
      <c r="G552" s="1">
        <v>17150</v>
      </c>
      <c r="H552" s="1">
        <f>financials[[#This Row],[sales amount]]-financials[[#This Row],[COGS]]</f>
        <v>13034</v>
      </c>
      <c r="I552" s="5">
        <v>41548</v>
      </c>
    </row>
    <row r="553" spans="1:9" x14ac:dyDescent="0.3">
      <c r="A553" s="4" t="s">
        <v>9</v>
      </c>
      <c r="B553" s="4" t="str" cm="1">
        <f t="array" ref="B553">_xlfn.IFS(financials[[#This Row],[Discounts]]&gt;50000,"High discount",financials[[#This Row],[Discounts]]&gt;=5001,"medium discount",financials[[#This Row],[Discounts]]&gt;=1,"Low discount",financials[[#This Row],[Discounts]]&lt;1,"None")</f>
        <v>High discount</v>
      </c>
      <c r="C553">
        <v>1594</v>
      </c>
      <c r="D553" s="1">
        <v>350</v>
      </c>
      <c r="E553" s="1">
        <f>financials[[#This Row],[Units Sold]]*financials[[#This Row],[Sale Price]]-financials[[#This Row],[Discounts]]</f>
        <v>490952</v>
      </c>
      <c r="F553" s="1">
        <v>66948</v>
      </c>
      <c r="G553" s="1">
        <v>414440</v>
      </c>
      <c r="H553" s="1">
        <f>financials[[#This Row],[sales amount]]-financials[[#This Row],[COGS]]</f>
        <v>76512</v>
      </c>
      <c r="I553" s="5">
        <v>41944</v>
      </c>
    </row>
    <row r="554" spans="1:9" x14ac:dyDescent="0.3">
      <c r="A554" s="4" t="s">
        <v>9</v>
      </c>
      <c r="B554" s="4" t="str" cm="1">
        <f t="array" ref="B554">_xlfn.IFS(financials[[#This Row],[Discounts]]&gt;50000,"High discount",financials[[#This Row],[Discounts]]&gt;=5001,"medium discount",financials[[#This Row],[Discounts]]&gt;=1,"Low discount",financials[[#This Row],[Discounts]]&lt;1,"None")</f>
        <v>medium discount</v>
      </c>
      <c r="C554">
        <v>1359</v>
      </c>
      <c r="D554" s="1">
        <v>300</v>
      </c>
      <c r="E554" s="1">
        <f>financials[[#This Row],[Units Sold]]*financials[[#This Row],[Sale Price]]-financials[[#This Row],[Discounts]]</f>
        <v>358776</v>
      </c>
      <c r="F554" s="1">
        <v>48924</v>
      </c>
      <c r="G554" s="1">
        <v>339750</v>
      </c>
      <c r="H554" s="1">
        <f>financials[[#This Row],[sales amount]]-financials[[#This Row],[COGS]]</f>
        <v>19026</v>
      </c>
      <c r="I554" s="5">
        <v>41944</v>
      </c>
    </row>
    <row r="555" spans="1:9" x14ac:dyDescent="0.3">
      <c r="A555" s="4" t="s">
        <v>9</v>
      </c>
      <c r="B555" s="4" t="str" cm="1">
        <f t="array" ref="B555">_xlfn.IFS(financials[[#This Row],[Discounts]]&gt;50000,"High discount",financials[[#This Row],[Discounts]]&gt;=5001,"medium discount",financials[[#This Row],[Discounts]]&gt;=1,"Low discount",financials[[#This Row],[Discounts]]&lt;1,"None")</f>
        <v>High discount</v>
      </c>
      <c r="C555">
        <v>2150</v>
      </c>
      <c r="D555" s="1">
        <v>300</v>
      </c>
      <c r="E555" s="1">
        <f>financials[[#This Row],[Units Sold]]*financials[[#This Row],[Sale Price]]-financials[[#This Row],[Discounts]]</f>
        <v>567600</v>
      </c>
      <c r="F555" s="1">
        <v>77400</v>
      </c>
      <c r="G555" s="1">
        <v>537500</v>
      </c>
      <c r="H555" s="1">
        <f>financials[[#This Row],[sales amount]]-financials[[#This Row],[COGS]]</f>
        <v>30100</v>
      </c>
      <c r="I555" s="5">
        <v>41944</v>
      </c>
    </row>
    <row r="556" spans="1:9" x14ac:dyDescent="0.3">
      <c r="A556" s="4" t="s">
        <v>9</v>
      </c>
      <c r="B556" s="4" t="str" cm="1">
        <f t="array" ref="B556">_xlfn.IFS(financials[[#This Row],[Discounts]]&gt;50000,"High discount",financials[[#This Row],[Discounts]]&gt;=5001,"medium discount",financials[[#This Row],[Discounts]]&gt;=1,"Low discount",financials[[#This Row],[Discounts]]&lt;1,"None")</f>
        <v>High discount</v>
      </c>
      <c r="C556">
        <v>1197</v>
      </c>
      <c r="D556" s="1">
        <v>350</v>
      </c>
      <c r="E556" s="1">
        <f>financials[[#This Row],[Units Sold]]*financials[[#This Row],[Sale Price]]-financials[[#This Row],[Discounts]]</f>
        <v>368676</v>
      </c>
      <c r="F556" s="1">
        <v>50274</v>
      </c>
      <c r="G556" s="1">
        <v>311220</v>
      </c>
      <c r="H556" s="1">
        <f>financials[[#This Row],[sales amount]]-financials[[#This Row],[COGS]]</f>
        <v>57456</v>
      </c>
      <c r="I556" s="5">
        <v>41944</v>
      </c>
    </row>
    <row r="557" spans="1:9" x14ac:dyDescent="0.3">
      <c r="A557" s="4" t="s">
        <v>9</v>
      </c>
      <c r="B557" s="4" t="str" cm="1">
        <f t="array" ref="B557">_xlfn.IFS(financials[[#This Row],[Discounts]]&gt;50000,"High discount",financials[[#This Row],[Discounts]]&gt;=5001,"medium discount",financials[[#This Row],[Discounts]]&gt;=1,"Low discount",financials[[#This Row],[Discounts]]&lt;1,"None")</f>
        <v>Low discount</v>
      </c>
      <c r="C557">
        <v>380</v>
      </c>
      <c r="D557" s="1">
        <v>15</v>
      </c>
      <c r="E557" s="1">
        <f>financials[[#This Row],[Units Sold]]*financials[[#This Row],[Sale Price]]-financials[[#This Row],[Discounts]]</f>
        <v>5016</v>
      </c>
      <c r="F557" s="1">
        <v>684</v>
      </c>
      <c r="G557" s="1">
        <v>3800</v>
      </c>
      <c r="H557" s="1">
        <f>financials[[#This Row],[sales amount]]-financials[[#This Row],[COGS]]</f>
        <v>1216</v>
      </c>
      <c r="I557" s="5">
        <v>41609</v>
      </c>
    </row>
    <row r="558" spans="1:9" x14ac:dyDescent="0.3">
      <c r="A558" s="4" t="s">
        <v>9</v>
      </c>
      <c r="B558" s="4" t="str" cm="1">
        <f t="array" ref="B558">_xlfn.IFS(financials[[#This Row],[Discounts]]&gt;50000,"High discount",financials[[#This Row],[Discounts]]&gt;=5001,"medium discount",financials[[#This Row],[Discounts]]&gt;=1,"Low discount",financials[[#This Row],[Discounts]]&lt;1,"None")</f>
        <v>Low discount</v>
      </c>
      <c r="C558">
        <v>1233</v>
      </c>
      <c r="D558" s="1">
        <v>20</v>
      </c>
      <c r="E558" s="1">
        <f>financials[[#This Row],[Units Sold]]*financials[[#This Row],[Sale Price]]-financials[[#This Row],[Discounts]]</f>
        <v>21700.799999999999</v>
      </c>
      <c r="F558" s="1">
        <v>2959.2</v>
      </c>
      <c r="G558" s="1">
        <v>12330</v>
      </c>
      <c r="H558" s="1">
        <f>financials[[#This Row],[sales amount]]-financials[[#This Row],[COGS]]</f>
        <v>9370.7999999999993</v>
      </c>
      <c r="I558" s="5">
        <v>41974</v>
      </c>
    </row>
    <row r="559" spans="1:9" x14ac:dyDescent="0.3">
      <c r="A559" s="4" t="s">
        <v>10</v>
      </c>
      <c r="B559" s="4" t="str" cm="1">
        <f t="array" ref="B559">_xlfn.IFS(financials[[#This Row],[Discounts]]&gt;50000,"High discount",financials[[#This Row],[Discounts]]&gt;=5001,"medium discount",financials[[#This Row],[Discounts]]&gt;=1,"Low discount",financials[[#This Row],[Discounts]]&lt;1,"None")</f>
        <v>High discount</v>
      </c>
      <c r="C559">
        <v>1395</v>
      </c>
      <c r="D559" s="1">
        <v>350</v>
      </c>
      <c r="E559" s="1">
        <f>financials[[#This Row],[Units Sold]]*financials[[#This Row],[Sale Price]]-financials[[#This Row],[Discounts]]</f>
        <v>429660</v>
      </c>
      <c r="F559" s="1">
        <v>58590</v>
      </c>
      <c r="G559" s="1">
        <v>362700</v>
      </c>
      <c r="H559" s="1">
        <f>financials[[#This Row],[sales amount]]-financials[[#This Row],[COGS]]</f>
        <v>66960</v>
      </c>
      <c r="I559" s="5">
        <v>41821</v>
      </c>
    </row>
    <row r="560" spans="1:9" x14ac:dyDescent="0.3">
      <c r="A560" s="4" t="s">
        <v>10</v>
      </c>
      <c r="B560" s="4" t="str" cm="1">
        <f t="array" ref="B560">_xlfn.IFS(financials[[#This Row],[Discounts]]&gt;50000,"High discount",financials[[#This Row],[Discounts]]&gt;=5001,"medium discount",financials[[#This Row],[Discounts]]&gt;=1,"Low discount",financials[[#This Row],[Discounts]]&lt;1,"None")</f>
        <v>medium discount</v>
      </c>
      <c r="C560">
        <v>986</v>
      </c>
      <c r="D560" s="1">
        <v>350</v>
      </c>
      <c r="E560" s="1">
        <f>financials[[#This Row],[Units Sold]]*financials[[#This Row],[Sale Price]]-financials[[#This Row],[Discounts]]</f>
        <v>303688</v>
      </c>
      <c r="F560" s="1">
        <v>41412</v>
      </c>
      <c r="G560" s="1">
        <v>256360</v>
      </c>
      <c r="H560" s="1">
        <f>financials[[#This Row],[sales amount]]-financials[[#This Row],[COGS]]</f>
        <v>47328</v>
      </c>
      <c r="I560" s="5">
        <v>41913</v>
      </c>
    </row>
    <row r="561" spans="1:9" x14ac:dyDescent="0.3">
      <c r="A561" s="4" t="s">
        <v>10</v>
      </c>
      <c r="B561" s="4" t="str" cm="1">
        <f t="array" ref="B561">_xlfn.IFS(financials[[#This Row],[Discounts]]&gt;50000,"High discount",financials[[#This Row],[Discounts]]&gt;=5001,"medium discount",financials[[#This Row],[Discounts]]&gt;=1,"Low discount",financials[[#This Row],[Discounts]]&lt;1,"None")</f>
        <v>Low discount</v>
      </c>
      <c r="C561">
        <v>905</v>
      </c>
      <c r="D561" s="1">
        <v>20</v>
      </c>
      <c r="E561" s="1">
        <f>financials[[#This Row],[Units Sold]]*financials[[#This Row],[Sale Price]]-financials[[#This Row],[Discounts]]</f>
        <v>15928</v>
      </c>
      <c r="F561" s="1">
        <v>2172</v>
      </c>
      <c r="G561" s="1">
        <v>9050</v>
      </c>
      <c r="H561" s="1">
        <f>financials[[#This Row],[sales amount]]-financials[[#This Row],[COGS]]</f>
        <v>6878</v>
      </c>
      <c r="I561" s="5">
        <v>41913</v>
      </c>
    </row>
    <row r="562" spans="1:9" x14ac:dyDescent="0.3">
      <c r="A562" s="4" t="s">
        <v>11</v>
      </c>
      <c r="B562" s="4" t="str" cm="1">
        <f t="array" ref="B562">_xlfn.IFS(financials[[#This Row],[Discounts]]&gt;50000,"High discount",financials[[#This Row],[Discounts]]&gt;=5001,"medium discount",financials[[#This Row],[Discounts]]&gt;=1,"Low discount",financials[[#This Row],[Discounts]]&lt;1,"None")</f>
        <v>Low discount</v>
      </c>
      <c r="C562">
        <v>2109</v>
      </c>
      <c r="D562" s="1">
        <v>12</v>
      </c>
      <c r="E562" s="1">
        <f>financials[[#This Row],[Units Sold]]*financials[[#This Row],[Sale Price]]-financials[[#This Row],[Discounts]]</f>
        <v>22271.040000000001</v>
      </c>
      <c r="F562" s="1">
        <v>3036.96</v>
      </c>
      <c r="G562" s="1">
        <v>6327</v>
      </c>
      <c r="H562" s="1">
        <f>financials[[#This Row],[sales amount]]-financials[[#This Row],[COGS]]</f>
        <v>15944.04</v>
      </c>
      <c r="I562" s="5">
        <v>41760</v>
      </c>
    </row>
    <row r="563" spans="1:9" x14ac:dyDescent="0.3">
      <c r="A563" s="4" t="s">
        <v>11</v>
      </c>
      <c r="B563" s="4" t="str" cm="1">
        <f t="array" ref="B563">_xlfn.IFS(financials[[#This Row],[Discounts]]&gt;50000,"High discount",financials[[#This Row],[Discounts]]&gt;=5001,"medium discount",financials[[#This Row],[Discounts]]&gt;=1,"Low discount",financials[[#This Row],[Discounts]]&lt;1,"None")</f>
        <v>medium discount</v>
      </c>
      <c r="C563">
        <v>3874.5</v>
      </c>
      <c r="D563" s="1">
        <v>15</v>
      </c>
      <c r="E563" s="1">
        <f>financials[[#This Row],[Units Sold]]*financials[[#This Row],[Sale Price]]-financials[[#This Row],[Discounts]]</f>
        <v>51143.4</v>
      </c>
      <c r="F563" s="1">
        <v>6974.0999999999995</v>
      </c>
      <c r="G563" s="1">
        <v>38745</v>
      </c>
      <c r="H563" s="1">
        <f>financials[[#This Row],[sales amount]]-financials[[#This Row],[COGS]]</f>
        <v>12398.400000000001</v>
      </c>
      <c r="I563" s="5">
        <v>41821</v>
      </c>
    </row>
    <row r="564" spans="1:9" x14ac:dyDescent="0.3">
      <c r="A564" s="4" t="s">
        <v>11</v>
      </c>
      <c r="B564" s="4" t="str" cm="1">
        <f t="array" ref="B564">_xlfn.IFS(financials[[#This Row],[Discounts]]&gt;50000,"High discount",financials[[#This Row],[Discounts]]&gt;=5001,"medium discount",financials[[#This Row],[Discounts]]&gt;=1,"Low discount",financials[[#This Row],[Discounts]]&lt;1,"None")</f>
        <v>medium discount</v>
      </c>
      <c r="C564">
        <v>623</v>
      </c>
      <c r="D564" s="1">
        <v>350</v>
      </c>
      <c r="E564" s="1">
        <f>financials[[#This Row],[Units Sold]]*financials[[#This Row],[Sale Price]]-financials[[#This Row],[Discounts]]</f>
        <v>191884</v>
      </c>
      <c r="F564" s="1">
        <v>26166</v>
      </c>
      <c r="G564" s="1">
        <v>161980</v>
      </c>
      <c r="H564" s="1">
        <f>financials[[#This Row],[sales amount]]-financials[[#This Row],[COGS]]</f>
        <v>29904</v>
      </c>
      <c r="I564" s="5">
        <v>41518</v>
      </c>
    </row>
    <row r="565" spans="1:9" x14ac:dyDescent="0.3">
      <c r="A565" s="4" t="s">
        <v>11</v>
      </c>
      <c r="B565" s="4" t="str" cm="1">
        <f t="array" ref="B565">_xlfn.IFS(financials[[#This Row],[Discounts]]&gt;50000,"High discount",financials[[#This Row],[Discounts]]&gt;=5001,"medium discount",financials[[#This Row],[Discounts]]&gt;=1,"Low discount",financials[[#This Row],[Discounts]]&lt;1,"None")</f>
        <v>medium discount</v>
      </c>
      <c r="C565">
        <v>986</v>
      </c>
      <c r="D565" s="1">
        <v>350</v>
      </c>
      <c r="E565" s="1">
        <f>financials[[#This Row],[Units Sold]]*financials[[#This Row],[Sale Price]]-financials[[#This Row],[Discounts]]</f>
        <v>303688</v>
      </c>
      <c r="F565" s="1">
        <v>41412</v>
      </c>
      <c r="G565" s="1">
        <v>256360</v>
      </c>
      <c r="H565" s="1">
        <f>financials[[#This Row],[sales amount]]-financials[[#This Row],[COGS]]</f>
        <v>47328</v>
      </c>
      <c r="I565" s="5">
        <v>41913</v>
      </c>
    </row>
    <row r="566" spans="1:9" x14ac:dyDescent="0.3">
      <c r="A566" s="4" t="s">
        <v>11</v>
      </c>
      <c r="B566" s="4" t="str" cm="1">
        <f t="array" ref="B566">_xlfn.IFS(financials[[#This Row],[Discounts]]&gt;50000,"High discount",financials[[#This Row],[Discounts]]&gt;=5001,"medium discount",financials[[#This Row],[Discounts]]&gt;=1,"Low discount",financials[[#This Row],[Discounts]]&lt;1,"None")</f>
        <v>medium discount</v>
      </c>
      <c r="C566">
        <v>2387</v>
      </c>
      <c r="D566" s="1">
        <v>125</v>
      </c>
      <c r="E566" s="1">
        <f>financials[[#This Row],[Units Sold]]*financials[[#This Row],[Sale Price]]-financials[[#This Row],[Discounts]]</f>
        <v>262570</v>
      </c>
      <c r="F566" s="1">
        <v>35805</v>
      </c>
      <c r="G566" s="1">
        <v>286440</v>
      </c>
      <c r="H566" s="1">
        <f>financials[[#This Row],[sales amount]]-financials[[#This Row],[COGS]]</f>
        <v>-23870</v>
      </c>
      <c r="I566" s="5">
        <v>41944</v>
      </c>
    </row>
    <row r="567" spans="1:9" x14ac:dyDescent="0.3">
      <c r="A567" s="4" t="s">
        <v>11</v>
      </c>
      <c r="B567" s="4" t="str" cm="1">
        <f t="array" ref="B567">_xlfn.IFS(financials[[#This Row],[Discounts]]&gt;50000,"High discount",financials[[#This Row],[Discounts]]&gt;=5001,"medium discount",financials[[#This Row],[Discounts]]&gt;=1,"Low discount",financials[[#This Row],[Discounts]]&lt;1,"None")</f>
        <v>Low discount</v>
      </c>
      <c r="C567">
        <v>1233</v>
      </c>
      <c r="D567" s="1">
        <v>20</v>
      </c>
      <c r="E567" s="1">
        <f>financials[[#This Row],[Units Sold]]*financials[[#This Row],[Sale Price]]-financials[[#This Row],[Discounts]]</f>
        <v>21700.799999999999</v>
      </c>
      <c r="F567" s="1">
        <v>2959.2</v>
      </c>
      <c r="G567" s="1">
        <v>12330</v>
      </c>
      <c r="H567" s="1">
        <f>financials[[#This Row],[sales amount]]-financials[[#This Row],[COGS]]</f>
        <v>9370.7999999999993</v>
      </c>
      <c r="I567" s="5">
        <v>41974</v>
      </c>
    </row>
    <row r="568" spans="1:9" x14ac:dyDescent="0.3">
      <c r="A568" s="4" t="s">
        <v>12</v>
      </c>
      <c r="B568" s="4" t="str" cm="1">
        <f t="array" ref="B568">_xlfn.IFS(financials[[#This Row],[Discounts]]&gt;50000,"High discount",financials[[#This Row],[Discounts]]&gt;=5001,"medium discount",financials[[#This Row],[Discounts]]&gt;=1,"Low discount",financials[[#This Row],[Discounts]]&lt;1,"None")</f>
        <v>medium discount</v>
      </c>
      <c r="C568">
        <v>270</v>
      </c>
      <c r="D568" s="1">
        <v>350</v>
      </c>
      <c r="E568" s="1">
        <f>financials[[#This Row],[Units Sold]]*financials[[#This Row],[Sale Price]]-financials[[#This Row],[Discounts]]</f>
        <v>83160</v>
      </c>
      <c r="F568" s="1">
        <v>11340</v>
      </c>
      <c r="G568" s="1">
        <v>70200</v>
      </c>
      <c r="H568" s="1">
        <f>financials[[#This Row],[sales amount]]-financials[[#This Row],[COGS]]</f>
        <v>12960</v>
      </c>
      <c r="I568" s="5">
        <v>41671</v>
      </c>
    </row>
    <row r="569" spans="1:9" x14ac:dyDescent="0.3">
      <c r="A569" s="4" t="s">
        <v>12</v>
      </c>
      <c r="B569" s="4" t="str" cm="1">
        <f t="array" ref="B569">_xlfn.IFS(financials[[#This Row],[Discounts]]&gt;50000,"High discount",financials[[#This Row],[Discounts]]&gt;=5001,"medium discount",financials[[#This Row],[Discounts]]&gt;=1,"Low discount",financials[[#This Row],[Discounts]]&lt;1,"None")</f>
        <v>Low discount</v>
      </c>
      <c r="C569">
        <v>3421.5</v>
      </c>
      <c r="D569" s="1">
        <v>7</v>
      </c>
      <c r="E569" s="1">
        <f>financials[[#This Row],[Units Sold]]*financials[[#This Row],[Sale Price]]-financials[[#This Row],[Discounts]]</f>
        <v>21076.44</v>
      </c>
      <c r="F569" s="1">
        <v>2874.06</v>
      </c>
      <c r="G569" s="1">
        <v>17107.5</v>
      </c>
      <c r="H569" s="1">
        <f>financials[[#This Row],[sales amount]]-financials[[#This Row],[COGS]]</f>
        <v>3968.9399999999987</v>
      </c>
      <c r="I569" s="5">
        <v>41821</v>
      </c>
    </row>
    <row r="570" spans="1:9" x14ac:dyDescent="0.3">
      <c r="A570" s="4" t="s">
        <v>12</v>
      </c>
      <c r="B570" s="4" t="str" cm="1">
        <f t="array" ref="B570">_xlfn.IFS(financials[[#This Row],[Discounts]]&gt;50000,"High discount",financials[[#This Row],[Discounts]]&gt;=5001,"medium discount",financials[[#This Row],[Discounts]]&gt;=1,"Low discount",financials[[#This Row],[Discounts]]&lt;1,"None")</f>
        <v>Low discount</v>
      </c>
      <c r="C570">
        <v>2734</v>
      </c>
      <c r="D570" s="1">
        <v>7</v>
      </c>
      <c r="E570" s="1">
        <f>financials[[#This Row],[Units Sold]]*financials[[#This Row],[Sale Price]]-financials[[#This Row],[Discounts]]</f>
        <v>16841.439999999999</v>
      </c>
      <c r="F570" s="1">
        <v>2296.56</v>
      </c>
      <c r="G570" s="1">
        <v>13670</v>
      </c>
      <c r="H570" s="1">
        <f>financials[[#This Row],[sales amount]]-financials[[#This Row],[COGS]]</f>
        <v>3171.4399999999987</v>
      </c>
      <c r="I570" s="5">
        <v>41913</v>
      </c>
    </row>
    <row r="571" spans="1:9" x14ac:dyDescent="0.3">
      <c r="A571" s="4" t="s">
        <v>12</v>
      </c>
      <c r="B571" s="4" t="str" cm="1">
        <f t="array" ref="B571">_xlfn.IFS(financials[[#This Row],[Discounts]]&gt;50000,"High discount",financials[[#This Row],[Discounts]]&gt;=5001,"medium discount",financials[[#This Row],[Discounts]]&gt;=1,"Low discount",financials[[#This Row],[Discounts]]&lt;1,"None")</f>
        <v>Low discount</v>
      </c>
      <c r="C571">
        <v>2548</v>
      </c>
      <c r="D571" s="1">
        <v>15</v>
      </c>
      <c r="E571" s="1">
        <f>financials[[#This Row],[Units Sold]]*financials[[#This Row],[Sale Price]]-financials[[#This Row],[Discounts]]</f>
        <v>33633.599999999999</v>
      </c>
      <c r="F571" s="1">
        <v>4586.3999999999996</v>
      </c>
      <c r="G571" s="1">
        <v>25480</v>
      </c>
      <c r="H571" s="1">
        <f>financials[[#This Row],[sales amount]]-financials[[#This Row],[COGS]]</f>
        <v>8153.5999999999985</v>
      </c>
      <c r="I571" s="5">
        <v>41579</v>
      </c>
    </row>
    <row r="572" spans="1:9" x14ac:dyDescent="0.3">
      <c r="A572" s="4" t="s">
        <v>7</v>
      </c>
      <c r="B572" s="4" t="str" cm="1">
        <f t="array" ref="B572">_xlfn.IFS(financials[[#This Row],[Discounts]]&gt;50000,"High discount",financials[[#This Row],[Discounts]]&gt;=5001,"medium discount",financials[[#This Row],[Discounts]]&gt;=1,"Low discount",financials[[#This Row],[Discounts]]&lt;1,"None")</f>
        <v>medium discount</v>
      </c>
      <c r="C572">
        <v>2521.5</v>
      </c>
      <c r="D572" s="1">
        <v>20</v>
      </c>
      <c r="E572" s="1">
        <f>financials[[#This Row],[Units Sold]]*financials[[#This Row],[Sale Price]]-financials[[#This Row],[Discounts]]</f>
        <v>44378.400000000001</v>
      </c>
      <c r="F572" s="1">
        <v>6051.6</v>
      </c>
      <c r="G572" s="1">
        <v>25215</v>
      </c>
      <c r="H572" s="1">
        <f>financials[[#This Row],[sales amount]]-financials[[#This Row],[COGS]]</f>
        <v>19163.400000000001</v>
      </c>
      <c r="I572" s="5">
        <v>41640</v>
      </c>
    </row>
    <row r="573" spans="1:9" x14ac:dyDescent="0.3">
      <c r="A573" s="4" t="s">
        <v>8</v>
      </c>
      <c r="B573" s="4" t="str" cm="1">
        <f t="array" ref="B573">_xlfn.IFS(financials[[#This Row],[Discounts]]&gt;50000,"High discount",financials[[#This Row],[Discounts]]&gt;=5001,"medium discount",financials[[#This Row],[Discounts]]&gt;=1,"Low discount",financials[[#This Row],[Discounts]]&lt;1,"None")</f>
        <v>Low discount</v>
      </c>
      <c r="C573">
        <v>2661</v>
      </c>
      <c r="D573" s="1">
        <v>12</v>
      </c>
      <c r="E573" s="1">
        <f>financials[[#This Row],[Units Sold]]*financials[[#This Row],[Sale Price]]-financials[[#This Row],[Discounts]]</f>
        <v>28100.16</v>
      </c>
      <c r="F573" s="1">
        <v>3831.84</v>
      </c>
      <c r="G573" s="1">
        <v>7983</v>
      </c>
      <c r="H573" s="1">
        <f>financials[[#This Row],[sales amount]]-financials[[#This Row],[COGS]]</f>
        <v>20117.16</v>
      </c>
      <c r="I573" s="5">
        <v>41760</v>
      </c>
    </row>
    <row r="574" spans="1:9" x14ac:dyDescent="0.3">
      <c r="A574" s="4" t="s">
        <v>9</v>
      </c>
      <c r="B574" s="4" t="str" cm="1">
        <f t="array" ref="B574">_xlfn.IFS(financials[[#This Row],[Discounts]]&gt;50000,"High discount",financials[[#This Row],[Discounts]]&gt;=5001,"medium discount",financials[[#This Row],[Discounts]]&gt;=1,"Low discount",financials[[#This Row],[Discounts]]&lt;1,"None")</f>
        <v>Low discount</v>
      </c>
      <c r="C574">
        <v>1531</v>
      </c>
      <c r="D574" s="1">
        <v>20</v>
      </c>
      <c r="E574" s="1">
        <f>financials[[#This Row],[Units Sold]]*financials[[#This Row],[Sale Price]]-financials[[#This Row],[Discounts]]</f>
        <v>26945.599999999999</v>
      </c>
      <c r="F574" s="1">
        <v>3674.4</v>
      </c>
      <c r="G574" s="1">
        <v>15310</v>
      </c>
      <c r="H574" s="1">
        <f>financials[[#This Row],[sales amount]]-financials[[#This Row],[COGS]]</f>
        <v>11635.599999999999</v>
      </c>
      <c r="I574" s="5">
        <v>41974</v>
      </c>
    </row>
    <row r="575" spans="1:9" x14ac:dyDescent="0.3">
      <c r="A575" s="4" t="s">
        <v>11</v>
      </c>
      <c r="B575" s="4" t="str" cm="1">
        <f t="array" ref="B575">_xlfn.IFS(financials[[#This Row],[Discounts]]&gt;50000,"High discount",financials[[#This Row],[Discounts]]&gt;=5001,"medium discount",financials[[#This Row],[Discounts]]&gt;=1,"Low discount",financials[[#This Row],[Discounts]]&lt;1,"None")</f>
        <v>Low discount</v>
      </c>
      <c r="C575">
        <v>1491</v>
      </c>
      <c r="D575" s="1">
        <v>7</v>
      </c>
      <c r="E575" s="1">
        <f>financials[[#This Row],[Units Sold]]*financials[[#This Row],[Sale Price]]-financials[[#This Row],[Discounts]]</f>
        <v>9184.56</v>
      </c>
      <c r="F575" s="1">
        <v>1252.44</v>
      </c>
      <c r="G575" s="1">
        <v>7455</v>
      </c>
      <c r="H575" s="1">
        <f>financials[[#This Row],[sales amount]]-financials[[#This Row],[COGS]]</f>
        <v>1729.5599999999995</v>
      </c>
      <c r="I575" s="5">
        <v>41699</v>
      </c>
    </row>
    <row r="576" spans="1:9" x14ac:dyDescent="0.3">
      <c r="A576" s="4" t="s">
        <v>11</v>
      </c>
      <c r="B576" s="4" t="str" cm="1">
        <f t="array" ref="B576">_xlfn.IFS(financials[[#This Row],[Discounts]]&gt;50000,"High discount",financials[[#This Row],[Discounts]]&gt;=5001,"medium discount",financials[[#This Row],[Discounts]]&gt;=1,"Low discount",financials[[#This Row],[Discounts]]&lt;1,"None")</f>
        <v>Low discount</v>
      </c>
      <c r="C576">
        <v>1531</v>
      </c>
      <c r="D576" s="1">
        <v>20</v>
      </c>
      <c r="E576" s="1">
        <f>financials[[#This Row],[Units Sold]]*financials[[#This Row],[Sale Price]]-financials[[#This Row],[Discounts]]</f>
        <v>26945.599999999999</v>
      </c>
      <c r="F576" s="1">
        <v>3674.4</v>
      </c>
      <c r="G576" s="1">
        <v>15310</v>
      </c>
      <c r="H576" s="1">
        <f>financials[[#This Row],[sales amount]]-financials[[#This Row],[COGS]]</f>
        <v>11635.599999999999</v>
      </c>
      <c r="I576" s="5">
        <v>41974</v>
      </c>
    </row>
    <row r="577" spans="1:9" x14ac:dyDescent="0.3">
      <c r="A577" s="4" t="s">
        <v>12</v>
      </c>
      <c r="B577" s="4" t="str" cm="1">
        <f t="array" ref="B577">_xlfn.IFS(financials[[#This Row],[Discounts]]&gt;50000,"High discount",financials[[#This Row],[Discounts]]&gt;=5001,"medium discount",financials[[#This Row],[Discounts]]&gt;=1,"Low discount",financials[[#This Row],[Discounts]]&lt;1,"None")</f>
        <v>Low discount</v>
      </c>
      <c r="C577">
        <v>2761</v>
      </c>
      <c r="D577" s="1">
        <v>12</v>
      </c>
      <c r="E577" s="1">
        <f>financials[[#This Row],[Units Sold]]*financials[[#This Row],[Sale Price]]-financials[[#This Row],[Discounts]]</f>
        <v>29156.16</v>
      </c>
      <c r="F577" s="1">
        <v>3975.84</v>
      </c>
      <c r="G577" s="1">
        <v>8283</v>
      </c>
      <c r="H577" s="1">
        <f>financials[[#This Row],[sales amount]]-financials[[#This Row],[COGS]]</f>
        <v>20873.16</v>
      </c>
      <c r="I577" s="5">
        <v>41518</v>
      </c>
    </row>
    <row r="578" spans="1:9" x14ac:dyDescent="0.3">
      <c r="A578" s="4" t="s">
        <v>7</v>
      </c>
      <c r="B578" s="4" t="str" cm="1">
        <f t="array" ref="B578">_xlfn.IFS(financials[[#This Row],[Discounts]]&gt;50000,"High discount",financials[[#This Row],[Discounts]]&gt;=5001,"medium discount",financials[[#This Row],[Discounts]]&gt;=1,"Low discount",financials[[#This Row],[Discounts]]&lt;1,"None")</f>
        <v>medium discount</v>
      </c>
      <c r="C578">
        <v>2567</v>
      </c>
      <c r="D578" s="1">
        <v>15</v>
      </c>
      <c r="E578" s="1">
        <f>financials[[#This Row],[Units Sold]]*financials[[#This Row],[Sale Price]]-financials[[#This Row],[Discounts]]</f>
        <v>33499.35</v>
      </c>
      <c r="F578" s="1">
        <v>5005.6499999999996</v>
      </c>
      <c r="G578" s="1">
        <v>25670</v>
      </c>
      <c r="H578" s="1">
        <f>financials[[#This Row],[sales amount]]-financials[[#This Row],[COGS]]</f>
        <v>7829.3499999999985</v>
      </c>
      <c r="I578" s="5">
        <v>41791</v>
      </c>
    </row>
    <row r="579" spans="1:9" x14ac:dyDescent="0.3">
      <c r="A579" s="4" t="s">
        <v>11</v>
      </c>
      <c r="B579" s="4" t="str" cm="1">
        <f t="array" ref="B579">_xlfn.IFS(financials[[#This Row],[Discounts]]&gt;50000,"High discount",financials[[#This Row],[Discounts]]&gt;=5001,"medium discount",financials[[#This Row],[Discounts]]&gt;=1,"Low discount",financials[[#This Row],[Discounts]]&lt;1,"None")</f>
        <v>medium discount</v>
      </c>
      <c r="C579">
        <v>2567</v>
      </c>
      <c r="D579" s="1">
        <v>15</v>
      </c>
      <c r="E579" s="1">
        <f>financials[[#This Row],[Units Sold]]*financials[[#This Row],[Sale Price]]-financials[[#This Row],[Discounts]]</f>
        <v>33499.35</v>
      </c>
      <c r="F579" s="1">
        <v>5005.6499999999996</v>
      </c>
      <c r="G579" s="1">
        <v>25670</v>
      </c>
      <c r="H579" s="1">
        <f>financials[[#This Row],[sales amount]]-financials[[#This Row],[COGS]]</f>
        <v>7829.3499999999985</v>
      </c>
      <c r="I579" s="5">
        <v>41791</v>
      </c>
    </row>
    <row r="580" spans="1:9" x14ac:dyDescent="0.3">
      <c r="A580" s="4" t="s">
        <v>7</v>
      </c>
      <c r="B580" s="4" t="str" cm="1">
        <f t="array" ref="B580">_xlfn.IFS(financials[[#This Row],[Discounts]]&gt;50000,"High discount",financials[[#This Row],[Discounts]]&gt;=5001,"medium discount",financials[[#This Row],[Discounts]]&gt;=1,"Low discount",financials[[#This Row],[Discounts]]&lt;1,"None")</f>
        <v>medium discount</v>
      </c>
      <c r="C580">
        <v>923</v>
      </c>
      <c r="D580" s="1">
        <v>350</v>
      </c>
      <c r="E580" s="1">
        <f>financials[[#This Row],[Units Sold]]*financials[[#This Row],[Sale Price]]-financials[[#This Row],[Discounts]]</f>
        <v>281053.5</v>
      </c>
      <c r="F580" s="1">
        <v>41996.5</v>
      </c>
      <c r="G580" s="1">
        <v>239980</v>
      </c>
      <c r="H580" s="1">
        <f>financials[[#This Row],[sales amount]]-financials[[#This Row],[COGS]]</f>
        <v>41073.5</v>
      </c>
      <c r="I580" s="5">
        <v>41699</v>
      </c>
    </row>
    <row r="581" spans="1:9" x14ac:dyDescent="0.3">
      <c r="A581" s="4" t="s">
        <v>7</v>
      </c>
      <c r="B581" s="4" t="str" cm="1">
        <f t="array" ref="B581">_xlfn.IFS(financials[[#This Row],[Discounts]]&gt;50000,"High discount",financials[[#This Row],[Discounts]]&gt;=5001,"medium discount",financials[[#This Row],[Discounts]]&gt;=1,"Low discount",financials[[#This Row],[Discounts]]&lt;1,"None")</f>
        <v>High discount</v>
      </c>
      <c r="C581">
        <v>1790</v>
      </c>
      <c r="D581" s="1">
        <v>350</v>
      </c>
      <c r="E581" s="1">
        <f>financials[[#This Row],[Units Sold]]*financials[[#This Row],[Sale Price]]-financials[[#This Row],[Discounts]]</f>
        <v>545055</v>
      </c>
      <c r="F581" s="1">
        <v>81445</v>
      </c>
      <c r="G581" s="1">
        <v>465400</v>
      </c>
      <c r="H581" s="1">
        <f>financials[[#This Row],[sales amount]]-financials[[#This Row],[COGS]]</f>
        <v>79655</v>
      </c>
      <c r="I581" s="5">
        <v>41699</v>
      </c>
    </row>
    <row r="582" spans="1:9" x14ac:dyDescent="0.3">
      <c r="A582" s="4" t="s">
        <v>7</v>
      </c>
      <c r="B582" s="4" t="str" cm="1">
        <f t="array" ref="B582">_xlfn.IFS(financials[[#This Row],[Discounts]]&gt;50000,"High discount",financials[[#This Row],[Discounts]]&gt;=5001,"medium discount",financials[[#This Row],[Discounts]]&gt;=1,"Low discount",financials[[#This Row],[Discounts]]&lt;1,"None")</f>
        <v>Low discount</v>
      </c>
      <c r="C582">
        <v>442</v>
      </c>
      <c r="D582" s="1">
        <v>20</v>
      </c>
      <c r="E582" s="1">
        <f>financials[[#This Row],[Units Sold]]*financials[[#This Row],[Sale Price]]-financials[[#This Row],[Discounts]]</f>
        <v>7690.8</v>
      </c>
      <c r="F582" s="1">
        <v>1149.2</v>
      </c>
      <c r="G582" s="1">
        <v>4420</v>
      </c>
      <c r="H582" s="1">
        <f>financials[[#This Row],[sales amount]]-financials[[#This Row],[COGS]]</f>
        <v>3270.8</v>
      </c>
      <c r="I582" s="5">
        <v>41518</v>
      </c>
    </row>
    <row r="583" spans="1:9" x14ac:dyDescent="0.3">
      <c r="A583" s="4" t="s">
        <v>8</v>
      </c>
      <c r="B583" s="4" t="str" cm="1">
        <f t="array" ref="B583">_xlfn.IFS(financials[[#This Row],[Discounts]]&gt;50000,"High discount",financials[[#This Row],[Discounts]]&gt;=5001,"medium discount",financials[[#This Row],[Discounts]]&gt;=1,"Low discount",financials[[#This Row],[Discounts]]&lt;1,"None")</f>
        <v>medium discount</v>
      </c>
      <c r="C583">
        <v>982.5</v>
      </c>
      <c r="D583" s="1">
        <v>350</v>
      </c>
      <c r="E583" s="1">
        <f>financials[[#This Row],[Units Sold]]*financials[[#This Row],[Sale Price]]-financials[[#This Row],[Discounts]]</f>
        <v>299171.25</v>
      </c>
      <c r="F583" s="1">
        <v>44703.75</v>
      </c>
      <c r="G583" s="1">
        <v>255450</v>
      </c>
      <c r="H583" s="1">
        <f>financials[[#This Row],[sales amount]]-financials[[#This Row],[COGS]]</f>
        <v>43721.25</v>
      </c>
      <c r="I583" s="5">
        <v>41640</v>
      </c>
    </row>
    <row r="584" spans="1:9" x14ac:dyDescent="0.3">
      <c r="A584" s="4" t="s">
        <v>8</v>
      </c>
      <c r="B584" s="4" t="str" cm="1">
        <f t="array" ref="B584">_xlfn.IFS(financials[[#This Row],[Discounts]]&gt;50000,"High discount",financials[[#This Row],[Discounts]]&gt;=5001,"medium discount",financials[[#This Row],[Discounts]]&gt;=1,"Low discount",financials[[#This Row],[Discounts]]&lt;1,"None")</f>
        <v>Low discount</v>
      </c>
      <c r="C584">
        <v>1298</v>
      </c>
      <c r="D584" s="1">
        <v>7</v>
      </c>
      <c r="E584" s="1">
        <f>financials[[#This Row],[Units Sold]]*financials[[#This Row],[Sale Price]]-financials[[#This Row],[Discounts]]</f>
        <v>7904.82</v>
      </c>
      <c r="F584" s="1">
        <v>1181.18</v>
      </c>
      <c r="G584" s="1">
        <v>6490</v>
      </c>
      <c r="H584" s="1">
        <f>financials[[#This Row],[sales amount]]-financials[[#This Row],[COGS]]</f>
        <v>1414.8199999999997</v>
      </c>
      <c r="I584" s="5">
        <v>41671</v>
      </c>
    </row>
    <row r="585" spans="1:9" x14ac:dyDescent="0.3">
      <c r="A585" s="4" t="s">
        <v>8</v>
      </c>
      <c r="B585" s="4" t="str" cm="1">
        <f t="array" ref="B585">_xlfn.IFS(financials[[#This Row],[Discounts]]&gt;50000,"High discount",financials[[#This Row],[Discounts]]&gt;=5001,"medium discount",financials[[#This Row],[Discounts]]&gt;=1,"Low discount",financials[[#This Row],[Discounts]]&lt;1,"None")</f>
        <v>Low discount</v>
      </c>
      <c r="C585">
        <v>604</v>
      </c>
      <c r="D585" s="1">
        <v>12</v>
      </c>
      <c r="E585" s="1">
        <f>financials[[#This Row],[Units Sold]]*financials[[#This Row],[Sale Price]]-financials[[#This Row],[Discounts]]</f>
        <v>6305.76</v>
      </c>
      <c r="F585" s="1">
        <v>942.24</v>
      </c>
      <c r="G585" s="1">
        <v>1812</v>
      </c>
      <c r="H585" s="1">
        <f>financials[[#This Row],[sales amount]]-financials[[#This Row],[COGS]]</f>
        <v>4493.76</v>
      </c>
      <c r="I585" s="5">
        <v>41791</v>
      </c>
    </row>
    <row r="586" spans="1:9" x14ac:dyDescent="0.3">
      <c r="A586" s="4" t="s">
        <v>8</v>
      </c>
      <c r="B586" s="4" t="str" cm="1">
        <f t="array" ref="B586">_xlfn.IFS(financials[[#This Row],[Discounts]]&gt;50000,"High discount",financials[[#This Row],[Discounts]]&gt;=5001,"medium discount",financials[[#This Row],[Discounts]]&gt;=1,"Low discount",financials[[#This Row],[Discounts]]&lt;1,"None")</f>
        <v>medium discount</v>
      </c>
      <c r="C586">
        <v>2255</v>
      </c>
      <c r="D586" s="1">
        <v>20</v>
      </c>
      <c r="E586" s="1">
        <f>financials[[#This Row],[Units Sold]]*financials[[#This Row],[Sale Price]]-financials[[#This Row],[Discounts]]</f>
        <v>39237</v>
      </c>
      <c r="F586" s="1">
        <v>5863</v>
      </c>
      <c r="G586" s="1">
        <v>22550</v>
      </c>
      <c r="H586" s="1">
        <f>financials[[#This Row],[sales amount]]-financials[[#This Row],[COGS]]</f>
        <v>16687</v>
      </c>
      <c r="I586" s="5">
        <v>41821</v>
      </c>
    </row>
    <row r="587" spans="1:9" x14ac:dyDescent="0.3">
      <c r="A587" s="4" t="s">
        <v>8</v>
      </c>
      <c r="B587" s="4" t="str" cm="1">
        <f t="array" ref="B587">_xlfn.IFS(financials[[#This Row],[Discounts]]&gt;50000,"High discount",financials[[#This Row],[Discounts]]&gt;=5001,"medium discount",financials[[#This Row],[Discounts]]&gt;=1,"Low discount",financials[[#This Row],[Discounts]]&lt;1,"None")</f>
        <v>Low discount</v>
      </c>
      <c r="C587">
        <v>1249</v>
      </c>
      <c r="D587" s="1">
        <v>20</v>
      </c>
      <c r="E587" s="1">
        <f>financials[[#This Row],[Units Sold]]*financials[[#This Row],[Sale Price]]-financials[[#This Row],[Discounts]]</f>
        <v>21732.6</v>
      </c>
      <c r="F587" s="1">
        <v>3247.4</v>
      </c>
      <c r="G587" s="1">
        <v>12490</v>
      </c>
      <c r="H587" s="1">
        <f>financials[[#This Row],[sales amount]]-financials[[#This Row],[COGS]]</f>
        <v>9242.5999999999985</v>
      </c>
      <c r="I587" s="5">
        <v>41913</v>
      </c>
    </row>
    <row r="588" spans="1:9" x14ac:dyDescent="0.3">
      <c r="A588" s="4" t="s">
        <v>9</v>
      </c>
      <c r="B588" s="4" t="str" cm="1">
        <f t="array" ref="B588">_xlfn.IFS(financials[[#This Row],[Discounts]]&gt;50000,"High discount",financials[[#This Row],[Discounts]]&gt;=5001,"medium discount",financials[[#This Row],[Discounts]]&gt;=1,"Low discount",financials[[#This Row],[Discounts]]&lt;1,"None")</f>
        <v>Low discount</v>
      </c>
      <c r="C588">
        <v>1438.5</v>
      </c>
      <c r="D588" s="1">
        <v>7</v>
      </c>
      <c r="E588" s="1">
        <f>financials[[#This Row],[Units Sold]]*financials[[#This Row],[Sale Price]]-financials[[#This Row],[Discounts]]</f>
        <v>8760.4650000000001</v>
      </c>
      <c r="F588" s="1">
        <v>1309.0350000000001</v>
      </c>
      <c r="G588" s="1">
        <v>7192.5</v>
      </c>
      <c r="H588" s="1">
        <f>financials[[#This Row],[sales amount]]-financials[[#This Row],[COGS]]</f>
        <v>1567.9650000000001</v>
      </c>
      <c r="I588" s="5">
        <v>41640</v>
      </c>
    </row>
    <row r="589" spans="1:9" x14ac:dyDescent="0.3">
      <c r="A589" s="4" t="s">
        <v>9</v>
      </c>
      <c r="B589" s="4" t="str" cm="1">
        <f t="array" ref="B589">_xlfn.IFS(financials[[#This Row],[Discounts]]&gt;50000,"High discount",financials[[#This Row],[Discounts]]&gt;=5001,"medium discount",financials[[#This Row],[Discounts]]&gt;=1,"Low discount",financials[[#This Row],[Discounts]]&lt;1,"None")</f>
        <v>medium discount</v>
      </c>
      <c r="C589">
        <v>807</v>
      </c>
      <c r="D589" s="1">
        <v>300</v>
      </c>
      <c r="E589" s="1">
        <f>financials[[#This Row],[Units Sold]]*financials[[#This Row],[Sale Price]]-financials[[#This Row],[Discounts]]</f>
        <v>210627</v>
      </c>
      <c r="F589" s="1">
        <v>31473</v>
      </c>
      <c r="G589" s="1">
        <v>201750</v>
      </c>
      <c r="H589" s="1">
        <f>financials[[#This Row],[sales amount]]-financials[[#This Row],[COGS]]</f>
        <v>8877</v>
      </c>
      <c r="I589" s="5">
        <v>41640</v>
      </c>
    </row>
    <row r="590" spans="1:9" x14ac:dyDescent="0.3">
      <c r="A590" s="4" t="s">
        <v>9</v>
      </c>
      <c r="B590" s="4" t="str" cm="1">
        <f t="array" ref="B590">_xlfn.IFS(financials[[#This Row],[Discounts]]&gt;50000,"High discount",financials[[#This Row],[Discounts]]&gt;=5001,"medium discount",financials[[#This Row],[Discounts]]&gt;=1,"Low discount",financials[[#This Row],[Discounts]]&lt;1,"None")</f>
        <v>medium discount</v>
      </c>
      <c r="C590">
        <v>2641</v>
      </c>
      <c r="D590" s="1">
        <v>20</v>
      </c>
      <c r="E590" s="1">
        <f>financials[[#This Row],[Units Sold]]*financials[[#This Row],[Sale Price]]-financials[[#This Row],[Discounts]]</f>
        <v>45953.4</v>
      </c>
      <c r="F590" s="1">
        <v>6866.6</v>
      </c>
      <c r="G590" s="1">
        <v>26410</v>
      </c>
      <c r="H590" s="1">
        <f>financials[[#This Row],[sales amount]]-financials[[#This Row],[COGS]]</f>
        <v>19543.400000000001</v>
      </c>
      <c r="I590" s="5">
        <v>41671</v>
      </c>
    </row>
    <row r="591" spans="1:9" x14ac:dyDescent="0.3">
      <c r="A591" s="4" t="s">
        <v>9</v>
      </c>
      <c r="B591" s="4" t="str" cm="1">
        <f t="array" ref="B591">_xlfn.IFS(financials[[#This Row],[Discounts]]&gt;50000,"High discount",financials[[#This Row],[Discounts]]&gt;=5001,"medium discount",financials[[#This Row],[Discounts]]&gt;=1,"Low discount",financials[[#This Row],[Discounts]]&lt;1,"None")</f>
        <v>medium discount</v>
      </c>
      <c r="C591">
        <v>2708</v>
      </c>
      <c r="D591" s="1">
        <v>20</v>
      </c>
      <c r="E591" s="1">
        <f>financials[[#This Row],[Units Sold]]*financials[[#This Row],[Sale Price]]-financials[[#This Row],[Discounts]]</f>
        <v>47119.199999999997</v>
      </c>
      <c r="F591" s="1">
        <v>7040.8</v>
      </c>
      <c r="G591" s="1">
        <v>27080</v>
      </c>
      <c r="H591" s="1">
        <f>financials[[#This Row],[sales amount]]-financials[[#This Row],[COGS]]</f>
        <v>20039.199999999997</v>
      </c>
      <c r="I591" s="5">
        <v>41671</v>
      </c>
    </row>
    <row r="592" spans="1:9" x14ac:dyDescent="0.3">
      <c r="A592" s="4" t="s">
        <v>9</v>
      </c>
      <c r="B592" s="4" t="str" cm="1">
        <f t="array" ref="B592">_xlfn.IFS(financials[[#This Row],[Discounts]]&gt;50000,"High discount",financials[[#This Row],[Discounts]]&gt;=5001,"medium discount",financials[[#This Row],[Discounts]]&gt;=1,"Low discount",financials[[#This Row],[Discounts]]&lt;1,"None")</f>
        <v>High discount</v>
      </c>
      <c r="C592">
        <v>2632</v>
      </c>
      <c r="D592" s="1">
        <v>350</v>
      </c>
      <c r="E592" s="1">
        <f>financials[[#This Row],[Units Sold]]*financials[[#This Row],[Sale Price]]-financials[[#This Row],[Discounts]]</f>
        <v>801444</v>
      </c>
      <c r="F592" s="1">
        <v>119756</v>
      </c>
      <c r="G592" s="1">
        <v>684320</v>
      </c>
      <c r="H592" s="1">
        <f>financials[[#This Row],[sales amount]]-financials[[#This Row],[COGS]]</f>
        <v>117124</v>
      </c>
      <c r="I592" s="5">
        <v>41791</v>
      </c>
    </row>
    <row r="593" spans="1:9" x14ac:dyDescent="0.3">
      <c r="A593" s="4" t="s">
        <v>9</v>
      </c>
      <c r="B593" s="4" t="str" cm="1">
        <f t="array" ref="B593">_xlfn.IFS(financials[[#This Row],[Discounts]]&gt;50000,"High discount",financials[[#This Row],[Discounts]]&gt;=5001,"medium discount",financials[[#This Row],[Discounts]]&gt;=1,"Low discount",financials[[#This Row],[Discounts]]&lt;1,"None")</f>
        <v>medium discount</v>
      </c>
      <c r="C593">
        <v>1583</v>
      </c>
      <c r="D593" s="1">
        <v>125</v>
      </c>
      <c r="E593" s="1">
        <f>financials[[#This Row],[Units Sold]]*financials[[#This Row],[Sale Price]]-financials[[#This Row],[Discounts]]</f>
        <v>172151.25</v>
      </c>
      <c r="F593" s="1">
        <v>25723.75</v>
      </c>
      <c r="G593" s="1">
        <v>189960</v>
      </c>
      <c r="H593" s="1">
        <f>financials[[#This Row],[sales amount]]-financials[[#This Row],[COGS]]</f>
        <v>-17808.75</v>
      </c>
      <c r="I593" s="5">
        <v>41791</v>
      </c>
    </row>
    <row r="594" spans="1:9" x14ac:dyDescent="0.3">
      <c r="A594" s="4" t="s">
        <v>9</v>
      </c>
      <c r="B594" s="4" t="str" cm="1">
        <f t="array" ref="B594">_xlfn.IFS(financials[[#This Row],[Discounts]]&gt;50000,"High discount",financials[[#This Row],[Discounts]]&gt;=5001,"medium discount",financials[[#This Row],[Discounts]]&gt;=1,"Low discount",financials[[#This Row],[Discounts]]&lt;1,"None")</f>
        <v>Low discount</v>
      </c>
      <c r="C594">
        <v>571</v>
      </c>
      <c r="D594" s="1">
        <v>12</v>
      </c>
      <c r="E594" s="1">
        <f>financials[[#This Row],[Units Sold]]*financials[[#This Row],[Sale Price]]-financials[[#This Row],[Discounts]]</f>
        <v>5961.24</v>
      </c>
      <c r="F594" s="1">
        <v>890.76</v>
      </c>
      <c r="G594" s="1">
        <v>1713</v>
      </c>
      <c r="H594" s="1">
        <f>financials[[#This Row],[sales amount]]-financials[[#This Row],[COGS]]</f>
        <v>4248.24</v>
      </c>
      <c r="I594" s="5">
        <v>41821</v>
      </c>
    </row>
    <row r="595" spans="1:9" x14ac:dyDescent="0.3">
      <c r="A595" s="4" t="s">
        <v>9</v>
      </c>
      <c r="B595" s="4" t="str" cm="1">
        <f t="array" ref="B595">_xlfn.IFS(financials[[#This Row],[Discounts]]&gt;50000,"High discount",financials[[#This Row],[Discounts]]&gt;=5001,"medium discount",financials[[#This Row],[Discounts]]&gt;=1,"Low discount",financials[[#This Row],[Discounts]]&lt;1,"None")</f>
        <v>Low discount</v>
      </c>
      <c r="C595">
        <v>2696</v>
      </c>
      <c r="D595" s="1">
        <v>7</v>
      </c>
      <c r="E595" s="1">
        <f>financials[[#This Row],[Units Sold]]*financials[[#This Row],[Sale Price]]-financials[[#This Row],[Discounts]]</f>
        <v>16418.64</v>
      </c>
      <c r="F595" s="1">
        <v>2453.36</v>
      </c>
      <c r="G595" s="1">
        <v>13480</v>
      </c>
      <c r="H595" s="1">
        <f>financials[[#This Row],[sales amount]]-financials[[#This Row],[COGS]]</f>
        <v>2938.6399999999994</v>
      </c>
      <c r="I595" s="5">
        <v>41852</v>
      </c>
    </row>
    <row r="596" spans="1:9" x14ac:dyDescent="0.3">
      <c r="A596" s="4" t="s">
        <v>9</v>
      </c>
      <c r="B596" s="4" t="str" cm="1">
        <f t="array" ref="B596">_xlfn.IFS(financials[[#This Row],[Discounts]]&gt;50000,"High discount",financials[[#This Row],[Discounts]]&gt;=5001,"medium discount",financials[[#This Row],[Discounts]]&gt;=1,"Low discount",financials[[#This Row],[Discounts]]&lt;1,"None")</f>
        <v>Low discount</v>
      </c>
      <c r="C596">
        <v>1565</v>
      </c>
      <c r="D596" s="1">
        <v>15</v>
      </c>
      <c r="E596" s="1">
        <f>financials[[#This Row],[Units Sold]]*financials[[#This Row],[Sale Price]]-financials[[#This Row],[Discounts]]</f>
        <v>20423.25</v>
      </c>
      <c r="F596" s="1">
        <v>3051.75</v>
      </c>
      <c r="G596" s="1">
        <v>15650</v>
      </c>
      <c r="H596" s="1">
        <f>financials[[#This Row],[sales amount]]-financials[[#This Row],[COGS]]</f>
        <v>4773.25</v>
      </c>
      <c r="I596" s="5">
        <v>41913</v>
      </c>
    </row>
    <row r="597" spans="1:9" x14ac:dyDescent="0.3">
      <c r="A597" s="4" t="s">
        <v>9</v>
      </c>
      <c r="B597" s="4" t="str" cm="1">
        <f t="array" ref="B597">_xlfn.IFS(financials[[#This Row],[Discounts]]&gt;50000,"High discount",financials[[#This Row],[Discounts]]&gt;=5001,"medium discount",financials[[#This Row],[Discounts]]&gt;=1,"Low discount",financials[[#This Row],[Discounts]]&lt;1,"None")</f>
        <v>Low discount</v>
      </c>
      <c r="C597">
        <v>1249</v>
      </c>
      <c r="D597" s="1">
        <v>20</v>
      </c>
      <c r="E597" s="1">
        <f>financials[[#This Row],[Units Sold]]*financials[[#This Row],[Sale Price]]-financials[[#This Row],[Discounts]]</f>
        <v>21732.6</v>
      </c>
      <c r="F597" s="1">
        <v>3247.4</v>
      </c>
      <c r="G597" s="1">
        <v>12490</v>
      </c>
      <c r="H597" s="1">
        <f>financials[[#This Row],[sales amount]]-financials[[#This Row],[COGS]]</f>
        <v>9242.5999999999985</v>
      </c>
      <c r="I597" s="5">
        <v>41913</v>
      </c>
    </row>
    <row r="598" spans="1:9" x14ac:dyDescent="0.3">
      <c r="A598" s="4" t="s">
        <v>9</v>
      </c>
      <c r="B598" s="4" t="str" cm="1">
        <f t="array" ref="B598">_xlfn.IFS(financials[[#This Row],[Discounts]]&gt;50000,"High discount",financials[[#This Row],[Discounts]]&gt;=5001,"medium discount",financials[[#This Row],[Discounts]]&gt;=1,"Low discount",financials[[#This Row],[Discounts]]&lt;1,"None")</f>
        <v>medium discount</v>
      </c>
      <c r="C598">
        <v>357</v>
      </c>
      <c r="D598" s="1">
        <v>350</v>
      </c>
      <c r="E598" s="1">
        <f>financials[[#This Row],[Units Sold]]*financials[[#This Row],[Sale Price]]-financials[[#This Row],[Discounts]]</f>
        <v>108706.5</v>
      </c>
      <c r="F598" s="1">
        <v>16243.5</v>
      </c>
      <c r="G598" s="1">
        <v>92820</v>
      </c>
      <c r="H598" s="1">
        <f>financials[[#This Row],[sales amount]]-financials[[#This Row],[COGS]]</f>
        <v>15886.5</v>
      </c>
      <c r="I598" s="5">
        <v>41944</v>
      </c>
    </row>
    <row r="599" spans="1:9" x14ac:dyDescent="0.3">
      <c r="A599" s="4" t="s">
        <v>9</v>
      </c>
      <c r="B599" s="4" t="str" cm="1">
        <f t="array" ref="B599">_xlfn.IFS(financials[[#This Row],[Discounts]]&gt;50000,"High discount",financials[[#This Row],[Discounts]]&gt;=5001,"medium discount",financials[[#This Row],[Discounts]]&gt;=1,"Low discount",financials[[#This Row],[Discounts]]&lt;1,"None")</f>
        <v>Low discount</v>
      </c>
      <c r="C599">
        <v>1013</v>
      </c>
      <c r="D599" s="1">
        <v>12</v>
      </c>
      <c r="E599" s="1">
        <f>financials[[#This Row],[Units Sold]]*financials[[#This Row],[Sale Price]]-financials[[#This Row],[Discounts]]</f>
        <v>10575.72</v>
      </c>
      <c r="F599" s="1">
        <v>1580.28</v>
      </c>
      <c r="G599" s="1">
        <v>3039</v>
      </c>
      <c r="H599" s="1">
        <f>financials[[#This Row],[sales amount]]-financials[[#This Row],[COGS]]</f>
        <v>7536.7199999999993</v>
      </c>
      <c r="I599" s="5">
        <v>41974</v>
      </c>
    </row>
    <row r="600" spans="1:9" x14ac:dyDescent="0.3">
      <c r="A600" s="4" t="s">
        <v>10</v>
      </c>
      <c r="B600" s="4" t="str" cm="1">
        <f t="array" ref="B600">_xlfn.IFS(financials[[#This Row],[Discounts]]&gt;50000,"High discount",financials[[#This Row],[Discounts]]&gt;=5001,"medium discount",financials[[#This Row],[Discounts]]&gt;=1,"Low discount",financials[[#This Row],[Discounts]]&lt;1,"None")</f>
        <v>medium discount</v>
      </c>
      <c r="C600">
        <v>3997.5</v>
      </c>
      <c r="D600" s="1">
        <v>15</v>
      </c>
      <c r="E600" s="1">
        <f>financials[[#This Row],[Units Sold]]*financials[[#This Row],[Sale Price]]-financials[[#This Row],[Discounts]]</f>
        <v>52167.375</v>
      </c>
      <c r="F600" s="1">
        <v>7795.125</v>
      </c>
      <c r="G600" s="1">
        <v>39975</v>
      </c>
      <c r="H600" s="1">
        <f>financials[[#This Row],[sales amount]]-financials[[#This Row],[COGS]]</f>
        <v>12192.375</v>
      </c>
      <c r="I600" s="5">
        <v>41640</v>
      </c>
    </row>
    <row r="601" spans="1:9" x14ac:dyDescent="0.3">
      <c r="A601" s="4" t="s">
        <v>10</v>
      </c>
      <c r="B601" s="4" t="str" cm="1">
        <f t="array" ref="B601">_xlfn.IFS(financials[[#This Row],[Discounts]]&gt;50000,"High discount",financials[[#This Row],[Discounts]]&gt;=5001,"medium discount",financials[[#This Row],[Discounts]]&gt;=1,"Low discount",financials[[#This Row],[Discounts]]&lt;1,"None")</f>
        <v>High discount</v>
      </c>
      <c r="C601">
        <v>2632</v>
      </c>
      <c r="D601" s="1">
        <v>350</v>
      </c>
      <c r="E601" s="1">
        <f>financials[[#This Row],[Units Sold]]*financials[[#This Row],[Sale Price]]-financials[[#This Row],[Discounts]]</f>
        <v>801444</v>
      </c>
      <c r="F601" s="1">
        <v>119756</v>
      </c>
      <c r="G601" s="1">
        <v>684320</v>
      </c>
      <c r="H601" s="1">
        <f>financials[[#This Row],[sales amount]]-financials[[#This Row],[COGS]]</f>
        <v>117124</v>
      </c>
      <c r="I601" s="5">
        <v>41791</v>
      </c>
    </row>
    <row r="602" spans="1:9" x14ac:dyDescent="0.3">
      <c r="A602" s="4" t="s">
        <v>10</v>
      </c>
      <c r="B602" s="4" t="str" cm="1">
        <f t="array" ref="B602">_xlfn.IFS(financials[[#This Row],[Discounts]]&gt;50000,"High discount",financials[[#This Row],[Discounts]]&gt;=5001,"medium discount",financials[[#This Row],[Discounts]]&gt;=1,"Low discount",financials[[#This Row],[Discounts]]&lt;1,"None")</f>
        <v>Low discount</v>
      </c>
      <c r="C602">
        <v>1190</v>
      </c>
      <c r="D602" s="1">
        <v>7</v>
      </c>
      <c r="E602" s="1">
        <f>financials[[#This Row],[Units Sold]]*financials[[#This Row],[Sale Price]]-financials[[#This Row],[Discounts]]</f>
        <v>7247.1</v>
      </c>
      <c r="F602" s="1">
        <v>1082.9000000000001</v>
      </c>
      <c r="G602" s="1">
        <v>5950</v>
      </c>
      <c r="H602" s="1">
        <f>financials[[#This Row],[sales amount]]-financials[[#This Row],[COGS]]</f>
        <v>1297.1000000000004</v>
      </c>
      <c r="I602" s="5">
        <v>41791</v>
      </c>
    </row>
    <row r="603" spans="1:9" x14ac:dyDescent="0.3">
      <c r="A603" s="4" t="s">
        <v>10</v>
      </c>
      <c r="B603" s="4" t="str" cm="1">
        <f t="array" ref="B603">_xlfn.IFS(financials[[#This Row],[Discounts]]&gt;50000,"High discount",financials[[#This Row],[Discounts]]&gt;=5001,"medium discount",financials[[#This Row],[Discounts]]&gt;=1,"Low discount",financials[[#This Row],[Discounts]]&lt;1,"None")</f>
        <v>Low discount</v>
      </c>
      <c r="C603">
        <v>604</v>
      </c>
      <c r="D603" s="1">
        <v>12</v>
      </c>
      <c r="E603" s="1">
        <f>financials[[#This Row],[Units Sold]]*financials[[#This Row],[Sale Price]]-financials[[#This Row],[Discounts]]</f>
        <v>6305.76</v>
      </c>
      <c r="F603" s="1">
        <v>942.24</v>
      </c>
      <c r="G603" s="1">
        <v>1812</v>
      </c>
      <c r="H603" s="1">
        <f>financials[[#This Row],[sales amount]]-financials[[#This Row],[COGS]]</f>
        <v>4493.76</v>
      </c>
      <c r="I603" s="5">
        <v>41791</v>
      </c>
    </row>
    <row r="604" spans="1:9" x14ac:dyDescent="0.3">
      <c r="A604" s="4" t="s">
        <v>10</v>
      </c>
      <c r="B604" s="4" t="str" cm="1">
        <f t="array" ref="B604">_xlfn.IFS(financials[[#This Row],[Discounts]]&gt;50000,"High discount",financials[[#This Row],[Discounts]]&gt;=5001,"medium discount",financials[[#This Row],[Discounts]]&gt;=1,"Low discount",financials[[#This Row],[Discounts]]&lt;1,"None")</f>
        <v>Low discount</v>
      </c>
      <c r="C604">
        <v>660</v>
      </c>
      <c r="D604" s="1">
        <v>15</v>
      </c>
      <c r="E604" s="1">
        <f>financials[[#This Row],[Units Sold]]*financials[[#This Row],[Sale Price]]-financials[[#This Row],[Discounts]]</f>
        <v>8613</v>
      </c>
      <c r="F604" s="1">
        <v>1287</v>
      </c>
      <c r="G604" s="1">
        <v>6600</v>
      </c>
      <c r="H604" s="1">
        <f>financials[[#This Row],[sales amount]]-financials[[#This Row],[COGS]]</f>
        <v>2013</v>
      </c>
      <c r="I604" s="5">
        <v>41518</v>
      </c>
    </row>
    <row r="605" spans="1:9" x14ac:dyDescent="0.3">
      <c r="A605" s="4" t="s">
        <v>10</v>
      </c>
      <c r="B605" s="4" t="str" cm="1">
        <f t="array" ref="B605">_xlfn.IFS(financials[[#This Row],[Discounts]]&gt;50000,"High discount",financials[[#This Row],[Discounts]]&gt;=5001,"medium discount",financials[[#This Row],[Discounts]]&gt;=1,"Low discount",financials[[#This Row],[Discounts]]&lt;1,"None")</f>
        <v>Low discount</v>
      </c>
      <c r="C605">
        <v>410</v>
      </c>
      <c r="D605" s="1">
        <v>12</v>
      </c>
      <c r="E605" s="1">
        <f>financials[[#This Row],[Units Sold]]*financials[[#This Row],[Sale Price]]-financials[[#This Row],[Discounts]]</f>
        <v>4280.3999999999996</v>
      </c>
      <c r="F605" s="1">
        <v>639.6</v>
      </c>
      <c r="G605" s="1">
        <v>1230</v>
      </c>
      <c r="H605" s="1">
        <f>financials[[#This Row],[sales amount]]-financials[[#This Row],[COGS]]</f>
        <v>3050.3999999999996</v>
      </c>
      <c r="I605" s="5">
        <v>41913</v>
      </c>
    </row>
    <row r="606" spans="1:9" x14ac:dyDescent="0.3">
      <c r="A606" s="4" t="s">
        <v>10</v>
      </c>
      <c r="B606" s="4" t="str" cm="1">
        <f t="array" ref="B606">_xlfn.IFS(financials[[#This Row],[Discounts]]&gt;50000,"High discount",financials[[#This Row],[Discounts]]&gt;=5001,"medium discount",financials[[#This Row],[Discounts]]&gt;=1,"Low discount",financials[[#This Row],[Discounts]]&lt;1,"None")</f>
        <v>High discount</v>
      </c>
      <c r="C606">
        <v>2605</v>
      </c>
      <c r="D606" s="1">
        <v>300</v>
      </c>
      <c r="E606" s="1">
        <f>financials[[#This Row],[Units Sold]]*financials[[#This Row],[Sale Price]]-financials[[#This Row],[Discounts]]</f>
        <v>679905</v>
      </c>
      <c r="F606" s="1">
        <v>101595</v>
      </c>
      <c r="G606" s="1">
        <v>651250</v>
      </c>
      <c r="H606" s="1">
        <f>financials[[#This Row],[sales amount]]-financials[[#This Row],[COGS]]</f>
        <v>28655</v>
      </c>
      <c r="I606" s="5">
        <v>41579</v>
      </c>
    </row>
    <row r="607" spans="1:9" x14ac:dyDescent="0.3">
      <c r="A607" s="4" t="s">
        <v>10</v>
      </c>
      <c r="B607" s="4" t="str" cm="1">
        <f t="array" ref="B607">_xlfn.IFS(financials[[#This Row],[Discounts]]&gt;50000,"High discount",financials[[#This Row],[Discounts]]&gt;=5001,"medium discount",financials[[#This Row],[Discounts]]&gt;=1,"Low discount",financials[[#This Row],[Discounts]]&lt;1,"None")</f>
        <v>Low discount</v>
      </c>
      <c r="C607">
        <v>1013</v>
      </c>
      <c r="D607" s="1">
        <v>12</v>
      </c>
      <c r="E607" s="1">
        <f>financials[[#This Row],[Units Sold]]*financials[[#This Row],[Sale Price]]-financials[[#This Row],[Discounts]]</f>
        <v>10575.72</v>
      </c>
      <c r="F607" s="1">
        <v>1580.28</v>
      </c>
      <c r="G607" s="1">
        <v>3039</v>
      </c>
      <c r="H607" s="1">
        <f>financials[[#This Row],[sales amount]]-financials[[#This Row],[COGS]]</f>
        <v>7536.7199999999993</v>
      </c>
      <c r="I607" s="5">
        <v>41974</v>
      </c>
    </row>
    <row r="608" spans="1:9" x14ac:dyDescent="0.3">
      <c r="A608" s="4" t="s">
        <v>11</v>
      </c>
      <c r="B608" s="4" t="str" cm="1">
        <f t="array" ref="B608">_xlfn.IFS(financials[[#This Row],[Discounts]]&gt;50000,"High discount",financials[[#This Row],[Discounts]]&gt;=5001,"medium discount",financials[[#This Row],[Discounts]]&gt;=1,"Low discount",financials[[#This Row],[Discounts]]&lt;1,"None")</f>
        <v>medium discount</v>
      </c>
      <c r="C608">
        <v>1583</v>
      </c>
      <c r="D608" s="1">
        <v>125</v>
      </c>
      <c r="E608" s="1">
        <f>financials[[#This Row],[Units Sold]]*financials[[#This Row],[Sale Price]]-financials[[#This Row],[Discounts]]</f>
        <v>172151.25</v>
      </c>
      <c r="F608" s="1">
        <v>25723.75</v>
      </c>
      <c r="G608" s="1">
        <v>189960</v>
      </c>
      <c r="H608" s="1">
        <f>financials[[#This Row],[sales amount]]-financials[[#This Row],[COGS]]</f>
        <v>-17808.75</v>
      </c>
      <c r="I608" s="5">
        <v>41791</v>
      </c>
    </row>
    <row r="609" spans="1:9" x14ac:dyDescent="0.3">
      <c r="A609" s="4" t="s">
        <v>11</v>
      </c>
      <c r="B609" s="4" t="str" cm="1">
        <f t="array" ref="B609">_xlfn.IFS(financials[[#This Row],[Discounts]]&gt;50000,"High discount",financials[[#This Row],[Discounts]]&gt;=5001,"medium discount",financials[[#This Row],[Discounts]]&gt;=1,"Low discount",financials[[#This Row],[Discounts]]&lt;1,"None")</f>
        <v>Low discount</v>
      </c>
      <c r="C609">
        <v>1565</v>
      </c>
      <c r="D609" s="1">
        <v>15</v>
      </c>
      <c r="E609" s="1">
        <f>financials[[#This Row],[Units Sold]]*financials[[#This Row],[Sale Price]]-financials[[#This Row],[Discounts]]</f>
        <v>20423.25</v>
      </c>
      <c r="F609" s="1">
        <v>3051.75</v>
      </c>
      <c r="G609" s="1">
        <v>15650</v>
      </c>
      <c r="H609" s="1">
        <f>financials[[#This Row],[sales amount]]-financials[[#This Row],[COGS]]</f>
        <v>4773.25</v>
      </c>
      <c r="I609" s="5">
        <v>41913</v>
      </c>
    </row>
    <row r="610" spans="1:9" x14ac:dyDescent="0.3">
      <c r="A610" s="4" t="s">
        <v>12</v>
      </c>
      <c r="B610" s="4" t="str" cm="1">
        <f t="array" ref="B610">_xlfn.IFS(financials[[#This Row],[Discounts]]&gt;50000,"High discount",financials[[#This Row],[Discounts]]&gt;=5001,"medium discount",financials[[#This Row],[Discounts]]&gt;=1,"Low discount",financials[[#This Row],[Discounts]]&lt;1,"None")</f>
        <v>medium discount</v>
      </c>
      <c r="C610">
        <v>1659</v>
      </c>
      <c r="D610" s="1">
        <v>125</v>
      </c>
      <c r="E610" s="1">
        <f>financials[[#This Row],[Units Sold]]*financials[[#This Row],[Sale Price]]-financials[[#This Row],[Discounts]]</f>
        <v>180416.25</v>
      </c>
      <c r="F610" s="1">
        <v>26958.75</v>
      </c>
      <c r="G610" s="1">
        <v>199080</v>
      </c>
      <c r="H610" s="1">
        <f>financials[[#This Row],[sales amount]]-financials[[#This Row],[COGS]]</f>
        <v>-18663.75</v>
      </c>
      <c r="I610" s="5">
        <v>41640</v>
      </c>
    </row>
    <row r="611" spans="1:9" x14ac:dyDescent="0.3">
      <c r="A611" s="4" t="s">
        <v>12</v>
      </c>
      <c r="B611" s="4" t="str" cm="1">
        <f t="array" ref="B611">_xlfn.IFS(financials[[#This Row],[Discounts]]&gt;50000,"High discount",financials[[#This Row],[Discounts]]&gt;=5001,"medium discount",financials[[#This Row],[Discounts]]&gt;=1,"Low discount",financials[[#This Row],[Discounts]]&lt;1,"None")</f>
        <v>Low discount</v>
      </c>
      <c r="C611">
        <v>1190</v>
      </c>
      <c r="D611" s="1">
        <v>7</v>
      </c>
      <c r="E611" s="1">
        <f>financials[[#This Row],[Units Sold]]*financials[[#This Row],[Sale Price]]-financials[[#This Row],[Discounts]]</f>
        <v>7247.1</v>
      </c>
      <c r="F611" s="1">
        <v>1082.9000000000001</v>
      </c>
      <c r="G611" s="1">
        <v>5950</v>
      </c>
      <c r="H611" s="1">
        <f>financials[[#This Row],[sales amount]]-financials[[#This Row],[COGS]]</f>
        <v>1297.1000000000004</v>
      </c>
      <c r="I611" s="5">
        <v>41791</v>
      </c>
    </row>
    <row r="612" spans="1:9" x14ac:dyDescent="0.3">
      <c r="A612" s="4" t="s">
        <v>12</v>
      </c>
      <c r="B612" s="4" t="str" cm="1">
        <f t="array" ref="B612">_xlfn.IFS(financials[[#This Row],[Discounts]]&gt;50000,"High discount",financials[[#This Row],[Discounts]]&gt;=5001,"medium discount",financials[[#This Row],[Discounts]]&gt;=1,"Low discount",financials[[#This Row],[Discounts]]&lt;1,"None")</f>
        <v>Low discount</v>
      </c>
      <c r="C612">
        <v>410</v>
      </c>
      <c r="D612" s="1">
        <v>12</v>
      </c>
      <c r="E612" s="1">
        <f>financials[[#This Row],[Units Sold]]*financials[[#This Row],[Sale Price]]-financials[[#This Row],[Discounts]]</f>
        <v>4280.3999999999996</v>
      </c>
      <c r="F612" s="1">
        <v>639.6</v>
      </c>
      <c r="G612" s="1">
        <v>1230</v>
      </c>
      <c r="H612" s="1">
        <f>financials[[#This Row],[sales amount]]-financials[[#This Row],[COGS]]</f>
        <v>3050.3999999999996</v>
      </c>
      <c r="I612" s="5">
        <v>41913</v>
      </c>
    </row>
    <row r="613" spans="1:9" x14ac:dyDescent="0.3">
      <c r="A613" s="4" t="s">
        <v>12</v>
      </c>
      <c r="B613" s="4" t="str" cm="1">
        <f t="array" ref="B613">_xlfn.IFS(financials[[#This Row],[Discounts]]&gt;50000,"High discount",financials[[#This Row],[Discounts]]&gt;=5001,"medium discount",financials[[#This Row],[Discounts]]&gt;=1,"Low discount",financials[[#This Row],[Discounts]]&lt;1,"None")</f>
        <v>Low discount</v>
      </c>
      <c r="C613">
        <v>1770</v>
      </c>
      <c r="D613" s="1">
        <v>12</v>
      </c>
      <c r="E613" s="1">
        <f>financials[[#This Row],[Units Sold]]*financials[[#This Row],[Sale Price]]-financials[[#This Row],[Discounts]]</f>
        <v>18478.8</v>
      </c>
      <c r="F613" s="1">
        <v>2761.2</v>
      </c>
      <c r="G613" s="1">
        <v>5310</v>
      </c>
      <c r="H613" s="1">
        <f>financials[[#This Row],[sales amount]]-financials[[#This Row],[COGS]]</f>
        <v>13168.8</v>
      </c>
      <c r="I613" s="5">
        <v>41609</v>
      </c>
    </row>
    <row r="614" spans="1:9" x14ac:dyDescent="0.3">
      <c r="A614" s="4" t="s">
        <v>7</v>
      </c>
      <c r="B614" s="4" t="str" cm="1">
        <f t="array" ref="B614">_xlfn.IFS(financials[[#This Row],[Discounts]]&gt;50000,"High discount",financials[[#This Row],[Discounts]]&gt;=5001,"medium discount",financials[[#This Row],[Discounts]]&gt;=1,"Low discount",financials[[#This Row],[Discounts]]&lt;1,"None")</f>
        <v>medium discount</v>
      </c>
      <c r="C614">
        <v>2579</v>
      </c>
      <c r="D614" s="1">
        <v>20</v>
      </c>
      <c r="E614" s="1">
        <f>financials[[#This Row],[Units Sold]]*financials[[#This Row],[Sale Price]]-financials[[#This Row],[Discounts]]</f>
        <v>44358.8</v>
      </c>
      <c r="F614" s="1">
        <v>7221.2</v>
      </c>
      <c r="G614" s="1">
        <v>25790</v>
      </c>
      <c r="H614" s="1">
        <f>financials[[#This Row],[sales amount]]-financials[[#This Row],[COGS]]</f>
        <v>18568.800000000003</v>
      </c>
      <c r="I614" s="5">
        <v>41730</v>
      </c>
    </row>
    <row r="615" spans="1:9" x14ac:dyDescent="0.3">
      <c r="A615" s="4" t="s">
        <v>7</v>
      </c>
      <c r="B615" s="4" t="str" cm="1">
        <f t="array" ref="B615">_xlfn.IFS(financials[[#This Row],[Discounts]]&gt;50000,"High discount",financials[[#This Row],[Discounts]]&gt;=5001,"medium discount",financials[[#This Row],[Discounts]]&gt;=1,"Low discount",financials[[#This Row],[Discounts]]&lt;1,"None")</f>
        <v>Low discount</v>
      </c>
      <c r="C615">
        <v>1743</v>
      </c>
      <c r="D615" s="1">
        <v>20</v>
      </c>
      <c r="E615" s="1">
        <f>financials[[#This Row],[Units Sold]]*financials[[#This Row],[Sale Price]]-financials[[#This Row],[Discounts]]</f>
        <v>29979.599999999999</v>
      </c>
      <c r="F615" s="1">
        <v>4880.3999999999996</v>
      </c>
      <c r="G615" s="1">
        <v>17430</v>
      </c>
      <c r="H615" s="1">
        <f>financials[[#This Row],[sales amount]]-financials[[#This Row],[COGS]]</f>
        <v>12549.599999999999</v>
      </c>
      <c r="I615" s="5">
        <v>41760</v>
      </c>
    </row>
    <row r="616" spans="1:9" x14ac:dyDescent="0.3">
      <c r="A616" s="4" t="s">
        <v>7</v>
      </c>
      <c r="B616" s="4" t="str" cm="1">
        <f t="array" ref="B616">_xlfn.IFS(financials[[#This Row],[Discounts]]&gt;50000,"High discount",financials[[#This Row],[Discounts]]&gt;=5001,"medium discount",financials[[#This Row],[Discounts]]&gt;=1,"Low discount",financials[[#This Row],[Discounts]]&lt;1,"None")</f>
        <v>Low discount</v>
      </c>
      <c r="C616">
        <v>2996</v>
      </c>
      <c r="D616" s="1">
        <v>7</v>
      </c>
      <c r="E616" s="1">
        <f>financials[[#This Row],[Units Sold]]*financials[[#This Row],[Sale Price]]-financials[[#This Row],[Discounts]]</f>
        <v>18035.919999999998</v>
      </c>
      <c r="F616" s="1">
        <v>2936.08</v>
      </c>
      <c r="G616" s="1">
        <v>14980</v>
      </c>
      <c r="H616" s="1">
        <f>financials[[#This Row],[sales amount]]-financials[[#This Row],[COGS]]</f>
        <v>3055.9199999999983</v>
      </c>
      <c r="I616" s="5">
        <v>41548</v>
      </c>
    </row>
    <row r="617" spans="1:9" x14ac:dyDescent="0.3">
      <c r="A617" s="4" t="s">
        <v>7</v>
      </c>
      <c r="B617" s="4" t="str" cm="1">
        <f t="array" ref="B617">_xlfn.IFS(financials[[#This Row],[Discounts]]&gt;50000,"High discount",financials[[#This Row],[Discounts]]&gt;=5001,"medium discount",financials[[#This Row],[Discounts]]&gt;=1,"Low discount",financials[[#This Row],[Discounts]]&lt;1,"None")</f>
        <v>Low discount</v>
      </c>
      <c r="C617">
        <v>280</v>
      </c>
      <c r="D617" s="1">
        <v>7</v>
      </c>
      <c r="E617" s="1">
        <f>financials[[#This Row],[Units Sold]]*financials[[#This Row],[Sale Price]]-financials[[#This Row],[Discounts]]</f>
        <v>1685.6</v>
      </c>
      <c r="F617" s="1">
        <v>274.39999999999998</v>
      </c>
      <c r="G617" s="1">
        <v>1400</v>
      </c>
      <c r="H617" s="1">
        <f>financials[[#This Row],[sales amount]]-financials[[#This Row],[COGS]]</f>
        <v>285.59999999999991</v>
      </c>
      <c r="I617" s="5">
        <v>41974</v>
      </c>
    </row>
    <row r="618" spans="1:9" x14ac:dyDescent="0.3">
      <c r="A618" s="4" t="s">
        <v>8</v>
      </c>
      <c r="B618" s="4" t="str" cm="1">
        <f t="array" ref="B618">_xlfn.IFS(financials[[#This Row],[Discounts]]&gt;50000,"High discount",financials[[#This Row],[Discounts]]&gt;=5001,"medium discount",financials[[#This Row],[Discounts]]&gt;=1,"Low discount",financials[[#This Row],[Discounts]]&lt;1,"None")</f>
        <v>Low discount</v>
      </c>
      <c r="C618">
        <v>293</v>
      </c>
      <c r="D618" s="1">
        <v>7</v>
      </c>
      <c r="E618" s="1">
        <f>financials[[#This Row],[Units Sold]]*financials[[#This Row],[Sale Price]]-financials[[#This Row],[Discounts]]</f>
        <v>1763.8600000000001</v>
      </c>
      <c r="F618" s="1">
        <v>287.14</v>
      </c>
      <c r="G618" s="1">
        <v>1465</v>
      </c>
      <c r="H618" s="1">
        <f>financials[[#This Row],[sales amount]]-financials[[#This Row],[COGS]]</f>
        <v>298.86000000000013</v>
      </c>
      <c r="I618" s="5">
        <v>41671</v>
      </c>
    </row>
    <row r="619" spans="1:9" x14ac:dyDescent="0.3">
      <c r="A619" s="4" t="s">
        <v>8</v>
      </c>
      <c r="B619" s="4" t="str" cm="1">
        <f t="array" ref="B619">_xlfn.IFS(financials[[#This Row],[Discounts]]&gt;50000,"High discount",financials[[#This Row],[Discounts]]&gt;=5001,"medium discount",financials[[#This Row],[Discounts]]&gt;=1,"Low discount",financials[[#This Row],[Discounts]]&lt;1,"None")</f>
        <v>Low discount</v>
      </c>
      <c r="C619">
        <v>2996</v>
      </c>
      <c r="D619" s="1">
        <v>7</v>
      </c>
      <c r="E619" s="1">
        <f>financials[[#This Row],[Units Sold]]*financials[[#This Row],[Sale Price]]-financials[[#This Row],[Discounts]]</f>
        <v>18035.919999999998</v>
      </c>
      <c r="F619" s="1">
        <v>2936.08</v>
      </c>
      <c r="G619" s="1">
        <v>14980</v>
      </c>
      <c r="H619" s="1">
        <f>financials[[#This Row],[sales amount]]-financials[[#This Row],[COGS]]</f>
        <v>3055.9199999999983</v>
      </c>
      <c r="I619" s="5">
        <v>41548</v>
      </c>
    </row>
    <row r="620" spans="1:9" x14ac:dyDescent="0.3">
      <c r="A620" s="4" t="s">
        <v>9</v>
      </c>
      <c r="B620" s="4" t="str" cm="1">
        <f t="array" ref="B620">_xlfn.IFS(financials[[#This Row],[Discounts]]&gt;50000,"High discount",financials[[#This Row],[Discounts]]&gt;=5001,"medium discount",financials[[#This Row],[Discounts]]&gt;=1,"Low discount",financials[[#This Row],[Discounts]]&lt;1,"None")</f>
        <v>Low discount</v>
      </c>
      <c r="C620">
        <v>278</v>
      </c>
      <c r="D620" s="1">
        <v>15</v>
      </c>
      <c r="E620" s="1">
        <f>financials[[#This Row],[Units Sold]]*financials[[#This Row],[Sale Price]]-financials[[#This Row],[Discounts]]</f>
        <v>3586.2</v>
      </c>
      <c r="F620" s="1">
        <v>583.79999999999995</v>
      </c>
      <c r="G620" s="1">
        <v>2780</v>
      </c>
      <c r="H620" s="1">
        <f>financials[[#This Row],[sales amount]]-financials[[#This Row],[COGS]]</f>
        <v>806.19999999999982</v>
      </c>
      <c r="I620" s="5">
        <v>41671</v>
      </c>
    </row>
    <row r="621" spans="1:9" x14ac:dyDescent="0.3">
      <c r="A621" s="4" t="s">
        <v>9</v>
      </c>
      <c r="B621" s="4" t="str" cm="1">
        <f t="array" ref="B621">_xlfn.IFS(financials[[#This Row],[Discounts]]&gt;50000,"High discount",financials[[#This Row],[Discounts]]&gt;=5001,"medium discount",financials[[#This Row],[Discounts]]&gt;=1,"Low discount",financials[[#This Row],[Discounts]]&lt;1,"None")</f>
        <v>medium discount</v>
      </c>
      <c r="C621">
        <v>2428</v>
      </c>
      <c r="D621" s="1">
        <v>20</v>
      </c>
      <c r="E621" s="1">
        <f>financials[[#This Row],[Units Sold]]*financials[[#This Row],[Sale Price]]-financials[[#This Row],[Discounts]]</f>
        <v>41761.599999999999</v>
      </c>
      <c r="F621" s="1">
        <v>6798.4</v>
      </c>
      <c r="G621" s="1">
        <v>24280</v>
      </c>
      <c r="H621" s="1">
        <f>financials[[#This Row],[sales amount]]-financials[[#This Row],[COGS]]</f>
        <v>17481.599999999999</v>
      </c>
      <c r="I621" s="5">
        <v>41699</v>
      </c>
    </row>
    <row r="622" spans="1:9" x14ac:dyDescent="0.3">
      <c r="A622" s="4" t="s">
        <v>9</v>
      </c>
      <c r="B622" s="4" t="str" cm="1">
        <f t="array" ref="B622">_xlfn.IFS(financials[[#This Row],[Discounts]]&gt;50000,"High discount",financials[[#This Row],[Discounts]]&gt;=5001,"medium discount",financials[[#This Row],[Discounts]]&gt;=1,"Low discount",financials[[#This Row],[Discounts]]&lt;1,"None")</f>
        <v>Low discount</v>
      </c>
      <c r="C622">
        <v>1767</v>
      </c>
      <c r="D622" s="1">
        <v>15</v>
      </c>
      <c r="E622" s="1">
        <f>financials[[#This Row],[Units Sold]]*financials[[#This Row],[Sale Price]]-financials[[#This Row],[Discounts]]</f>
        <v>22794.3</v>
      </c>
      <c r="F622" s="1">
        <v>3710.7</v>
      </c>
      <c r="G622" s="1">
        <v>17670</v>
      </c>
      <c r="H622" s="1">
        <f>financials[[#This Row],[sales amount]]-financials[[#This Row],[COGS]]</f>
        <v>5124.2999999999993</v>
      </c>
      <c r="I622" s="5">
        <v>41883</v>
      </c>
    </row>
    <row r="623" spans="1:9" x14ac:dyDescent="0.3">
      <c r="A623" s="4" t="s">
        <v>9</v>
      </c>
      <c r="B623" s="4" t="str" cm="1">
        <f t="array" ref="B623">_xlfn.IFS(financials[[#This Row],[Discounts]]&gt;50000,"High discount",financials[[#This Row],[Discounts]]&gt;=5001,"medium discount",financials[[#This Row],[Discounts]]&gt;=1,"Low discount",financials[[#This Row],[Discounts]]&lt;1,"None")</f>
        <v>Low discount</v>
      </c>
      <c r="C623">
        <v>1393</v>
      </c>
      <c r="D623" s="1">
        <v>12</v>
      </c>
      <c r="E623" s="1">
        <f>financials[[#This Row],[Units Sold]]*financials[[#This Row],[Sale Price]]-financials[[#This Row],[Discounts]]</f>
        <v>14375.76</v>
      </c>
      <c r="F623" s="1">
        <v>2340.2399999999998</v>
      </c>
      <c r="G623" s="1">
        <v>4179</v>
      </c>
      <c r="H623" s="1">
        <f>financials[[#This Row],[sales amount]]-financials[[#This Row],[COGS]]</f>
        <v>10196.76</v>
      </c>
      <c r="I623" s="5">
        <v>41913</v>
      </c>
    </row>
    <row r="624" spans="1:9" x14ac:dyDescent="0.3">
      <c r="A624" s="4" t="s">
        <v>11</v>
      </c>
      <c r="B624" s="4" t="str" cm="1">
        <f t="array" ref="B624">_xlfn.IFS(financials[[#This Row],[Discounts]]&gt;50000,"High discount",financials[[#This Row],[Discounts]]&gt;=5001,"medium discount",financials[[#This Row],[Discounts]]&gt;=1,"Low discount",financials[[#This Row],[Discounts]]&lt;1,"None")</f>
        <v>Low discount</v>
      </c>
      <c r="C624">
        <v>280</v>
      </c>
      <c r="D624" s="1">
        <v>7</v>
      </c>
      <c r="E624" s="1">
        <f>financials[[#This Row],[Units Sold]]*financials[[#This Row],[Sale Price]]-financials[[#This Row],[Discounts]]</f>
        <v>1685.6</v>
      </c>
      <c r="F624" s="1">
        <v>274.39999999999998</v>
      </c>
      <c r="G624" s="1">
        <v>1400</v>
      </c>
      <c r="H624" s="1">
        <f>financials[[#This Row],[sales amount]]-financials[[#This Row],[COGS]]</f>
        <v>285.59999999999991</v>
      </c>
      <c r="I624" s="5">
        <v>41974</v>
      </c>
    </row>
    <row r="625" spans="1:9" x14ac:dyDescent="0.3">
      <c r="A625" s="4" t="s">
        <v>12</v>
      </c>
      <c r="B625" s="4" t="str" cm="1">
        <f t="array" ref="B625">_xlfn.IFS(financials[[#This Row],[Discounts]]&gt;50000,"High discount",financials[[#This Row],[Discounts]]&gt;=5001,"medium discount",financials[[#This Row],[Discounts]]&gt;=1,"Low discount",financials[[#This Row],[Discounts]]&lt;1,"None")</f>
        <v>Low discount</v>
      </c>
      <c r="C625">
        <v>1393</v>
      </c>
      <c r="D625" s="1">
        <v>12</v>
      </c>
      <c r="E625" s="1">
        <f>financials[[#This Row],[Units Sold]]*financials[[#This Row],[Sale Price]]-financials[[#This Row],[Discounts]]</f>
        <v>14375.76</v>
      </c>
      <c r="F625" s="1">
        <v>2340.2399999999998</v>
      </c>
      <c r="G625" s="1">
        <v>4179</v>
      </c>
      <c r="H625" s="1">
        <f>financials[[#This Row],[sales amount]]-financials[[#This Row],[COGS]]</f>
        <v>10196.76</v>
      </c>
      <c r="I625" s="5">
        <v>41913</v>
      </c>
    </row>
    <row r="626" spans="1:9" x14ac:dyDescent="0.3">
      <c r="A626" s="4" t="s">
        <v>12</v>
      </c>
      <c r="B626" s="4" t="str" cm="1">
        <f t="array" ref="B626">_xlfn.IFS(financials[[#This Row],[Discounts]]&gt;50000,"High discount",financials[[#This Row],[Discounts]]&gt;=5001,"medium discount",financials[[#This Row],[Discounts]]&gt;=1,"Low discount",financials[[#This Row],[Discounts]]&lt;1,"None")</f>
        <v>Low discount</v>
      </c>
      <c r="C626">
        <v>2015</v>
      </c>
      <c r="D626" s="1">
        <v>12</v>
      </c>
      <c r="E626" s="1">
        <f>financials[[#This Row],[Units Sold]]*financials[[#This Row],[Sale Price]]-financials[[#This Row],[Discounts]]</f>
        <v>20794.8</v>
      </c>
      <c r="F626" s="1">
        <v>3385.2</v>
      </c>
      <c r="G626" s="1">
        <v>6045</v>
      </c>
      <c r="H626" s="1">
        <f>financials[[#This Row],[sales amount]]-financials[[#This Row],[COGS]]</f>
        <v>14749.8</v>
      </c>
      <c r="I626" s="5">
        <v>41609</v>
      </c>
    </row>
    <row r="627" spans="1:9" x14ac:dyDescent="0.3">
      <c r="A627" s="4" t="s">
        <v>7</v>
      </c>
      <c r="B627" s="4" t="str" cm="1">
        <f t="array" ref="B627">_xlfn.IFS(financials[[#This Row],[Discounts]]&gt;50000,"High discount",financials[[#This Row],[Discounts]]&gt;=5001,"medium discount",financials[[#This Row],[Discounts]]&gt;=1,"Low discount",financials[[#This Row],[Discounts]]&lt;1,"None")</f>
        <v>medium discount</v>
      </c>
      <c r="C627">
        <v>801</v>
      </c>
      <c r="D627" s="1">
        <v>300</v>
      </c>
      <c r="E627" s="1">
        <f>financials[[#This Row],[Units Sold]]*financials[[#This Row],[Sale Price]]-financials[[#This Row],[Discounts]]</f>
        <v>206658</v>
      </c>
      <c r="F627" s="1">
        <v>33642</v>
      </c>
      <c r="G627" s="1">
        <v>200250</v>
      </c>
      <c r="H627" s="1">
        <f>financials[[#This Row],[sales amount]]-financials[[#This Row],[COGS]]</f>
        <v>6408</v>
      </c>
      <c r="I627" s="5">
        <v>41821</v>
      </c>
    </row>
    <row r="628" spans="1:9" x14ac:dyDescent="0.3">
      <c r="A628" s="4" t="s">
        <v>7</v>
      </c>
      <c r="B628" s="4" t="str" cm="1">
        <f t="array" ref="B628">_xlfn.IFS(financials[[#This Row],[Discounts]]&gt;50000,"High discount",financials[[#This Row],[Discounts]]&gt;=5001,"medium discount",financials[[#This Row],[Discounts]]&gt;=1,"Low discount",financials[[#This Row],[Discounts]]&lt;1,"None")</f>
        <v>medium discount</v>
      </c>
      <c r="C628">
        <v>1023</v>
      </c>
      <c r="D628" s="1">
        <v>125</v>
      </c>
      <c r="E628" s="1">
        <f>financials[[#This Row],[Units Sold]]*financials[[#This Row],[Sale Price]]-financials[[#This Row],[Discounts]]</f>
        <v>109972.5</v>
      </c>
      <c r="F628" s="1">
        <v>17902.5</v>
      </c>
      <c r="G628" s="1">
        <v>122760</v>
      </c>
      <c r="H628" s="1">
        <f>financials[[#This Row],[sales amount]]-financials[[#This Row],[COGS]]</f>
        <v>-12787.5</v>
      </c>
      <c r="I628" s="5">
        <v>41518</v>
      </c>
    </row>
    <row r="629" spans="1:9" x14ac:dyDescent="0.3">
      <c r="A629" s="4" t="s">
        <v>7</v>
      </c>
      <c r="B629" s="4" t="str" cm="1">
        <f t="array" ref="B629">_xlfn.IFS(financials[[#This Row],[Discounts]]&gt;50000,"High discount",financials[[#This Row],[Discounts]]&gt;=5001,"medium discount",financials[[#This Row],[Discounts]]&gt;=1,"Low discount",financials[[#This Row],[Discounts]]&lt;1,"None")</f>
        <v>High discount</v>
      </c>
      <c r="C629">
        <v>1496</v>
      </c>
      <c r="D629" s="1">
        <v>300</v>
      </c>
      <c r="E629" s="1">
        <f>financials[[#This Row],[Units Sold]]*financials[[#This Row],[Sale Price]]-financials[[#This Row],[Discounts]]</f>
        <v>385968</v>
      </c>
      <c r="F629" s="1">
        <v>62832</v>
      </c>
      <c r="G629" s="1">
        <v>374000</v>
      </c>
      <c r="H629" s="1">
        <f>financials[[#This Row],[sales amount]]-financials[[#This Row],[COGS]]</f>
        <v>11968</v>
      </c>
      <c r="I629" s="5">
        <v>41913</v>
      </c>
    </row>
    <row r="630" spans="1:9" x14ac:dyDescent="0.3">
      <c r="A630" s="4" t="s">
        <v>7</v>
      </c>
      <c r="B630" s="4" t="str" cm="1">
        <f t="array" ref="B630">_xlfn.IFS(financials[[#This Row],[Discounts]]&gt;50000,"High discount",financials[[#This Row],[Discounts]]&gt;=5001,"medium discount",financials[[#This Row],[Discounts]]&gt;=1,"Low discount",financials[[#This Row],[Discounts]]&lt;1,"None")</f>
        <v>medium discount</v>
      </c>
      <c r="C630">
        <v>1010</v>
      </c>
      <c r="D630" s="1">
        <v>300</v>
      </c>
      <c r="E630" s="1">
        <f>financials[[#This Row],[Units Sold]]*financials[[#This Row],[Sale Price]]-financials[[#This Row],[Discounts]]</f>
        <v>260580</v>
      </c>
      <c r="F630" s="1">
        <v>42420</v>
      </c>
      <c r="G630" s="1">
        <v>252500</v>
      </c>
      <c r="H630" s="1">
        <f>financials[[#This Row],[sales amount]]-financials[[#This Row],[COGS]]</f>
        <v>8080</v>
      </c>
      <c r="I630" s="5">
        <v>41913</v>
      </c>
    </row>
    <row r="631" spans="1:9" x14ac:dyDescent="0.3">
      <c r="A631" s="4" t="s">
        <v>7</v>
      </c>
      <c r="B631" s="4" t="str" cm="1">
        <f t="array" ref="B631">_xlfn.IFS(financials[[#This Row],[Discounts]]&gt;50000,"High discount",financials[[#This Row],[Discounts]]&gt;=5001,"medium discount",financials[[#This Row],[Discounts]]&gt;=1,"Low discount",financials[[#This Row],[Discounts]]&lt;1,"None")</f>
        <v>Low discount</v>
      </c>
      <c r="C631">
        <v>1513</v>
      </c>
      <c r="D631" s="1">
        <v>15</v>
      </c>
      <c r="E631" s="1">
        <f>financials[[#This Row],[Units Sold]]*financials[[#This Row],[Sale Price]]-financials[[#This Row],[Discounts]]</f>
        <v>19517.7</v>
      </c>
      <c r="F631" s="1">
        <v>3177.3</v>
      </c>
      <c r="G631" s="1">
        <v>15130</v>
      </c>
      <c r="H631" s="1">
        <f>financials[[#This Row],[sales amount]]-financials[[#This Row],[COGS]]</f>
        <v>4387.7000000000007</v>
      </c>
      <c r="I631" s="5">
        <v>41944</v>
      </c>
    </row>
    <row r="632" spans="1:9" x14ac:dyDescent="0.3">
      <c r="A632" s="4" t="s">
        <v>7</v>
      </c>
      <c r="B632" s="4" t="str" cm="1">
        <f t="array" ref="B632">_xlfn.IFS(financials[[#This Row],[Discounts]]&gt;50000,"High discount",financials[[#This Row],[Discounts]]&gt;=5001,"medium discount",financials[[#This Row],[Discounts]]&gt;=1,"Low discount",financials[[#This Row],[Discounts]]&lt;1,"None")</f>
        <v>Low discount</v>
      </c>
      <c r="C632">
        <v>2300</v>
      </c>
      <c r="D632" s="1">
        <v>15</v>
      </c>
      <c r="E632" s="1">
        <f>financials[[#This Row],[Units Sold]]*financials[[#This Row],[Sale Price]]-financials[[#This Row],[Discounts]]</f>
        <v>29670</v>
      </c>
      <c r="F632" s="1">
        <v>4830</v>
      </c>
      <c r="G632" s="1">
        <v>23000</v>
      </c>
      <c r="H632" s="1">
        <f>financials[[#This Row],[sales amount]]-financials[[#This Row],[COGS]]</f>
        <v>6670</v>
      </c>
      <c r="I632" s="5">
        <v>41974</v>
      </c>
    </row>
    <row r="633" spans="1:9" x14ac:dyDescent="0.3">
      <c r="A633" s="4" t="s">
        <v>7</v>
      </c>
      <c r="B633" s="4" t="str" cm="1">
        <f t="array" ref="B633">_xlfn.IFS(financials[[#This Row],[Discounts]]&gt;50000,"High discount",financials[[#This Row],[Discounts]]&gt;=5001,"medium discount",financials[[#This Row],[Discounts]]&gt;=1,"Low discount",financials[[#This Row],[Discounts]]&lt;1,"None")</f>
        <v>medium discount</v>
      </c>
      <c r="C633">
        <v>2821</v>
      </c>
      <c r="D633" s="1">
        <v>125</v>
      </c>
      <c r="E633" s="1">
        <f>financials[[#This Row],[Units Sold]]*financials[[#This Row],[Sale Price]]-financials[[#This Row],[Discounts]]</f>
        <v>303257.5</v>
      </c>
      <c r="F633" s="1">
        <v>49367.5</v>
      </c>
      <c r="G633" s="1">
        <v>338520</v>
      </c>
      <c r="H633" s="1">
        <f>financials[[#This Row],[sales amount]]-financials[[#This Row],[COGS]]</f>
        <v>-35262.5</v>
      </c>
      <c r="I633" s="5">
        <v>41609</v>
      </c>
    </row>
    <row r="634" spans="1:9" x14ac:dyDescent="0.3">
      <c r="A634" s="4" t="s">
        <v>8</v>
      </c>
      <c r="B634" s="4" t="str" cm="1">
        <f t="array" ref="B634">_xlfn.IFS(financials[[#This Row],[Discounts]]&gt;50000,"High discount",financials[[#This Row],[Discounts]]&gt;=5001,"medium discount",financials[[#This Row],[Discounts]]&gt;=1,"Low discount",financials[[#This Row],[Discounts]]&lt;1,"None")</f>
        <v>High discount</v>
      </c>
      <c r="C634">
        <v>2227.5</v>
      </c>
      <c r="D634" s="1">
        <v>350</v>
      </c>
      <c r="E634" s="1">
        <f>financials[[#This Row],[Units Sold]]*financials[[#This Row],[Sale Price]]-financials[[#This Row],[Discounts]]</f>
        <v>670477.5</v>
      </c>
      <c r="F634" s="1">
        <v>109147.5</v>
      </c>
      <c r="G634" s="1">
        <v>579150</v>
      </c>
      <c r="H634" s="1">
        <f>financials[[#This Row],[sales amount]]-financials[[#This Row],[COGS]]</f>
        <v>91327.5</v>
      </c>
      <c r="I634" s="5">
        <v>41640</v>
      </c>
    </row>
    <row r="635" spans="1:9" x14ac:dyDescent="0.3">
      <c r="A635" s="4" t="s">
        <v>8</v>
      </c>
      <c r="B635" s="4" t="str" cm="1">
        <f t="array" ref="B635">_xlfn.IFS(financials[[#This Row],[Discounts]]&gt;50000,"High discount",financials[[#This Row],[Discounts]]&gt;=5001,"medium discount",financials[[#This Row],[Discounts]]&gt;=1,"Low discount",financials[[#This Row],[Discounts]]&lt;1,"None")</f>
        <v>High discount</v>
      </c>
      <c r="C635">
        <v>1199</v>
      </c>
      <c r="D635" s="1">
        <v>350</v>
      </c>
      <c r="E635" s="1">
        <f>financials[[#This Row],[Units Sold]]*financials[[#This Row],[Sale Price]]-financials[[#This Row],[Discounts]]</f>
        <v>360899</v>
      </c>
      <c r="F635" s="1">
        <v>58751</v>
      </c>
      <c r="G635" s="1">
        <v>311740</v>
      </c>
      <c r="H635" s="1">
        <f>financials[[#This Row],[sales amount]]-financials[[#This Row],[COGS]]</f>
        <v>49159</v>
      </c>
      <c r="I635" s="5">
        <v>41730</v>
      </c>
    </row>
    <row r="636" spans="1:9" x14ac:dyDescent="0.3">
      <c r="A636" s="4" t="s">
        <v>8</v>
      </c>
      <c r="B636" s="4" t="str" cm="1">
        <f t="array" ref="B636">_xlfn.IFS(financials[[#This Row],[Discounts]]&gt;50000,"High discount",financials[[#This Row],[Discounts]]&gt;=5001,"medium discount",financials[[#This Row],[Discounts]]&gt;=1,"Low discount",financials[[#This Row],[Discounts]]&lt;1,"None")</f>
        <v>medium discount</v>
      </c>
      <c r="C636">
        <v>200</v>
      </c>
      <c r="D636" s="1">
        <v>350</v>
      </c>
      <c r="E636" s="1">
        <f>financials[[#This Row],[Units Sold]]*financials[[#This Row],[Sale Price]]-financials[[#This Row],[Discounts]]</f>
        <v>60200</v>
      </c>
      <c r="F636" s="1">
        <v>9800</v>
      </c>
      <c r="G636" s="1">
        <v>52000</v>
      </c>
      <c r="H636" s="1">
        <f>financials[[#This Row],[sales amount]]-financials[[#This Row],[COGS]]</f>
        <v>8200</v>
      </c>
      <c r="I636" s="5">
        <v>41760</v>
      </c>
    </row>
    <row r="637" spans="1:9" x14ac:dyDescent="0.3">
      <c r="A637" s="4" t="s">
        <v>8</v>
      </c>
      <c r="B637" s="4" t="str" cm="1">
        <f t="array" ref="B637">_xlfn.IFS(financials[[#This Row],[Discounts]]&gt;50000,"High discount",financials[[#This Row],[Discounts]]&gt;=5001,"medium discount",financials[[#This Row],[Discounts]]&gt;=1,"Low discount",financials[[#This Row],[Discounts]]&lt;1,"None")</f>
        <v>Low discount</v>
      </c>
      <c r="C637">
        <v>388</v>
      </c>
      <c r="D637" s="1">
        <v>7</v>
      </c>
      <c r="E637" s="1">
        <f>financials[[#This Row],[Units Sold]]*financials[[#This Row],[Sale Price]]-financials[[#This Row],[Discounts]]</f>
        <v>2335.7600000000002</v>
      </c>
      <c r="F637" s="1">
        <v>380.24</v>
      </c>
      <c r="G637" s="1">
        <v>1940</v>
      </c>
      <c r="H637" s="1">
        <f>financials[[#This Row],[sales amount]]-financials[[#This Row],[COGS]]</f>
        <v>395.76000000000022</v>
      </c>
      <c r="I637" s="5">
        <v>41883</v>
      </c>
    </row>
    <row r="638" spans="1:9" x14ac:dyDescent="0.3">
      <c r="A638" s="4" t="s">
        <v>8</v>
      </c>
      <c r="B638" s="4" t="str" cm="1">
        <f t="array" ref="B638">_xlfn.IFS(financials[[#This Row],[Discounts]]&gt;50000,"High discount",financials[[#This Row],[Discounts]]&gt;=5001,"medium discount",financials[[#This Row],[Discounts]]&gt;=1,"Low discount",financials[[#This Row],[Discounts]]&lt;1,"None")</f>
        <v>Low discount</v>
      </c>
      <c r="C638">
        <v>1727</v>
      </c>
      <c r="D638" s="1">
        <v>7</v>
      </c>
      <c r="E638" s="1">
        <f>financials[[#This Row],[Units Sold]]*financials[[#This Row],[Sale Price]]-financials[[#This Row],[Discounts]]</f>
        <v>10396.540000000001</v>
      </c>
      <c r="F638" s="1">
        <v>1692.46</v>
      </c>
      <c r="G638" s="1">
        <v>8635</v>
      </c>
      <c r="H638" s="1">
        <f>financials[[#This Row],[sales amount]]-financials[[#This Row],[COGS]]</f>
        <v>1761.5400000000009</v>
      </c>
      <c r="I638" s="5">
        <v>41548</v>
      </c>
    </row>
    <row r="639" spans="1:9" x14ac:dyDescent="0.3">
      <c r="A639" s="4" t="s">
        <v>8</v>
      </c>
      <c r="B639" s="4" t="str" cm="1">
        <f t="array" ref="B639">_xlfn.IFS(financials[[#This Row],[Discounts]]&gt;50000,"High discount",financials[[#This Row],[Discounts]]&gt;=5001,"medium discount",financials[[#This Row],[Discounts]]&gt;=1,"Low discount",financials[[#This Row],[Discounts]]&lt;1,"None")</f>
        <v>Low discount</v>
      </c>
      <c r="C639">
        <v>2300</v>
      </c>
      <c r="D639" s="1">
        <v>15</v>
      </c>
      <c r="E639" s="1">
        <f>financials[[#This Row],[Units Sold]]*financials[[#This Row],[Sale Price]]-financials[[#This Row],[Discounts]]</f>
        <v>29670</v>
      </c>
      <c r="F639" s="1">
        <v>4830</v>
      </c>
      <c r="G639" s="1">
        <v>23000</v>
      </c>
      <c r="H639" s="1">
        <f>financials[[#This Row],[sales amount]]-financials[[#This Row],[COGS]]</f>
        <v>6670</v>
      </c>
      <c r="I639" s="5">
        <v>41974</v>
      </c>
    </row>
    <row r="640" spans="1:9" x14ac:dyDescent="0.3">
      <c r="A640" s="4" t="s">
        <v>9</v>
      </c>
      <c r="B640" s="4" t="str" cm="1">
        <f t="array" ref="B640">_xlfn.IFS(financials[[#This Row],[Discounts]]&gt;50000,"High discount",financials[[#This Row],[Discounts]]&gt;=5001,"medium discount",financials[[#This Row],[Discounts]]&gt;=1,"Low discount",financials[[#This Row],[Discounts]]&lt;1,"None")</f>
        <v>Low discount</v>
      </c>
      <c r="C640">
        <v>260</v>
      </c>
      <c r="D640" s="1">
        <v>20</v>
      </c>
      <c r="E640" s="1">
        <f>financials[[#This Row],[Units Sold]]*financials[[#This Row],[Sale Price]]-financials[[#This Row],[Discounts]]</f>
        <v>4472</v>
      </c>
      <c r="F640" s="1">
        <v>728</v>
      </c>
      <c r="G640" s="1">
        <v>2600</v>
      </c>
      <c r="H640" s="1">
        <f>financials[[#This Row],[sales amount]]-financials[[#This Row],[COGS]]</f>
        <v>1872</v>
      </c>
      <c r="I640" s="5">
        <v>41671</v>
      </c>
    </row>
    <row r="641" spans="1:9" x14ac:dyDescent="0.3">
      <c r="A641" s="4" t="s">
        <v>9</v>
      </c>
      <c r="B641" s="4" t="str" cm="1">
        <f t="array" ref="B641">_xlfn.IFS(financials[[#This Row],[Discounts]]&gt;50000,"High discount",financials[[#This Row],[Discounts]]&gt;=5001,"medium discount",financials[[#This Row],[Discounts]]&gt;=1,"Low discount",financials[[#This Row],[Discounts]]&lt;1,"None")</f>
        <v>medium discount</v>
      </c>
      <c r="C641">
        <v>2470</v>
      </c>
      <c r="D641" s="1">
        <v>15</v>
      </c>
      <c r="E641" s="1">
        <f>financials[[#This Row],[Units Sold]]*financials[[#This Row],[Sale Price]]-financials[[#This Row],[Discounts]]</f>
        <v>31863</v>
      </c>
      <c r="F641" s="1">
        <v>5187</v>
      </c>
      <c r="G641" s="1">
        <v>24700</v>
      </c>
      <c r="H641" s="1">
        <f>financials[[#This Row],[sales amount]]-financials[[#This Row],[COGS]]</f>
        <v>7163</v>
      </c>
      <c r="I641" s="5">
        <v>41518</v>
      </c>
    </row>
    <row r="642" spans="1:9" x14ac:dyDescent="0.3">
      <c r="A642" s="4" t="s">
        <v>9</v>
      </c>
      <c r="B642" s="4" t="str" cm="1">
        <f t="array" ref="B642">_xlfn.IFS(financials[[#This Row],[Discounts]]&gt;50000,"High discount",financials[[#This Row],[Discounts]]&gt;=5001,"medium discount",financials[[#This Row],[Discounts]]&gt;=1,"Low discount",financials[[#This Row],[Discounts]]&lt;1,"None")</f>
        <v>Low discount</v>
      </c>
      <c r="C642">
        <v>1743</v>
      </c>
      <c r="D642" s="1">
        <v>15</v>
      </c>
      <c r="E642" s="1">
        <f>financials[[#This Row],[Units Sold]]*financials[[#This Row],[Sale Price]]-financials[[#This Row],[Discounts]]</f>
        <v>22484.7</v>
      </c>
      <c r="F642" s="1">
        <v>3660.3</v>
      </c>
      <c r="G642" s="1">
        <v>17430</v>
      </c>
      <c r="H642" s="1">
        <f>financials[[#This Row],[sales amount]]-financials[[#This Row],[COGS]]</f>
        <v>5054.7000000000007</v>
      </c>
      <c r="I642" s="5">
        <v>41548</v>
      </c>
    </row>
    <row r="643" spans="1:9" x14ac:dyDescent="0.3">
      <c r="A643" s="4" t="s">
        <v>9</v>
      </c>
      <c r="B643" s="4" t="str" cm="1">
        <f t="array" ref="B643">_xlfn.IFS(financials[[#This Row],[Discounts]]&gt;50000,"High discount",financials[[#This Row],[Discounts]]&gt;=5001,"medium discount",financials[[#This Row],[Discounts]]&gt;=1,"Low discount",financials[[#This Row],[Discounts]]&lt;1,"None")</f>
        <v>Low discount</v>
      </c>
      <c r="C643">
        <v>2914</v>
      </c>
      <c r="D643" s="1">
        <v>12</v>
      </c>
      <c r="E643" s="1">
        <f>financials[[#This Row],[Units Sold]]*financials[[#This Row],[Sale Price]]-financials[[#This Row],[Discounts]]</f>
        <v>30072.48</v>
      </c>
      <c r="F643" s="1">
        <v>4895.5200000000004</v>
      </c>
      <c r="G643" s="1">
        <v>8742</v>
      </c>
      <c r="H643" s="1">
        <f>financials[[#This Row],[sales amount]]-financials[[#This Row],[COGS]]</f>
        <v>21330.48</v>
      </c>
      <c r="I643" s="5">
        <v>41913</v>
      </c>
    </row>
    <row r="644" spans="1:9" x14ac:dyDescent="0.3">
      <c r="A644" s="4" t="s">
        <v>9</v>
      </c>
      <c r="B644" s="4" t="str" cm="1">
        <f t="array" ref="B644">_xlfn.IFS(financials[[#This Row],[Discounts]]&gt;50000,"High discount",financials[[#This Row],[Discounts]]&gt;=5001,"medium discount",financials[[#This Row],[Discounts]]&gt;=1,"Low discount",financials[[#This Row],[Discounts]]&lt;1,"None")</f>
        <v>Low discount</v>
      </c>
      <c r="C644">
        <v>1731</v>
      </c>
      <c r="D644" s="1">
        <v>7</v>
      </c>
      <c r="E644" s="1">
        <f>financials[[#This Row],[Units Sold]]*financials[[#This Row],[Sale Price]]-financials[[#This Row],[Discounts]]</f>
        <v>10420.619999999999</v>
      </c>
      <c r="F644" s="1">
        <v>1696.38</v>
      </c>
      <c r="G644" s="1">
        <v>8655</v>
      </c>
      <c r="H644" s="1">
        <f>financials[[#This Row],[sales amount]]-financials[[#This Row],[COGS]]</f>
        <v>1765.619999999999</v>
      </c>
      <c r="I644" s="5">
        <v>41913</v>
      </c>
    </row>
    <row r="645" spans="1:9" x14ac:dyDescent="0.3">
      <c r="A645" s="4" t="s">
        <v>9</v>
      </c>
      <c r="B645" s="4" t="str" cm="1">
        <f t="array" ref="B645">_xlfn.IFS(financials[[#This Row],[Discounts]]&gt;50000,"High discount",financials[[#This Row],[Discounts]]&gt;=5001,"medium discount",financials[[#This Row],[Discounts]]&gt;=1,"Low discount",financials[[#This Row],[Discounts]]&lt;1,"None")</f>
        <v>medium discount</v>
      </c>
      <c r="C645">
        <v>700</v>
      </c>
      <c r="D645" s="1">
        <v>350</v>
      </c>
      <c r="E645" s="1">
        <f>financials[[#This Row],[Units Sold]]*financials[[#This Row],[Sale Price]]-financials[[#This Row],[Discounts]]</f>
        <v>210700</v>
      </c>
      <c r="F645" s="1">
        <v>34300</v>
      </c>
      <c r="G645" s="1">
        <v>182000</v>
      </c>
      <c r="H645" s="1">
        <f>financials[[#This Row],[sales amount]]-financials[[#This Row],[COGS]]</f>
        <v>28700</v>
      </c>
      <c r="I645" s="5">
        <v>41944</v>
      </c>
    </row>
    <row r="646" spans="1:9" x14ac:dyDescent="0.3">
      <c r="A646" s="4" t="s">
        <v>9</v>
      </c>
      <c r="B646" s="4" t="str" cm="1">
        <f t="array" ref="B646">_xlfn.IFS(financials[[#This Row],[Discounts]]&gt;50000,"High discount",financials[[#This Row],[Discounts]]&gt;=5001,"medium discount",financials[[#This Row],[Discounts]]&gt;=1,"Low discount",financials[[#This Row],[Discounts]]&lt;1,"None")</f>
        <v>Low discount</v>
      </c>
      <c r="C646">
        <v>2222</v>
      </c>
      <c r="D646" s="1">
        <v>12</v>
      </c>
      <c r="E646" s="1">
        <f>financials[[#This Row],[Units Sold]]*financials[[#This Row],[Sale Price]]-financials[[#This Row],[Discounts]]</f>
        <v>22931.040000000001</v>
      </c>
      <c r="F646" s="1">
        <v>3732.96</v>
      </c>
      <c r="G646" s="1">
        <v>6666</v>
      </c>
      <c r="H646" s="1">
        <f>financials[[#This Row],[sales amount]]-financials[[#This Row],[COGS]]</f>
        <v>16265.04</v>
      </c>
      <c r="I646" s="5">
        <v>41579</v>
      </c>
    </row>
    <row r="647" spans="1:9" x14ac:dyDescent="0.3">
      <c r="A647" s="4" t="s">
        <v>9</v>
      </c>
      <c r="B647" s="4" t="str" cm="1">
        <f t="array" ref="B647">_xlfn.IFS(financials[[#This Row],[Discounts]]&gt;50000,"High discount",financials[[#This Row],[Discounts]]&gt;=5001,"medium discount",financials[[#This Row],[Discounts]]&gt;=1,"Low discount",financials[[#This Row],[Discounts]]&lt;1,"None")</f>
        <v>High discount</v>
      </c>
      <c r="C647">
        <v>1177</v>
      </c>
      <c r="D647" s="1">
        <v>350</v>
      </c>
      <c r="E647" s="1">
        <f>financials[[#This Row],[Units Sold]]*financials[[#This Row],[Sale Price]]-financials[[#This Row],[Discounts]]</f>
        <v>354277</v>
      </c>
      <c r="F647" s="1">
        <v>57673</v>
      </c>
      <c r="G647" s="1">
        <v>306020</v>
      </c>
      <c r="H647" s="1">
        <f>financials[[#This Row],[sales amount]]-financials[[#This Row],[COGS]]</f>
        <v>48257</v>
      </c>
      <c r="I647" s="5">
        <v>41944</v>
      </c>
    </row>
    <row r="648" spans="1:9" x14ac:dyDescent="0.3">
      <c r="A648" s="4" t="s">
        <v>9</v>
      </c>
      <c r="B648" s="4" t="str" cm="1">
        <f t="array" ref="B648">_xlfn.IFS(financials[[#This Row],[Discounts]]&gt;50000,"High discount",financials[[#This Row],[Discounts]]&gt;=5001,"medium discount",financials[[#This Row],[Discounts]]&gt;=1,"Low discount",financials[[#This Row],[Discounts]]&lt;1,"None")</f>
        <v>High discount</v>
      </c>
      <c r="C648">
        <v>1922</v>
      </c>
      <c r="D648" s="1">
        <v>350</v>
      </c>
      <c r="E648" s="1">
        <f>financials[[#This Row],[Units Sold]]*financials[[#This Row],[Sale Price]]-financials[[#This Row],[Discounts]]</f>
        <v>578522</v>
      </c>
      <c r="F648" s="1">
        <v>94178</v>
      </c>
      <c r="G648" s="1">
        <v>499720</v>
      </c>
      <c r="H648" s="1">
        <f>financials[[#This Row],[sales amount]]-financials[[#This Row],[COGS]]</f>
        <v>78802</v>
      </c>
      <c r="I648" s="5">
        <v>41579</v>
      </c>
    </row>
    <row r="649" spans="1:9" x14ac:dyDescent="0.3">
      <c r="A649" s="4" t="s">
        <v>10</v>
      </c>
      <c r="B649" s="4" t="str" cm="1">
        <f t="array" ref="B649">_xlfn.IFS(financials[[#This Row],[Discounts]]&gt;50000,"High discount",financials[[#This Row],[Discounts]]&gt;=5001,"medium discount",financials[[#This Row],[Discounts]]&gt;=1,"Low discount",financials[[#This Row],[Discounts]]&lt;1,"None")</f>
        <v>medium discount</v>
      </c>
      <c r="C649">
        <v>1575</v>
      </c>
      <c r="D649" s="1">
        <v>125</v>
      </c>
      <c r="E649" s="1">
        <f>financials[[#This Row],[Units Sold]]*financials[[#This Row],[Sale Price]]-financials[[#This Row],[Discounts]]</f>
        <v>169312.5</v>
      </c>
      <c r="F649" s="1">
        <v>27562.5</v>
      </c>
      <c r="G649" s="1">
        <v>189000</v>
      </c>
      <c r="H649" s="1">
        <f>financials[[#This Row],[sales amount]]-financials[[#This Row],[COGS]]</f>
        <v>-19687.5</v>
      </c>
      <c r="I649" s="5">
        <v>41671</v>
      </c>
    </row>
    <row r="650" spans="1:9" x14ac:dyDescent="0.3">
      <c r="A650" s="4" t="s">
        <v>10</v>
      </c>
      <c r="B650" s="4" t="str" cm="1">
        <f t="array" ref="B650">_xlfn.IFS(financials[[#This Row],[Discounts]]&gt;50000,"High discount",financials[[#This Row],[Discounts]]&gt;=5001,"medium discount",financials[[#This Row],[Discounts]]&gt;=1,"Low discount",financials[[#This Row],[Discounts]]&lt;1,"None")</f>
        <v>Low discount</v>
      </c>
      <c r="C650">
        <v>606</v>
      </c>
      <c r="D650" s="1">
        <v>20</v>
      </c>
      <c r="E650" s="1">
        <f>financials[[#This Row],[Units Sold]]*financials[[#This Row],[Sale Price]]-financials[[#This Row],[Discounts]]</f>
        <v>10423.200000000001</v>
      </c>
      <c r="F650" s="1">
        <v>1696.8000000000002</v>
      </c>
      <c r="G650" s="1">
        <v>6060</v>
      </c>
      <c r="H650" s="1">
        <f>financials[[#This Row],[sales amount]]-financials[[#This Row],[COGS]]</f>
        <v>4363.2000000000007</v>
      </c>
      <c r="I650" s="5">
        <v>41730</v>
      </c>
    </row>
    <row r="651" spans="1:9" x14ac:dyDescent="0.3">
      <c r="A651" s="4" t="s">
        <v>10</v>
      </c>
      <c r="B651" s="4" t="str" cm="1">
        <f t="array" ref="B651">_xlfn.IFS(financials[[#This Row],[Discounts]]&gt;50000,"High discount",financials[[#This Row],[Discounts]]&gt;=5001,"medium discount",financials[[#This Row],[Discounts]]&gt;=1,"Low discount",financials[[#This Row],[Discounts]]&lt;1,"None")</f>
        <v>High discount</v>
      </c>
      <c r="C651">
        <v>2460</v>
      </c>
      <c r="D651" s="1">
        <v>300</v>
      </c>
      <c r="E651" s="1">
        <f>financials[[#This Row],[Units Sold]]*financials[[#This Row],[Sale Price]]-financials[[#This Row],[Discounts]]</f>
        <v>634680</v>
      </c>
      <c r="F651" s="1">
        <v>103320</v>
      </c>
      <c r="G651" s="1">
        <v>615000</v>
      </c>
      <c r="H651" s="1">
        <f>financials[[#This Row],[sales amount]]-financials[[#This Row],[COGS]]</f>
        <v>19680</v>
      </c>
      <c r="I651" s="5">
        <v>41821</v>
      </c>
    </row>
    <row r="652" spans="1:9" x14ac:dyDescent="0.3">
      <c r="A652" s="4" t="s">
        <v>10</v>
      </c>
      <c r="B652" s="4" t="str" cm="1">
        <f t="array" ref="B652">_xlfn.IFS(financials[[#This Row],[Discounts]]&gt;50000,"High discount",financials[[#This Row],[Discounts]]&gt;=5001,"medium discount",financials[[#This Row],[Discounts]]&gt;=1,"Low discount",financials[[#This Row],[Discounts]]&lt;1,"None")</f>
        <v>medium discount</v>
      </c>
      <c r="C652">
        <v>269</v>
      </c>
      <c r="D652" s="1">
        <v>300</v>
      </c>
      <c r="E652" s="1">
        <f>financials[[#This Row],[Units Sold]]*financials[[#This Row],[Sale Price]]-financials[[#This Row],[Discounts]]</f>
        <v>69402</v>
      </c>
      <c r="F652" s="1">
        <v>11298</v>
      </c>
      <c r="G652" s="1">
        <v>67250</v>
      </c>
      <c r="H652" s="1">
        <f>financials[[#This Row],[sales amount]]-financials[[#This Row],[COGS]]</f>
        <v>2152</v>
      </c>
      <c r="I652" s="5">
        <v>41548</v>
      </c>
    </row>
    <row r="653" spans="1:9" x14ac:dyDescent="0.3">
      <c r="A653" s="4" t="s">
        <v>10</v>
      </c>
      <c r="B653" s="4" t="str" cm="1">
        <f t="array" ref="B653">_xlfn.IFS(financials[[#This Row],[Discounts]]&gt;50000,"High discount",financials[[#This Row],[Discounts]]&gt;=5001,"medium discount",financials[[#This Row],[Discounts]]&gt;=1,"Low discount",financials[[#This Row],[Discounts]]&lt;1,"None")</f>
        <v>High discount</v>
      </c>
      <c r="C653">
        <v>2536</v>
      </c>
      <c r="D653" s="1">
        <v>300</v>
      </c>
      <c r="E653" s="1">
        <f>financials[[#This Row],[Units Sold]]*financials[[#This Row],[Sale Price]]-financials[[#This Row],[Discounts]]</f>
        <v>654288</v>
      </c>
      <c r="F653" s="1">
        <v>106512</v>
      </c>
      <c r="G653" s="1">
        <v>634000</v>
      </c>
      <c r="H653" s="1">
        <f>financials[[#This Row],[sales amount]]-financials[[#This Row],[COGS]]</f>
        <v>20288</v>
      </c>
      <c r="I653" s="5">
        <v>41579</v>
      </c>
    </row>
    <row r="654" spans="1:9" x14ac:dyDescent="0.3">
      <c r="A654" s="4" t="s">
        <v>11</v>
      </c>
      <c r="B654" s="4" t="str" cm="1">
        <f t="array" ref="B654">_xlfn.IFS(financials[[#This Row],[Discounts]]&gt;50000,"High discount",financials[[#This Row],[Discounts]]&gt;=5001,"medium discount",financials[[#This Row],[Discounts]]&gt;=1,"Low discount",financials[[#This Row],[Discounts]]&lt;1,"None")</f>
        <v>Low discount</v>
      </c>
      <c r="C654">
        <v>2903</v>
      </c>
      <c r="D654" s="1">
        <v>7</v>
      </c>
      <c r="E654" s="1">
        <f>financials[[#This Row],[Units Sold]]*financials[[#This Row],[Sale Price]]-financials[[#This Row],[Discounts]]</f>
        <v>17476.060000000001</v>
      </c>
      <c r="F654" s="1">
        <v>2844.94</v>
      </c>
      <c r="G654" s="1">
        <v>14515</v>
      </c>
      <c r="H654" s="1">
        <f>financials[[#This Row],[sales amount]]-financials[[#This Row],[COGS]]</f>
        <v>2961.0600000000013</v>
      </c>
      <c r="I654" s="5">
        <v>41699</v>
      </c>
    </row>
    <row r="655" spans="1:9" x14ac:dyDescent="0.3">
      <c r="A655" s="4" t="s">
        <v>11</v>
      </c>
      <c r="B655" s="4" t="str" cm="1">
        <f t="array" ref="B655">_xlfn.IFS(financials[[#This Row],[Discounts]]&gt;50000,"High discount",financials[[#This Row],[Discounts]]&gt;=5001,"medium discount",financials[[#This Row],[Discounts]]&gt;=1,"Low discount",financials[[#This Row],[Discounts]]&lt;1,"None")</f>
        <v>High discount</v>
      </c>
      <c r="C655">
        <v>2541</v>
      </c>
      <c r="D655" s="1">
        <v>300</v>
      </c>
      <c r="E655" s="1">
        <f>financials[[#This Row],[Units Sold]]*financials[[#This Row],[Sale Price]]-financials[[#This Row],[Discounts]]</f>
        <v>655578</v>
      </c>
      <c r="F655" s="1">
        <v>106722</v>
      </c>
      <c r="G655" s="1">
        <v>635250</v>
      </c>
      <c r="H655" s="1">
        <f>financials[[#This Row],[sales amount]]-financials[[#This Row],[COGS]]</f>
        <v>20328</v>
      </c>
      <c r="I655" s="5">
        <v>41852</v>
      </c>
    </row>
    <row r="656" spans="1:9" x14ac:dyDescent="0.3">
      <c r="A656" s="4" t="s">
        <v>11</v>
      </c>
      <c r="B656" s="4" t="str" cm="1">
        <f t="array" ref="B656">_xlfn.IFS(financials[[#This Row],[Discounts]]&gt;50000,"High discount",financials[[#This Row],[Discounts]]&gt;=5001,"medium discount",financials[[#This Row],[Discounts]]&gt;=1,"Low discount",financials[[#This Row],[Discounts]]&lt;1,"None")</f>
        <v>medium discount</v>
      </c>
      <c r="C656">
        <v>269</v>
      </c>
      <c r="D656" s="1">
        <v>300</v>
      </c>
      <c r="E656" s="1">
        <f>financials[[#This Row],[Units Sold]]*financials[[#This Row],[Sale Price]]-financials[[#This Row],[Discounts]]</f>
        <v>69402</v>
      </c>
      <c r="F656" s="1">
        <v>11298</v>
      </c>
      <c r="G656" s="1">
        <v>67250</v>
      </c>
      <c r="H656" s="1">
        <f>financials[[#This Row],[sales amount]]-financials[[#This Row],[COGS]]</f>
        <v>2152</v>
      </c>
      <c r="I656" s="5">
        <v>41548</v>
      </c>
    </row>
    <row r="657" spans="1:9" x14ac:dyDescent="0.3">
      <c r="A657" s="4" t="s">
        <v>11</v>
      </c>
      <c r="B657" s="4" t="str" cm="1">
        <f t="array" ref="B657">_xlfn.IFS(financials[[#This Row],[Discounts]]&gt;50000,"High discount",financials[[#This Row],[Discounts]]&gt;=5001,"medium discount",financials[[#This Row],[Discounts]]&gt;=1,"Low discount",financials[[#This Row],[Discounts]]&lt;1,"None")</f>
        <v>High discount</v>
      </c>
      <c r="C657">
        <v>1496</v>
      </c>
      <c r="D657" s="1">
        <v>300</v>
      </c>
      <c r="E657" s="1">
        <f>financials[[#This Row],[Units Sold]]*financials[[#This Row],[Sale Price]]-financials[[#This Row],[Discounts]]</f>
        <v>385968</v>
      </c>
      <c r="F657" s="1">
        <v>62832</v>
      </c>
      <c r="G657" s="1">
        <v>374000</v>
      </c>
      <c r="H657" s="1">
        <f>financials[[#This Row],[sales amount]]-financials[[#This Row],[COGS]]</f>
        <v>11968</v>
      </c>
      <c r="I657" s="5">
        <v>41913</v>
      </c>
    </row>
    <row r="658" spans="1:9" x14ac:dyDescent="0.3">
      <c r="A658" s="4" t="s">
        <v>11</v>
      </c>
      <c r="B658" s="4" t="str" cm="1">
        <f t="array" ref="B658">_xlfn.IFS(financials[[#This Row],[Discounts]]&gt;50000,"High discount",financials[[#This Row],[Discounts]]&gt;=5001,"medium discount",financials[[#This Row],[Discounts]]&gt;=1,"Low discount",financials[[#This Row],[Discounts]]&lt;1,"None")</f>
        <v>medium discount</v>
      </c>
      <c r="C658">
        <v>1010</v>
      </c>
      <c r="D658" s="1">
        <v>300</v>
      </c>
      <c r="E658" s="1">
        <f>financials[[#This Row],[Units Sold]]*financials[[#This Row],[Sale Price]]-financials[[#This Row],[Discounts]]</f>
        <v>260580</v>
      </c>
      <c r="F658" s="1">
        <v>42420</v>
      </c>
      <c r="G658" s="1">
        <v>252500</v>
      </c>
      <c r="H658" s="1">
        <f>financials[[#This Row],[sales amount]]-financials[[#This Row],[COGS]]</f>
        <v>8080</v>
      </c>
      <c r="I658" s="5">
        <v>41913</v>
      </c>
    </row>
    <row r="659" spans="1:9" x14ac:dyDescent="0.3">
      <c r="A659" s="4" t="s">
        <v>11</v>
      </c>
      <c r="B659" s="4" t="str" cm="1">
        <f t="array" ref="B659">_xlfn.IFS(financials[[#This Row],[Discounts]]&gt;50000,"High discount",financials[[#This Row],[Discounts]]&gt;=5001,"medium discount",financials[[#This Row],[Discounts]]&gt;=1,"Low discount",financials[[#This Row],[Discounts]]&lt;1,"None")</f>
        <v>High discount</v>
      </c>
      <c r="C659">
        <v>1281</v>
      </c>
      <c r="D659" s="1">
        <v>350</v>
      </c>
      <c r="E659" s="1">
        <f>financials[[#This Row],[Units Sold]]*financials[[#This Row],[Sale Price]]-financials[[#This Row],[Discounts]]</f>
        <v>385581</v>
      </c>
      <c r="F659" s="1">
        <v>62769</v>
      </c>
      <c r="G659" s="1">
        <v>333060</v>
      </c>
      <c r="H659" s="1">
        <f>financials[[#This Row],[sales amount]]-financials[[#This Row],[COGS]]</f>
        <v>52521</v>
      </c>
      <c r="I659" s="5">
        <v>41609</v>
      </c>
    </row>
    <row r="660" spans="1:9" x14ac:dyDescent="0.3">
      <c r="A660" s="4" t="s">
        <v>12</v>
      </c>
      <c r="B660" s="4" t="str" cm="1">
        <f t="array" ref="B660">_xlfn.IFS(financials[[#This Row],[Discounts]]&gt;50000,"High discount",financials[[#This Row],[Discounts]]&gt;=5001,"medium discount",financials[[#This Row],[Discounts]]&gt;=1,"Low discount",financials[[#This Row],[Discounts]]&lt;1,"None")</f>
        <v>medium discount</v>
      </c>
      <c r="C660">
        <v>888</v>
      </c>
      <c r="D660" s="1">
        <v>300</v>
      </c>
      <c r="E660" s="1">
        <f>financials[[#This Row],[Units Sold]]*financials[[#This Row],[Sale Price]]-financials[[#This Row],[Discounts]]</f>
        <v>229104</v>
      </c>
      <c r="F660" s="1">
        <v>37296</v>
      </c>
      <c r="G660" s="1">
        <v>222000</v>
      </c>
      <c r="H660" s="1">
        <f>financials[[#This Row],[sales amount]]-financials[[#This Row],[COGS]]</f>
        <v>7104</v>
      </c>
      <c r="I660" s="5">
        <v>41699</v>
      </c>
    </row>
    <row r="661" spans="1:9" x14ac:dyDescent="0.3">
      <c r="A661" s="4" t="s">
        <v>12</v>
      </c>
      <c r="B661" s="4" t="str" cm="1">
        <f t="array" ref="B661">_xlfn.IFS(financials[[#This Row],[Discounts]]&gt;50000,"High discount",financials[[#This Row],[Discounts]]&gt;=5001,"medium discount",financials[[#This Row],[Discounts]]&gt;=1,"Low discount",financials[[#This Row],[Discounts]]&lt;1,"None")</f>
        <v>medium discount</v>
      </c>
      <c r="C661">
        <v>2844</v>
      </c>
      <c r="D661" s="1">
        <v>125</v>
      </c>
      <c r="E661" s="1">
        <f>financials[[#This Row],[Units Sold]]*financials[[#This Row],[Sale Price]]-financials[[#This Row],[Discounts]]</f>
        <v>305730</v>
      </c>
      <c r="F661" s="1">
        <v>49770</v>
      </c>
      <c r="G661" s="1">
        <v>341280</v>
      </c>
      <c r="H661" s="1">
        <f>financials[[#This Row],[sales amount]]-financials[[#This Row],[COGS]]</f>
        <v>-35550</v>
      </c>
      <c r="I661" s="5">
        <v>41760</v>
      </c>
    </row>
    <row r="662" spans="1:9" x14ac:dyDescent="0.3">
      <c r="A662" s="4" t="s">
        <v>12</v>
      </c>
      <c r="B662" s="4" t="str" cm="1">
        <f t="array" ref="B662">_xlfn.IFS(financials[[#This Row],[Discounts]]&gt;50000,"High discount",financials[[#This Row],[Discounts]]&gt;=5001,"medium discount",financials[[#This Row],[Discounts]]&gt;=1,"Low discount",financials[[#This Row],[Discounts]]&lt;1,"None")</f>
        <v>Low discount</v>
      </c>
      <c r="C662">
        <v>2475</v>
      </c>
      <c r="D662" s="1">
        <v>12</v>
      </c>
      <c r="E662" s="1">
        <f>financials[[#This Row],[Units Sold]]*financials[[#This Row],[Sale Price]]-financials[[#This Row],[Discounts]]</f>
        <v>25542</v>
      </c>
      <c r="F662" s="1">
        <v>4158</v>
      </c>
      <c r="G662" s="1">
        <v>7425</v>
      </c>
      <c r="H662" s="1">
        <f>financials[[#This Row],[sales amount]]-financials[[#This Row],[COGS]]</f>
        <v>18117</v>
      </c>
      <c r="I662" s="5">
        <v>41852</v>
      </c>
    </row>
    <row r="663" spans="1:9" x14ac:dyDescent="0.3">
      <c r="A663" s="4" t="s">
        <v>12</v>
      </c>
      <c r="B663" s="4" t="str" cm="1">
        <f t="array" ref="B663">_xlfn.IFS(financials[[#This Row],[Discounts]]&gt;50000,"High discount",financials[[#This Row],[Discounts]]&gt;=5001,"medium discount",financials[[#This Row],[Discounts]]&gt;=1,"Low discount",financials[[#This Row],[Discounts]]&lt;1,"None")</f>
        <v>Low discount</v>
      </c>
      <c r="C663">
        <v>1743</v>
      </c>
      <c r="D663" s="1">
        <v>15</v>
      </c>
      <c r="E663" s="1">
        <f>financials[[#This Row],[Units Sold]]*financials[[#This Row],[Sale Price]]-financials[[#This Row],[Discounts]]</f>
        <v>22484.7</v>
      </c>
      <c r="F663" s="1">
        <v>3660.3</v>
      </c>
      <c r="G663" s="1">
        <v>17430</v>
      </c>
      <c r="H663" s="1">
        <f>financials[[#This Row],[sales amount]]-financials[[#This Row],[COGS]]</f>
        <v>5054.7000000000007</v>
      </c>
      <c r="I663" s="5">
        <v>41548</v>
      </c>
    </row>
    <row r="664" spans="1:9" x14ac:dyDescent="0.3">
      <c r="A664" s="4" t="s">
        <v>12</v>
      </c>
      <c r="B664" s="4" t="str" cm="1">
        <f t="array" ref="B664">_xlfn.IFS(financials[[#This Row],[Discounts]]&gt;50000,"High discount",financials[[#This Row],[Discounts]]&gt;=5001,"medium discount",financials[[#This Row],[Discounts]]&gt;=1,"Low discount",financials[[#This Row],[Discounts]]&lt;1,"None")</f>
        <v>Low discount</v>
      </c>
      <c r="C664">
        <v>2914</v>
      </c>
      <c r="D664" s="1">
        <v>12</v>
      </c>
      <c r="E664" s="1">
        <f>financials[[#This Row],[Units Sold]]*financials[[#This Row],[Sale Price]]-financials[[#This Row],[Discounts]]</f>
        <v>30072.48</v>
      </c>
      <c r="F664" s="1">
        <v>4895.5200000000004</v>
      </c>
      <c r="G664" s="1">
        <v>8742</v>
      </c>
      <c r="H664" s="1">
        <f>financials[[#This Row],[sales amount]]-financials[[#This Row],[COGS]]</f>
        <v>21330.48</v>
      </c>
      <c r="I664" s="5">
        <v>41913</v>
      </c>
    </row>
    <row r="665" spans="1:9" x14ac:dyDescent="0.3">
      <c r="A665" s="4" t="s">
        <v>12</v>
      </c>
      <c r="B665" s="4" t="str" cm="1">
        <f t="array" ref="B665">_xlfn.IFS(financials[[#This Row],[Discounts]]&gt;50000,"High discount",financials[[#This Row],[Discounts]]&gt;=5001,"medium discount",financials[[#This Row],[Discounts]]&gt;=1,"Low discount",financials[[#This Row],[Discounts]]&lt;1,"None")</f>
        <v>Low discount</v>
      </c>
      <c r="C665">
        <v>1731</v>
      </c>
      <c r="D665" s="1">
        <v>7</v>
      </c>
      <c r="E665" s="1">
        <f>financials[[#This Row],[Units Sold]]*financials[[#This Row],[Sale Price]]-financials[[#This Row],[Discounts]]</f>
        <v>10420.619999999999</v>
      </c>
      <c r="F665" s="1">
        <v>1696.38</v>
      </c>
      <c r="G665" s="1">
        <v>8655</v>
      </c>
      <c r="H665" s="1">
        <f>financials[[#This Row],[sales amount]]-financials[[#This Row],[COGS]]</f>
        <v>1765.619999999999</v>
      </c>
      <c r="I665" s="5">
        <v>41913</v>
      </c>
    </row>
    <row r="666" spans="1:9" x14ac:dyDescent="0.3">
      <c r="A666" s="4" t="s">
        <v>12</v>
      </c>
      <c r="B666" s="4" t="str" cm="1">
        <f t="array" ref="B666">_xlfn.IFS(financials[[#This Row],[Discounts]]&gt;50000,"High discount",financials[[#This Row],[Discounts]]&gt;=5001,"medium discount",financials[[#This Row],[Discounts]]&gt;=1,"Low discount",financials[[#This Row],[Discounts]]&lt;1,"None")</f>
        <v>Low discount</v>
      </c>
      <c r="C666">
        <v>1727</v>
      </c>
      <c r="D666" s="1">
        <v>7</v>
      </c>
      <c r="E666" s="1">
        <f>financials[[#This Row],[Units Sold]]*financials[[#This Row],[Sale Price]]-financials[[#This Row],[Discounts]]</f>
        <v>10396.540000000001</v>
      </c>
      <c r="F666" s="1">
        <v>1692.46</v>
      </c>
      <c r="G666" s="1">
        <v>8635</v>
      </c>
      <c r="H666" s="1">
        <f>financials[[#This Row],[sales amount]]-financials[[#This Row],[COGS]]</f>
        <v>1761.5400000000009</v>
      </c>
      <c r="I666" s="5">
        <v>41548</v>
      </c>
    </row>
    <row r="667" spans="1:9" x14ac:dyDescent="0.3">
      <c r="A667" s="4" t="s">
        <v>12</v>
      </c>
      <c r="B667" s="4" t="str" cm="1">
        <f t="array" ref="B667">_xlfn.IFS(financials[[#This Row],[Discounts]]&gt;50000,"High discount",financials[[#This Row],[Discounts]]&gt;=5001,"medium discount",financials[[#This Row],[Discounts]]&gt;=1,"Low discount",financials[[#This Row],[Discounts]]&lt;1,"None")</f>
        <v>Low discount</v>
      </c>
      <c r="C667">
        <v>1870</v>
      </c>
      <c r="D667" s="1">
        <v>15</v>
      </c>
      <c r="E667" s="1">
        <f>financials[[#This Row],[Units Sold]]*financials[[#This Row],[Sale Price]]-financials[[#This Row],[Discounts]]</f>
        <v>24123</v>
      </c>
      <c r="F667" s="1">
        <v>3927</v>
      </c>
      <c r="G667" s="1">
        <v>18700</v>
      </c>
      <c r="H667" s="1">
        <f>financials[[#This Row],[sales amount]]-financials[[#This Row],[COGS]]</f>
        <v>5423</v>
      </c>
      <c r="I667" s="5">
        <v>41579</v>
      </c>
    </row>
    <row r="668" spans="1:9" x14ac:dyDescent="0.3">
      <c r="A668" s="4" t="s">
        <v>7</v>
      </c>
      <c r="B668" s="4" t="str" cm="1">
        <f t="array" ref="B668">_xlfn.IFS(financials[[#This Row],[Discounts]]&gt;50000,"High discount",financials[[#This Row],[Discounts]]&gt;=5001,"medium discount",financials[[#This Row],[Discounts]]&gt;=1,"Low discount",financials[[#This Row],[Discounts]]&lt;1,"None")</f>
        <v>medium discount</v>
      </c>
      <c r="C668">
        <v>1174</v>
      </c>
      <c r="D668" s="1">
        <v>125</v>
      </c>
      <c r="E668" s="1">
        <f>financials[[#This Row],[Units Sold]]*financials[[#This Row],[Sale Price]]-financials[[#This Row],[Discounts]]</f>
        <v>124737.5</v>
      </c>
      <c r="F668" s="1">
        <v>22012.5</v>
      </c>
      <c r="G668" s="1">
        <v>140880</v>
      </c>
      <c r="H668" s="1">
        <f>financials[[#This Row],[sales amount]]-financials[[#This Row],[COGS]]</f>
        <v>-16142.5</v>
      </c>
      <c r="I668" s="5">
        <v>41852</v>
      </c>
    </row>
    <row r="669" spans="1:9" x14ac:dyDescent="0.3">
      <c r="A669" s="4" t="s">
        <v>7</v>
      </c>
      <c r="B669" s="4" t="str" cm="1">
        <f t="array" ref="B669">_xlfn.IFS(financials[[#This Row],[Discounts]]&gt;50000,"High discount",financials[[#This Row],[Discounts]]&gt;=5001,"medium discount",financials[[#This Row],[Discounts]]&gt;=1,"Low discount",financials[[#This Row],[Discounts]]&lt;1,"None")</f>
        <v>High discount</v>
      </c>
      <c r="C669">
        <v>2767</v>
      </c>
      <c r="D669" s="1">
        <v>125</v>
      </c>
      <c r="E669" s="1">
        <f>financials[[#This Row],[Units Sold]]*financials[[#This Row],[Sale Price]]-financials[[#This Row],[Discounts]]</f>
        <v>293993.75</v>
      </c>
      <c r="F669" s="1">
        <v>51881.25</v>
      </c>
      <c r="G669" s="1">
        <v>332040</v>
      </c>
      <c r="H669" s="1">
        <f>financials[[#This Row],[sales amount]]-financials[[#This Row],[COGS]]</f>
        <v>-38046.25</v>
      </c>
      <c r="I669" s="5">
        <v>41852</v>
      </c>
    </row>
    <row r="670" spans="1:9" x14ac:dyDescent="0.3">
      <c r="A670" s="4" t="s">
        <v>7</v>
      </c>
      <c r="B670" s="4" t="str" cm="1">
        <f t="array" ref="B670">_xlfn.IFS(financials[[#This Row],[Discounts]]&gt;50000,"High discount",financials[[#This Row],[Discounts]]&gt;=5001,"medium discount",financials[[#This Row],[Discounts]]&gt;=1,"Low discount",financials[[#This Row],[Discounts]]&lt;1,"None")</f>
        <v>medium discount</v>
      </c>
      <c r="C670">
        <v>1085</v>
      </c>
      <c r="D670" s="1">
        <v>125</v>
      </c>
      <c r="E670" s="1">
        <f>financials[[#This Row],[Units Sold]]*financials[[#This Row],[Sale Price]]-financials[[#This Row],[Discounts]]</f>
        <v>115281.25</v>
      </c>
      <c r="F670" s="1">
        <v>20343.75</v>
      </c>
      <c r="G670" s="1">
        <v>130200</v>
      </c>
      <c r="H670" s="1">
        <f>financials[[#This Row],[sales amount]]-financials[[#This Row],[COGS]]</f>
        <v>-14918.75</v>
      </c>
      <c r="I670" s="5">
        <v>41913</v>
      </c>
    </row>
    <row r="671" spans="1:9" x14ac:dyDescent="0.3">
      <c r="A671" s="4" t="s">
        <v>8</v>
      </c>
      <c r="B671" s="4" t="str" cm="1">
        <f t="array" ref="B671">_xlfn.IFS(financials[[#This Row],[Discounts]]&gt;50000,"High discount",financials[[#This Row],[Discounts]]&gt;=5001,"medium discount",financials[[#This Row],[Discounts]]&gt;=1,"Low discount",financials[[#This Row],[Discounts]]&lt;1,"None")</f>
        <v>medium discount</v>
      </c>
      <c r="C671">
        <v>546</v>
      </c>
      <c r="D671" s="1">
        <v>300</v>
      </c>
      <c r="E671" s="1">
        <f>financials[[#This Row],[Units Sold]]*financials[[#This Row],[Sale Price]]-financials[[#This Row],[Discounts]]</f>
        <v>139230</v>
      </c>
      <c r="F671" s="1">
        <v>24570</v>
      </c>
      <c r="G671" s="1">
        <v>136500</v>
      </c>
      <c r="H671" s="1">
        <f>financials[[#This Row],[sales amount]]-financials[[#This Row],[COGS]]</f>
        <v>2730</v>
      </c>
      <c r="I671" s="5">
        <v>41913</v>
      </c>
    </row>
    <row r="672" spans="1:9" x14ac:dyDescent="0.3">
      <c r="A672" s="4" t="s">
        <v>9</v>
      </c>
      <c r="B672" s="4" t="str" cm="1">
        <f t="array" ref="B672">_xlfn.IFS(financials[[#This Row],[Discounts]]&gt;50000,"High discount",financials[[#This Row],[Discounts]]&gt;=5001,"medium discount",financials[[#This Row],[Discounts]]&gt;=1,"Low discount",financials[[#This Row],[Discounts]]&lt;1,"None")</f>
        <v>Low discount</v>
      </c>
      <c r="C672">
        <v>1158</v>
      </c>
      <c r="D672" s="1">
        <v>20</v>
      </c>
      <c r="E672" s="1">
        <f>financials[[#This Row],[Units Sold]]*financials[[#This Row],[Sale Price]]-financials[[#This Row],[Discounts]]</f>
        <v>19686</v>
      </c>
      <c r="F672" s="1">
        <v>3474</v>
      </c>
      <c r="G672" s="1">
        <v>11580</v>
      </c>
      <c r="H672" s="1">
        <f>financials[[#This Row],[sales amount]]-financials[[#This Row],[COGS]]</f>
        <v>8106</v>
      </c>
      <c r="I672" s="5">
        <v>41699</v>
      </c>
    </row>
    <row r="673" spans="1:9" x14ac:dyDescent="0.3">
      <c r="A673" s="4" t="s">
        <v>9</v>
      </c>
      <c r="B673" s="4" t="str" cm="1">
        <f t="array" ref="B673">_xlfn.IFS(financials[[#This Row],[Discounts]]&gt;50000,"High discount",financials[[#This Row],[Discounts]]&gt;=5001,"medium discount",financials[[#This Row],[Discounts]]&gt;=1,"Low discount",financials[[#This Row],[Discounts]]&lt;1,"None")</f>
        <v>Low discount</v>
      </c>
      <c r="C673">
        <v>1614</v>
      </c>
      <c r="D673" s="1">
        <v>15</v>
      </c>
      <c r="E673" s="1">
        <f>financials[[#This Row],[Units Sold]]*financials[[#This Row],[Sale Price]]-financials[[#This Row],[Discounts]]</f>
        <v>20578.5</v>
      </c>
      <c r="F673" s="1">
        <v>3631.5</v>
      </c>
      <c r="G673" s="1">
        <v>16140</v>
      </c>
      <c r="H673" s="1">
        <f>financials[[#This Row],[sales amount]]-financials[[#This Row],[COGS]]</f>
        <v>4438.5</v>
      </c>
      <c r="I673" s="5">
        <v>41730</v>
      </c>
    </row>
    <row r="674" spans="1:9" x14ac:dyDescent="0.3">
      <c r="A674" s="4" t="s">
        <v>9</v>
      </c>
      <c r="B674" s="4" t="str" cm="1">
        <f t="array" ref="B674">_xlfn.IFS(financials[[#This Row],[Discounts]]&gt;50000,"High discount",financials[[#This Row],[Discounts]]&gt;=5001,"medium discount",financials[[#This Row],[Discounts]]&gt;=1,"Low discount",financials[[#This Row],[Discounts]]&lt;1,"None")</f>
        <v>Low discount</v>
      </c>
      <c r="C674">
        <v>2535</v>
      </c>
      <c r="D674" s="1">
        <v>7</v>
      </c>
      <c r="E674" s="1">
        <f>financials[[#This Row],[Units Sold]]*financials[[#This Row],[Sale Price]]-financials[[#This Row],[Discounts]]</f>
        <v>15083.25</v>
      </c>
      <c r="F674" s="1">
        <v>2661.75</v>
      </c>
      <c r="G674" s="1">
        <v>12675</v>
      </c>
      <c r="H674" s="1">
        <f>financials[[#This Row],[sales amount]]-financials[[#This Row],[COGS]]</f>
        <v>2408.25</v>
      </c>
      <c r="I674" s="5">
        <v>41730</v>
      </c>
    </row>
    <row r="675" spans="1:9" x14ac:dyDescent="0.3">
      <c r="A675" s="4" t="s">
        <v>9</v>
      </c>
      <c r="B675" s="4" t="str" cm="1">
        <f t="array" ref="B675">_xlfn.IFS(financials[[#This Row],[Discounts]]&gt;50000,"High discount",financials[[#This Row],[Discounts]]&gt;=5001,"medium discount",financials[[#This Row],[Discounts]]&gt;=1,"Low discount",financials[[#This Row],[Discounts]]&lt;1,"None")</f>
        <v>High discount</v>
      </c>
      <c r="C675">
        <v>2851</v>
      </c>
      <c r="D675" s="1">
        <v>350</v>
      </c>
      <c r="E675" s="1">
        <f>financials[[#This Row],[Units Sold]]*financials[[#This Row],[Sale Price]]-financials[[#This Row],[Discounts]]</f>
        <v>848172.5</v>
      </c>
      <c r="F675" s="1">
        <v>149677.5</v>
      </c>
      <c r="G675" s="1">
        <v>741260</v>
      </c>
      <c r="H675" s="1">
        <f>financials[[#This Row],[sales amount]]-financials[[#This Row],[COGS]]</f>
        <v>106912.5</v>
      </c>
      <c r="I675" s="5">
        <v>41760</v>
      </c>
    </row>
    <row r="676" spans="1:9" x14ac:dyDescent="0.3">
      <c r="A676" s="4" t="s">
        <v>9</v>
      </c>
      <c r="B676" s="4" t="str" cm="1">
        <f t="array" ref="B676">_xlfn.IFS(financials[[#This Row],[Discounts]]&gt;50000,"High discount",financials[[#This Row],[Discounts]]&gt;=5001,"medium discount",financials[[#This Row],[Discounts]]&gt;=1,"Low discount",financials[[#This Row],[Discounts]]&lt;1,"None")</f>
        <v>medium discount</v>
      </c>
      <c r="C676">
        <v>2559</v>
      </c>
      <c r="D676" s="1">
        <v>15</v>
      </c>
      <c r="E676" s="1">
        <f>financials[[#This Row],[Units Sold]]*financials[[#This Row],[Sale Price]]-financials[[#This Row],[Discounts]]</f>
        <v>32627.25</v>
      </c>
      <c r="F676" s="1">
        <v>5757.75</v>
      </c>
      <c r="G676" s="1">
        <v>25590</v>
      </c>
      <c r="H676" s="1">
        <f>financials[[#This Row],[sales amount]]-financials[[#This Row],[COGS]]</f>
        <v>7037.25</v>
      </c>
      <c r="I676" s="5">
        <v>41852</v>
      </c>
    </row>
    <row r="677" spans="1:9" x14ac:dyDescent="0.3">
      <c r="A677" s="4" t="s">
        <v>9</v>
      </c>
      <c r="B677" s="4" t="str" cm="1">
        <f t="array" ref="B677">_xlfn.IFS(financials[[#This Row],[Discounts]]&gt;50000,"High discount",financials[[#This Row],[Discounts]]&gt;=5001,"medium discount",financials[[#This Row],[Discounts]]&gt;=1,"Low discount",financials[[#This Row],[Discounts]]&lt;1,"None")</f>
        <v>Low discount</v>
      </c>
      <c r="C677">
        <v>267</v>
      </c>
      <c r="D677" s="1">
        <v>20</v>
      </c>
      <c r="E677" s="1">
        <f>financials[[#This Row],[Units Sold]]*financials[[#This Row],[Sale Price]]-financials[[#This Row],[Discounts]]</f>
        <v>4539</v>
      </c>
      <c r="F677" s="1">
        <v>801</v>
      </c>
      <c r="G677" s="1">
        <v>2670</v>
      </c>
      <c r="H677" s="1">
        <f>financials[[#This Row],[sales amount]]-financials[[#This Row],[COGS]]</f>
        <v>1869</v>
      </c>
      <c r="I677" s="5">
        <v>41548</v>
      </c>
    </row>
    <row r="678" spans="1:9" x14ac:dyDescent="0.3">
      <c r="A678" s="4" t="s">
        <v>9</v>
      </c>
      <c r="B678" s="4" t="str" cm="1">
        <f t="array" ref="B678">_xlfn.IFS(financials[[#This Row],[Discounts]]&gt;50000,"High discount",financials[[#This Row],[Discounts]]&gt;=5001,"medium discount",financials[[#This Row],[Discounts]]&gt;=1,"Low discount",financials[[#This Row],[Discounts]]&lt;1,"None")</f>
        <v>medium discount</v>
      </c>
      <c r="C678">
        <v>1085</v>
      </c>
      <c r="D678" s="1">
        <v>125</v>
      </c>
      <c r="E678" s="1">
        <f>financials[[#This Row],[Units Sold]]*financials[[#This Row],[Sale Price]]-financials[[#This Row],[Discounts]]</f>
        <v>115281.25</v>
      </c>
      <c r="F678" s="1">
        <v>20343.75</v>
      </c>
      <c r="G678" s="1">
        <v>130200</v>
      </c>
      <c r="H678" s="1">
        <f>financials[[#This Row],[sales amount]]-financials[[#This Row],[COGS]]</f>
        <v>-14918.75</v>
      </c>
      <c r="I678" s="5">
        <v>41913</v>
      </c>
    </row>
    <row r="679" spans="1:9" x14ac:dyDescent="0.3">
      <c r="A679" s="4" t="s">
        <v>9</v>
      </c>
      <c r="B679" s="4" t="str" cm="1">
        <f t="array" ref="B679">_xlfn.IFS(financials[[#This Row],[Discounts]]&gt;50000,"High discount",financials[[#This Row],[Discounts]]&gt;=5001,"medium discount",financials[[#This Row],[Discounts]]&gt;=1,"Low discount",financials[[#This Row],[Discounts]]&lt;1,"None")</f>
        <v>Low discount</v>
      </c>
      <c r="C679">
        <v>1175</v>
      </c>
      <c r="D679" s="1">
        <v>15</v>
      </c>
      <c r="E679" s="1">
        <f>financials[[#This Row],[Units Sold]]*financials[[#This Row],[Sale Price]]-financials[[#This Row],[Discounts]]</f>
        <v>14981.25</v>
      </c>
      <c r="F679" s="1">
        <v>2643.75</v>
      </c>
      <c r="G679" s="1">
        <v>11750</v>
      </c>
      <c r="H679" s="1">
        <f>financials[[#This Row],[sales amount]]-financials[[#This Row],[COGS]]</f>
        <v>3231.25</v>
      </c>
      <c r="I679" s="5">
        <v>41913</v>
      </c>
    </row>
    <row r="680" spans="1:9" x14ac:dyDescent="0.3">
      <c r="A680" s="4" t="s">
        <v>9</v>
      </c>
      <c r="B680" s="4" t="str" cm="1">
        <f t="array" ref="B680">_xlfn.IFS(financials[[#This Row],[Discounts]]&gt;50000,"High discount",financials[[#This Row],[Discounts]]&gt;=5001,"medium discount",financials[[#This Row],[Discounts]]&gt;=1,"Low discount",financials[[#This Row],[Discounts]]&lt;1,"None")</f>
        <v>High discount</v>
      </c>
      <c r="C680">
        <v>2007</v>
      </c>
      <c r="D680" s="1">
        <v>350</v>
      </c>
      <c r="E680" s="1">
        <f>financials[[#This Row],[Units Sold]]*financials[[#This Row],[Sale Price]]-financials[[#This Row],[Discounts]]</f>
        <v>597082.5</v>
      </c>
      <c r="F680" s="1">
        <v>105367.5</v>
      </c>
      <c r="G680" s="1">
        <v>521820</v>
      </c>
      <c r="H680" s="1">
        <f>financials[[#This Row],[sales amount]]-financials[[#This Row],[COGS]]</f>
        <v>75262.5</v>
      </c>
      <c r="I680" s="5">
        <v>41579</v>
      </c>
    </row>
    <row r="681" spans="1:9" x14ac:dyDescent="0.3">
      <c r="A681" s="4" t="s">
        <v>9</v>
      </c>
      <c r="B681" s="4" t="str" cm="1">
        <f t="array" ref="B681">_xlfn.IFS(financials[[#This Row],[Discounts]]&gt;50000,"High discount",financials[[#This Row],[Discounts]]&gt;=5001,"medium discount",financials[[#This Row],[Discounts]]&gt;=1,"Low discount",financials[[#This Row],[Discounts]]&lt;1,"None")</f>
        <v>High discount</v>
      </c>
      <c r="C681">
        <v>2151</v>
      </c>
      <c r="D681" s="1">
        <v>350</v>
      </c>
      <c r="E681" s="1">
        <f>financials[[#This Row],[Units Sold]]*financials[[#This Row],[Sale Price]]-financials[[#This Row],[Discounts]]</f>
        <v>639922.5</v>
      </c>
      <c r="F681" s="1">
        <v>112927.5</v>
      </c>
      <c r="G681" s="1">
        <v>559260</v>
      </c>
      <c r="H681" s="1">
        <f>financials[[#This Row],[sales amount]]-financials[[#This Row],[COGS]]</f>
        <v>80662.5</v>
      </c>
      <c r="I681" s="5">
        <v>41579</v>
      </c>
    </row>
    <row r="682" spans="1:9" x14ac:dyDescent="0.3">
      <c r="A682" s="4" t="s">
        <v>9</v>
      </c>
      <c r="B682" s="4" t="str" cm="1">
        <f t="array" ref="B682">_xlfn.IFS(financials[[#This Row],[Discounts]]&gt;50000,"High discount",financials[[#This Row],[Discounts]]&gt;=5001,"medium discount",financials[[#This Row],[Discounts]]&gt;=1,"Low discount",financials[[#This Row],[Discounts]]&lt;1,"None")</f>
        <v>Low discount</v>
      </c>
      <c r="C682">
        <v>914</v>
      </c>
      <c r="D682" s="1">
        <v>12</v>
      </c>
      <c r="E682" s="1">
        <f>financials[[#This Row],[Units Sold]]*financials[[#This Row],[Sale Price]]-financials[[#This Row],[Discounts]]</f>
        <v>9322.7999999999993</v>
      </c>
      <c r="F682" s="1">
        <v>1645.2</v>
      </c>
      <c r="G682" s="1">
        <v>2742</v>
      </c>
      <c r="H682" s="1">
        <f>financials[[#This Row],[sales amount]]-financials[[#This Row],[COGS]]</f>
        <v>6580.7999999999993</v>
      </c>
      <c r="I682" s="5">
        <v>41974</v>
      </c>
    </row>
    <row r="683" spans="1:9" x14ac:dyDescent="0.3">
      <c r="A683" s="4" t="s">
        <v>9</v>
      </c>
      <c r="B683" s="4" t="str" cm="1">
        <f t="array" ref="B683">_xlfn.IFS(financials[[#This Row],[Discounts]]&gt;50000,"High discount",financials[[#This Row],[Discounts]]&gt;=5001,"medium discount",financials[[#This Row],[Discounts]]&gt;=1,"Low discount",financials[[#This Row],[Discounts]]&lt;1,"None")</f>
        <v>Low discount</v>
      </c>
      <c r="C683">
        <v>293</v>
      </c>
      <c r="D683" s="1">
        <v>20</v>
      </c>
      <c r="E683" s="1">
        <f>financials[[#This Row],[Units Sold]]*financials[[#This Row],[Sale Price]]-financials[[#This Row],[Discounts]]</f>
        <v>4981</v>
      </c>
      <c r="F683" s="1">
        <v>879</v>
      </c>
      <c r="G683" s="1">
        <v>2930</v>
      </c>
      <c r="H683" s="1">
        <f>financials[[#This Row],[sales amount]]-financials[[#This Row],[COGS]]</f>
        <v>2051</v>
      </c>
      <c r="I683" s="5">
        <v>41974</v>
      </c>
    </row>
    <row r="684" spans="1:9" x14ac:dyDescent="0.3">
      <c r="A684" s="4" t="s">
        <v>10</v>
      </c>
      <c r="B684" s="4" t="str" cm="1">
        <f t="array" ref="B684">_xlfn.IFS(financials[[#This Row],[Discounts]]&gt;50000,"High discount",financials[[#This Row],[Discounts]]&gt;=5001,"medium discount",financials[[#This Row],[Discounts]]&gt;=1,"Low discount",financials[[#This Row],[Discounts]]&lt;1,"None")</f>
        <v>Low discount</v>
      </c>
      <c r="C684">
        <v>500</v>
      </c>
      <c r="D684" s="1">
        <v>12</v>
      </c>
      <c r="E684" s="1">
        <f>financials[[#This Row],[Units Sold]]*financials[[#This Row],[Sale Price]]-financials[[#This Row],[Discounts]]</f>
        <v>5100</v>
      </c>
      <c r="F684" s="1">
        <v>900</v>
      </c>
      <c r="G684" s="1">
        <v>1500</v>
      </c>
      <c r="H684" s="1">
        <f>financials[[#This Row],[sales amount]]-financials[[#This Row],[COGS]]</f>
        <v>3600</v>
      </c>
      <c r="I684" s="5">
        <v>41699</v>
      </c>
    </row>
    <row r="685" spans="1:9" x14ac:dyDescent="0.3">
      <c r="A685" s="4" t="s">
        <v>10</v>
      </c>
      <c r="B685" s="4" t="str" cm="1">
        <f t="array" ref="B685">_xlfn.IFS(financials[[#This Row],[Discounts]]&gt;50000,"High discount",financials[[#This Row],[Discounts]]&gt;=5001,"medium discount",financials[[#This Row],[Discounts]]&gt;=1,"Low discount",financials[[#This Row],[Discounts]]&lt;1,"None")</f>
        <v>medium discount</v>
      </c>
      <c r="C685">
        <v>2826</v>
      </c>
      <c r="D685" s="1">
        <v>15</v>
      </c>
      <c r="E685" s="1">
        <f>financials[[#This Row],[Units Sold]]*financials[[#This Row],[Sale Price]]-financials[[#This Row],[Discounts]]</f>
        <v>36031.5</v>
      </c>
      <c r="F685" s="1">
        <v>6358.5</v>
      </c>
      <c r="G685" s="1">
        <v>28260</v>
      </c>
      <c r="H685" s="1">
        <f>financials[[#This Row],[sales amount]]-financials[[#This Row],[COGS]]</f>
        <v>7771.5</v>
      </c>
      <c r="I685" s="5">
        <v>41760</v>
      </c>
    </row>
    <row r="686" spans="1:9" x14ac:dyDescent="0.3">
      <c r="A686" s="4" t="s">
        <v>10</v>
      </c>
      <c r="B686" s="4" t="str" cm="1">
        <f t="array" ref="B686">_xlfn.IFS(financials[[#This Row],[Discounts]]&gt;50000,"High discount",financials[[#This Row],[Discounts]]&gt;=5001,"medium discount",financials[[#This Row],[Discounts]]&gt;=1,"Low discount",financials[[#This Row],[Discounts]]&lt;1,"None")</f>
        <v>medium discount</v>
      </c>
      <c r="C686">
        <v>663</v>
      </c>
      <c r="D686" s="1">
        <v>125</v>
      </c>
      <c r="E686" s="1">
        <f>financials[[#This Row],[Units Sold]]*financials[[#This Row],[Sale Price]]-financials[[#This Row],[Discounts]]</f>
        <v>70443.75</v>
      </c>
      <c r="F686" s="1">
        <v>12431.25</v>
      </c>
      <c r="G686" s="1">
        <v>79560</v>
      </c>
      <c r="H686" s="1">
        <f>financials[[#This Row],[sales amount]]-financials[[#This Row],[COGS]]</f>
        <v>-9116.25</v>
      </c>
      <c r="I686" s="5">
        <v>41883</v>
      </c>
    </row>
    <row r="687" spans="1:9" x14ac:dyDescent="0.3">
      <c r="A687" s="4" t="s">
        <v>10</v>
      </c>
      <c r="B687" s="4" t="str" cm="1">
        <f t="array" ref="B687">_xlfn.IFS(financials[[#This Row],[Discounts]]&gt;50000,"High discount",financials[[#This Row],[Discounts]]&gt;=5001,"medium discount",financials[[#This Row],[Discounts]]&gt;=1,"Low discount",financials[[#This Row],[Discounts]]&lt;1,"None")</f>
        <v>High discount</v>
      </c>
      <c r="C687">
        <v>2574</v>
      </c>
      <c r="D687" s="1">
        <v>300</v>
      </c>
      <c r="E687" s="1">
        <f>financials[[#This Row],[Units Sold]]*financials[[#This Row],[Sale Price]]-financials[[#This Row],[Discounts]]</f>
        <v>656370</v>
      </c>
      <c r="F687" s="1">
        <v>115830</v>
      </c>
      <c r="G687" s="1">
        <v>643500</v>
      </c>
      <c r="H687" s="1">
        <f>financials[[#This Row],[sales amount]]-financials[[#This Row],[COGS]]</f>
        <v>12870</v>
      </c>
      <c r="I687" s="5">
        <v>41579</v>
      </c>
    </row>
    <row r="688" spans="1:9" x14ac:dyDescent="0.3">
      <c r="A688" s="4" t="s">
        <v>10</v>
      </c>
      <c r="B688" s="4" t="str" cm="1">
        <f t="array" ref="B688">_xlfn.IFS(financials[[#This Row],[Discounts]]&gt;50000,"High discount",financials[[#This Row],[Discounts]]&gt;=5001,"medium discount",financials[[#This Row],[Discounts]]&gt;=1,"Low discount",financials[[#This Row],[Discounts]]&lt;1,"None")</f>
        <v>medium discount</v>
      </c>
      <c r="C688">
        <v>2438</v>
      </c>
      <c r="D688" s="1">
        <v>125</v>
      </c>
      <c r="E688" s="1">
        <f>financials[[#This Row],[Units Sold]]*financials[[#This Row],[Sale Price]]-financials[[#This Row],[Discounts]]</f>
        <v>259037.5</v>
      </c>
      <c r="F688" s="1">
        <v>45712.5</v>
      </c>
      <c r="G688" s="1">
        <v>292560</v>
      </c>
      <c r="H688" s="1">
        <f>financials[[#This Row],[sales amount]]-financials[[#This Row],[COGS]]</f>
        <v>-33522.5</v>
      </c>
      <c r="I688" s="5">
        <v>41609</v>
      </c>
    </row>
    <row r="689" spans="1:9" x14ac:dyDescent="0.3">
      <c r="A689" s="4" t="s">
        <v>10</v>
      </c>
      <c r="B689" s="4" t="str" cm="1">
        <f t="array" ref="B689">_xlfn.IFS(financials[[#This Row],[Discounts]]&gt;50000,"High discount",financials[[#This Row],[Discounts]]&gt;=5001,"medium discount",financials[[#This Row],[Discounts]]&gt;=1,"Low discount",financials[[#This Row],[Discounts]]&lt;1,"None")</f>
        <v>Low discount</v>
      </c>
      <c r="C689">
        <v>914</v>
      </c>
      <c r="D689" s="1">
        <v>12</v>
      </c>
      <c r="E689" s="1">
        <f>financials[[#This Row],[Units Sold]]*financials[[#This Row],[Sale Price]]-financials[[#This Row],[Discounts]]</f>
        <v>9322.7999999999993</v>
      </c>
      <c r="F689" s="1">
        <v>1645.2</v>
      </c>
      <c r="G689" s="1">
        <v>2742</v>
      </c>
      <c r="H689" s="1">
        <f>financials[[#This Row],[sales amount]]-financials[[#This Row],[COGS]]</f>
        <v>6580.7999999999993</v>
      </c>
      <c r="I689" s="5">
        <v>41974</v>
      </c>
    </row>
    <row r="690" spans="1:9" x14ac:dyDescent="0.3">
      <c r="A690" s="4" t="s">
        <v>11</v>
      </c>
      <c r="B690" s="4" t="str" cm="1">
        <f t="array" ref="B690">_xlfn.IFS(financials[[#This Row],[Discounts]]&gt;50000,"High discount",financials[[#This Row],[Discounts]]&gt;=5001,"medium discount",financials[[#This Row],[Discounts]]&gt;=1,"Low discount",financials[[#This Row],[Discounts]]&lt;1,"None")</f>
        <v>Low discount</v>
      </c>
      <c r="C690">
        <v>865.5</v>
      </c>
      <c r="D690" s="1">
        <v>20</v>
      </c>
      <c r="E690" s="1">
        <f>financials[[#This Row],[Units Sold]]*financials[[#This Row],[Sale Price]]-financials[[#This Row],[Discounts]]</f>
        <v>14713.5</v>
      </c>
      <c r="F690" s="1">
        <v>2596.5</v>
      </c>
      <c r="G690" s="1">
        <v>8655</v>
      </c>
      <c r="H690" s="1">
        <f>financials[[#This Row],[sales amount]]-financials[[#This Row],[COGS]]</f>
        <v>6058.5</v>
      </c>
      <c r="I690" s="5">
        <v>41821</v>
      </c>
    </row>
    <row r="691" spans="1:9" x14ac:dyDescent="0.3">
      <c r="A691" s="4" t="s">
        <v>11</v>
      </c>
      <c r="B691" s="4" t="str" cm="1">
        <f t="array" ref="B691">_xlfn.IFS(financials[[#This Row],[Discounts]]&gt;50000,"High discount",financials[[#This Row],[Discounts]]&gt;=5001,"medium discount",financials[[#This Row],[Discounts]]&gt;=1,"Low discount",financials[[#This Row],[Discounts]]&lt;1,"None")</f>
        <v>Low discount</v>
      </c>
      <c r="C691">
        <v>492</v>
      </c>
      <c r="D691" s="1">
        <v>15</v>
      </c>
      <c r="E691" s="1">
        <f>financials[[#This Row],[Units Sold]]*financials[[#This Row],[Sale Price]]-financials[[#This Row],[Discounts]]</f>
        <v>6273</v>
      </c>
      <c r="F691" s="1">
        <v>1107</v>
      </c>
      <c r="G691" s="1">
        <v>4920</v>
      </c>
      <c r="H691" s="1">
        <f>financials[[#This Row],[sales amount]]-financials[[#This Row],[COGS]]</f>
        <v>1353</v>
      </c>
      <c r="I691" s="5">
        <v>41821</v>
      </c>
    </row>
    <row r="692" spans="1:9" x14ac:dyDescent="0.3">
      <c r="A692" s="4" t="s">
        <v>11</v>
      </c>
      <c r="B692" s="4" t="str" cm="1">
        <f t="array" ref="B692">_xlfn.IFS(financials[[#This Row],[Discounts]]&gt;50000,"High discount",financials[[#This Row],[Discounts]]&gt;=5001,"medium discount",financials[[#This Row],[Discounts]]&gt;=1,"Low discount",financials[[#This Row],[Discounts]]&lt;1,"None")</f>
        <v>Low discount</v>
      </c>
      <c r="C692">
        <v>267</v>
      </c>
      <c r="D692" s="1">
        <v>20</v>
      </c>
      <c r="E692" s="1">
        <f>financials[[#This Row],[Units Sold]]*financials[[#This Row],[Sale Price]]-financials[[#This Row],[Discounts]]</f>
        <v>4539</v>
      </c>
      <c r="F692" s="1">
        <v>801</v>
      </c>
      <c r="G692" s="1">
        <v>2670</v>
      </c>
      <c r="H692" s="1">
        <f>financials[[#This Row],[sales amount]]-financials[[#This Row],[COGS]]</f>
        <v>1869</v>
      </c>
      <c r="I692" s="5">
        <v>41548</v>
      </c>
    </row>
    <row r="693" spans="1:9" x14ac:dyDescent="0.3">
      <c r="A693" s="4" t="s">
        <v>11</v>
      </c>
      <c r="B693" s="4" t="str" cm="1">
        <f t="array" ref="B693">_xlfn.IFS(financials[[#This Row],[Discounts]]&gt;50000,"High discount",financials[[#This Row],[Discounts]]&gt;=5001,"medium discount",financials[[#This Row],[Discounts]]&gt;=1,"Low discount",financials[[#This Row],[Discounts]]&lt;1,"None")</f>
        <v>Low discount</v>
      </c>
      <c r="C693">
        <v>1175</v>
      </c>
      <c r="D693" s="1">
        <v>15</v>
      </c>
      <c r="E693" s="1">
        <f>financials[[#This Row],[Units Sold]]*financials[[#This Row],[Sale Price]]-financials[[#This Row],[Discounts]]</f>
        <v>14981.25</v>
      </c>
      <c r="F693" s="1">
        <v>2643.75</v>
      </c>
      <c r="G693" s="1">
        <v>11750</v>
      </c>
      <c r="H693" s="1">
        <f>financials[[#This Row],[sales amount]]-financials[[#This Row],[COGS]]</f>
        <v>3231.25</v>
      </c>
      <c r="I693" s="5">
        <v>41913</v>
      </c>
    </row>
    <row r="694" spans="1:9" x14ac:dyDescent="0.3">
      <c r="A694" s="4" t="s">
        <v>11</v>
      </c>
      <c r="B694" s="4" t="str" cm="1">
        <f t="array" ref="B694">_xlfn.IFS(financials[[#This Row],[Discounts]]&gt;50000,"High discount",financials[[#This Row],[Discounts]]&gt;=5001,"medium discount",financials[[#This Row],[Discounts]]&gt;=1,"Low discount",financials[[#This Row],[Discounts]]&lt;1,"None")</f>
        <v>High discount</v>
      </c>
      <c r="C694">
        <v>2954</v>
      </c>
      <c r="D694" s="1">
        <v>125</v>
      </c>
      <c r="E694" s="1">
        <f>financials[[#This Row],[Units Sold]]*financials[[#This Row],[Sale Price]]-financials[[#This Row],[Discounts]]</f>
        <v>313862.5</v>
      </c>
      <c r="F694" s="1">
        <v>55387.5</v>
      </c>
      <c r="G694" s="1">
        <v>354480</v>
      </c>
      <c r="H694" s="1">
        <f>financials[[#This Row],[sales amount]]-financials[[#This Row],[COGS]]</f>
        <v>-40617.5</v>
      </c>
      <c r="I694" s="5">
        <v>41579</v>
      </c>
    </row>
    <row r="695" spans="1:9" x14ac:dyDescent="0.3">
      <c r="A695" s="4" t="s">
        <v>11</v>
      </c>
      <c r="B695" s="4" t="str" cm="1">
        <f t="array" ref="B695">_xlfn.IFS(financials[[#This Row],[Discounts]]&gt;50000,"High discount",financials[[#This Row],[Discounts]]&gt;=5001,"medium discount",financials[[#This Row],[Discounts]]&gt;=1,"Low discount",financials[[#This Row],[Discounts]]&lt;1,"None")</f>
        <v>medium discount</v>
      </c>
      <c r="C695">
        <v>552</v>
      </c>
      <c r="D695" s="1">
        <v>125</v>
      </c>
      <c r="E695" s="1">
        <f>financials[[#This Row],[Units Sold]]*financials[[#This Row],[Sale Price]]-financials[[#This Row],[Discounts]]</f>
        <v>58650</v>
      </c>
      <c r="F695" s="1">
        <v>10350</v>
      </c>
      <c r="G695" s="1">
        <v>66240</v>
      </c>
      <c r="H695" s="1">
        <f>financials[[#This Row],[sales amount]]-financials[[#This Row],[COGS]]</f>
        <v>-7590</v>
      </c>
      <c r="I695" s="5">
        <v>41944</v>
      </c>
    </row>
    <row r="696" spans="1:9" x14ac:dyDescent="0.3">
      <c r="A696" s="4" t="s">
        <v>11</v>
      </c>
      <c r="B696" s="4" t="str" cm="1">
        <f t="array" ref="B696">_xlfn.IFS(financials[[#This Row],[Discounts]]&gt;50000,"High discount",financials[[#This Row],[Discounts]]&gt;=5001,"medium discount",financials[[#This Row],[Discounts]]&gt;=1,"Low discount",financials[[#This Row],[Discounts]]&lt;1,"None")</f>
        <v>Low discount</v>
      </c>
      <c r="C696">
        <v>293</v>
      </c>
      <c r="D696" s="1">
        <v>20</v>
      </c>
      <c r="E696" s="1">
        <f>financials[[#This Row],[Units Sold]]*financials[[#This Row],[Sale Price]]-financials[[#This Row],[Discounts]]</f>
        <v>4981</v>
      </c>
      <c r="F696" s="1">
        <v>879</v>
      </c>
      <c r="G696" s="1">
        <v>2930</v>
      </c>
      <c r="H696" s="1">
        <f>financials[[#This Row],[sales amount]]-financials[[#This Row],[COGS]]</f>
        <v>2051</v>
      </c>
      <c r="I696" s="5">
        <v>41974</v>
      </c>
    </row>
    <row r="697" spans="1:9" x14ac:dyDescent="0.3">
      <c r="A697" s="4" t="s">
        <v>12</v>
      </c>
      <c r="B697" s="4" t="str" cm="1">
        <f t="array" ref="B697">_xlfn.IFS(financials[[#This Row],[Discounts]]&gt;50000,"High discount",financials[[#This Row],[Discounts]]&gt;=5001,"medium discount",financials[[#This Row],[Discounts]]&gt;=1,"Low discount",financials[[#This Row],[Discounts]]&lt;1,"None")</f>
        <v>High discount</v>
      </c>
      <c r="C697">
        <v>2475</v>
      </c>
      <c r="D697" s="1">
        <v>300</v>
      </c>
      <c r="E697" s="1">
        <f>financials[[#This Row],[Units Sold]]*financials[[#This Row],[Sale Price]]-financials[[#This Row],[Discounts]]</f>
        <v>631125</v>
      </c>
      <c r="F697" s="1">
        <v>111375</v>
      </c>
      <c r="G697" s="1">
        <v>618750</v>
      </c>
      <c r="H697" s="1">
        <f>financials[[#This Row],[sales amount]]-financials[[#This Row],[COGS]]</f>
        <v>12375</v>
      </c>
      <c r="I697" s="5">
        <v>41699</v>
      </c>
    </row>
    <row r="698" spans="1:9" x14ac:dyDescent="0.3">
      <c r="A698" s="4" t="s">
        <v>12</v>
      </c>
      <c r="B698" s="4" t="str" cm="1">
        <f t="array" ref="B698">_xlfn.IFS(financials[[#This Row],[Discounts]]&gt;50000,"High discount",financials[[#This Row],[Discounts]]&gt;=5001,"medium discount",financials[[#This Row],[Discounts]]&gt;=1,"Low discount",financials[[#This Row],[Discounts]]&lt;1,"None")</f>
        <v>medium discount</v>
      </c>
      <c r="C698">
        <v>546</v>
      </c>
      <c r="D698" s="1">
        <v>300</v>
      </c>
      <c r="E698" s="1">
        <f>financials[[#This Row],[Units Sold]]*financials[[#This Row],[Sale Price]]-financials[[#This Row],[Discounts]]</f>
        <v>139230</v>
      </c>
      <c r="F698" s="1">
        <v>24570</v>
      </c>
      <c r="G698" s="1">
        <v>136500</v>
      </c>
      <c r="H698" s="1">
        <f>financials[[#This Row],[sales amount]]-financials[[#This Row],[COGS]]</f>
        <v>2730</v>
      </c>
      <c r="I698" s="5">
        <v>41913</v>
      </c>
    </row>
    <row r="699" spans="1:9" x14ac:dyDescent="0.3">
      <c r="A699" s="4" t="s">
        <v>8</v>
      </c>
      <c r="B699" s="4" t="str" cm="1">
        <f t="array" ref="B699">_xlfn.IFS(financials[[#This Row],[Discounts]]&gt;50000,"High discount",financials[[#This Row],[Discounts]]&gt;=5001,"medium discount",financials[[#This Row],[Discounts]]&gt;=1,"Low discount",financials[[#This Row],[Discounts]]&lt;1,"None")</f>
        <v>Low discount</v>
      </c>
      <c r="C699">
        <v>1368</v>
      </c>
      <c r="D699" s="1">
        <v>7</v>
      </c>
      <c r="E699" s="1">
        <f>financials[[#This Row],[Units Sold]]*financials[[#This Row],[Sale Price]]-financials[[#This Row],[Discounts]]</f>
        <v>8139.6</v>
      </c>
      <c r="F699" s="1">
        <v>1436.4</v>
      </c>
      <c r="G699" s="1">
        <v>6840</v>
      </c>
      <c r="H699" s="1">
        <f>financials[[#This Row],[sales amount]]-financials[[#This Row],[COGS]]</f>
        <v>1299.6000000000004</v>
      </c>
      <c r="I699" s="5">
        <v>41671</v>
      </c>
    </row>
    <row r="700" spans="1:9" x14ac:dyDescent="0.3">
      <c r="A700" s="4" t="s">
        <v>9</v>
      </c>
      <c r="B700" s="4" t="str" cm="1">
        <f t="array" ref="B700">_xlfn.IFS(financials[[#This Row],[Discounts]]&gt;50000,"High discount",financials[[#This Row],[Discounts]]&gt;=5001,"medium discount",financials[[#This Row],[Discounts]]&gt;=1,"Low discount",financials[[#This Row],[Discounts]]&lt;1,"None")</f>
        <v>Low discount</v>
      </c>
      <c r="C700">
        <v>723</v>
      </c>
      <c r="D700" s="1">
        <v>7</v>
      </c>
      <c r="E700" s="1">
        <f>financials[[#This Row],[Units Sold]]*financials[[#This Row],[Sale Price]]-financials[[#This Row],[Discounts]]</f>
        <v>4301.8500000000004</v>
      </c>
      <c r="F700" s="1">
        <v>759.15000000000009</v>
      </c>
      <c r="G700" s="1">
        <v>3615</v>
      </c>
      <c r="H700" s="1">
        <f>financials[[#This Row],[sales amount]]-financials[[#This Row],[COGS]]</f>
        <v>686.85000000000036</v>
      </c>
      <c r="I700" s="5">
        <v>41730</v>
      </c>
    </row>
    <row r="701" spans="1:9" x14ac:dyDescent="0.3">
      <c r="A701" s="4" t="s">
        <v>11</v>
      </c>
      <c r="B701" s="4" t="str" cm="1">
        <f t="array" ref="B701">_xlfn.IFS(financials[[#This Row],[Discounts]]&gt;50000,"High discount",financials[[#This Row],[Discounts]]&gt;=5001,"medium discount",financials[[#This Row],[Discounts]]&gt;=1,"Low discount",financials[[#This Row],[Discounts]]&lt;1,"None")</f>
        <v>Low discount</v>
      </c>
      <c r="C701">
        <v>1806</v>
      </c>
      <c r="D701" s="1">
        <v>12</v>
      </c>
      <c r="E701" s="1">
        <f>financials[[#This Row],[Units Sold]]*financials[[#This Row],[Sale Price]]-financials[[#This Row],[Discounts]]</f>
        <v>18421.2</v>
      </c>
      <c r="F701" s="1">
        <v>3250.8</v>
      </c>
      <c r="G701" s="1">
        <v>5418</v>
      </c>
      <c r="H701" s="1">
        <f>financials[[#This Row],[sales amount]]-financials[[#This Row],[COGS]]</f>
        <v>13003.2</v>
      </c>
      <c r="I701" s="5">
        <v>41760</v>
      </c>
    </row>
  </sheetData>
  <phoneticPr fontId="3"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C5DCA-3872-4D51-AB9E-FFB4FF6D0DB4}">
  <dimension ref="A1:M708"/>
  <sheetViews>
    <sheetView topLeftCell="C1" workbookViewId="0">
      <selection activeCell="M57" sqref="M57"/>
    </sheetView>
  </sheetViews>
  <sheetFormatPr defaultColWidth="8.77734375" defaultRowHeight="14.4" x14ac:dyDescent="0.3"/>
  <cols>
    <col min="1" max="1" width="14.109375" style="2" bestFit="1" customWidth="1"/>
    <col min="2" max="2" width="17.44140625" bestFit="1" customWidth="1"/>
    <col min="3" max="3" width="14.33203125" style="1" customWidth="1"/>
    <col min="4" max="4" width="12.44140625" style="1" bestFit="1" customWidth="1"/>
    <col min="5" max="5" width="12.44140625" style="1" customWidth="1"/>
    <col min="6" max="6" width="12.44140625" style="1" bestFit="1" customWidth="1"/>
    <col min="7" max="8" width="19.44140625" customWidth="1"/>
    <col min="9" max="9" width="11.44140625" style="3" bestFit="1" customWidth="1"/>
    <col min="10" max="10" width="8.77734375" style="9"/>
    <col min="11" max="11" width="13.6640625" style="9" customWidth="1"/>
    <col min="13" max="13" width="26" customWidth="1"/>
  </cols>
  <sheetData>
    <row r="1" spans="1:13" x14ac:dyDescent="0.3">
      <c r="A1" s="1" t="s">
        <v>6</v>
      </c>
      <c r="B1" s="1" t="s">
        <v>13</v>
      </c>
      <c r="C1" t="s">
        <v>2</v>
      </c>
      <c r="D1" s="1" t="s">
        <v>5</v>
      </c>
      <c r="E1" s="1" t="s">
        <v>15</v>
      </c>
      <c r="F1" s="1" t="s">
        <v>0</v>
      </c>
      <c r="G1" s="1" t="s">
        <v>1</v>
      </c>
      <c r="H1" s="1" t="s">
        <v>4</v>
      </c>
      <c r="I1" s="5" t="s">
        <v>3</v>
      </c>
      <c r="J1" s="8" t="s">
        <v>16</v>
      </c>
      <c r="K1" s="8" t="s">
        <v>17</v>
      </c>
    </row>
    <row r="2" spans="1:13" hidden="1" x14ac:dyDescent="0.3">
      <c r="A2" s="4" t="s">
        <v>7</v>
      </c>
      <c r="B2" s="4" t="str" cm="1">
        <f t="array" ref="B2">_xlfn.IFS(Sales_Table[[#This Row],[Discounts]]&gt;50000,"High discount",Sales_Table[[#This Row],[Discounts]]&gt;=5001,"medium discount",Sales_Table[[#This Row],[Discounts]]&gt;=1,"Low discount",Sales_Table[[#This Row],[Discounts]]&lt;1,"None")</f>
        <v>None</v>
      </c>
      <c r="C2">
        <v>1618.5</v>
      </c>
      <c r="D2" s="1">
        <v>20</v>
      </c>
      <c r="E2" s="1">
        <f>Sales_Table[[#This Row],[Units Sold]]*Sales_Table[[#This Row],[Sale Price]]-Sales_Table[[#This Row],[Discounts]]</f>
        <v>32370</v>
      </c>
      <c r="F2" s="1">
        <v>0</v>
      </c>
      <c r="G2" s="1">
        <v>16185</v>
      </c>
      <c r="H2" s="1">
        <f>Sales_Table[[#This Row],[sales amount]]-Sales_Table[[#This Row],[COGS]]</f>
        <v>16185</v>
      </c>
      <c r="I2" s="5">
        <v>41640</v>
      </c>
      <c r="J2" s="1">
        <f>MONTH(Sales_Table[[#This Row],[Date]])</f>
        <v>1</v>
      </c>
      <c r="K2" s="1">
        <f>YEAR(Sales_Table[[#This Row],[Date]])</f>
        <v>2014</v>
      </c>
    </row>
    <row r="3" spans="1:13" hidden="1" x14ac:dyDescent="0.3">
      <c r="A3" s="4" t="s">
        <v>7</v>
      </c>
      <c r="B3" s="4" t="str" cm="1">
        <f t="array" ref="B3">_xlfn.IFS(Sales_Table[[#This Row],[Discounts]]&gt;50000,"High discount",Sales_Table[[#This Row],[Discounts]]&gt;=5001,"medium discount",Sales_Table[[#This Row],[Discounts]]&gt;=1,"Low discount",Sales_Table[[#This Row],[Discounts]]&lt;1,"None")</f>
        <v>None</v>
      </c>
      <c r="C3">
        <v>1321</v>
      </c>
      <c r="D3" s="1">
        <v>20</v>
      </c>
      <c r="E3" s="1">
        <f>Sales_Table[[#This Row],[Units Sold]]*Sales_Table[[#This Row],[Sale Price]]-Sales_Table[[#This Row],[Discounts]]</f>
        <v>26420</v>
      </c>
      <c r="F3" s="1">
        <v>0</v>
      </c>
      <c r="G3" s="1">
        <v>13210</v>
      </c>
      <c r="H3" s="1">
        <f>Sales_Table[[#This Row],[sales amount]]-Sales_Table[[#This Row],[COGS]]</f>
        <v>13210</v>
      </c>
      <c r="I3" s="5">
        <v>41640</v>
      </c>
      <c r="J3" s="1">
        <f>MONTH(Sales_Table[[#This Row],[Date]])</f>
        <v>1</v>
      </c>
      <c r="K3" s="1">
        <f>YEAR(Sales_Table[[#This Row],[Date]])</f>
        <v>2014</v>
      </c>
    </row>
    <row r="4" spans="1:13" hidden="1" x14ac:dyDescent="0.3">
      <c r="A4" s="4" t="s">
        <v>7</v>
      </c>
      <c r="B4" s="4" t="str" cm="1">
        <f t="array" ref="B4">_xlfn.IFS(Sales_Table[[#This Row],[Discounts]]&gt;50000,"High discount",Sales_Table[[#This Row],[Discounts]]&gt;=5001,"medium discount",Sales_Table[[#This Row],[Discounts]]&gt;=1,"Low discount",Sales_Table[[#This Row],[Discounts]]&lt;1,"None")</f>
        <v>None</v>
      </c>
      <c r="C4">
        <v>2178</v>
      </c>
      <c r="D4" s="1">
        <v>15</v>
      </c>
      <c r="E4" s="1">
        <f>Sales_Table[[#This Row],[Units Sold]]*Sales_Table[[#This Row],[Sale Price]]-Sales_Table[[#This Row],[Discounts]]</f>
        <v>32670</v>
      </c>
      <c r="F4" s="1">
        <v>0</v>
      </c>
      <c r="G4" s="1">
        <v>21780</v>
      </c>
      <c r="H4" s="1">
        <f>Sales_Table[[#This Row],[sales amount]]-Sales_Table[[#This Row],[COGS]]</f>
        <v>10890</v>
      </c>
      <c r="I4" s="5">
        <v>41791</v>
      </c>
      <c r="J4" s="1">
        <f>MONTH(Sales_Table[[#This Row],[Date]])</f>
        <v>6</v>
      </c>
      <c r="K4" s="1">
        <f>YEAR(Sales_Table[[#This Row],[Date]])</f>
        <v>2014</v>
      </c>
    </row>
    <row r="5" spans="1:13" hidden="1" x14ac:dyDescent="0.3">
      <c r="A5" s="4" t="s">
        <v>7</v>
      </c>
      <c r="B5" s="4" t="str" cm="1">
        <f t="array" ref="B5">_xlfn.IFS(Sales_Table[[#This Row],[Discounts]]&gt;50000,"High discount",Sales_Table[[#This Row],[Discounts]]&gt;=5001,"medium discount",Sales_Table[[#This Row],[Discounts]]&gt;=1,"Low discount",Sales_Table[[#This Row],[Discounts]]&lt;1,"None")</f>
        <v>None</v>
      </c>
      <c r="C5">
        <v>888</v>
      </c>
      <c r="D5" s="1">
        <v>15</v>
      </c>
      <c r="E5" s="1">
        <f>Sales_Table[[#This Row],[Units Sold]]*Sales_Table[[#This Row],[Sale Price]]-Sales_Table[[#This Row],[Discounts]]</f>
        <v>13320</v>
      </c>
      <c r="F5" s="1">
        <v>0</v>
      </c>
      <c r="G5" s="1">
        <v>8880</v>
      </c>
      <c r="H5" s="1">
        <f>Sales_Table[[#This Row],[sales amount]]-Sales_Table[[#This Row],[COGS]]</f>
        <v>4440</v>
      </c>
      <c r="I5" s="5">
        <v>41791</v>
      </c>
      <c r="J5" s="1">
        <f>MONTH(Sales_Table[[#This Row],[Date]])</f>
        <v>6</v>
      </c>
      <c r="K5" s="1">
        <f>YEAR(Sales_Table[[#This Row],[Date]])</f>
        <v>2014</v>
      </c>
    </row>
    <row r="6" spans="1:13" hidden="1" x14ac:dyDescent="0.3">
      <c r="A6" s="4" t="s">
        <v>7</v>
      </c>
      <c r="B6" s="4" t="str" cm="1">
        <f t="array" ref="B6">_xlfn.IFS(Sales_Table[[#This Row],[Discounts]]&gt;50000,"High discount",Sales_Table[[#This Row],[Discounts]]&gt;=5001,"medium discount",Sales_Table[[#This Row],[Discounts]]&gt;=1,"Low discount",Sales_Table[[#This Row],[Discounts]]&lt;1,"None")</f>
        <v>None</v>
      </c>
      <c r="C6">
        <v>2470</v>
      </c>
      <c r="D6" s="1">
        <v>15</v>
      </c>
      <c r="E6" s="1">
        <f>Sales_Table[[#This Row],[Units Sold]]*Sales_Table[[#This Row],[Sale Price]]-Sales_Table[[#This Row],[Discounts]]</f>
        <v>37050</v>
      </c>
      <c r="F6" s="1">
        <v>0</v>
      </c>
      <c r="G6" s="1">
        <v>24700</v>
      </c>
      <c r="H6" s="1">
        <f>Sales_Table[[#This Row],[sales amount]]-Sales_Table[[#This Row],[COGS]]</f>
        <v>12350</v>
      </c>
      <c r="I6" s="5">
        <v>41791</v>
      </c>
      <c r="J6" s="1">
        <f>MONTH(Sales_Table[[#This Row],[Date]])</f>
        <v>6</v>
      </c>
      <c r="K6" s="1">
        <f>YEAR(Sales_Table[[#This Row],[Date]])</f>
        <v>2014</v>
      </c>
    </row>
    <row r="7" spans="1:13" hidden="1" x14ac:dyDescent="0.3">
      <c r="A7" s="4" t="s">
        <v>7</v>
      </c>
      <c r="B7" s="4" t="str" cm="1">
        <f t="array" ref="B7">_xlfn.IFS(Sales_Table[[#This Row],[Discounts]]&gt;50000,"High discount",Sales_Table[[#This Row],[Discounts]]&gt;=5001,"medium discount",Sales_Table[[#This Row],[Discounts]]&gt;=1,"Low discount",Sales_Table[[#This Row],[Discounts]]&lt;1,"None")</f>
        <v>None</v>
      </c>
      <c r="C7">
        <v>1513</v>
      </c>
      <c r="D7" s="1">
        <v>350</v>
      </c>
      <c r="E7" s="1">
        <f>Sales_Table[[#This Row],[Units Sold]]*Sales_Table[[#This Row],[Sale Price]]-Sales_Table[[#This Row],[Discounts]]</f>
        <v>529550</v>
      </c>
      <c r="F7" s="1">
        <v>0</v>
      </c>
      <c r="G7" s="1">
        <v>393380</v>
      </c>
      <c r="H7" s="1">
        <f>Sales_Table[[#This Row],[sales amount]]-Sales_Table[[#This Row],[COGS]]</f>
        <v>136170</v>
      </c>
      <c r="I7" s="5">
        <v>41974</v>
      </c>
      <c r="J7" s="1">
        <f>MONTH(Sales_Table[[#This Row],[Date]])</f>
        <v>12</v>
      </c>
      <c r="K7" s="1">
        <f>YEAR(Sales_Table[[#This Row],[Date]])</f>
        <v>2014</v>
      </c>
    </row>
    <row r="8" spans="1:13" hidden="1" x14ac:dyDescent="0.3">
      <c r="A8" s="4" t="s">
        <v>8</v>
      </c>
      <c r="B8" s="4" t="str" cm="1">
        <f t="array" ref="B8">_xlfn.IFS(Sales_Table[[#This Row],[Discounts]]&gt;50000,"High discount",Sales_Table[[#This Row],[Discounts]]&gt;=5001,"medium discount",Sales_Table[[#This Row],[Discounts]]&gt;=1,"Low discount",Sales_Table[[#This Row],[Discounts]]&lt;1,"None")</f>
        <v>None</v>
      </c>
      <c r="C8">
        <v>921</v>
      </c>
      <c r="D8" s="1">
        <v>15</v>
      </c>
      <c r="E8" s="1">
        <f>Sales_Table[[#This Row],[Units Sold]]*Sales_Table[[#This Row],[Sale Price]]-Sales_Table[[#This Row],[Discounts]]</f>
        <v>13815</v>
      </c>
      <c r="F8" s="1">
        <v>0</v>
      </c>
      <c r="G8" s="1">
        <v>9210</v>
      </c>
      <c r="H8" s="1">
        <f>Sales_Table[[#This Row],[sales amount]]-Sales_Table[[#This Row],[COGS]]</f>
        <v>4605</v>
      </c>
      <c r="I8" s="5">
        <v>41699</v>
      </c>
      <c r="J8" s="1">
        <f>MONTH(Sales_Table[[#This Row],[Date]])</f>
        <v>3</v>
      </c>
      <c r="K8" s="1">
        <f>YEAR(Sales_Table[[#This Row],[Date]])</f>
        <v>2014</v>
      </c>
      <c r="M8" s="6"/>
    </row>
    <row r="9" spans="1:13" hidden="1" x14ac:dyDescent="0.3">
      <c r="A9" s="4" t="s">
        <v>8</v>
      </c>
      <c r="B9" s="4" t="str" cm="1">
        <f t="array" ref="B9">_xlfn.IFS(Sales_Table[[#This Row],[Discounts]]&gt;50000,"High discount",Sales_Table[[#This Row],[Discounts]]&gt;=5001,"medium discount",Sales_Table[[#This Row],[Discounts]]&gt;=1,"Low discount",Sales_Table[[#This Row],[Discounts]]&lt;1,"None")</f>
        <v>None</v>
      </c>
      <c r="C9">
        <v>2518</v>
      </c>
      <c r="D9" s="1">
        <v>12</v>
      </c>
      <c r="E9" s="1">
        <f>Sales_Table[[#This Row],[Units Sold]]*Sales_Table[[#This Row],[Sale Price]]-Sales_Table[[#This Row],[Discounts]]</f>
        <v>30216</v>
      </c>
      <c r="F9" s="1">
        <v>0</v>
      </c>
      <c r="G9" s="1">
        <v>7554</v>
      </c>
      <c r="H9" s="1">
        <f>Sales_Table[[#This Row],[sales amount]]-Sales_Table[[#This Row],[COGS]]</f>
        <v>22662</v>
      </c>
      <c r="I9" s="5">
        <v>41791</v>
      </c>
      <c r="J9" s="1">
        <f>MONTH(Sales_Table[[#This Row],[Date]])</f>
        <v>6</v>
      </c>
      <c r="K9" s="1">
        <f>YEAR(Sales_Table[[#This Row],[Date]])</f>
        <v>2014</v>
      </c>
    </row>
    <row r="10" spans="1:13" hidden="1" x14ac:dyDescent="0.3">
      <c r="A10" s="4" t="s">
        <v>8</v>
      </c>
      <c r="B10" s="4" t="str" cm="1">
        <f t="array" ref="B10">_xlfn.IFS(Sales_Table[[#This Row],[Discounts]]&gt;50000,"High discount",Sales_Table[[#This Row],[Discounts]]&gt;=5001,"medium discount",Sales_Table[[#This Row],[Discounts]]&gt;=1,"Low discount",Sales_Table[[#This Row],[Discounts]]&lt;1,"None")</f>
        <v>None</v>
      </c>
      <c r="C10">
        <v>1899</v>
      </c>
      <c r="D10" s="1">
        <v>20</v>
      </c>
      <c r="E10" s="1">
        <f>Sales_Table[[#This Row],[Units Sold]]*Sales_Table[[#This Row],[Sale Price]]-Sales_Table[[#This Row],[Discounts]]</f>
        <v>37980</v>
      </c>
      <c r="F10" s="1">
        <v>0</v>
      </c>
      <c r="G10" s="1">
        <v>18990</v>
      </c>
      <c r="H10" s="1">
        <f>Sales_Table[[#This Row],[sales amount]]-Sales_Table[[#This Row],[COGS]]</f>
        <v>18990</v>
      </c>
      <c r="I10" s="5">
        <v>41791</v>
      </c>
      <c r="J10" s="1">
        <f>MONTH(Sales_Table[[#This Row],[Date]])</f>
        <v>6</v>
      </c>
      <c r="K10" s="1">
        <f>YEAR(Sales_Table[[#This Row],[Date]])</f>
        <v>2014</v>
      </c>
    </row>
    <row r="11" spans="1:13" hidden="1" x14ac:dyDescent="0.3">
      <c r="A11" s="4" t="s">
        <v>8</v>
      </c>
      <c r="B11" s="4" t="str" cm="1">
        <f t="array" ref="B11">_xlfn.IFS(Sales_Table[[#This Row],[Discounts]]&gt;50000,"High discount",Sales_Table[[#This Row],[Discounts]]&gt;=5001,"medium discount",Sales_Table[[#This Row],[Discounts]]&gt;=1,"Low discount",Sales_Table[[#This Row],[Discounts]]&lt;1,"None")</f>
        <v>None</v>
      </c>
      <c r="C11">
        <v>1545</v>
      </c>
      <c r="D11" s="1">
        <v>12</v>
      </c>
      <c r="E11" s="1">
        <f>Sales_Table[[#This Row],[Units Sold]]*Sales_Table[[#This Row],[Sale Price]]-Sales_Table[[#This Row],[Discounts]]</f>
        <v>18540</v>
      </c>
      <c r="F11" s="1">
        <v>0</v>
      </c>
      <c r="G11" s="1">
        <v>4635</v>
      </c>
      <c r="H11" s="1">
        <f>Sales_Table[[#This Row],[sales amount]]-Sales_Table[[#This Row],[COGS]]</f>
        <v>13905</v>
      </c>
      <c r="I11" s="5">
        <v>41791</v>
      </c>
      <c r="J11" s="1">
        <f>MONTH(Sales_Table[[#This Row],[Date]])</f>
        <v>6</v>
      </c>
      <c r="K11" s="1">
        <f>YEAR(Sales_Table[[#This Row],[Date]])</f>
        <v>2014</v>
      </c>
      <c r="M11" s="7"/>
    </row>
    <row r="12" spans="1:13" hidden="1" x14ac:dyDescent="0.3">
      <c r="A12" s="4" t="s">
        <v>8</v>
      </c>
      <c r="B12" s="4" t="str" cm="1">
        <f t="array" ref="B12">_xlfn.IFS(Sales_Table[[#This Row],[Discounts]]&gt;50000,"High discount",Sales_Table[[#This Row],[Discounts]]&gt;=5001,"medium discount",Sales_Table[[#This Row],[Discounts]]&gt;=1,"Low discount",Sales_Table[[#This Row],[Discounts]]&lt;1,"None")</f>
        <v>None</v>
      </c>
      <c r="C12">
        <v>2470</v>
      </c>
      <c r="D12" s="1">
        <v>15</v>
      </c>
      <c r="E12" s="1">
        <f>Sales_Table[[#This Row],[Units Sold]]*Sales_Table[[#This Row],[Sale Price]]-Sales_Table[[#This Row],[Discounts]]</f>
        <v>37050</v>
      </c>
      <c r="F12" s="1">
        <v>0</v>
      </c>
      <c r="G12" s="1">
        <v>24700</v>
      </c>
      <c r="H12" s="1">
        <f>Sales_Table[[#This Row],[sales amount]]-Sales_Table[[#This Row],[COGS]]</f>
        <v>12350</v>
      </c>
      <c r="I12" s="5">
        <v>41791</v>
      </c>
      <c r="J12" s="1">
        <f>MONTH(Sales_Table[[#This Row],[Date]])</f>
        <v>6</v>
      </c>
      <c r="K12" s="1">
        <f>YEAR(Sales_Table[[#This Row],[Date]])</f>
        <v>2014</v>
      </c>
    </row>
    <row r="13" spans="1:13" hidden="1" x14ac:dyDescent="0.3">
      <c r="A13" s="4" t="s">
        <v>8</v>
      </c>
      <c r="B13" s="4" t="str" cm="1">
        <f t="array" ref="B13">_xlfn.IFS(Sales_Table[[#This Row],[Discounts]]&gt;50000,"High discount",Sales_Table[[#This Row],[Discounts]]&gt;=5001,"medium discount",Sales_Table[[#This Row],[Discounts]]&gt;=1,"Low discount",Sales_Table[[#This Row],[Discounts]]&lt;1,"None")</f>
        <v>None</v>
      </c>
      <c r="C13">
        <v>2665.5</v>
      </c>
      <c r="D13" s="1">
        <v>125</v>
      </c>
      <c r="E13" s="1">
        <f>Sales_Table[[#This Row],[Units Sold]]*Sales_Table[[#This Row],[Sale Price]]-Sales_Table[[#This Row],[Discounts]]</f>
        <v>333187.5</v>
      </c>
      <c r="F13" s="1">
        <v>0</v>
      </c>
      <c r="G13" s="1">
        <v>319860</v>
      </c>
      <c r="H13" s="1">
        <f>Sales_Table[[#This Row],[sales amount]]-Sales_Table[[#This Row],[COGS]]</f>
        <v>13327.5</v>
      </c>
      <c r="I13" s="5">
        <v>41821</v>
      </c>
      <c r="J13" s="1">
        <f>MONTH(Sales_Table[[#This Row],[Date]])</f>
        <v>7</v>
      </c>
      <c r="K13" s="1">
        <f>YEAR(Sales_Table[[#This Row],[Date]])</f>
        <v>2014</v>
      </c>
    </row>
    <row r="14" spans="1:13" hidden="1" x14ac:dyDescent="0.3">
      <c r="A14" s="4" t="s">
        <v>8</v>
      </c>
      <c r="B14" s="4" t="str" cm="1">
        <f t="array" ref="B14">_xlfn.IFS(Sales_Table[[#This Row],[Discounts]]&gt;50000,"High discount",Sales_Table[[#This Row],[Discounts]]&gt;=5001,"medium discount",Sales_Table[[#This Row],[Discounts]]&gt;=1,"Low discount",Sales_Table[[#This Row],[Discounts]]&lt;1,"None")</f>
        <v>None</v>
      </c>
      <c r="C14">
        <v>958</v>
      </c>
      <c r="D14" s="1">
        <v>300</v>
      </c>
      <c r="E14" s="1">
        <f>Sales_Table[[#This Row],[Units Sold]]*Sales_Table[[#This Row],[Sale Price]]-Sales_Table[[#This Row],[Discounts]]</f>
        <v>287400</v>
      </c>
      <c r="F14" s="1">
        <v>0</v>
      </c>
      <c r="G14" s="1">
        <v>239500</v>
      </c>
      <c r="H14" s="1">
        <f>Sales_Table[[#This Row],[sales amount]]-Sales_Table[[#This Row],[COGS]]</f>
        <v>47900</v>
      </c>
      <c r="I14" s="5">
        <v>41852</v>
      </c>
      <c r="J14" s="1">
        <f>MONTH(Sales_Table[[#This Row],[Date]])</f>
        <v>8</v>
      </c>
      <c r="K14" s="1">
        <f>YEAR(Sales_Table[[#This Row],[Date]])</f>
        <v>2014</v>
      </c>
    </row>
    <row r="15" spans="1:13" hidden="1" x14ac:dyDescent="0.3">
      <c r="A15" s="4" t="s">
        <v>8</v>
      </c>
      <c r="B15" s="4" t="str" cm="1">
        <f t="array" ref="B15">_xlfn.IFS(Sales_Table[[#This Row],[Discounts]]&gt;50000,"High discount",Sales_Table[[#This Row],[Discounts]]&gt;=5001,"medium discount",Sales_Table[[#This Row],[Discounts]]&gt;=1,"Low discount",Sales_Table[[#This Row],[Discounts]]&lt;1,"None")</f>
        <v>None</v>
      </c>
      <c r="C15">
        <v>2146</v>
      </c>
      <c r="D15" s="1">
        <v>7</v>
      </c>
      <c r="E15" s="1">
        <f>Sales_Table[[#This Row],[Units Sold]]*Sales_Table[[#This Row],[Sale Price]]-Sales_Table[[#This Row],[Discounts]]</f>
        <v>15022</v>
      </c>
      <c r="F15" s="1">
        <v>0</v>
      </c>
      <c r="G15" s="1">
        <v>10730</v>
      </c>
      <c r="H15" s="1">
        <f>Sales_Table[[#This Row],[sales amount]]-Sales_Table[[#This Row],[COGS]]</f>
        <v>4292</v>
      </c>
      <c r="I15" s="5">
        <v>41883</v>
      </c>
      <c r="J15" s="1">
        <f>MONTH(Sales_Table[[#This Row],[Date]])</f>
        <v>9</v>
      </c>
      <c r="K15" s="1">
        <f>YEAR(Sales_Table[[#This Row],[Date]])</f>
        <v>2014</v>
      </c>
    </row>
    <row r="16" spans="1:13" hidden="1" x14ac:dyDescent="0.3">
      <c r="A16" s="4" t="s">
        <v>8</v>
      </c>
      <c r="B16" s="4" t="str" cm="1">
        <f t="array" ref="B16">_xlfn.IFS(Sales_Table[[#This Row],[Discounts]]&gt;50000,"High discount",Sales_Table[[#This Row],[Discounts]]&gt;=5001,"medium discount",Sales_Table[[#This Row],[Discounts]]&gt;=1,"Low discount",Sales_Table[[#This Row],[Discounts]]&lt;1,"None")</f>
        <v>None</v>
      </c>
      <c r="C16">
        <v>345</v>
      </c>
      <c r="D16" s="1">
        <v>125</v>
      </c>
      <c r="E16" s="1">
        <f>Sales_Table[[#This Row],[Units Sold]]*Sales_Table[[#This Row],[Sale Price]]-Sales_Table[[#This Row],[Discounts]]</f>
        <v>43125</v>
      </c>
      <c r="F16" s="1">
        <v>0</v>
      </c>
      <c r="G16" s="1">
        <v>41400</v>
      </c>
      <c r="H16" s="1">
        <f>Sales_Table[[#This Row],[sales amount]]-Sales_Table[[#This Row],[COGS]]</f>
        <v>1725</v>
      </c>
      <c r="I16" s="5">
        <v>41548</v>
      </c>
      <c r="J16" s="1">
        <f>MONTH(Sales_Table[[#This Row],[Date]])</f>
        <v>10</v>
      </c>
      <c r="K16" s="1">
        <f>YEAR(Sales_Table[[#This Row],[Date]])</f>
        <v>2013</v>
      </c>
    </row>
    <row r="17" spans="1:11" hidden="1" x14ac:dyDescent="0.3">
      <c r="A17" s="4" t="s">
        <v>8</v>
      </c>
      <c r="B17" s="4" t="str" cm="1">
        <f t="array" ref="B17">_xlfn.IFS(Sales_Table[[#This Row],[Discounts]]&gt;50000,"High discount",Sales_Table[[#This Row],[Discounts]]&gt;=5001,"medium discount",Sales_Table[[#This Row],[Discounts]]&gt;=1,"Low discount",Sales_Table[[#This Row],[Discounts]]&lt;1,"None")</f>
        <v>None</v>
      </c>
      <c r="C17">
        <v>615</v>
      </c>
      <c r="D17" s="1">
        <v>15</v>
      </c>
      <c r="E17" s="1">
        <f>Sales_Table[[#This Row],[Units Sold]]*Sales_Table[[#This Row],[Sale Price]]-Sales_Table[[#This Row],[Discounts]]</f>
        <v>9225</v>
      </c>
      <c r="F17" s="1">
        <v>0</v>
      </c>
      <c r="G17" s="1">
        <v>6150</v>
      </c>
      <c r="H17" s="1">
        <f>Sales_Table[[#This Row],[sales amount]]-Sales_Table[[#This Row],[COGS]]</f>
        <v>3075</v>
      </c>
      <c r="I17" s="5">
        <v>41974</v>
      </c>
      <c r="J17" s="1">
        <f>MONTH(Sales_Table[[#This Row],[Date]])</f>
        <v>12</v>
      </c>
      <c r="K17" s="1">
        <f>YEAR(Sales_Table[[#This Row],[Date]])</f>
        <v>2014</v>
      </c>
    </row>
    <row r="18" spans="1:11" hidden="1" x14ac:dyDescent="0.3">
      <c r="A18" s="4" t="s">
        <v>9</v>
      </c>
      <c r="B18" s="4" t="str" cm="1">
        <f t="array" ref="B18">_xlfn.IFS(Sales_Table[[#This Row],[Discounts]]&gt;50000,"High discount",Sales_Table[[#This Row],[Discounts]]&gt;=5001,"medium discount",Sales_Table[[#This Row],[Discounts]]&gt;=1,"Low discount",Sales_Table[[#This Row],[Discounts]]&lt;1,"None")</f>
        <v>None</v>
      </c>
      <c r="C18">
        <v>292</v>
      </c>
      <c r="D18" s="1">
        <v>20</v>
      </c>
      <c r="E18" s="1">
        <f>Sales_Table[[#This Row],[Units Sold]]*Sales_Table[[#This Row],[Sale Price]]-Sales_Table[[#This Row],[Discounts]]</f>
        <v>5840</v>
      </c>
      <c r="F18" s="1">
        <v>0</v>
      </c>
      <c r="G18" s="1">
        <v>2920</v>
      </c>
      <c r="H18" s="1">
        <f>Sales_Table[[#This Row],[sales amount]]-Sales_Table[[#This Row],[COGS]]</f>
        <v>2920</v>
      </c>
      <c r="I18" s="5">
        <v>41671</v>
      </c>
      <c r="J18" s="1">
        <f>MONTH(Sales_Table[[#This Row],[Date]])</f>
        <v>2</v>
      </c>
      <c r="K18" s="1">
        <f>YEAR(Sales_Table[[#This Row],[Date]])</f>
        <v>2014</v>
      </c>
    </row>
    <row r="19" spans="1:11" hidden="1" x14ac:dyDescent="0.3">
      <c r="A19" s="4" t="s">
        <v>9</v>
      </c>
      <c r="B19" s="4" t="str" cm="1">
        <f t="array" ref="B19">_xlfn.IFS(Sales_Table[[#This Row],[Discounts]]&gt;50000,"High discount",Sales_Table[[#This Row],[Discounts]]&gt;=5001,"medium discount",Sales_Table[[#This Row],[Discounts]]&gt;=1,"Low discount",Sales_Table[[#This Row],[Discounts]]&lt;1,"None")</f>
        <v>None</v>
      </c>
      <c r="C19">
        <v>974</v>
      </c>
      <c r="D19" s="1">
        <v>15</v>
      </c>
      <c r="E19" s="1">
        <f>Sales_Table[[#This Row],[Units Sold]]*Sales_Table[[#This Row],[Sale Price]]-Sales_Table[[#This Row],[Discounts]]</f>
        <v>14610</v>
      </c>
      <c r="F19" s="1">
        <v>0</v>
      </c>
      <c r="G19" s="1">
        <v>9740</v>
      </c>
      <c r="H19" s="1">
        <f>Sales_Table[[#This Row],[sales amount]]-Sales_Table[[#This Row],[COGS]]</f>
        <v>4870</v>
      </c>
      <c r="I19" s="5">
        <v>41671</v>
      </c>
      <c r="J19" s="1">
        <f>MONTH(Sales_Table[[#This Row],[Date]])</f>
        <v>2</v>
      </c>
      <c r="K19" s="1">
        <f>YEAR(Sales_Table[[#This Row],[Date]])</f>
        <v>2014</v>
      </c>
    </row>
    <row r="20" spans="1:11" hidden="1" x14ac:dyDescent="0.3">
      <c r="A20" s="1" t="s">
        <v>9</v>
      </c>
      <c r="B20" s="4" t="str" cm="1">
        <f t="array" ref="B20">_xlfn.IFS(Sales_Table[[#This Row],[Discounts]]&gt;50000,"High discount",Sales_Table[[#This Row],[Discounts]]&gt;=5001,"medium discount",Sales_Table[[#This Row],[Discounts]]&gt;=1,"Low discount",Sales_Table[[#This Row],[Discounts]]&lt;1,"None")</f>
        <v>None</v>
      </c>
      <c r="C20">
        <v>2518</v>
      </c>
      <c r="D20" s="1">
        <v>12</v>
      </c>
      <c r="E20" s="1">
        <f>Sales_Table[[#This Row],[Units Sold]]*Sales_Table[[#This Row],[Sale Price]]-Sales_Table[[#This Row],[Discounts]]</f>
        <v>30216</v>
      </c>
      <c r="F20" s="1">
        <v>0</v>
      </c>
      <c r="G20" s="1">
        <v>7554</v>
      </c>
      <c r="H20" s="1">
        <f>Sales_Table[[#This Row],[sales amount]]-Sales_Table[[#This Row],[COGS]]</f>
        <v>22662</v>
      </c>
      <c r="I20" s="5">
        <v>41791</v>
      </c>
      <c r="J20" s="1">
        <f>MONTH(Sales_Table[[#This Row],[Date]])</f>
        <v>6</v>
      </c>
      <c r="K20" s="1">
        <f>YEAR(Sales_Table[[#This Row],[Date]])</f>
        <v>2014</v>
      </c>
    </row>
    <row r="21" spans="1:11" hidden="1" x14ac:dyDescent="0.3">
      <c r="A21" s="4" t="s">
        <v>9</v>
      </c>
      <c r="B21" s="4" t="str" cm="1">
        <f t="array" ref="B21">_xlfn.IFS(Sales_Table[[#This Row],[Discounts]]&gt;50000,"High discount",Sales_Table[[#This Row],[Discounts]]&gt;=5001,"medium discount",Sales_Table[[#This Row],[Discounts]]&gt;=1,"Low discount",Sales_Table[[#This Row],[Discounts]]&lt;1,"None")</f>
        <v>None</v>
      </c>
      <c r="C21">
        <v>1006</v>
      </c>
      <c r="D21" s="1">
        <v>350</v>
      </c>
      <c r="E21" s="1">
        <f>Sales_Table[[#This Row],[Units Sold]]*Sales_Table[[#This Row],[Sale Price]]-Sales_Table[[#This Row],[Discounts]]</f>
        <v>352100</v>
      </c>
      <c r="F21" s="1">
        <v>0</v>
      </c>
      <c r="G21" s="1">
        <v>261560</v>
      </c>
      <c r="H21" s="1">
        <f>Sales_Table[[#This Row],[sales amount]]-Sales_Table[[#This Row],[COGS]]</f>
        <v>90540</v>
      </c>
      <c r="I21" s="5">
        <v>41791</v>
      </c>
      <c r="J21" s="1">
        <f>MONTH(Sales_Table[[#This Row],[Date]])</f>
        <v>6</v>
      </c>
      <c r="K21" s="1">
        <f>YEAR(Sales_Table[[#This Row],[Date]])</f>
        <v>2014</v>
      </c>
    </row>
    <row r="22" spans="1:11" hidden="1" x14ac:dyDescent="0.3">
      <c r="A22" s="4" t="s">
        <v>9</v>
      </c>
      <c r="B22" s="4" t="str" cm="1">
        <f t="array" ref="B22">_xlfn.IFS(Sales_Table[[#This Row],[Discounts]]&gt;50000,"High discount",Sales_Table[[#This Row],[Discounts]]&gt;=5001,"medium discount",Sales_Table[[#This Row],[Discounts]]&gt;=1,"Low discount",Sales_Table[[#This Row],[Discounts]]&lt;1,"None")</f>
        <v>None</v>
      </c>
      <c r="C22">
        <v>367</v>
      </c>
      <c r="D22" s="1">
        <v>12</v>
      </c>
      <c r="E22" s="1">
        <f>Sales_Table[[#This Row],[Units Sold]]*Sales_Table[[#This Row],[Sale Price]]-Sales_Table[[#This Row],[Discounts]]</f>
        <v>4404</v>
      </c>
      <c r="F22" s="1">
        <v>0</v>
      </c>
      <c r="G22" s="1">
        <v>1101</v>
      </c>
      <c r="H22" s="1">
        <f>Sales_Table[[#This Row],[sales amount]]-Sales_Table[[#This Row],[COGS]]</f>
        <v>3303</v>
      </c>
      <c r="I22" s="5">
        <v>41821</v>
      </c>
      <c r="J22" s="1">
        <f>MONTH(Sales_Table[[#This Row],[Date]])</f>
        <v>7</v>
      </c>
      <c r="K22" s="1">
        <f>YEAR(Sales_Table[[#This Row],[Date]])</f>
        <v>2014</v>
      </c>
    </row>
    <row r="23" spans="1:11" hidden="1" x14ac:dyDescent="0.3">
      <c r="A23" s="4" t="s">
        <v>9</v>
      </c>
      <c r="B23" s="4" t="str" cm="1">
        <f t="array" ref="B23">_xlfn.IFS(Sales_Table[[#This Row],[Discounts]]&gt;50000,"High discount",Sales_Table[[#This Row],[Discounts]]&gt;=5001,"medium discount",Sales_Table[[#This Row],[Discounts]]&gt;=1,"Low discount",Sales_Table[[#This Row],[Discounts]]&lt;1,"None")</f>
        <v>None</v>
      </c>
      <c r="C23">
        <v>883</v>
      </c>
      <c r="D23" s="1">
        <v>7</v>
      </c>
      <c r="E23" s="1">
        <f>Sales_Table[[#This Row],[Units Sold]]*Sales_Table[[#This Row],[Sale Price]]-Sales_Table[[#This Row],[Discounts]]</f>
        <v>6181</v>
      </c>
      <c r="F23" s="1">
        <v>0</v>
      </c>
      <c r="G23" s="1">
        <v>4415</v>
      </c>
      <c r="H23" s="1">
        <f>Sales_Table[[#This Row],[sales amount]]-Sales_Table[[#This Row],[COGS]]</f>
        <v>1766</v>
      </c>
      <c r="I23" s="5">
        <v>41852</v>
      </c>
      <c r="J23" s="1">
        <f>MONTH(Sales_Table[[#This Row],[Date]])</f>
        <v>8</v>
      </c>
      <c r="K23" s="1">
        <f>YEAR(Sales_Table[[#This Row],[Date]])</f>
        <v>2014</v>
      </c>
    </row>
    <row r="24" spans="1:11" hidden="1" x14ac:dyDescent="0.3">
      <c r="A24" s="4" t="s">
        <v>9</v>
      </c>
      <c r="B24" s="4" t="str" cm="1">
        <f t="array" ref="B24">_xlfn.IFS(Sales_Table[[#This Row],[Discounts]]&gt;50000,"High discount",Sales_Table[[#This Row],[Discounts]]&gt;=5001,"medium discount",Sales_Table[[#This Row],[Discounts]]&gt;=1,"Low discount",Sales_Table[[#This Row],[Discounts]]&lt;1,"None")</f>
        <v>None</v>
      </c>
      <c r="C24">
        <v>549</v>
      </c>
      <c r="D24" s="1">
        <v>15</v>
      </c>
      <c r="E24" s="1">
        <f>Sales_Table[[#This Row],[Units Sold]]*Sales_Table[[#This Row],[Sale Price]]-Sales_Table[[#This Row],[Discounts]]</f>
        <v>8235</v>
      </c>
      <c r="F24" s="1">
        <v>0</v>
      </c>
      <c r="G24" s="1">
        <v>5490</v>
      </c>
      <c r="H24" s="1">
        <f>Sales_Table[[#This Row],[sales amount]]-Sales_Table[[#This Row],[COGS]]</f>
        <v>2745</v>
      </c>
      <c r="I24" s="5">
        <v>41518</v>
      </c>
      <c r="J24" s="1">
        <f>MONTH(Sales_Table[[#This Row],[Date]])</f>
        <v>9</v>
      </c>
      <c r="K24" s="1">
        <f>YEAR(Sales_Table[[#This Row],[Date]])</f>
        <v>2013</v>
      </c>
    </row>
    <row r="25" spans="1:11" hidden="1" x14ac:dyDescent="0.3">
      <c r="A25" s="4" t="s">
        <v>9</v>
      </c>
      <c r="B25" s="4" t="str" cm="1">
        <f t="array" ref="B25">_xlfn.IFS(Sales_Table[[#This Row],[Discounts]]&gt;50000,"High discount",Sales_Table[[#This Row],[Discounts]]&gt;=5001,"medium discount",Sales_Table[[#This Row],[Discounts]]&gt;=1,"Low discount",Sales_Table[[#This Row],[Discounts]]&lt;1,"None")</f>
        <v>None</v>
      </c>
      <c r="C25">
        <v>788</v>
      </c>
      <c r="D25" s="1">
        <v>300</v>
      </c>
      <c r="E25" s="1">
        <f>Sales_Table[[#This Row],[Units Sold]]*Sales_Table[[#This Row],[Sale Price]]-Sales_Table[[#This Row],[Discounts]]</f>
        <v>236400</v>
      </c>
      <c r="F25" s="1">
        <v>0</v>
      </c>
      <c r="G25" s="1">
        <v>197000</v>
      </c>
      <c r="H25" s="1">
        <f>Sales_Table[[#This Row],[sales amount]]-Sales_Table[[#This Row],[COGS]]</f>
        <v>39400</v>
      </c>
      <c r="I25" s="5">
        <v>41518</v>
      </c>
      <c r="J25" s="1">
        <f>MONTH(Sales_Table[[#This Row],[Date]])</f>
        <v>9</v>
      </c>
      <c r="K25" s="1">
        <f>YEAR(Sales_Table[[#This Row],[Date]])</f>
        <v>2013</v>
      </c>
    </row>
    <row r="26" spans="1:11" hidden="1" x14ac:dyDescent="0.3">
      <c r="A26" s="4" t="s">
        <v>9</v>
      </c>
      <c r="B26" s="4" t="str" cm="1">
        <f t="array" ref="B26">_xlfn.IFS(Sales_Table[[#This Row],[Discounts]]&gt;50000,"High discount",Sales_Table[[#This Row],[Discounts]]&gt;=5001,"medium discount",Sales_Table[[#This Row],[Discounts]]&gt;=1,"Low discount",Sales_Table[[#This Row],[Discounts]]&lt;1,"None")</f>
        <v>None</v>
      </c>
      <c r="C26">
        <v>2472</v>
      </c>
      <c r="D26" s="1">
        <v>15</v>
      </c>
      <c r="E26" s="1">
        <f>Sales_Table[[#This Row],[Units Sold]]*Sales_Table[[#This Row],[Sale Price]]-Sales_Table[[#This Row],[Discounts]]</f>
        <v>37080</v>
      </c>
      <c r="F26" s="1">
        <v>0</v>
      </c>
      <c r="G26" s="1">
        <v>24720</v>
      </c>
      <c r="H26" s="1">
        <f>Sales_Table[[#This Row],[sales amount]]-Sales_Table[[#This Row],[COGS]]</f>
        <v>12360</v>
      </c>
      <c r="I26" s="5">
        <v>41883</v>
      </c>
      <c r="J26" s="1">
        <f>MONTH(Sales_Table[[#This Row],[Date]])</f>
        <v>9</v>
      </c>
      <c r="K26" s="1">
        <f>YEAR(Sales_Table[[#This Row],[Date]])</f>
        <v>2014</v>
      </c>
    </row>
    <row r="27" spans="1:11" hidden="1" x14ac:dyDescent="0.3">
      <c r="A27" s="4" t="s">
        <v>9</v>
      </c>
      <c r="B27" s="4" t="str" cm="1">
        <f t="array" ref="B27">_xlfn.IFS(Sales_Table[[#This Row],[Discounts]]&gt;50000,"High discount",Sales_Table[[#This Row],[Discounts]]&gt;=5001,"medium discount",Sales_Table[[#This Row],[Discounts]]&gt;=1,"Low discount",Sales_Table[[#This Row],[Discounts]]&lt;1,"None")</f>
        <v>None</v>
      </c>
      <c r="C27">
        <v>1143</v>
      </c>
      <c r="D27" s="1">
        <v>7</v>
      </c>
      <c r="E27" s="1">
        <f>Sales_Table[[#This Row],[Units Sold]]*Sales_Table[[#This Row],[Sale Price]]-Sales_Table[[#This Row],[Discounts]]</f>
        <v>8001</v>
      </c>
      <c r="F27" s="1">
        <v>0</v>
      </c>
      <c r="G27" s="1">
        <v>5715</v>
      </c>
      <c r="H27" s="1">
        <f>Sales_Table[[#This Row],[sales amount]]-Sales_Table[[#This Row],[COGS]]</f>
        <v>2286</v>
      </c>
      <c r="I27" s="5">
        <v>41913</v>
      </c>
      <c r="J27" s="1">
        <f>MONTH(Sales_Table[[#This Row],[Date]])</f>
        <v>10</v>
      </c>
      <c r="K27" s="1">
        <f>YEAR(Sales_Table[[#This Row],[Date]])</f>
        <v>2014</v>
      </c>
    </row>
    <row r="28" spans="1:11" hidden="1" x14ac:dyDescent="0.3">
      <c r="A28" s="4" t="s">
        <v>9</v>
      </c>
      <c r="B28" s="4" t="str" cm="1">
        <f t="array" ref="B28">_xlfn.IFS(Sales_Table[[#This Row],[Discounts]]&gt;50000,"High discount",Sales_Table[[#This Row],[Discounts]]&gt;=5001,"medium discount",Sales_Table[[#This Row],[Discounts]]&gt;=1,"Low discount",Sales_Table[[#This Row],[Discounts]]&lt;1,"None")</f>
        <v>None</v>
      </c>
      <c r="C28">
        <v>1725</v>
      </c>
      <c r="D28" s="1">
        <v>350</v>
      </c>
      <c r="E28" s="1">
        <f>Sales_Table[[#This Row],[Units Sold]]*Sales_Table[[#This Row],[Sale Price]]-Sales_Table[[#This Row],[Discounts]]</f>
        <v>603750</v>
      </c>
      <c r="F28" s="1">
        <v>0</v>
      </c>
      <c r="G28" s="1">
        <v>448500</v>
      </c>
      <c r="H28" s="1">
        <f>Sales_Table[[#This Row],[sales amount]]-Sales_Table[[#This Row],[COGS]]</f>
        <v>155250</v>
      </c>
      <c r="I28" s="5">
        <v>41579</v>
      </c>
      <c r="J28" s="1">
        <f>MONTH(Sales_Table[[#This Row],[Date]])</f>
        <v>11</v>
      </c>
      <c r="K28" s="1">
        <f>YEAR(Sales_Table[[#This Row],[Date]])</f>
        <v>2013</v>
      </c>
    </row>
    <row r="29" spans="1:11" hidden="1" x14ac:dyDescent="0.3">
      <c r="A29" s="4" t="s">
        <v>9</v>
      </c>
      <c r="B29" s="4" t="str" cm="1">
        <f t="array" ref="B29">_xlfn.IFS(Sales_Table[[#This Row],[Discounts]]&gt;50000,"High discount",Sales_Table[[#This Row],[Discounts]]&gt;=5001,"medium discount",Sales_Table[[#This Row],[Discounts]]&gt;=1,"Low discount",Sales_Table[[#This Row],[Discounts]]&lt;1,"None")</f>
        <v>None</v>
      </c>
      <c r="C29">
        <v>912</v>
      </c>
      <c r="D29" s="1">
        <v>12</v>
      </c>
      <c r="E29" s="1">
        <f>Sales_Table[[#This Row],[Units Sold]]*Sales_Table[[#This Row],[Sale Price]]-Sales_Table[[#This Row],[Discounts]]</f>
        <v>10944</v>
      </c>
      <c r="F29" s="1">
        <v>0</v>
      </c>
      <c r="G29" s="1">
        <v>2736</v>
      </c>
      <c r="H29" s="1">
        <f>Sales_Table[[#This Row],[sales amount]]-Sales_Table[[#This Row],[COGS]]</f>
        <v>8208</v>
      </c>
      <c r="I29" s="5">
        <v>41579</v>
      </c>
      <c r="J29" s="1">
        <f>MONTH(Sales_Table[[#This Row],[Date]])</f>
        <v>11</v>
      </c>
      <c r="K29" s="1">
        <f>YEAR(Sales_Table[[#This Row],[Date]])</f>
        <v>2013</v>
      </c>
    </row>
    <row r="30" spans="1:11" hidden="1" x14ac:dyDescent="0.3">
      <c r="A30" s="4" t="s">
        <v>9</v>
      </c>
      <c r="B30" s="4" t="str" cm="1">
        <f t="array" ref="B30">_xlfn.IFS(Sales_Table[[#This Row],[Discounts]]&gt;50000,"High discount",Sales_Table[[#This Row],[Discounts]]&gt;=5001,"medium discount",Sales_Table[[#This Row],[Discounts]]&gt;=1,"Low discount",Sales_Table[[#This Row],[Discounts]]&lt;1,"None")</f>
        <v>None</v>
      </c>
      <c r="C30">
        <v>2152</v>
      </c>
      <c r="D30" s="1">
        <v>15</v>
      </c>
      <c r="E30" s="1">
        <f>Sales_Table[[#This Row],[Units Sold]]*Sales_Table[[#This Row],[Sale Price]]-Sales_Table[[#This Row],[Discounts]]</f>
        <v>32280</v>
      </c>
      <c r="F30" s="1">
        <v>0</v>
      </c>
      <c r="G30" s="1">
        <v>21520</v>
      </c>
      <c r="H30" s="1">
        <f>Sales_Table[[#This Row],[sales amount]]-Sales_Table[[#This Row],[COGS]]</f>
        <v>10760</v>
      </c>
      <c r="I30" s="5">
        <v>41609</v>
      </c>
      <c r="J30" s="1">
        <f>MONTH(Sales_Table[[#This Row],[Date]])</f>
        <v>12</v>
      </c>
      <c r="K30" s="1">
        <f>YEAR(Sales_Table[[#This Row],[Date]])</f>
        <v>2013</v>
      </c>
    </row>
    <row r="31" spans="1:11" hidden="1" x14ac:dyDescent="0.3">
      <c r="A31" s="4" t="s">
        <v>9</v>
      </c>
      <c r="B31" s="4" t="str" cm="1">
        <f t="array" ref="B31">_xlfn.IFS(Sales_Table[[#This Row],[Discounts]]&gt;50000,"High discount",Sales_Table[[#This Row],[Discounts]]&gt;=5001,"medium discount",Sales_Table[[#This Row],[Discounts]]&gt;=1,"Low discount",Sales_Table[[#This Row],[Discounts]]&lt;1,"None")</f>
        <v>None</v>
      </c>
      <c r="C31">
        <v>1817</v>
      </c>
      <c r="D31" s="1">
        <v>20</v>
      </c>
      <c r="E31" s="1">
        <f>Sales_Table[[#This Row],[Units Sold]]*Sales_Table[[#This Row],[Sale Price]]-Sales_Table[[#This Row],[Discounts]]</f>
        <v>36340</v>
      </c>
      <c r="F31" s="1">
        <v>0</v>
      </c>
      <c r="G31" s="1">
        <v>18170</v>
      </c>
      <c r="H31" s="1">
        <f>Sales_Table[[#This Row],[sales amount]]-Sales_Table[[#This Row],[COGS]]</f>
        <v>18170</v>
      </c>
      <c r="I31" s="5">
        <v>41974</v>
      </c>
      <c r="J31" s="1">
        <f>MONTH(Sales_Table[[#This Row],[Date]])</f>
        <v>12</v>
      </c>
      <c r="K31" s="1">
        <f>YEAR(Sales_Table[[#This Row],[Date]])</f>
        <v>2014</v>
      </c>
    </row>
    <row r="32" spans="1:11" hidden="1" x14ac:dyDescent="0.3">
      <c r="A32" s="4" t="s">
        <v>9</v>
      </c>
      <c r="B32" s="4" t="str" cm="1">
        <f t="array" ref="B32">_xlfn.IFS(Sales_Table[[#This Row],[Discounts]]&gt;50000,"High discount",Sales_Table[[#This Row],[Discounts]]&gt;=5001,"medium discount",Sales_Table[[#This Row],[Discounts]]&gt;=1,"Low discount",Sales_Table[[#This Row],[Discounts]]&lt;1,"None")</f>
        <v>None</v>
      </c>
      <c r="C32">
        <v>1513</v>
      </c>
      <c r="D32" s="1">
        <v>350</v>
      </c>
      <c r="E32" s="1">
        <f>Sales_Table[[#This Row],[Units Sold]]*Sales_Table[[#This Row],[Sale Price]]-Sales_Table[[#This Row],[Discounts]]</f>
        <v>529550</v>
      </c>
      <c r="F32" s="1">
        <v>0</v>
      </c>
      <c r="G32" s="1">
        <v>393380</v>
      </c>
      <c r="H32" s="1">
        <f>Sales_Table[[#This Row],[sales amount]]-Sales_Table[[#This Row],[COGS]]</f>
        <v>136170</v>
      </c>
      <c r="I32" s="5">
        <v>41974</v>
      </c>
      <c r="J32" s="1">
        <f>MONTH(Sales_Table[[#This Row],[Date]])</f>
        <v>12</v>
      </c>
      <c r="K32" s="1">
        <f>YEAR(Sales_Table[[#This Row],[Date]])</f>
        <v>2014</v>
      </c>
    </row>
    <row r="33" spans="1:11" hidden="1" x14ac:dyDescent="0.3">
      <c r="A33" s="4" t="s">
        <v>10</v>
      </c>
      <c r="B33" s="4" t="str" cm="1">
        <f t="array" ref="B33">_xlfn.IFS(Sales_Table[[#This Row],[Discounts]]&gt;50000,"High discount",Sales_Table[[#This Row],[Discounts]]&gt;=5001,"medium discount",Sales_Table[[#This Row],[Discounts]]&gt;=1,"Low discount",Sales_Table[[#This Row],[Discounts]]&lt;1,"None")</f>
        <v>None</v>
      </c>
      <c r="C33">
        <v>1493</v>
      </c>
      <c r="D33" s="1">
        <v>7</v>
      </c>
      <c r="E33" s="1">
        <f>Sales_Table[[#This Row],[Units Sold]]*Sales_Table[[#This Row],[Sale Price]]-Sales_Table[[#This Row],[Discounts]]</f>
        <v>10451</v>
      </c>
      <c r="F33" s="1">
        <v>0</v>
      </c>
      <c r="G33" s="1">
        <v>7465</v>
      </c>
      <c r="H33" s="1">
        <f>Sales_Table[[#This Row],[sales amount]]-Sales_Table[[#This Row],[COGS]]</f>
        <v>2986</v>
      </c>
      <c r="I33" s="5">
        <v>41640</v>
      </c>
      <c r="J33" s="1">
        <f>MONTH(Sales_Table[[#This Row],[Date]])</f>
        <v>1</v>
      </c>
      <c r="K33" s="1">
        <f>YEAR(Sales_Table[[#This Row],[Date]])</f>
        <v>2014</v>
      </c>
    </row>
    <row r="34" spans="1:11" hidden="1" x14ac:dyDescent="0.3">
      <c r="A34" s="4" t="s">
        <v>10</v>
      </c>
      <c r="B34" s="4" t="str" cm="1">
        <f t="array" ref="B34">_xlfn.IFS(Sales_Table[[#This Row],[Discounts]]&gt;50000,"High discount",Sales_Table[[#This Row],[Discounts]]&gt;=5001,"medium discount",Sales_Table[[#This Row],[Discounts]]&gt;=1,"Low discount",Sales_Table[[#This Row],[Discounts]]&lt;1,"None")</f>
        <v>None</v>
      </c>
      <c r="C34">
        <v>1804</v>
      </c>
      <c r="D34" s="1">
        <v>125</v>
      </c>
      <c r="E34" s="1">
        <f>Sales_Table[[#This Row],[Units Sold]]*Sales_Table[[#This Row],[Sale Price]]-Sales_Table[[#This Row],[Discounts]]</f>
        <v>225500</v>
      </c>
      <c r="F34" s="1">
        <v>0</v>
      </c>
      <c r="G34" s="1">
        <v>216480</v>
      </c>
      <c r="H34" s="1">
        <f>Sales_Table[[#This Row],[sales amount]]-Sales_Table[[#This Row],[COGS]]</f>
        <v>9020</v>
      </c>
      <c r="I34" s="5">
        <v>41671</v>
      </c>
      <c r="J34" s="1">
        <f>MONTH(Sales_Table[[#This Row],[Date]])</f>
        <v>2</v>
      </c>
      <c r="K34" s="1">
        <f>YEAR(Sales_Table[[#This Row],[Date]])</f>
        <v>2014</v>
      </c>
    </row>
    <row r="35" spans="1:11" hidden="1" x14ac:dyDescent="0.3">
      <c r="A35" s="4" t="s">
        <v>10</v>
      </c>
      <c r="B35" s="4" t="str" cm="1">
        <f t="array" ref="B35">_xlfn.IFS(Sales_Table[[#This Row],[Discounts]]&gt;50000,"High discount",Sales_Table[[#This Row],[Discounts]]&gt;=5001,"medium discount",Sales_Table[[#This Row],[Discounts]]&gt;=1,"Low discount",Sales_Table[[#This Row],[Discounts]]&lt;1,"None")</f>
        <v>None</v>
      </c>
      <c r="C35">
        <v>2161</v>
      </c>
      <c r="D35" s="1">
        <v>12</v>
      </c>
      <c r="E35" s="1">
        <f>Sales_Table[[#This Row],[Units Sold]]*Sales_Table[[#This Row],[Sale Price]]-Sales_Table[[#This Row],[Discounts]]</f>
        <v>25932</v>
      </c>
      <c r="F35" s="1">
        <v>0</v>
      </c>
      <c r="G35" s="1">
        <v>6483</v>
      </c>
      <c r="H35" s="1">
        <f>Sales_Table[[#This Row],[sales amount]]-Sales_Table[[#This Row],[COGS]]</f>
        <v>19449</v>
      </c>
      <c r="I35" s="5">
        <v>41699</v>
      </c>
      <c r="J35" s="1">
        <f>MONTH(Sales_Table[[#This Row],[Date]])</f>
        <v>3</v>
      </c>
      <c r="K35" s="1">
        <f>YEAR(Sales_Table[[#This Row],[Date]])</f>
        <v>2014</v>
      </c>
    </row>
    <row r="36" spans="1:11" hidden="1" x14ac:dyDescent="0.3">
      <c r="A36" s="4" t="s">
        <v>10</v>
      </c>
      <c r="B36" s="4" t="str" cm="1">
        <f t="array" ref="B36">_xlfn.IFS(Sales_Table[[#This Row],[Discounts]]&gt;50000,"High discount",Sales_Table[[#This Row],[Discounts]]&gt;=5001,"medium discount",Sales_Table[[#This Row],[Discounts]]&gt;=1,"Low discount",Sales_Table[[#This Row],[Discounts]]&lt;1,"None")</f>
        <v>None</v>
      </c>
      <c r="C36">
        <v>1006</v>
      </c>
      <c r="D36" s="1">
        <v>350</v>
      </c>
      <c r="E36" s="1">
        <f>Sales_Table[[#This Row],[Units Sold]]*Sales_Table[[#This Row],[Sale Price]]-Sales_Table[[#This Row],[Discounts]]</f>
        <v>352100</v>
      </c>
      <c r="F36" s="1">
        <v>0</v>
      </c>
      <c r="G36" s="1">
        <v>261560</v>
      </c>
      <c r="H36" s="1">
        <f>Sales_Table[[#This Row],[sales amount]]-Sales_Table[[#This Row],[COGS]]</f>
        <v>90540</v>
      </c>
      <c r="I36" s="5">
        <v>41791</v>
      </c>
      <c r="J36" s="1">
        <f>MONTH(Sales_Table[[#This Row],[Date]])</f>
        <v>6</v>
      </c>
      <c r="K36" s="1">
        <f>YEAR(Sales_Table[[#This Row],[Date]])</f>
        <v>2014</v>
      </c>
    </row>
    <row r="37" spans="1:11" hidden="1" x14ac:dyDescent="0.3">
      <c r="A37" s="4" t="s">
        <v>10</v>
      </c>
      <c r="B37" s="4" t="str" cm="1">
        <f t="array" ref="B37">_xlfn.IFS(Sales_Table[[#This Row],[Discounts]]&gt;50000,"High discount",Sales_Table[[#This Row],[Discounts]]&gt;=5001,"medium discount",Sales_Table[[#This Row],[Discounts]]&gt;=1,"Low discount",Sales_Table[[#This Row],[Discounts]]&lt;1,"None")</f>
        <v>None</v>
      </c>
      <c r="C37">
        <v>1545</v>
      </c>
      <c r="D37" s="1">
        <v>12</v>
      </c>
      <c r="E37" s="1">
        <f>Sales_Table[[#This Row],[Units Sold]]*Sales_Table[[#This Row],[Sale Price]]-Sales_Table[[#This Row],[Discounts]]</f>
        <v>18540</v>
      </c>
      <c r="F37" s="1">
        <v>0</v>
      </c>
      <c r="G37" s="1">
        <v>4635</v>
      </c>
      <c r="H37" s="1">
        <f>Sales_Table[[#This Row],[sales amount]]-Sales_Table[[#This Row],[COGS]]</f>
        <v>13905</v>
      </c>
      <c r="I37" s="5">
        <v>41791</v>
      </c>
      <c r="J37" s="1">
        <f>MONTH(Sales_Table[[#This Row],[Date]])</f>
        <v>6</v>
      </c>
      <c r="K37" s="1">
        <f>YEAR(Sales_Table[[#This Row],[Date]])</f>
        <v>2014</v>
      </c>
    </row>
    <row r="38" spans="1:11" hidden="1" x14ac:dyDescent="0.3">
      <c r="A38" s="4" t="s">
        <v>10</v>
      </c>
      <c r="B38" s="4" t="str" cm="1">
        <f t="array" ref="B38">_xlfn.IFS(Sales_Table[[#This Row],[Discounts]]&gt;50000,"High discount",Sales_Table[[#This Row],[Discounts]]&gt;=5001,"medium discount",Sales_Table[[#This Row],[Discounts]]&gt;=1,"Low discount",Sales_Table[[#This Row],[Discounts]]&lt;1,"None")</f>
        <v>None</v>
      </c>
      <c r="C38">
        <v>2821</v>
      </c>
      <c r="D38" s="1">
        <v>125</v>
      </c>
      <c r="E38" s="1">
        <f>Sales_Table[[#This Row],[Units Sold]]*Sales_Table[[#This Row],[Sale Price]]-Sales_Table[[#This Row],[Discounts]]</f>
        <v>352625</v>
      </c>
      <c r="F38" s="1">
        <v>0</v>
      </c>
      <c r="G38" s="1">
        <v>338520</v>
      </c>
      <c r="H38" s="1">
        <f>Sales_Table[[#This Row],[sales amount]]-Sales_Table[[#This Row],[COGS]]</f>
        <v>14105</v>
      </c>
      <c r="I38" s="5">
        <v>41852</v>
      </c>
      <c r="J38" s="1">
        <f>MONTH(Sales_Table[[#This Row],[Date]])</f>
        <v>8</v>
      </c>
      <c r="K38" s="1">
        <f>YEAR(Sales_Table[[#This Row],[Date]])</f>
        <v>2014</v>
      </c>
    </row>
    <row r="39" spans="1:11" hidden="1" x14ac:dyDescent="0.3">
      <c r="A39" s="4" t="s">
        <v>10</v>
      </c>
      <c r="B39" s="4" t="str" cm="1">
        <f t="array" ref="B39">_xlfn.IFS(Sales_Table[[#This Row],[Discounts]]&gt;50000,"High discount",Sales_Table[[#This Row],[Discounts]]&gt;=5001,"medium discount",Sales_Table[[#This Row],[Discounts]]&gt;=1,"Low discount",Sales_Table[[#This Row],[Discounts]]&lt;1,"None")</f>
        <v>None</v>
      </c>
      <c r="C39">
        <v>345</v>
      </c>
      <c r="D39" s="1">
        <v>125</v>
      </c>
      <c r="E39" s="1">
        <f>Sales_Table[[#This Row],[Units Sold]]*Sales_Table[[#This Row],[Sale Price]]-Sales_Table[[#This Row],[Discounts]]</f>
        <v>43125</v>
      </c>
      <c r="F39" s="1">
        <v>0</v>
      </c>
      <c r="G39" s="1">
        <v>41400</v>
      </c>
      <c r="H39" s="1">
        <f>Sales_Table[[#This Row],[sales amount]]-Sales_Table[[#This Row],[COGS]]</f>
        <v>1725</v>
      </c>
      <c r="I39" s="5">
        <v>41548</v>
      </c>
      <c r="J39" s="1">
        <f>MONTH(Sales_Table[[#This Row],[Date]])</f>
        <v>10</v>
      </c>
      <c r="K39" s="1">
        <f>YEAR(Sales_Table[[#This Row],[Date]])</f>
        <v>2013</v>
      </c>
    </row>
    <row r="40" spans="1:11" hidden="1" x14ac:dyDescent="0.3">
      <c r="A40" s="4" t="s">
        <v>11</v>
      </c>
      <c r="B40" s="4" t="str" cm="1">
        <f t="array" ref="B40">_xlfn.IFS(Sales_Table[[#This Row],[Discounts]]&gt;50000,"High discount",Sales_Table[[#This Row],[Discounts]]&gt;=5001,"medium discount",Sales_Table[[#This Row],[Discounts]]&gt;=1,"Low discount",Sales_Table[[#This Row],[Discounts]]&lt;1,"None")</f>
        <v>None</v>
      </c>
      <c r="C40">
        <v>2001</v>
      </c>
      <c r="D40" s="1">
        <v>300</v>
      </c>
      <c r="E40" s="1">
        <f>Sales_Table[[#This Row],[Units Sold]]*Sales_Table[[#This Row],[Sale Price]]-Sales_Table[[#This Row],[Discounts]]</f>
        <v>600300</v>
      </c>
      <c r="F40" s="1">
        <v>0</v>
      </c>
      <c r="G40" s="1">
        <v>500250</v>
      </c>
      <c r="H40" s="1">
        <f>Sales_Table[[#This Row],[sales amount]]-Sales_Table[[#This Row],[COGS]]</f>
        <v>100050</v>
      </c>
      <c r="I40" s="5">
        <v>41671</v>
      </c>
      <c r="J40" s="1">
        <f>MONTH(Sales_Table[[#This Row],[Date]])</f>
        <v>2</v>
      </c>
      <c r="K40" s="1">
        <f>YEAR(Sales_Table[[#This Row],[Date]])</f>
        <v>2014</v>
      </c>
    </row>
    <row r="41" spans="1:11" hidden="1" x14ac:dyDescent="0.3">
      <c r="A41" s="4" t="s">
        <v>11</v>
      </c>
      <c r="B41" s="4" t="str" cm="1">
        <f t="array" ref="B41">_xlfn.IFS(Sales_Table[[#This Row],[Discounts]]&gt;50000,"High discount",Sales_Table[[#This Row],[Discounts]]&gt;=5001,"medium discount",Sales_Table[[#This Row],[Discounts]]&gt;=1,"Low discount",Sales_Table[[#This Row],[Discounts]]&lt;1,"None")</f>
        <v>None</v>
      </c>
      <c r="C41">
        <v>2838</v>
      </c>
      <c r="D41" s="1">
        <v>12</v>
      </c>
      <c r="E41" s="1">
        <f>Sales_Table[[#This Row],[Units Sold]]*Sales_Table[[#This Row],[Sale Price]]-Sales_Table[[#This Row],[Discounts]]</f>
        <v>34056</v>
      </c>
      <c r="F41" s="1">
        <v>0</v>
      </c>
      <c r="G41" s="1">
        <v>8514</v>
      </c>
      <c r="H41" s="1">
        <f>Sales_Table[[#This Row],[sales amount]]-Sales_Table[[#This Row],[COGS]]</f>
        <v>25542</v>
      </c>
      <c r="I41" s="5">
        <v>41730</v>
      </c>
      <c r="J41" s="1">
        <f>MONTH(Sales_Table[[#This Row],[Date]])</f>
        <v>4</v>
      </c>
      <c r="K41" s="1">
        <f>YEAR(Sales_Table[[#This Row],[Date]])</f>
        <v>2014</v>
      </c>
    </row>
    <row r="42" spans="1:11" hidden="1" x14ac:dyDescent="0.3">
      <c r="A42" s="4" t="s">
        <v>11</v>
      </c>
      <c r="B42" s="4" t="str" cm="1">
        <f t="array" ref="B42">_xlfn.IFS(Sales_Table[[#This Row],[Discounts]]&gt;50000,"High discount",Sales_Table[[#This Row],[Discounts]]&gt;=5001,"medium discount",Sales_Table[[#This Row],[Discounts]]&gt;=1,"Low discount",Sales_Table[[#This Row],[Discounts]]&lt;1,"None")</f>
        <v>None</v>
      </c>
      <c r="C42">
        <v>2178</v>
      </c>
      <c r="D42" s="1">
        <v>15</v>
      </c>
      <c r="E42" s="1">
        <f>Sales_Table[[#This Row],[Units Sold]]*Sales_Table[[#This Row],[Sale Price]]-Sales_Table[[#This Row],[Discounts]]</f>
        <v>32670</v>
      </c>
      <c r="F42" s="1">
        <v>0</v>
      </c>
      <c r="G42" s="1">
        <v>21780</v>
      </c>
      <c r="H42" s="1">
        <f>Sales_Table[[#This Row],[sales amount]]-Sales_Table[[#This Row],[COGS]]</f>
        <v>10890</v>
      </c>
      <c r="I42" s="5">
        <v>41791</v>
      </c>
      <c r="J42" s="1">
        <f>MONTH(Sales_Table[[#This Row],[Date]])</f>
        <v>6</v>
      </c>
      <c r="K42" s="1">
        <f>YEAR(Sales_Table[[#This Row],[Date]])</f>
        <v>2014</v>
      </c>
    </row>
    <row r="43" spans="1:11" hidden="1" x14ac:dyDescent="0.3">
      <c r="A43" s="4" t="s">
        <v>11</v>
      </c>
      <c r="B43" s="4" t="str" cm="1">
        <f t="array" ref="B43">_xlfn.IFS(Sales_Table[[#This Row],[Discounts]]&gt;50000,"High discount",Sales_Table[[#This Row],[Discounts]]&gt;=5001,"medium discount",Sales_Table[[#This Row],[Discounts]]&gt;=1,"Low discount",Sales_Table[[#This Row],[Discounts]]&lt;1,"None")</f>
        <v>None</v>
      </c>
      <c r="C43">
        <v>888</v>
      </c>
      <c r="D43" s="1">
        <v>15</v>
      </c>
      <c r="E43" s="1">
        <f>Sales_Table[[#This Row],[Units Sold]]*Sales_Table[[#This Row],[Sale Price]]-Sales_Table[[#This Row],[Discounts]]</f>
        <v>13320</v>
      </c>
      <c r="F43" s="1">
        <v>0</v>
      </c>
      <c r="G43" s="1">
        <v>8880</v>
      </c>
      <c r="H43" s="1">
        <f>Sales_Table[[#This Row],[sales amount]]-Sales_Table[[#This Row],[COGS]]</f>
        <v>4440</v>
      </c>
      <c r="I43" s="5">
        <v>41791</v>
      </c>
      <c r="J43" s="1">
        <f>MONTH(Sales_Table[[#This Row],[Date]])</f>
        <v>6</v>
      </c>
      <c r="K43" s="1">
        <f>YEAR(Sales_Table[[#This Row],[Date]])</f>
        <v>2014</v>
      </c>
    </row>
    <row r="44" spans="1:11" hidden="1" x14ac:dyDescent="0.3">
      <c r="A44" s="4" t="s">
        <v>11</v>
      </c>
      <c r="B44" s="4" t="str" cm="1">
        <f t="array" ref="B44">_xlfn.IFS(Sales_Table[[#This Row],[Discounts]]&gt;50000,"High discount",Sales_Table[[#This Row],[Discounts]]&gt;=5001,"medium discount",Sales_Table[[#This Row],[Discounts]]&gt;=1,"Low discount",Sales_Table[[#This Row],[Discounts]]&lt;1,"None")</f>
        <v>None</v>
      </c>
      <c r="C44">
        <v>1527</v>
      </c>
      <c r="D44" s="1">
        <v>350</v>
      </c>
      <c r="E44" s="1">
        <f>Sales_Table[[#This Row],[Units Sold]]*Sales_Table[[#This Row],[Sale Price]]-Sales_Table[[#This Row],[Discounts]]</f>
        <v>534450</v>
      </c>
      <c r="F44" s="1">
        <v>0</v>
      </c>
      <c r="G44" s="1">
        <v>397020</v>
      </c>
      <c r="H44" s="1">
        <f>Sales_Table[[#This Row],[sales amount]]-Sales_Table[[#This Row],[COGS]]</f>
        <v>137430</v>
      </c>
      <c r="I44" s="5">
        <v>41518</v>
      </c>
      <c r="J44" s="1">
        <f>MONTH(Sales_Table[[#This Row],[Date]])</f>
        <v>9</v>
      </c>
      <c r="K44" s="1">
        <f>YEAR(Sales_Table[[#This Row],[Date]])</f>
        <v>2013</v>
      </c>
    </row>
    <row r="45" spans="1:11" hidden="1" x14ac:dyDescent="0.3">
      <c r="A45" s="4" t="s">
        <v>11</v>
      </c>
      <c r="B45" s="4" t="str" cm="1">
        <f t="array" ref="B45">_xlfn.IFS(Sales_Table[[#This Row],[Discounts]]&gt;50000,"High discount",Sales_Table[[#This Row],[Discounts]]&gt;=5001,"medium discount",Sales_Table[[#This Row],[Discounts]]&gt;=1,"Low discount",Sales_Table[[#This Row],[Discounts]]&lt;1,"None")</f>
        <v>None</v>
      </c>
      <c r="C45">
        <v>2151</v>
      </c>
      <c r="D45" s="1">
        <v>300</v>
      </c>
      <c r="E45" s="1">
        <f>Sales_Table[[#This Row],[Units Sold]]*Sales_Table[[#This Row],[Sale Price]]-Sales_Table[[#This Row],[Discounts]]</f>
        <v>645300</v>
      </c>
      <c r="F45" s="1">
        <v>0</v>
      </c>
      <c r="G45" s="1">
        <v>537750</v>
      </c>
      <c r="H45" s="1">
        <f>Sales_Table[[#This Row],[sales amount]]-Sales_Table[[#This Row],[COGS]]</f>
        <v>107550</v>
      </c>
      <c r="I45" s="5">
        <v>41883</v>
      </c>
      <c r="J45" s="1">
        <f>MONTH(Sales_Table[[#This Row],[Date]])</f>
        <v>9</v>
      </c>
      <c r="K45" s="1">
        <f>YEAR(Sales_Table[[#This Row],[Date]])</f>
        <v>2014</v>
      </c>
    </row>
    <row r="46" spans="1:11" hidden="1" x14ac:dyDescent="0.3">
      <c r="A46" s="4" t="s">
        <v>11</v>
      </c>
      <c r="B46" s="4" t="str" cm="1">
        <f t="array" ref="B46">_xlfn.IFS(Sales_Table[[#This Row],[Discounts]]&gt;50000,"High discount",Sales_Table[[#This Row],[Discounts]]&gt;=5001,"medium discount",Sales_Table[[#This Row],[Discounts]]&gt;=1,"Low discount",Sales_Table[[#This Row],[Discounts]]&lt;1,"None")</f>
        <v>None</v>
      </c>
      <c r="C46">
        <v>1817</v>
      </c>
      <c r="D46" s="1">
        <v>20</v>
      </c>
      <c r="E46" s="1">
        <f>Sales_Table[[#This Row],[Units Sold]]*Sales_Table[[#This Row],[Sale Price]]-Sales_Table[[#This Row],[Discounts]]</f>
        <v>36340</v>
      </c>
      <c r="F46" s="1">
        <v>0</v>
      </c>
      <c r="G46" s="1">
        <v>18170</v>
      </c>
      <c r="H46" s="1">
        <f>Sales_Table[[#This Row],[sales amount]]-Sales_Table[[#This Row],[COGS]]</f>
        <v>18170</v>
      </c>
      <c r="I46" s="5">
        <v>41974</v>
      </c>
      <c r="J46" s="1">
        <f>MONTH(Sales_Table[[#This Row],[Date]])</f>
        <v>12</v>
      </c>
      <c r="K46" s="1">
        <f>YEAR(Sales_Table[[#This Row],[Date]])</f>
        <v>2014</v>
      </c>
    </row>
    <row r="47" spans="1:11" hidden="1" x14ac:dyDescent="0.3">
      <c r="A47" s="4" t="s">
        <v>12</v>
      </c>
      <c r="B47" s="4" t="str" cm="1">
        <f t="array" ref="B47">_xlfn.IFS(Sales_Table[[#This Row],[Discounts]]&gt;50000,"High discount",Sales_Table[[#This Row],[Discounts]]&gt;=5001,"medium discount",Sales_Table[[#This Row],[Discounts]]&gt;=1,"Low discount",Sales_Table[[#This Row],[Discounts]]&lt;1,"None")</f>
        <v>None</v>
      </c>
      <c r="C47">
        <v>2750</v>
      </c>
      <c r="D47" s="1">
        <v>350</v>
      </c>
      <c r="E47" s="1">
        <f>Sales_Table[[#This Row],[Units Sold]]*Sales_Table[[#This Row],[Sale Price]]-Sales_Table[[#This Row],[Discounts]]</f>
        <v>962500</v>
      </c>
      <c r="F47" s="1">
        <v>0</v>
      </c>
      <c r="G47" s="1">
        <v>715000</v>
      </c>
      <c r="H47" s="1">
        <f>Sales_Table[[#This Row],[sales amount]]-Sales_Table[[#This Row],[COGS]]</f>
        <v>247500</v>
      </c>
      <c r="I47" s="5">
        <v>41671</v>
      </c>
      <c r="J47" s="1">
        <f>MONTH(Sales_Table[[#This Row],[Date]])</f>
        <v>2</v>
      </c>
      <c r="K47" s="1">
        <f>YEAR(Sales_Table[[#This Row],[Date]])</f>
        <v>2014</v>
      </c>
    </row>
    <row r="48" spans="1:11" hidden="1" x14ac:dyDescent="0.3">
      <c r="A48" s="4" t="s">
        <v>12</v>
      </c>
      <c r="B48" s="4" t="str" cm="1">
        <f t="array" ref="B48">_xlfn.IFS(Sales_Table[[#This Row],[Discounts]]&gt;50000,"High discount",Sales_Table[[#This Row],[Discounts]]&gt;=5001,"medium discount",Sales_Table[[#This Row],[Discounts]]&gt;=1,"Low discount",Sales_Table[[#This Row],[Discounts]]&lt;1,"None")</f>
        <v>None</v>
      </c>
      <c r="C48">
        <v>1953</v>
      </c>
      <c r="D48" s="1">
        <v>12</v>
      </c>
      <c r="E48" s="1">
        <f>Sales_Table[[#This Row],[Units Sold]]*Sales_Table[[#This Row],[Sale Price]]-Sales_Table[[#This Row],[Discounts]]</f>
        <v>23436</v>
      </c>
      <c r="F48" s="1">
        <v>0</v>
      </c>
      <c r="G48" s="1">
        <v>5859</v>
      </c>
      <c r="H48" s="1">
        <f>Sales_Table[[#This Row],[sales amount]]-Sales_Table[[#This Row],[COGS]]</f>
        <v>17577</v>
      </c>
      <c r="I48" s="5">
        <v>41730</v>
      </c>
      <c r="J48" s="1">
        <f>MONTH(Sales_Table[[#This Row],[Date]])</f>
        <v>4</v>
      </c>
      <c r="K48" s="1">
        <f>YEAR(Sales_Table[[#This Row],[Date]])</f>
        <v>2014</v>
      </c>
    </row>
    <row r="49" spans="1:13" hidden="1" x14ac:dyDescent="0.3">
      <c r="A49" s="4" t="s">
        <v>12</v>
      </c>
      <c r="B49" s="4" t="str" cm="1">
        <f t="array" ref="B49">_xlfn.IFS(Sales_Table[[#This Row],[Discounts]]&gt;50000,"High discount",Sales_Table[[#This Row],[Discounts]]&gt;=5001,"medium discount",Sales_Table[[#This Row],[Discounts]]&gt;=1,"Low discount",Sales_Table[[#This Row],[Discounts]]&lt;1,"None")</f>
        <v>None</v>
      </c>
      <c r="C49">
        <v>4219.5</v>
      </c>
      <c r="D49" s="1">
        <v>125</v>
      </c>
      <c r="E49" s="1">
        <f>Sales_Table[[#This Row],[Units Sold]]*Sales_Table[[#This Row],[Sale Price]]-Sales_Table[[#This Row],[Discounts]]</f>
        <v>527437.5</v>
      </c>
      <c r="F49" s="1">
        <v>0</v>
      </c>
      <c r="G49" s="1">
        <v>506340</v>
      </c>
      <c r="H49" s="1">
        <f>Sales_Table[[#This Row],[sales amount]]-Sales_Table[[#This Row],[COGS]]</f>
        <v>21097.5</v>
      </c>
      <c r="I49" s="5">
        <v>41730</v>
      </c>
      <c r="J49" s="1">
        <f>MONTH(Sales_Table[[#This Row],[Date]])</f>
        <v>4</v>
      </c>
      <c r="K49" s="1">
        <f>YEAR(Sales_Table[[#This Row],[Date]])</f>
        <v>2014</v>
      </c>
    </row>
    <row r="50" spans="1:13" hidden="1" x14ac:dyDescent="0.3">
      <c r="A50" s="4" t="s">
        <v>12</v>
      </c>
      <c r="B50" s="4" t="str" cm="1">
        <f t="array" ref="B50">_xlfn.IFS(Sales_Table[[#This Row],[Discounts]]&gt;50000,"High discount",Sales_Table[[#This Row],[Discounts]]&gt;=5001,"medium discount",Sales_Table[[#This Row],[Discounts]]&gt;=1,"Low discount",Sales_Table[[#This Row],[Discounts]]&lt;1,"None")</f>
        <v>None</v>
      </c>
      <c r="C50">
        <v>1899</v>
      </c>
      <c r="D50" s="1">
        <v>20</v>
      </c>
      <c r="E50" s="1">
        <f>Sales_Table[[#This Row],[Units Sold]]*Sales_Table[[#This Row],[Sale Price]]-Sales_Table[[#This Row],[Discounts]]</f>
        <v>37980</v>
      </c>
      <c r="F50" s="1">
        <v>0</v>
      </c>
      <c r="G50" s="1">
        <v>18990</v>
      </c>
      <c r="H50" s="1">
        <f>Sales_Table[[#This Row],[sales amount]]-Sales_Table[[#This Row],[COGS]]</f>
        <v>18990</v>
      </c>
      <c r="I50" s="5">
        <v>41791</v>
      </c>
      <c r="J50" s="1">
        <f>MONTH(Sales_Table[[#This Row],[Date]])</f>
        <v>6</v>
      </c>
      <c r="K50" s="1">
        <f>YEAR(Sales_Table[[#This Row],[Date]])</f>
        <v>2014</v>
      </c>
    </row>
    <row r="51" spans="1:13" hidden="1" x14ac:dyDescent="0.3">
      <c r="A51" s="4" t="s">
        <v>12</v>
      </c>
      <c r="B51" s="4" t="str" cm="1">
        <f t="array" ref="B51">_xlfn.IFS(Sales_Table[[#This Row],[Discounts]]&gt;50000,"High discount",Sales_Table[[#This Row],[Discounts]]&gt;=5001,"medium discount",Sales_Table[[#This Row],[Discounts]]&gt;=1,"Low discount",Sales_Table[[#This Row],[Discounts]]&lt;1,"None")</f>
        <v>None</v>
      </c>
      <c r="C51">
        <v>1686</v>
      </c>
      <c r="D51" s="1">
        <v>7</v>
      </c>
      <c r="E51" s="1">
        <f>Sales_Table[[#This Row],[Units Sold]]*Sales_Table[[#This Row],[Sale Price]]-Sales_Table[[#This Row],[Discounts]]</f>
        <v>11802</v>
      </c>
      <c r="F51" s="1">
        <v>0</v>
      </c>
      <c r="G51" s="1">
        <v>8430</v>
      </c>
      <c r="H51" s="1">
        <f>Sales_Table[[#This Row],[sales amount]]-Sales_Table[[#This Row],[COGS]]</f>
        <v>3372</v>
      </c>
      <c r="I51" s="5">
        <v>41821</v>
      </c>
      <c r="J51" s="1">
        <f>MONTH(Sales_Table[[#This Row],[Date]])</f>
        <v>7</v>
      </c>
      <c r="K51" s="1">
        <f>YEAR(Sales_Table[[#This Row],[Date]])</f>
        <v>2014</v>
      </c>
    </row>
    <row r="52" spans="1:13" hidden="1" x14ac:dyDescent="0.3">
      <c r="A52" s="4" t="s">
        <v>12</v>
      </c>
      <c r="B52" s="4" t="str" cm="1">
        <f t="array" ref="B52">_xlfn.IFS(Sales_Table[[#This Row],[Discounts]]&gt;50000,"High discount",Sales_Table[[#This Row],[Discounts]]&gt;=5001,"medium discount",Sales_Table[[#This Row],[Discounts]]&gt;=1,"Low discount",Sales_Table[[#This Row],[Discounts]]&lt;1,"None")</f>
        <v>None</v>
      </c>
      <c r="C52">
        <v>2141</v>
      </c>
      <c r="D52" s="1">
        <v>12</v>
      </c>
      <c r="E52" s="1">
        <f>Sales_Table[[#This Row],[Units Sold]]*Sales_Table[[#This Row],[Sale Price]]-Sales_Table[[#This Row],[Discounts]]</f>
        <v>25692</v>
      </c>
      <c r="F52" s="1">
        <v>0</v>
      </c>
      <c r="G52" s="1">
        <v>6423</v>
      </c>
      <c r="H52" s="1">
        <f>Sales_Table[[#This Row],[sales amount]]-Sales_Table[[#This Row],[COGS]]</f>
        <v>19269</v>
      </c>
      <c r="I52" s="5">
        <v>41852</v>
      </c>
      <c r="J52" s="1">
        <f>MONTH(Sales_Table[[#This Row],[Date]])</f>
        <v>8</v>
      </c>
      <c r="K52" s="1">
        <f>YEAR(Sales_Table[[#This Row],[Date]])</f>
        <v>2014</v>
      </c>
    </row>
    <row r="53" spans="1:13" hidden="1" x14ac:dyDescent="0.3">
      <c r="A53" s="4" t="s">
        <v>12</v>
      </c>
      <c r="B53" s="4" t="str" cm="1">
        <f t="array" ref="B53">_xlfn.IFS(Sales_Table[[#This Row],[Discounts]]&gt;50000,"High discount",Sales_Table[[#This Row],[Discounts]]&gt;=5001,"medium discount",Sales_Table[[#This Row],[Discounts]]&gt;=1,"Low discount",Sales_Table[[#This Row],[Discounts]]&lt;1,"None")</f>
        <v>None</v>
      </c>
      <c r="C53">
        <v>1143</v>
      </c>
      <c r="D53" s="1">
        <v>7</v>
      </c>
      <c r="E53" s="1">
        <f>Sales_Table[[#This Row],[Units Sold]]*Sales_Table[[#This Row],[Sale Price]]-Sales_Table[[#This Row],[Discounts]]</f>
        <v>8001</v>
      </c>
      <c r="F53" s="1">
        <v>0</v>
      </c>
      <c r="G53" s="1">
        <v>5715</v>
      </c>
      <c r="H53" s="1">
        <f>Sales_Table[[#This Row],[sales amount]]-Sales_Table[[#This Row],[COGS]]</f>
        <v>2286</v>
      </c>
      <c r="I53" s="5">
        <v>41913</v>
      </c>
      <c r="J53" s="1">
        <f>MONTH(Sales_Table[[#This Row],[Date]])</f>
        <v>10</v>
      </c>
      <c r="K53" s="1">
        <f>YEAR(Sales_Table[[#This Row],[Date]])</f>
        <v>2014</v>
      </c>
    </row>
    <row r="54" spans="1:13" hidden="1" x14ac:dyDescent="0.3">
      <c r="A54" s="4" t="s">
        <v>12</v>
      </c>
      <c r="B54" s="4" t="str" cm="1">
        <f t="array" ref="B54">_xlfn.IFS(Sales_Table[[#This Row],[Discounts]]&gt;50000,"High discount",Sales_Table[[#This Row],[Discounts]]&gt;=5001,"medium discount",Sales_Table[[#This Row],[Discounts]]&gt;=1,"Low discount",Sales_Table[[#This Row],[Discounts]]&lt;1,"None")</f>
        <v>None</v>
      </c>
      <c r="C54">
        <v>615</v>
      </c>
      <c r="D54" s="1">
        <v>15</v>
      </c>
      <c r="E54" s="1">
        <f>Sales_Table[[#This Row],[Units Sold]]*Sales_Table[[#This Row],[Sale Price]]-Sales_Table[[#This Row],[Discounts]]</f>
        <v>9225</v>
      </c>
      <c r="F54" s="1">
        <v>0</v>
      </c>
      <c r="G54" s="1">
        <v>6150</v>
      </c>
      <c r="H54" s="1">
        <f>Sales_Table[[#This Row],[sales amount]]-Sales_Table[[#This Row],[COGS]]</f>
        <v>3075</v>
      </c>
      <c r="I54" s="5">
        <v>41974</v>
      </c>
      <c r="J54" s="1">
        <f>MONTH(Sales_Table[[#This Row],[Date]])</f>
        <v>12</v>
      </c>
      <c r="K54" s="1">
        <f>YEAR(Sales_Table[[#This Row],[Date]])</f>
        <v>2014</v>
      </c>
    </row>
    <row r="55" spans="1:13" x14ac:dyDescent="0.3">
      <c r="A55" s="4" t="s">
        <v>9</v>
      </c>
      <c r="B55" s="4" t="str" cm="1">
        <f t="array" ref="B55">_xlfn.IFS(Sales_Table[[#This Row],[Discounts]]&gt;50000,"High discount",Sales_Table[[#This Row],[Discounts]]&gt;=5001,"medium discount",Sales_Table[[#This Row],[Discounts]]&gt;=1,"Low discount",Sales_Table[[#This Row],[Discounts]]&lt;1,"None")</f>
        <v>Low discount</v>
      </c>
      <c r="C55">
        <v>3945</v>
      </c>
      <c r="D55" s="1">
        <v>7</v>
      </c>
      <c r="E55" s="1">
        <f>Sales_Table[[#This Row],[Units Sold]]*Sales_Table[[#This Row],[Sale Price]]-Sales_Table[[#This Row],[Discounts]]</f>
        <v>27338.85</v>
      </c>
      <c r="F55" s="1">
        <v>276.14999999999998</v>
      </c>
      <c r="G55" s="1">
        <v>19725</v>
      </c>
      <c r="H55" s="1">
        <f>Sales_Table[[#This Row],[sales amount]]-Sales_Table[[#This Row],[COGS]]</f>
        <v>7613.8499999999985</v>
      </c>
      <c r="I55" s="5">
        <v>41640</v>
      </c>
      <c r="J55" s="8">
        <f>MONTH(Sales_Table[[#This Row],[Date]])</f>
        <v>1</v>
      </c>
      <c r="K55" s="8">
        <f>YEAR(Sales_Table[[#This Row],[Date]])</f>
        <v>2014</v>
      </c>
    </row>
    <row r="56" spans="1:13" x14ac:dyDescent="0.3">
      <c r="A56" s="4" t="s">
        <v>9</v>
      </c>
      <c r="B56" s="4" t="str" cm="1">
        <f t="array" ref="B56">_xlfn.IFS(Sales_Table[[#This Row],[Discounts]]&gt;50000,"High discount",Sales_Table[[#This Row],[Discounts]]&gt;=5001,"medium discount",Sales_Table[[#This Row],[Discounts]]&gt;=1,"Low discount",Sales_Table[[#This Row],[Discounts]]&lt;1,"None")</f>
        <v>Low discount</v>
      </c>
      <c r="C56">
        <v>2296</v>
      </c>
      <c r="D56" s="1">
        <v>15</v>
      </c>
      <c r="E56" s="1">
        <f>Sales_Table[[#This Row],[Units Sold]]*Sales_Table[[#This Row],[Sale Price]]-Sales_Table[[#This Row],[Discounts]]</f>
        <v>34095.599999999999</v>
      </c>
      <c r="F56" s="1">
        <v>344.4</v>
      </c>
      <c r="G56" s="1">
        <v>22960</v>
      </c>
      <c r="H56" s="1">
        <f>Sales_Table[[#This Row],[sales amount]]-Sales_Table[[#This Row],[COGS]]</f>
        <v>11135.599999999999</v>
      </c>
      <c r="I56" s="5">
        <v>41671</v>
      </c>
      <c r="J56" s="8">
        <f>MONTH(Sales_Table[[#This Row],[Date]])</f>
        <v>2</v>
      </c>
      <c r="K56" s="8">
        <f>YEAR(Sales_Table[[#This Row],[Date]])</f>
        <v>2014</v>
      </c>
    </row>
    <row r="57" spans="1:13" x14ac:dyDescent="0.3">
      <c r="A57" s="4" t="s">
        <v>9</v>
      </c>
      <c r="B57" s="4" t="str" cm="1">
        <f t="array" ref="B57">_xlfn.IFS(Sales_Table[[#This Row],[Discounts]]&gt;50000,"High discount",Sales_Table[[#This Row],[Discounts]]&gt;=5001,"medium discount",Sales_Table[[#This Row],[Discounts]]&gt;=1,"Low discount",Sales_Table[[#This Row],[Discounts]]&lt;1,"None")</f>
        <v>Low discount</v>
      </c>
      <c r="C57">
        <v>1030</v>
      </c>
      <c r="D57" s="1">
        <v>7</v>
      </c>
      <c r="E57" s="1">
        <f>Sales_Table[[#This Row],[Units Sold]]*Sales_Table[[#This Row],[Sale Price]]-Sales_Table[[#This Row],[Discounts]]</f>
        <v>7137.9</v>
      </c>
      <c r="F57" s="1">
        <v>72.099999999999994</v>
      </c>
      <c r="G57" s="1">
        <v>5150</v>
      </c>
      <c r="H57" s="1">
        <f>Sales_Table[[#This Row],[sales amount]]-Sales_Table[[#This Row],[COGS]]</f>
        <v>1987.8999999999996</v>
      </c>
      <c r="I57" s="5">
        <v>41760</v>
      </c>
      <c r="J57" s="8">
        <f>MONTH(Sales_Table[[#This Row],[Date]])</f>
        <v>5</v>
      </c>
      <c r="K57" s="8">
        <f>YEAR(Sales_Table[[#This Row],[Date]])</f>
        <v>2014</v>
      </c>
    </row>
    <row r="58" spans="1:13" x14ac:dyDescent="0.3">
      <c r="A58" s="4" t="s">
        <v>10</v>
      </c>
      <c r="B58" s="4" t="str" cm="1">
        <f t="array" ref="B58">_xlfn.IFS(Sales_Table[[#This Row],[Discounts]]&gt;50000,"High discount",Sales_Table[[#This Row],[Discounts]]&gt;=5001,"medium discount",Sales_Table[[#This Row],[Discounts]]&gt;=1,"Low discount",Sales_Table[[#This Row],[Discounts]]&lt;1,"None")</f>
        <v>Low discount</v>
      </c>
      <c r="C58">
        <v>639</v>
      </c>
      <c r="D58" s="1">
        <v>7</v>
      </c>
      <c r="E58" s="1">
        <f>Sales_Table[[#This Row],[Units Sold]]*Sales_Table[[#This Row],[Sale Price]]-Sales_Table[[#This Row],[Discounts]]</f>
        <v>4428.2700000000004</v>
      </c>
      <c r="F58" s="1">
        <v>44.73</v>
      </c>
      <c r="G58" s="1">
        <v>3195</v>
      </c>
      <c r="H58" s="1">
        <f>Sales_Table[[#This Row],[sales amount]]-Sales_Table[[#This Row],[COGS]]</f>
        <v>1233.2700000000004</v>
      </c>
      <c r="I58" s="5">
        <v>41944</v>
      </c>
      <c r="J58" s="8">
        <f>MONTH(Sales_Table[[#This Row],[Date]])</f>
        <v>11</v>
      </c>
      <c r="K58" s="8">
        <f>YEAR(Sales_Table[[#This Row],[Date]])</f>
        <v>2014</v>
      </c>
    </row>
    <row r="59" spans="1:13" x14ac:dyDescent="0.3">
      <c r="A59" s="4" t="s">
        <v>11</v>
      </c>
      <c r="B59" s="4" t="str" cm="1">
        <f t="array" ref="B59">_xlfn.IFS(Sales_Table[[#This Row],[Discounts]]&gt;50000,"High discount",Sales_Table[[#This Row],[Discounts]]&gt;=5001,"medium discount",Sales_Table[[#This Row],[Discounts]]&gt;=1,"Low discount",Sales_Table[[#This Row],[Discounts]]&lt;1,"None")</f>
        <v>Low discount</v>
      </c>
      <c r="C59">
        <v>1326</v>
      </c>
      <c r="D59" s="1">
        <v>7</v>
      </c>
      <c r="E59" s="1">
        <f>Sales_Table[[#This Row],[Units Sold]]*Sales_Table[[#This Row],[Sale Price]]-Sales_Table[[#This Row],[Discounts]]</f>
        <v>9189.18</v>
      </c>
      <c r="F59" s="1">
        <v>92.82</v>
      </c>
      <c r="G59" s="1">
        <v>6630</v>
      </c>
      <c r="H59" s="1">
        <f>Sales_Table[[#This Row],[sales amount]]-Sales_Table[[#This Row],[COGS]]</f>
        <v>2559.1800000000003</v>
      </c>
      <c r="I59" s="5">
        <v>41699</v>
      </c>
      <c r="J59" s="8">
        <f>MONTH(Sales_Table[[#This Row],[Date]])</f>
        <v>3</v>
      </c>
      <c r="K59" s="8">
        <f>YEAR(Sales_Table[[#This Row],[Date]])</f>
        <v>2014</v>
      </c>
      <c r="M59" s="10"/>
    </row>
    <row r="60" spans="1:13" x14ac:dyDescent="0.3">
      <c r="A60" s="4" t="s">
        <v>7</v>
      </c>
      <c r="B60" s="4" t="str" cm="1">
        <f t="array" ref="B60">_xlfn.IFS(Sales_Table[[#This Row],[Discounts]]&gt;50000,"High discount",Sales_Table[[#This Row],[Discounts]]&gt;=5001,"medium discount",Sales_Table[[#This Row],[Discounts]]&gt;=1,"Low discount",Sales_Table[[#This Row],[Discounts]]&lt;1,"None")</f>
        <v>Low discount</v>
      </c>
      <c r="C60">
        <v>1858</v>
      </c>
      <c r="D60" s="1">
        <v>12</v>
      </c>
      <c r="E60" s="1">
        <f>Sales_Table[[#This Row],[Units Sold]]*Sales_Table[[#This Row],[Sale Price]]-Sales_Table[[#This Row],[Discounts]]</f>
        <v>22073.040000000001</v>
      </c>
      <c r="F60" s="1">
        <v>222.96</v>
      </c>
      <c r="G60" s="1">
        <v>5574</v>
      </c>
      <c r="H60" s="1">
        <f>Sales_Table[[#This Row],[sales amount]]-Sales_Table[[#This Row],[COGS]]</f>
        <v>16499.04</v>
      </c>
      <c r="I60" s="5">
        <v>41671</v>
      </c>
      <c r="J60" s="8">
        <f>MONTH(Sales_Table[[#This Row],[Date]])</f>
        <v>2</v>
      </c>
      <c r="K60" s="8">
        <f>YEAR(Sales_Table[[#This Row],[Date]])</f>
        <v>2014</v>
      </c>
    </row>
    <row r="61" spans="1:13" x14ac:dyDescent="0.3">
      <c r="A61" s="4" t="s">
        <v>7</v>
      </c>
      <c r="B61" s="4" t="str" cm="1">
        <f t="array" ref="B61">_xlfn.IFS(Sales_Table[[#This Row],[Discounts]]&gt;50000,"High discount",Sales_Table[[#This Row],[Discounts]]&gt;=5001,"medium discount",Sales_Table[[#This Row],[Discounts]]&gt;=1,"Low discount",Sales_Table[[#This Row],[Discounts]]&lt;1,"None")</f>
        <v>Low discount</v>
      </c>
      <c r="C61">
        <v>1210</v>
      </c>
      <c r="D61" s="1">
        <v>350</v>
      </c>
      <c r="E61" s="1">
        <f>Sales_Table[[#This Row],[Units Sold]]*Sales_Table[[#This Row],[Sale Price]]-Sales_Table[[#This Row],[Discounts]]</f>
        <v>419265</v>
      </c>
      <c r="F61" s="1">
        <v>4235</v>
      </c>
      <c r="G61" s="1">
        <v>314600</v>
      </c>
      <c r="H61" s="1">
        <f>Sales_Table[[#This Row],[sales amount]]-Sales_Table[[#This Row],[COGS]]</f>
        <v>104665</v>
      </c>
      <c r="I61" s="5">
        <v>41699</v>
      </c>
      <c r="J61" s="8">
        <f>MONTH(Sales_Table[[#This Row],[Date]])</f>
        <v>3</v>
      </c>
      <c r="K61" s="8">
        <f>YEAR(Sales_Table[[#This Row],[Date]])</f>
        <v>2014</v>
      </c>
    </row>
    <row r="62" spans="1:13" x14ac:dyDescent="0.3">
      <c r="A62" s="4" t="s">
        <v>7</v>
      </c>
      <c r="B62" s="4" t="str" cm="1">
        <f t="array" ref="B62">_xlfn.IFS(Sales_Table[[#This Row],[Discounts]]&gt;50000,"High discount",Sales_Table[[#This Row],[Discounts]]&gt;=5001,"medium discount",Sales_Table[[#This Row],[Discounts]]&gt;=1,"Low discount",Sales_Table[[#This Row],[Discounts]]&lt;1,"None")</f>
        <v>Low discount</v>
      </c>
      <c r="C62">
        <v>2529</v>
      </c>
      <c r="D62" s="1">
        <v>7</v>
      </c>
      <c r="E62" s="1">
        <f>Sales_Table[[#This Row],[Units Sold]]*Sales_Table[[#This Row],[Sale Price]]-Sales_Table[[#This Row],[Discounts]]</f>
        <v>17525.97</v>
      </c>
      <c r="F62" s="1">
        <v>177.03</v>
      </c>
      <c r="G62" s="1">
        <v>12645</v>
      </c>
      <c r="H62" s="1">
        <f>Sales_Table[[#This Row],[sales amount]]-Sales_Table[[#This Row],[COGS]]</f>
        <v>4880.9700000000012</v>
      </c>
      <c r="I62" s="5">
        <v>41821</v>
      </c>
      <c r="J62" s="8">
        <f>MONTH(Sales_Table[[#This Row],[Date]])</f>
        <v>7</v>
      </c>
      <c r="K62" s="8">
        <f>YEAR(Sales_Table[[#This Row],[Date]])</f>
        <v>2014</v>
      </c>
    </row>
    <row r="63" spans="1:13" x14ac:dyDescent="0.3">
      <c r="A63" s="4" t="s">
        <v>7</v>
      </c>
      <c r="B63" s="4" t="str" cm="1">
        <f t="array" ref="B63">_xlfn.IFS(Sales_Table[[#This Row],[Discounts]]&gt;50000,"High discount",Sales_Table[[#This Row],[Discounts]]&gt;=5001,"medium discount",Sales_Table[[#This Row],[Discounts]]&gt;=1,"Low discount",Sales_Table[[#This Row],[Discounts]]&lt;1,"None")</f>
        <v>Low discount</v>
      </c>
      <c r="C63">
        <v>1445</v>
      </c>
      <c r="D63" s="1">
        <v>12</v>
      </c>
      <c r="E63" s="1">
        <f>Sales_Table[[#This Row],[Units Sold]]*Sales_Table[[#This Row],[Sale Price]]-Sales_Table[[#This Row],[Discounts]]</f>
        <v>17166.599999999999</v>
      </c>
      <c r="F63" s="1">
        <v>173.4</v>
      </c>
      <c r="G63" s="1">
        <v>4335</v>
      </c>
      <c r="H63" s="1">
        <f>Sales_Table[[#This Row],[sales amount]]-Sales_Table[[#This Row],[COGS]]</f>
        <v>12831.599999999999</v>
      </c>
      <c r="I63" s="5">
        <v>41883</v>
      </c>
      <c r="J63" s="8">
        <f>MONTH(Sales_Table[[#This Row],[Date]])</f>
        <v>9</v>
      </c>
      <c r="K63" s="8">
        <f>YEAR(Sales_Table[[#This Row],[Date]])</f>
        <v>2014</v>
      </c>
    </row>
    <row r="64" spans="1:13" x14ac:dyDescent="0.3">
      <c r="A64" s="4" t="s">
        <v>7</v>
      </c>
      <c r="B64" s="4" t="str" cm="1">
        <f t="array" ref="B64">_xlfn.IFS(Sales_Table[[#This Row],[Discounts]]&gt;50000,"High discount",Sales_Table[[#This Row],[Discounts]]&gt;=5001,"medium discount",Sales_Table[[#This Row],[Discounts]]&gt;=1,"Low discount",Sales_Table[[#This Row],[Discounts]]&lt;1,"None")</f>
        <v>Low discount</v>
      </c>
      <c r="C64">
        <v>330</v>
      </c>
      <c r="D64" s="1">
        <v>125</v>
      </c>
      <c r="E64" s="1">
        <f>Sales_Table[[#This Row],[Units Sold]]*Sales_Table[[#This Row],[Sale Price]]-Sales_Table[[#This Row],[Discounts]]</f>
        <v>40837.5</v>
      </c>
      <c r="F64" s="1">
        <v>412.5</v>
      </c>
      <c r="G64" s="1">
        <v>39600</v>
      </c>
      <c r="H64" s="1">
        <f>Sales_Table[[#This Row],[sales amount]]-Sales_Table[[#This Row],[COGS]]</f>
        <v>1237.5</v>
      </c>
      <c r="I64" s="5">
        <v>41518</v>
      </c>
      <c r="J64" s="8">
        <f>MONTH(Sales_Table[[#This Row],[Date]])</f>
        <v>9</v>
      </c>
      <c r="K64" s="8">
        <f>YEAR(Sales_Table[[#This Row],[Date]])</f>
        <v>2013</v>
      </c>
    </row>
    <row r="65" spans="1:11" x14ac:dyDescent="0.3">
      <c r="A65" s="4" t="s">
        <v>7</v>
      </c>
      <c r="B65" s="4" t="str" cm="1">
        <f t="array" ref="B65">_xlfn.IFS(Sales_Table[[#This Row],[Discounts]]&gt;50000,"High discount",Sales_Table[[#This Row],[Discounts]]&gt;=5001,"medium discount",Sales_Table[[#This Row],[Discounts]]&gt;=1,"Low discount",Sales_Table[[#This Row],[Discounts]]&lt;1,"None")</f>
        <v>Low discount</v>
      </c>
      <c r="C65">
        <v>2671</v>
      </c>
      <c r="D65" s="1">
        <v>12</v>
      </c>
      <c r="E65" s="1">
        <f>Sales_Table[[#This Row],[Units Sold]]*Sales_Table[[#This Row],[Sale Price]]-Sales_Table[[#This Row],[Discounts]]</f>
        <v>31731.48</v>
      </c>
      <c r="F65" s="1">
        <v>320.52</v>
      </c>
      <c r="G65" s="1">
        <v>8013</v>
      </c>
      <c r="H65" s="1">
        <f>Sales_Table[[#This Row],[sales amount]]-Sales_Table[[#This Row],[COGS]]</f>
        <v>23718.48</v>
      </c>
      <c r="I65" s="5">
        <v>41883</v>
      </c>
      <c r="J65" s="8">
        <f>MONTH(Sales_Table[[#This Row],[Date]])</f>
        <v>9</v>
      </c>
      <c r="K65" s="8">
        <f>YEAR(Sales_Table[[#This Row],[Date]])</f>
        <v>2014</v>
      </c>
    </row>
    <row r="66" spans="1:11" x14ac:dyDescent="0.3">
      <c r="A66" s="4" t="s">
        <v>7</v>
      </c>
      <c r="B66" s="4" t="str" cm="1">
        <f t="array" ref="B66">_xlfn.IFS(Sales_Table[[#This Row],[Discounts]]&gt;50000,"High discount",Sales_Table[[#This Row],[Discounts]]&gt;=5001,"medium discount",Sales_Table[[#This Row],[Discounts]]&gt;=1,"Low discount",Sales_Table[[#This Row],[Discounts]]&lt;1,"None")</f>
        <v>Low discount</v>
      </c>
      <c r="C66">
        <v>766</v>
      </c>
      <c r="D66" s="1">
        <v>12</v>
      </c>
      <c r="E66" s="1">
        <f>Sales_Table[[#This Row],[Units Sold]]*Sales_Table[[#This Row],[Sale Price]]-Sales_Table[[#This Row],[Discounts]]</f>
        <v>9100.08</v>
      </c>
      <c r="F66" s="1">
        <v>91.92</v>
      </c>
      <c r="G66" s="1">
        <v>2298</v>
      </c>
      <c r="H66" s="1">
        <f>Sales_Table[[#This Row],[sales amount]]-Sales_Table[[#This Row],[COGS]]</f>
        <v>6802.08</v>
      </c>
      <c r="I66" s="5">
        <v>41548</v>
      </c>
      <c r="J66" s="8">
        <f>MONTH(Sales_Table[[#This Row],[Date]])</f>
        <v>10</v>
      </c>
      <c r="K66" s="8">
        <f>YEAR(Sales_Table[[#This Row],[Date]])</f>
        <v>2013</v>
      </c>
    </row>
    <row r="67" spans="1:11" x14ac:dyDescent="0.3">
      <c r="A67" s="4" t="s">
        <v>7</v>
      </c>
      <c r="B67" s="4" t="str" cm="1">
        <f t="array" ref="B67">_xlfn.IFS(Sales_Table[[#This Row],[Discounts]]&gt;50000,"High discount",Sales_Table[[#This Row],[Discounts]]&gt;=5001,"medium discount",Sales_Table[[#This Row],[Discounts]]&gt;=1,"Low discount",Sales_Table[[#This Row],[Discounts]]&lt;1,"None")</f>
        <v>Low discount</v>
      </c>
      <c r="C67">
        <v>494</v>
      </c>
      <c r="D67" s="1">
        <v>300</v>
      </c>
      <c r="E67" s="1">
        <f>Sales_Table[[#This Row],[Units Sold]]*Sales_Table[[#This Row],[Sale Price]]-Sales_Table[[#This Row],[Discounts]]</f>
        <v>146718</v>
      </c>
      <c r="F67" s="1">
        <v>1482</v>
      </c>
      <c r="G67" s="1">
        <v>123500</v>
      </c>
      <c r="H67" s="1">
        <f>Sales_Table[[#This Row],[sales amount]]-Sales_Table[[#This Row],[COGS]]</f>
        <v>23218</v>
      </c>
      <c r="I67" s="5">
        <v>41548</v>
      </c>
      <c r="J67" s="8">
        <f>MONTH(Sales_Table[[#This Row],[Date]])</f>
        <v>10</v>
      </c>
      <c r="K67" s="8">
        <f>YEAR(Sales_Table[[#This Row],[Date]])</f>
        <v>2013</v>
      </c>
    </row>
    <row r="68" spans="1:11" x14ac:dyDescent="0.3">
      <c r="A68" s="4" t="s">
        <v>7</v>
      </c>
      <c r="B68" s="4" t="str" cm="1">
        <f t="array" ref="B68">_xlfn.IFS(Sales_Table[[#This Row],[Discounts]]&gt;50000,"High discount",Sales_Table[[#This Row],[Discounts]]&gt;=5001,"medium discount",Sales_Table[[#This Row],[Discounts]]&gt;=1,"Low discount",Sales_Table[[#This Row],[Discounts]]&lt;1,"None")</f>
        <v>Low discount</v>
      </c>
      <c r="C68">
        <v>1397</v>
      </c>
      <c r="D68" s="1">
        <v>350</v>
      </c>
      <c r="E68" s="1">
        <f>Sales_Table[[#This Row],[Units Sold]]*Sales_Table[[#This Row],[Sale Price]]-Sales_Table[[#This Row],[Discounts]]</f>
        <v>484060.5</v>
      </c>
      <c r="F68" s="1">
        <v>4889.5</v>
      </c>
      <c r="G68" s="1">
        <v>363220</v>
      </c>
      <c r="H68" s="1">
        <f>Sales_Table[[#This Row],[sales amount]]-Sales_Table[[#This Row],[COGS]]</f>
        <v>120840.5</v>
      </c>
      <c r="I68" s="5">
        <v>41913</v>
      </c>
      <c r="J68" s="8">
        <f>MONTH(Sales_Table[[#This Row],[Date]])</f>
        <v>10</v>
      </c>
      <c r="K68" s="8">
        <f>YEAR(Sales_Table[[#This Row],[Date]])</f>
        <v>2014</v>
      </c>
    </row>
    <row r="69" spans="1:11" x14ac:dyDescent="0.3">
      <c r="A69" s="4" t="s">
        <v>7</v>
      </c>
      <c r="B69" s="4" t="str" cm="1">
        <f t="array" ref="B69">_xlfn.IFS(Sales_Table[[#This Row],[Discounts]]&gt;50000,"High discount",Sales_Table[[#This Row],[Discounts]]&gt;=5001,"medium discount",Sales_Table[[#This Row],[Discounts]]&gt;=1,"Low discount",Sales_Table[[#This Row],[Discounts]]&lt;1,"None")</f>
        <v>medium discount</v>
      </c>
      <c r="C69">
        <v>2155</v>
      </c>
      <c r="D69" s="1">
        <v>350</v>
      </c>
      <c r="E69" s="1">
        <f>Sales_Table[[#This Row],[Units Sold]]*Sales_Table[[#This Row],[Sale Price]]-Sales_Table[[#This Row],[Discounts]]</f>
        <v>746707.5</v>
      </c>
      <c r="F69" s="1">
        <v>7542.5</v>
      </c>
      <c r="G69" s="1">
        <v>560300</v>
      </c>
      <c r="H69" s="1">
        <f>Sales_Table[[#This Row],[sales amount]]-Sales_Table[[#This Row],[COGS]]</f>
        <v>186407.5</v>
      </c>
      <c r="I69" s="5">
        <v>41974</v>
      </c>
      <c r="J69" s="8">
        <f>MONTH(Sales_Table[[#This Row],[Date]])</f>
        <v>12</v>
      </c>
      <c r="K69" s="8">
        <f>YEAR(Sales_Table[[#This Row],[Date]])</f>
        <v>2014</v>
      </c>
    </row>
    <row r="70" spans="1:11" x14ac:dyDescent="0.3">
      <c r="A70" s="4" t="s">
        <v>8</v>
      </c>
      <c r="B70" s="4" t="str" cm="1">
        <f t="array" ref="B70">_xlfn.IFS(Sales_Table[[#This Row],[Discounts]]&gt;50000,"High discount",Sales_Table[[#This Row],[Discounts]]&gt;=5001,"medium discount",Sales_Table[[#This Row],[Discounts]]&gt;=1,"Low discount",Sales_Table[[#This Row],[Discounts]]&lt;1,"None")</f>
        <v>Low discount</v>
      </c>
      <c r="C70">
        <v>2214</v>
      </c>
      <c r="D70" s="1">
        <v>15</v>
      </c>
      <c r="E70" s="1">
        <f>Sales_Table[[#This Row],[Units Sold]]*Sales_Table[[#This Row],[Sale Price]]-Sales_Table[[#This Row],[Discounts]]</f>
        <v>32877.9</v>
      </c>
      <c r="F70" s="1">
        <v>332.1</v>
      </c>
      <c r="G70" s="1">
        <v>22140</v>
      </c>
      <c r="H70" s="1">
        <f>Sales_Table[[#This Row],[sales amount]]-Sales_Table[[#This Row],[COGS]]</f>
        <v>10737.900000000001</v>
      </c>
      <c r="I70" s="5">
        <v>41699</v>
      </c>
      <c r="J70" s="8">
        <f>MONTH(Sales_Table[[#This Row],[Date]])</f>
        <v>3</v>
      </c>
      <c r="K70" s="8">
        <f>YEAR(Sales_Table[[#This Row],[Date]])</f>
        <v>2014</v>
      </c>
    </row>
    <row r="71" spans="1:11" x14ac:dyDescent="0.3">
      <c r="A71" s="4" t="s">
        <v>8</v>
      </c>
      <c r="B71" s="4" t="str" cm="1">
        <f t="array" ref="B71">_xlfn.IFS(Sales_Table[[#This Row],[Discounts]]&gt;50000,"High discount",Sales_Table[[#This Row],[Discounts]]&gt;=5001,"medium discount",Sales_Table[[#This Row],[Discounts]]&gt;=1,"Low discount",Sales_Table[[#This Row],[Discounts]]&lt;1,"None")</f>
        <v>medium discount</v>
      </c>
      <c r="C71">
        <v>2301</v>
      </c>
      <c r="D71" s="1">
        <v>300</v>
      </c>
      <c r="E71" s="1">
        <f>Sales_Table[[#This Row],[Units Sold]]*Sales_Table[[#This Row],[Sale Price]]-Sales_Table[[#This Row],[Discounts]]</f>
        <v>683397</v>
      </c>
      <c r="F71" s="1">
        <v>6903</v>
      </c>
      <c r="G71" s="1">
        <v>575250</v>
      </c>
      <c r="H71" s="1">
        <f>Sales_Table[[#This Row],[sales amount]]-Sales_Table[[#This Row],[COGS]]</f>
        <v>108147</v>
      </c>
      <c r="I71" s="5">
        <v>41730</v>
      </c>
      <c r="J71" s="8">
        <f>MONTH(Sales_Table[[#This Row],[Date]])</f>
        <v>4</v>
      </c>
      <c r="K71" s="8">
        <f>YEAR(Sales_Table[[#This Row],[Date]])</f>
        <v>2014</v>
      </c>
    </row>
    <row r="72" spans="1:11" x14ac:dyDescent="0.3">
      <c r="A72" s="4" t="s">
        <v>8</v>
      </c>
      <c r="B72" s="4" t="str" cm="1">
        <f t="array" ref="B72">_xlfn.IFS(Sales_Table[[#This Row],[Discounts]]&gt;50000,"High discount",Sales_Table[[#This Row],[Discounts]]&gt;=5001,"medium discount",Sales_Table[[#This Row],[Discounts]]&gt;=1,"Low discount",Sales_Table[[#This Row],[Discounts]]&lt;1,"None")</f>
        <v>Low discount</v>
      </c>
      <c r="C72">
        <v>1375.5</v>
      </c>
      <c r="D72" s="1">
        <v>20</v>
      </c>
      <c r="E72" s="1">
        <f>Sales_Table[[#This Row],[Units Sold]]*Sales_Table[[#This Row],[Sale Price]]-Sales_Table[[#This Row],[Discounts]]</f>
        <v>27234.9</v>
      </c>
      <c r="F72" s="1">
        <v>275.10000000000002</v>
      </c>
      <c r="G72" s="1">
        <v>13755</v>
      </c>
      <c r="H72" s="1">
        <f>Sales_Table[[#This Row],[sales amount]]-Sales_Table[[#This Row],[COGS]]</f>
        <v>13479.900000000001</v>
      </c>
      <c r="I72" s="5">
        <v>41821</v>
      </c>
      <c r="J72" s="8">
        <f>MONTH(Sales_Table[[#This Row],[Date]])</f>
        <v>7</v>
      </c>
      <c r="K72" s="8">
        <f>YEAR(Sales_Table[[#This Row],[Date]])</f>
        <v>2014</v>
      </c>
    </row>
    <row r="73" spans="1:11" x14ac:dyDescent="0.3">
      <c r="A73" s="4" t="s">
        <v>8</v>
      </c>
      <c r="B73" s="4" t="str" cm="1">
        <f t="array" ref="B73">_xlfn.IFS(Sales_Table[[#This Row],[Discounts]]&gt;50000,"High discount",Sales_Table[[#This Row],[Discounts]]&gt;=5001,"medium discount",Sales_Table[[#This Row],[Discounts]]&gt;=1,"Low discount",Sales_Table[[#This Row],[Discounts]]&lt;1,"None")</f>
        <v>Low discount</v>
      </c>
      <c r="C73">
        <v>1830</v>
      </c>
      <c r="D73" s="1">
        <v>7</v>
      </c>
      <c r="E73" s="1">
        <f>Sales_Table[[#This Row],[Units Sold]]*Sales_Table[[#This Row],[Sale Price]]-Sales_Table[[#This Row],[Discounts]]</f>
        <v>12681.9</v>
      </c>
      <c r="F73" s="1">
        <v>128.1</v>
      </c>
      <c r="G73" s="1">
        <v>9150</v>
      </c>
      <c r="H73" s="1">
        <f>Sales_Table[[#This Row],[sales amount]]-Sales_Table[[#This Row],[COGS]]</f>
        <v>3531.8999999999996</v>
      </c>
      <c r="I73" s="5">
        <v>41852</v>
      </c>
      <c r="J73" s="8">
        <f>MONTH(Sales_Table[[#This Row],[Date]])</f>
        <v>8</v>
      </c>
      <c r="K73" s="8">
        <f>YEAR(Sales_Table[[#This Row],[Date]])</f>
        <v>2014</v>
      </c>
    </row>
    <row r="74" spans="1:11" x14ac:dyDescent="0.3">
      <c r="A74" s="4" t="s">
        <v>8</v>
      </c>
      <c r="B74" s="4" t="str" cm="1">
        <f t="array" ref="B74">_xlfn.IFS(Sales_Table[[#This Row],[Discounts]]&gt;50000,"High discount",Sales_Table[[#This Row],[Discounts]]&gt;=5001,"medium discount",Sales_Table[[#This Row],[Discounts]]&gt;=1,"Low discount",Sales_Table[[#This Row],[Discounts]]&lt;1,"None")</f>
        <v>medium discount</v>
      </c>
      <c r="C74">
        <v>2498</v>
      </c>
      <c r="D74" s="1">
        <v>300</v>
      </c>
      <c r="E74" s="1">
        <f>Sales_Table[[#This Row],[Units Sold]]*Sales_Table[[#This Row],[Sale Price]]-Sales_Table[[#This Row],[Discounts]]</f>
        <v>741906</v>
      </c>
      <c r="F74" s="1">
        <v>7494</v>
      </c>
      <c r="G74" s="1">
        <v>624500</v>
      </c>
      <c r="H74" s="1">
        <f>Sales_Table[[#This Row],[sales amount]]-Sales_Table[[#This Row],[COGS]]</f>
        <v>117406</v>
      </c>
      <c r="I74" s="5">
        <v>41518</v>
      </c>
      <c r="J74" s="8">
        <f>MONTH(Sales_Table[[#This Row],[Date]])</f>
        <v>9</v>
      </c>
      <c r="K74" s="8">
        <f>YEAR(Sales_Table[[#This Row],[Date]])</f>
        <v>2013</v>
      </c>
    </row>
    <row r="75" spans="1:11" x14ac:dyDescent="0.3">
      <c r="A75" s="4" t="s">
        <v>8</v>
      </c>
      <c r="B75" s="4" t="str" cm="1">
        <f t="array" ref="B75">_xlfn.IFS(Sales_Table[[#This Row],[Discounts]]&gt;50000,"High discount",Sales_Table[[#This Row],[Discounts]]&gt;=5001,"medium discount",Sales_Table[[#This Row],[Discounts]]&gt;=1,"Low discount",Sales_Table[[#This Row],[Discounts]]&lt;1,"None")</f>
        <v>Low discount</v>
      </c>
      <c r="C75">
        <v>663</v>
      </c>
      <c r="D75" s="1">
        <v>125</v>
      </c>
      <c r="E75" s="1">
        <f>Sales_Table[[#This Row],[Units Sold]]*Sales_Table[[#This Row],[Sale Price]]-Sales_Table[[#This Row],[Discounts]]</f>
        <v>82046.25</v>
      </c>
      <c r="F75" s="1">
        <v>828.75</v>
      </c>
      <c r="G75" s="1">
        <v>79560</v>
      </c>
      <c r="H75" s="1">
        <f>Sales_Table[[#This Row],[sales amount]]-Sales_Table[[#This Row],[COGS]]</f>
        <v>2486.25</v>
      </c>
      <c r="I75" s="5">
        <v>41548</v>
      </c>
      <c r="J75" s="8">
        <f>MONTH(Sales_Table[[#This Row],[Date]])</f>
        <v>10</v>
      </c>
      <c r="K75" s="8">
        <f>YEAR(Sales_Table[[#This Row],[Date]])</f>
        <v>2013</v>
      </c>
    </row>
    <row r="76" spans="1:11" x14ac:dyDescent="0.3">
      <c r="A76" s="4" t="s">
        <v>9</v>
      </c>
      <c r="B76" s="4" t="str" cm="1">
        <f t="array" ref="B76">_xlfn.IFS(Sales_Table[[#This Row],[Discounts]]&gt;50000,"High discount",Sales_Table[[#This Row],[Discounts]]&gt;=5001,"medium discount",Sales_Table[[#This Row],[Discounts]]&gt;=1,"Low discount",Sales_Table[[#This Row],[Discounts]]&lt;1,"None")</f>
        <v>Low discount</v>
      </c>
      <c r="C76">
        <v>1514</v>
      </c>
      <c r="D76" s="1">
        <v>15</v>
      </c>
      <c r="E76" s="1">
        <f>Sales_Table[[#This Row],[Units Sold]]*Sales_Table[[#This Row],[Sale Price]]-Sales_Table[[#This Row],[Discounts]]</f>
        <v>22482.9</v>
      </c>
      <c r="F76" s="1">
        <v>227.1</v>
      </c>
      <c r="G76" s="1">
        <v>15140</v>
      </c>
      <c r="H76" s="1">
        <f>Sales_Table[[#This Row],[sales amount]]-Sales_Table[[#This Row],[COGS]]</f>
        <v>7342.9000000000015</v>
      </c>
      <c r="I76" s="5">
        <v>41671</v>
      </c>
      <c r="J76" s="8">
        <f>MONTH(Sales_Table[[#This Row],[Date]])</f>
        <v>2</v>
      </c>
      <c r="K76" s="8">
        <f>YEAR(Sales_Table[[#This Row],[Date]])</f>
        <v>2014</v>
      </c>
    </row>
    <row r="77" spans="1:11" x14ac:dyDescent="0.3">
      <c r="A77" s="4" t="s">
        <v>9</v>
      </c>
      <c r="B77" s="4" t="str" cm="1">
        <f t="array" ref="B77">_xlfn.IFS(Sales_Table[[#This Row],[Discounts]]&gt;50000,"High discount",Sales_Table[[#This Row],[Discounts]]&gt;=5001,"medium discount",Sales_Table[[#This Row],[Discounts]]&gt;=1,"Low discount",Sales_Table[[#This Row],[Discounts]]&lt;1,"None")</f>
        <v>Low discount</v>
      </c>
      <c r="C77">
        <v>4492.5</v>
      </c>
      <c r="D77" s="1">
        <v>7</v>
      </c>
      <c r="E77" s="1">
        <f>Sales_Table[[#This Row],[Units Sold]]*Sales_Table[[#This Row],[Sale Price]]-Sales_Table[[#This Row],[Discounts]]</f>
        <v>31133.025000000001</v>
      </c>
      <c r="F77" s="1">
        <v>314.47500000000002</v>
      </c>
      <c r="G77" s="1">
        <v>22462.5</v>
      </c>
      <c r="H77" s="1">
        <f>Sales_Table[[#This Row],[sales amount]]-Sales_Table[[#This Row],[COGS]]</f>
        <v>8670.5250000000015</v>
      </c>
      <c r="I77" s="5">
        <v>41730</v>
      </c>
      <c r="J77" s="8">
        <f>MONTH(Sales_Table[[#This Row],[Date]])</f>
        <v>4</v>
      </c>
      <c r="K77" s="8">
        <f>YEAR(Sales_Table[[#This Row],[Date]])</f>
        <v>2014</v>
      </c>
    </row>
    <row r="78" spans="1:11" x14ac:dyDescent="0.3">
      <c r="A78" s="4" t="s">
        <v>9</v>
      </c>
      <c r="B78" s="4" t="str" cm="1">
        <f t="array" ref="B78">_xlfn.IFS(Sales_Table[[#This Row],[Discounts]]&gt;50000,"High discount",Sales_Table[[#This Row],[Discounts]]&gt;=5001,"medium discount",Sales_Table[[#This Row],[Discounts]]&gt;=1,"Low discount",Sales_Table[[#This Row],[Discounts]]&lt;1,"None")</f>
        <v>Low discount</v>
      </c>
      <c r="C78">
        <v>727</v>
      </c>
      <c r="D78" s="1">
        <v>125</v>
      </c>
      <c r="E78" s="1">
        <f>Sales_Table[[#This Row],[Units Sold]]*Sales_Table[[#This Row],[Sale Price]]-Sales_Table[[#This Row],[Discounts]]</f>
        <v>89966.25</v>
      </c>
      <c r="F78" s="1">
        <v>908.75</v>
      </c>
      <c r="G78" s="1">
        <v>87240</v>
      </c>
      <c r="H78" s="1">
        <f>Sales_Table[[#This Row],[sales amount]]-Sales_Table[[#This Row],[COGS]]</f>
        <v>2726.25</v>
      </c>
      <c r="I78" s="5">
        <v>41791</v>
      </c>
      <c r="J78" s="8">
        <f>MONTH(Sales_Table[[#This Row],[Date]])</f>
        <v>6</v>
      </c>
      <c r="K78" s="8">
        <f>YEAR(Sales_Table[[#This Row],[Date]])</f>
        <v>2014</v>
      </c>
    </row>
    <row r="79" spans="1:11" x14ac:dyDescent="0.3">
      <c r="A79" s="4" t="s">
        <v>9</v>
      </c>
      <c r="B79" s="4" t="str" cm="1">
        <f t="array" ref="B79">_xlfn.IFS(Sales_Table[[#This Row],[Discounts]]&gt;50000,"High discount",Sales_Table[[#This Row],[Discounts]]&gt;=5001,"medium discount",Sales_Table[[#This Row],[Discounts]]&gt;=1,"Low discount",Sales_Table[[#This Row],[Discounts]]&lt;1,"None")</f>
        <v>Low discount</v>
      </c>
      <c r="C79">
        <v>787</v>
      </c>
      <c r="D79" s="1">
        <v>125</v>
      </c>
      <c r="E79" s="1">
        <f>Sales_Table[[#This Row],[Units Sold]]*Sales_Table[[#This Row],[Sale Price]]-Sales_Table[[#This Row],[Discounts]]</f>
        <v>97391.25</v>
      </c>
      <c r="F79" s="1">
        <v>983.75</v>
      </c>
      <c r="G79" s="1">
        <v>94440</v>
      </c>
      <c r="H79" s="1">
        <f>Sales_Table[[#This Row],[sales amount]]-Sales_Table[[#This Row],[COGS]]</f>
        <v>2951.25</v>
      </c>
      <c r="I79" s="5">
        <v>41791</v>
      </c>
      <c r="J79" s="8">
        <f>MONTH(Sales_Table[[#This Row],[Date]])</f>
        <v>6</v>
      </c>
      <c r="K79" s="8">
        <f>YEAR(Sales_Table[[#This Row],[Date]])</f>
        <v>2014</v>
      </c>
    </row>
    <row r="80" spans="1:11" x14ac:dyDescent="0.3">
      <c r="A80" s="4" t="s">
        <v>9</v>
      </c>
      <c r="B80" s="4" t="str" cm="1">
        <f t="array" ref="B80">_xlfn.IFS(Sales_Table[[#This Row],[Discounts]]&gt;50000,"High discount",Sales_Table[[#This Row],[Discounts]]&gt;=5001,"medium discount",Sales_Table[[#This Row],[Discounts]]&gt;=1,"Low discount",Sales_Table[[#This Row],[Discounts]]&lt;1,"None")</f>
        <v>Low discount</v>
      </c>
      <c r="C80">
        <v>1823</v>
      </c>
      <c r="D80" s="1">
        <v>125</v>
      </c>
      <c r="E80" s="1">
        <f>Sales_Table[[#This Row],[Units Sold]]*Sales_Table[[#This Row],[Sale Price]]-Sales_Table[[#This Row],[Discounts]]</f>
        <v>225596.25</v>
      </c>
      <c r="F80" s="1">
        <v>2278.75</v>
      </c>
      <c r="G80" s="1">
        <v>218760</v>
      </c>
      <c r="H80" s="1">
        <f>Sales_Table[[#This Row],[sales amount]]-Sales_Table[[#This Row],[COGS]]</f>
        <v>6836.25</v>
      </c>
      <c r="I80" s="5">
        <v>41821</v>
      </c>
      <c r="J80" s="8">
        <f>MONTH(Sales_Table[[#This Row],[Date]])</f>
        <v>7</v>
      </c>
      <c r="K80" s="8">
        <f>YEAR(Sales_Table[[#This Row],[Date]])</f>
        <v>2014</v>
      </c>
    </row>
    <row r="81" spans="1:11" x14ac:dyDescent="0.3">
      <c r="A81" s="4" t="s">
        <v>9</v>
      </c>
      <c r="B81" s="4" t="str" cm="1">
        <f t="array" ref="B81">_xlfn.IFS(Sales_Table[[#This Row],[Discounts]]&gt;50000,"High discount",Sales_Table[[#This Row],[Discounts]]&gt;=5001,"medium discount",Sales_Table[[#This Row],[Discounts]]&gt;=1,"Low discount",Sales_Table[[#This Row],[Discounts]]&lt;1,"None")</f>
        <v>Low discount</v>
      </c>
      <c r="C81">
        <v>747</v>
      </c>
      <c r="D81" s="1">
        <v>15</v>
      </c>
      <c r="E81" s="1">
        <f>Sales_Table[[#This Row],[Units Sold]]*Sales_Table[[#This Row],[Sale Price]]-Sales_Table[[#This Row],[Discounts]]</f>
        <v>11092.95</v>
      </c>
      <c r="F81" s="1">
        <v>112.05</v>
      </c>
      <c r="G81" s="1">
        <v>7470</v>
      </c>
      <c r="H81" s="1">
        <f>Sales_Table[[#This Row],[sales amount]]-Sales_Table[[#This Row],[COGS]]</f>
        <v>3622.9500000000007</v>
      </c>
      <c r="I81" s="5">
        <v>41883</v>
      </c>
      <c r="J81" s="8">
        <f>MONTH(Sales_Table[[#This Row],[Date]])</f>
        <v>9</v>
      </c>
      <c r="K81" s="8">
        <f>YEAR(Sales_Table[[#This Row],[Date]])</f>
        <v>2014</v>
      </c>
    </row>
    <row r="82" spans="1:11" x14ac:dyDescent="0.3">
      <c r="A82" s="4" t="s">
        <v>9</v>
      </c>
      <c r="B82" s="4" t="str" cm="1">
        <f t="array" ref="B82">_xlfn.IFS(Sales_Table[[#This Row],[Discounts]]&gt;50000,"High discount",Sales_Table[[#This Row],[Discounts]]&gt;=5001,"medium discount",Sales_Table[[#This Row],[Discounts]]&gt;=1,"Low discount",Sales_Table[[#This Row],[Discounts]]&lt;1,"None")</f>
        <v>Low discount</v>
      </c>
      <c r="C82">
        <v>766</v>
      </c>
      <c r="D82" s="1">
        <v>12</v>
      </c>
      <c r="E82" s="1">
        <f>Sales_Table[[#This Row],[Units Sold]]*Sales_Table[[#This Row],[Sale Price]]-Sales_Table[[#This Row],[Discounts]]</f>
        <v>9100.08</v>
      </c>
      <c r="F82" s="1">
        <v>91.92</v>
      </c>
      <c r="G82" s="1">
        <v>2298</v>
      </c>
      <c r="H82" s="1">
        <f>Sales_Table[[#This Row],[sales amount]]-Sales_Table[[#This Row],[COGS]]</f>
        <v>6802.08</v>
      </c>
      <c r="I82" s="5">
        <v>41548</v>
      </c>
      <c r="J82" s="8">
        <f>MONTH(Sales_Table[[#This Row],[Date]])</f>
        <v>10</v>
      </c>
      <c r="K82" s="8">
        <f>YEAR(Sales_Table[[#This Row],[Date]])</f>
        <v>2013</v>
      </c>
    </row>
    <row r="83" spans="1:11" x14ac:dyDescent="0.3">
      <c r="A83" s="4" t="s">
        <v>9</v>
      </c>
      <c r="B83" s="4" t="str" cm="1">
        <f t="array" ref="B83">_xlfn.IFS(Sales_Table[[#This Row],[Discounts]]&gt;50000,"High discount",Sales_Table[[#This Row],[Discounts]]&gt;=5001,"medium discount",Sales_Table[[#This Row],[Discounts]]&gt;=1,"Low discount",Sales_Table[[#This Row],[Discounts]]&lt;1,"None")</f>
        <v>medium discount</v>
      </c>
      <c r="C83">
        <v>2905</v>
      </c>
      <c r="D83" s="1">
        <v>300</v>
      </c>
      <c r="E83" s="1">
        <f>Sales_Table[[#This Row],[Units Sold]]*Sales_Table[[#This Row],[Sale Price]]-Sales_Table[[#This Row],[Discounts]]</f>
        <v>862785</v>
      </c>
      <c r="F83" s="1">
        <v>8715</v>
      </c>
      <c r="G83" s="1">
        <v>726250</v>
      </c>
      <c r="H83" s="1">
        <f>Sales_Table[[#This Row],[sales amount]]-Sales_Table[[#This Row],[COGS]]</f>
        <v>136535</v>
      </c>
      <c r="I83" s="5">
        <v>41944</v>
      </c>
      <c r="J83" s="8">
        <f>MONTH(Sales_Table[[#This Row],[Date]])</f>
        <v>11</v>
      </c>
      <c r="K83" s="8">
        <f>YEAR(Sales_Table[[#This Row],[Date]])</f>
        <v>2014</v>
      </c>
    </row>
    <row r="84" spans="1:11" x14ac:dyDescent="0.3">
      <c r="A84" s="4" t="s">
        <v>9</v>
      </c>
      <c r="B84" s="4" t="str" cm="1">
        <f t="array" ref="B84">_xlfn.IFS(Sales_Table[[#This Row],[Discounts]]&gt;50000,"High discount",Sales_Table[[#This Row],[Discounts]]&gt;=5001,"medium discount",Sales_Table[[#This Row],[Discounts]]&gt;=1,"Low discount",Sales_Table[[#This Row],[Discounts]]&lt;1,"None")</f>
        <v>medium discount</v>
      </c>
      <c r="C84">
        <v>2155</v>
      </c>
      <c r="D84" s="1">
        <v>350</v>
      </c>
      <c r="E84" s="1">
        <f>Sales_Table[[#This Row],[Units Sold]]*Sales_Table[[#This Row],[Sale Price]]-Sales_Table[[#This Row],[Discounts]]</f>
        <v>746707.5</v>
      </c>
      <c r="F84" s="1">
        <v>7542.5</v>
      </c>
      <c r="G84" s="1">
        <v>560300</v>
      </c>
      <c r="H84" s="1">
        <f>Sales_Table[[#This Row],[sales amount]]-Sales_Table[[#This Row],[COGS]]</f>
        <v>186407.5</v>
      </c>
      <c r="I84" s="5">
        <v>41974</v>
      </c>
      <c r="J84" s="8">
        <f>MONTH(Sales_Table[[#This Row],[Date]])</f>
        <v>12</v>
      </c>
      <c r="K84" s="8">
        <f>YEAR(Sales_Table[[#This Row],[Date]])</f>
        <v>2014</v>
      </c>
    </row>
    <row r="85" spans="1:11" x14ac:dyDescent="0.3">
      <c r="A85" s="4" t="s">
        <v>10</v>
      </c>
      <c r="B85" s="4" t="str" cm="1">
        <f t="array" ref="B85">_xlfn.IFS(Sales_Table[[#This Row],[Discounts]]&gt;50000,"High discount",Sales_Table[[#This Row],[Discounts]]&gt;=5001,"medium discount",Sales_Table[[#This Row],[Discounts]]&gt;=1,"Low discount",Sales_Table[[#This Row],[Discounts]]&lt;1,"None")</f>
        <v>Low discount</v>
      </c>
      <c r="C85">
        <v>3864</v>
      </c>
      <c r="D85" s="1">
        <v>20</v>
      </c>
      <c r="E85" s="1">
        <f>Sales_Table[[#This Row],[Units Sold]]*Sales_Table[[#This Row],[Sale Price]]-Sales_Table[[#This Row],[Discounts]]</f>
        <v>76507.199999999997</v>
      </c>
      <c r="F85" s="1">
        <v>772.80000000000007</v>
      </c>
      <c r="G85" s="1">
        <v>38640</v>
      </c>
      <c r="H85" s="1">
        <f>Sales_Table[[#This Row],[sales amount]]-Sales_Table[[#This Row],[COGS]]</f>
        <v>37867.199999999997</v>
      </c>
      <c r="I85" s="5">
        <v>41730</v>
      </c>
      <c r="J85" s="8">
        <f>MONTH(Sales_Table[[#This Row],[Date]])</f>
        <v>4</v>
      </c>
      <c r="K85" s="8">
        <f>YEAR(Sales_Table[[#This Row],[Date]])</f>
        <v>2014</v>
      </c>
    </row>
    <row r="86" spans="1:11" x14ac:dyDescent="0.3">
      <c r="A86" s="4" t="s">
        <v>10</v>
      </c>
      <c r="B86" s="4" t="str" cm="1">
        <f t="array" ref="B86">_xlfn.IFS(Sales_Table[[#This Row],[Discounts]]&gt;50000,"High discount",Sales_Table[[#This Row],[Discounts]]&gt;=5001,"medium discount",Sales_Table[[#This Row],[Discounts]]&gt;=1,"Low discount",Sales_Table[[#This Row],[Discounts]]&lt;1,"None")</f>
        <v>Low discount</v>
      </c>
      <c r="C86">
        <v>362</v>
      </c>
      <c r="D86" s="1">
        <v>7</v>
      </c>
      <c r="E86" s="1">
        <f>Sales_Table[[#This Row],[Units Sold]]*Sales_Table[[#This Row],[Sale Price]]-Sales_Table[[#This Row],[Discounts]]</f>
        <v>2508.66</v>
      </c>
      <c r="F86" s="1">
        <v>25.34</v>
      </c>
      <c r="G86" s="1">
        <v>1810</v>
      </c>
      <c r="H86" s="1">
        <f>Sales_Table[[#This Row],[sales amount]]-Sales_Table[[#This Row],[COGS]]</f>
        <v>698.65999999999985</v>
      </c>
      <c r="I86" s="5">
        <v>41760</v>
      </c>
      <c r="J86" s="8">
        <f>MONTH(Sales_Table[[#This Row],[Date]])</f>
        <v>5</v>
      </c>
      <c r="K86" s="8">
        <f>YEAR(Sales_Table[[#This Row],[Date]])</f>
        <v>2014</v>
      </c>
    </row>
    <row r="87" spans="1:11" x14ac:dyDescent="0.3">
      <c r="A87" s="4" t="s">
        <v>10</v>
      </c>
      <c r="B87" s="4" t="str" cm="1">
        <f t="array" ref="B87">_xlfn.IFS(Sales_Table[[#This Row],[Discounts]]&gt;50000,"High discount",Sales_Table[[#This Row],[Discounts]]&gt;=5001,"medium discount",Sales_Table[[#This Row],[Discounts]]&gt;=1,"Low discount",Sales_Table[[#This Row],[Discounts]]&lt;1,"None")</f>
        <v>Low discount</v>
      </c>
      <c r="C87">
        <v>923</v>
      </c>
      <c r="D87" s="1">
        <v>125</v>
      </c>
      <c r="E87" s="1">
        <f>Sales_Table[[#This Row],[Units Sold]]*Sales_Table[[#This Row],[Sale Price]]-Sales_Table[[#This Row],[Discounts]]</f>
        <v>114221.25</v>
      </c>
      <c r="F87" s="1">
        <v>1153.75</v>
      </c>
      <c r="G87" s="1">
        <v>110760</v>
      </c>
      <c r="H87" s="1">
        <f>Sales_Table[[#This Row],[sales amount]]-Sales_Table[[#This Row],[COGS]]</f>
        <v>3461.25</v>
      </c>
      <c r="I87" s="5">
        <v>41852</v>
      </c>
      <c r="J87" s="8">
        <f>MONTH(Sales_Table[[#This Row],[Date]])</f>
        <v>8</v>
      </c>
      <c r="K87" s="8">
        <f>YEAR(Sales_Table[[#This Row],[Date]])</f>
        <v>2014</v>
      </c>
    </row>
    <row r="88" spans="1:11" x14ac:dyDescent="0.3">
      <c r="A88" s="4" t="s">
        <v>10</v>
      </c>
      <c r="B88" s="4" t="str" cm="1">
        <f t="array" ref="B88">_xlfn.IFS(Sales_Table[[#This Row],[Discounts]]&gt;50000,"High discount",Sales_Table[[#This Row],[Discounts]]&gt;=5001,"medium discount",Sales_Table[[#This Row],[Discounts]]&gt;=1,"Low discount",Sales_Table[[#This Row],[Discounts]]&lt;1,"None")</f>
        <v>Low discount</v>
      </c>
      <c r="C88">
        <v>663</v>
      </c>
      <c r="D88" s="1">
        <v>125</v>
      </c>
      <c r="E88" s="1">
        <f>Sales_Table[[#This Row],[Units Sold]]*Sales_Table[[#This Row],[Sale Price]]-Sales_Table[[#This Row],[Discounts]]</f>
        <v>82046.25</v>
      </c>
      <c r="F88" s="1">
        <v>828.75</v>
      </c>
      <c r="G88" s="1">
        <v>79560</v>
      </c>
      <c r="H88" s="1">
        <f>Sales_Table[[#This Row],[sales amount]]-Sales_Table[[#This Row],[COGS]]</f>
        <v>2486.25</v>
      </c>
      <c r="I88" s="5">
        <v>41548</v>
      </c>
      <c r="J88" s="8">
        <f>MONTH(Sales_Table[[#This Row],[Date]])</f>
        <v>10</v>
      </c>
      <c r="K88" s="8">
        <f>YEAR(Sales_Table[[#This Row],[Date]])</f>
        <v>2013</v>
      </c>
    </row>
    <row r="89" spans="1:11" x14ac:dyDescent="0.3">
      <c r="A89" s="4" t="s">
        <v>10</v>
      </c>
      <c r="B89" s="4" t="str" cm="1">
        <f t="array" ref="B89">_xlfn.IFS(Sales_Table[[#This Row],[Discounts]]&gt;50000,"High discount",Sales_Table[[#This Row],[Discounts]]&gt;=5001,"medium discount",Sales_Table[[#This Row],[Discounts]]&gt;=1,"Low discount",Sales_Table[[#This Row],[Discounts]]&lt;1,"None")</f>
        <v>Low discount</v>
      </c>
      <c r="C89">
        <v>2092</v>
      </c>
      <c r="D89" s="1">
        <v>7</v>
      </c>
      <c r="E89" s="1">
        <f>Sales_Table[[#This Row],[Units Sold]]*Sales_Table[[#This Row],[Sale Price]]-Sales_Table[[#This Row],[Discounts]]</f>
        <v>14497.56</v>
      </c>
      <c r="F89" s="1">
        <v>146.44</v>
      </c>
      <c r="G89" s="1">
        <v>10460</v>
      </c>
      <c r="H89" s="1">
        <f>Sales_Table[[#This Row],[sales amount]]-Sales_Table[[#This Row],[COGS]]</f>
        <v>4037.5599999999995</v>
      </c>
      <c r="I89" s="5">
        <v>41579</v>
      </c>
      <c r="J89" s="8">
        <f>MONTH(Sales_Table[[#This Row],[Date]])</f>
        <v>11</v>
      </c>
      <c r="K89" s="8">
        <f>YEAR(Sales_Table[[#This Row],[Date]])</f>
        <v>2013</v>
      </c>
    </row>
    <row r="90" spans="1:11" x14ac:dyDescent="0.3">
      <c r="A90" s="4" t="s">
        <v>11</v>
      </c>
      <c r="B90" s="4" t="str" cm="1">
        <f t="array" ref="B90">_xlfn.IFS(Sales_Table[[#This Row],[Discounts]]&gt;50000,"High discount",Sales_Table[[#This Row],[Discounts]]&gt;=5001,"medium discount",Sales_Table[[#This Row],[Discounts]]&gt;=1,"Low discount",Sales_Table[[#This Row],[Discounts]]&lt;1,"None")</f>
        <v>Low discount</v>
      </c>
      <c r="C90">
        <v>263</v>
      </c>
      <c r="D90" s="1">
        <v>7</v>
      </c>
      <c r="E90" s="1">
        <f>Sales_Table[[#This Row],[Units Sold]]*Sales_Table[[#This Row],[Sale Price]]-Sales_Table[[#This Row],[Discounts]]</f>
        <v>1822.59</v>
      </c>
      <c r="F90" s="1">
        <v>18.41</v>
      </c>
      <c r="G90" s="1">
        <v>1315</v>
      </c>
      <c r="H90" s="1">
        <f>Sales_Table[[#This Row],[sales amount]]-Sales_Table[[#This Row],[COGS]]</f>
        <v>507.58999999999992</v>
      </c>
      <c r="I90" s="5">
        <v>41699</v>
      </c>
      <c r="J90" s="8">
        <f>MONTH(Sales_Table[[#This Row],[Date]])</f>
        <v>3</v>
      </c>
      <c r="K90" s="8">
        <f>YEAR(Sales_Table[[#This Row],[Date]])</f>
        <v>2014</v>
      </c>
    </row>
    <row r="91" spans="1:11" x14ac:dyDescent="0.3">
      <c r="A91" s="4" t="s">
        <v>11</v>
      </c>
      <c r="B91" s="4" t="str" cm="1">
        <f t="array" ref="B91">_xlfn.IFS(Sales_Table[[#This Row],[Discounts]]&gt;50000,"High discount",Sales_Table[[#This Row],[Discounts]]&gt;=5001,"medium discount",Sales_Table[[#This Row],[Discounts]]&gt;=1,"Low discount",Sales_Table[[#This Row],[Discounts]]&lt;1,"None")</f>
        <v>Low discount</v>
      </c>
      <c r="C91">
        <v>943.5</v>
      </c>
      <c r="D91" s="1">
        <v>350</v>
      </c>
      <c r="E91" s="1">
        <f>Sales_Table[[#This Row],[Units Sold]]*Sales_Table[[#This Row],[Sale Price]]-Sales_Table[[#This Row],[Discounts]]</f>
        <v>326922.75</v>
      </c>
      <c r="F91" s="1">
        <v>3302.25</v>
      </c>
      <c r="G91" s="1">
        <v>245310</v>
      </c>
      <c r="H91" s="1">
        <f>Sales_Table[[#This Row],[sales amount]]-Sales_Table[[#This Row],[COGS]]</f>
        <v>81612.75</v>
      </c>
      <c r="I91" s="5">
        <v>41730</v>
      </c>
      <c r="J91" s="8">
        <f>MONTH(Sales_Table[[#This Row],[Date]])</f>
        <v>4</v>
      </c>
      <c r="K91" s="8">
        <f>YEAR(Sales_Table[[#This Row],[Date]])</f>
        <v>2014</v>
      </c>
    </row>
    <row r="92" spans="1:11" x14ac:dyDescent="0.3">
      <c r="A92" s="4" t="s">
        <v>11</v>
      </c>
      <c r="B92" s="4" t="str" cm="1">
        <f t="array" ref="B92">_xlfn.IFS(Sales_Table[[#This Row],[Discounts]]&gt;50000,"High discount",Sales_Table[[#This Row],[Discounts]]&gt;=5001,"medium discount",Sales_Table[[#This Row],[Discounts]]&gt;=1,"Low discount",Sales_Table[[#This Row],[Discounts]]&lt;1,"None")</f>
        <v>Low discount</v>
      </c>
      <c r="C92">
        <v>727</v>
      </c>
      <c r="D92" s="1">
        <v>125</v>
      </c>
      <c r="E92" s="1">
        <f>Sales_Table[[#This Row],[Units Sold]]*Sales_Table[[#This Row],[Sale Price]]-Sales_Table[[#This Row],[Discounts]]</f>
        <v>89966.25</v>
      </c>
      <c r="F92" s="1">
        <v>908.75</v>
      </c>
      <c r="G92" s="1">
        <v>87240</v>
      </c>
      <c r="H92" s="1">
        <f>Sales_Table[[#This Row],[sales amount]]-Sales_Table[[#This Row],[COGS]]</f>
        <v>2726.25</v>
      </c>
      <c r="I92" s="5">
        <v>41791</v>
      </c>
      <c r="J92" s="8">
        <f>MONTH(Sales_Table[[#This Row],[Date]])</f>
        <v>6</v>
      </c>
      <c r="K92" s="8">
        <f>YEAR(Sales_Table[[#This Row],[Date]])</f>
        <v>2014</v>
      </c>
    </row>
    <row r="93" spans="1:11" x14ac:dyDescent="0.3">
      <c r="A93" s="4" t="s">
        <v>11</v>
      </c>
      <c r="B93" s="4" t="str" cm="1">
        <f t="array" ref="B93">_xlfn.IFS(Sales_Table[[#This Row],[Discounts]]&gt;50000,"High discount",Sales_Table[[#This Row],[Discounts]]&gt;=5001,"medium discount",Sales_Table[[#This Row],[Discounts]]&gt;=1,"Low discount",Sales_Table[[#This Row],[Discounts]]&lt;1,"None")</f>
        <v>Low discount</v>
      </c>
      <c r="C93">
        <v>787</v>
      </c>
      <c r="D93" s="1">
        <v>125</v>
      </c>
      <c r="E93" s="1">
        <f>Sales_Table[[#This Row],[Units Sold]]*Sales_Table[[#This Row],[Sale Price]]-Sales_Table[[#This Row],[Discounts]]</f>
        <v>97391.25</v>
      </c>
      <c r="F93" s="1">
        <v>983.75</v>
      </c>
      <c r="G93" s="1">
        <v>94440</v>
      </c>
      <c r="H93" s="1">
        <f>Sales_Table[[#This Row],[sales amount]]-Sales_Table[[#This Row],[COGS]]</f>
        <v>2951.25</v>
      </c>
      <c r="I93" s="5">
        <v>41791</v>
      </c>
      <c r="J93" s="8">
        <f>MONTH(Sales_Table[[#This Row],[Date]])</f>
        <v>6</v>
      </c>
      <c r="K93" s="8">
        <f>YEAR(Sales_Table[[#This Row],[Date]])</f>
        <v>2014</v>
      </c>
    </row>
    <row r="94" spans="1:11" x14ac:dyDescent="0.3">
      <c r="A94" s="4" t="s">
        <v>11</v>
      </c>
      <c r="B94" s="4" t="str" cm="1">
        <f t="array" ref="B94">_xlfn.IFS(Sales_Table[[#This Row],[Discounts]]&gt;50000,"High discount",Sales_Table[[#This Row],[Discounts]]&gt;=5001,"medium discount",Sales_Table[[#This Row],[Discounts]]&gt;=1,"Low discount",Sales_Table[[#This Row],[Discounts]]&lt;1,"None")</f>
        <v>Low discount</v>
      </c>
      <c r="C94">
        <v>986</v>
      </c>
      <c r="D94" s="1">
        <v>300</v>
      </c>
      <c r="E94" s="1">
        <f>Sales_Table[[#This Row],[Units Sold]]*Sales_Table[[#This Row],[Sale Price]]-Sales_Table[[#This Row],[Discounts]]</f>
        <v>292842</v>
      </c>
      <c r="F94" s="1">
        <v>2958</v>
      </c>
      <c r="G94" s="1">
        <v>246500</v>
      </c>
      <c r="H94" s="1">
        <f>Sales_Table[[#This Row],[sales amount]]-Sales_Table[[#This Row],[COGS]]</f>
        <v>46342</v>
      </c>
      <c r="I94" s="5">
        <v>41883</v>
      </c>
      <c r="J94" s="8">
        <f>MONTH(Sales_Table[[#This Row],[Date]])</f>
        <v>9</v>
      </c>
      <c r="K94" s="8">
        <f>YEAR(Sales_Table[[#This Row],[Date]])</f>
        <v>2014</v>
      </c>
    </row>
    <row r="95" spans="1:11" x14ac:dyDescent="0.3">
      <c r="A95" s="4" t="s">
        <v>11</v>
      </c>
      <c r="B95" s="4" t="str" cm="1">
        <f t="array" ref="B95">_xlfn.IFS(Sales_Table[[#This Row],[Discounts]]&gt;50000,"High discount",Sales_Table[[#This Row],[Discounts]]&gt;=5001,"medium discount",Sales_Table[[#This Row],[Discounts]]&gt;=1,"Low discount",Sales_Table[[#This Row],[Discounts]]&lt;1,"None")</f>
        <v>Low discount</v>
      </c>
      <c r="C95">
        <v>494</v>
      </c>
      <c r="D95" s="1">
        <v>300</v>
      </c>
      <c r="E95" s="1">
        <f>Sales_Table[[#This Row],[Units Sold]]*Sales_Table[[#This Row],[Sale Price]]-Sales_Table[[#This Row],[Discounts]]</f>
        <v>146718</v>
      </c>
      <c r="F95" s="1">
        <v>1482</v>
      </c>
      <c r="G95" s="1">
        <v>123500</v>
      </c>
      <c r="H95" s="1">
        <f>Sales_Table[[#This Row],[sales amount]]-Sales_Table[[#This Row],[COGS]]</f>
        <v>23218</v>
      </c>
      <c r="I95" s="5">
        <v>41548</v>
      </c>
      <c r="J95" s="8">
        <f>MONTH(Sales_Table[[#This Row],[Date]])</f>
        <v>10</v>
      </c>
      <c r="K95" s="8">
        <f>YEAR(Sales_Table[[#This Row],[Date]])</f>
        <v>2013</v>
      </c>
    </row>
    <row r="96" spans="1:11" x14ac:dyDescent="0.3">
      <c r="A96" s="4" t="s">
        <v>11</v>
      </c>
      <c r="B96" s="4" t="str" cm="1">
        <f t="array" ref="B96">_xlfn.IFS(Sales_Table[[#This Row],[Discounts]]&gt;50000,"High discount",Sales_Table[[#This Row],[Discounts]]&gt;=5001,"medium discount",Sales_Table[[#This Row],[Discounts]]&gt;=1,"Low discount",Sales_Table[[#This Row],[Discounts]]&lt;1,"None")</f>
        <v>Low discount</v>
      </c>
      <c r="C96">
        <v>1397</v>
      </c>
      <c r="D96" s="1">
        <v>350</v>
      </c>
      <c r="E96" s="1">
        <f>Sales_Table[[#This Row],[Units Sold]]*Sales_Table[[#This Row],[Sale Price]]-Sales_Table[[#This Row],[Discounts]]</f>
        <v>484060.5</v>
      </c>
      <c r="F96" s="1">
        <v>4889.5</v>
      </c>
      <c r="G96" s="1">
        <v>363220</v>
      </c>
      <c r="H96" s="1">
        <f>Sales_Table[[#This Row],[sales amount]]-Sales_Table[[#This Row],[COGS]]</f>
        <v>120840.5</v>
      </c>
      <c r="I96" s="5">
        <v>41913</v>
      </c>
      <c r="J96" s="8">
        <f>MONTH(Sales_Table[[#This Row],[Date]])</f>
        <v>10</v>
      </c>
      <c r="K96" s="8">
        <f>YEAR(Sales_Table[[#This Row],[Date]])</f>
        <v>2014</v>
      </c>
    </row>
    <row r="97" spans="1:11" x14ac:dyDescent="0.3">
      <c r="A97" s="4" t="s">
        <v>11</v>
      </c>
      <c r="B97" s="4" t="str" cm="1">
        <f t="array" ref="B97">_xlfn.IFS(Sales_Table[[#This Row],[Discounts]]&gt;50000,"High discount",Sales_Table[[#This Row],[Discounts]]&gt;=5001,"medium discount",Sales_Table[[#This Row],[Discounts]]&gt;=1,"Low discount",Sales_Table[[#This Row],[Discounts]]&lt;1,"None")</f>
        <v>Low discount</v>
      </c>
      <c r="C97">
        <v>1744</v>
      </c>
      <c r="D97" s="1">
        <v>125</v>
      </c>
      <c r="E97" s="1">
        <f>Sales_Table[[#This Row],[Units Sold]]*Sales_Table[[#This Row],[Sale Price]]-Sales_Table[[#This Row],[Discounts]]</f>
        <v>215820</v>
      </c>
      <c r="F97" s="1">
        <v>2180</v>
      </c>
      <c r="G97" s="1">
        <v>209280</v>
      </c>
      <c r="H97" s="1">
        <f>Sales_Table[[#This Row],[sales amount]]-Sales_Table[[#This Row],[COGS]]</f>
        <v>6540</v>
      </c>
      <c r="I97" s="5">
        <v>41944</v>
      </c>
      <c r="J97" s="8">
        <f>MONTH(Sales_Table[[#This Row],[Date]])</f>
        <v>11</v>
      </c>
      <c r="K97" s="8">
        <f>YEAR(Sales_Table[[#This Row],[Date]])</f>
        <v>2014</v>
      </c>
    </row>
    <row r="98" spans="1:11" x14ac:dyDescent="0.3">
      <c r="A98" s="4" t="s">
        <v>12</v>
      </c>
      <c r="B98" s="4" t="str" cm="1">
        <f t="array" ref="B98">_xlfn.IFS(Sales_Table[[#This Row],[Discounts]]&gt;50000,"High discount",Sales_Table[[#This Row],[Discounts]]&gt;=5001,"medium discount",Sales_Table[[#This Row],[Discounts]]&gt;=1,"Low discount",Sales_Table[[#This Row],[Discounts]]&lt;1,"None")</f>
        <v>Low discount</v>
      </c>
      <c r="C98">
        <v>1989</v>
      </c>
      <c r="D98" s="1">
        <v>12</v>
      </c>
      <c r="E98" s="1">
        <f>Sales_Table[[#This Row],[Units Sold]]*Sales_Table[[#This Row],[Sale Price]]-Sales_Table[[#This Row],[Discounts]]</f>
        <v>23629.32</v>
      </c>
      <c r="F98" s="1">
        <v>238.68</v>
      </c>
      <c r="G98" s="1">
        <v>5967</v>
      </c>
      <c r="H98" s="1">
        <f>Sales_Table[[#This Row],[sales amount]]-Sales_Table[[#This Row],[COGS]]</f>
        <v>17662.32</v>
      </c>
      <c r="I98" s="5">
        <v>41518</v>
      </c>
      <c r="J98" s="8">
        <f>MONTH(Sales_Table[[#This Row],[Date]])</f>
        <v>9</v>
      </c>
      <c r="K98" s="8">
        <f>YEAR(Sales_Table[[#This Row],[Date]])</f>
        <v>2013</v>
      </c>
    </row>
    <row r="99" spans="1:11" x14ac:dyDescent="0.3">
      <c r="A99" s="4" t="s">
        <v>12</v>
      </c>
      <c r="B99" s="4" t="str" cm="1">
        <f t="array" ref="B99">_xlfn.IFS(Sales_Table[[#This Row],[Discounts]]&gt;50000,"High discount",Sales_Table[[#This Row],[Discounts]]&gt;=5001,"medium discount",Sales_Table[[#This Row],[Discounts]]&gt;=1,"Low discount",Sales_Table[[#This Row],[Discounts]]&lt;1,"None")</f>
        <v>Low discount</v>
      </c>
      <c r="C99">
        <v>321</v>
      </c>
      <c r="D99" s="1">
        <v>15</v>
      </c>
      <c r="E99" s="1">
        <f>Sales_Table[[#This Row],[Units Sold]]*Sales_Table[[#This Row],[Sale Price]]-Sales_Table[[#This Row],[Discounts]]</f>
        <v>4766.8500000000004</v>
      </c>
      <c r="F99" s="1">
        <v>48.15</v>
      </c>
      <c r="G99" s="1">
        <v>3210</v>
      </c>
      <c r="H99" s="1">
        <f>Sales_Table[[#This Row],[sales amount]]-Sales_Table[[#This Row],[COGS]]</f>
        <v>1556.8500000000004</v>
      </c>
      <c r="I99" s="5">
        <v>41579</v>
      </c>
      <c r="J99" s="8">
        <f>MONTH(Sales_Table[[#This Row],[Date]])</f>
        <v>11</v>
      </c>
      <c r="K99" s="8">
        <f>YEAR(Sales_Table[[#This Row],[Date]])</f>
        <v>2013</v>
      </c>
    </row>
    <row r="100" spans="1:11" x14ac:dyDescent="0.3">
      <c r="A100" s="4" t="s">
        <v>7</v>
      </c>
      <c r="B100" s="4" t="str" cm="1">
        <f t="array" ref="B100">_xlfn.IFS(Sales_Table[[#This Row],[Discounts]]&gt;50000,"High discount",Sales_Table[[#This Row],[Discounts]]&gt;=5001,"medium discount",Sales_Table[[#This Row],[Discounts]]&gt;=1,"Low discount",Sales_Table[[#This Row],[Discounts]]&lt;1,"None")</f>
        <v>Low discount</v>
      </c>
      <c r="C100">
        <v>742.5</v>
      </c>
      <c r="D100" s="1">
        <v>125</v>
      </c>
      <c r="E100" s="1">
        <f>Sales_Table[[#This Row],[Units Sold]]*Sales_Table[[#This Row],[Sale Price]]-Sales_Table[[#This Row],[Discounts]]</f>
        <v>90956.25</v>
      </c>
      <c r="F100" s="1">
        <v>1856.25</v>
      </c>
      <c r="G100" s="1">
        <v>89100</v>
      </c>
      <c r="H100" s="1">
        <f>Sales_Table[[#This Row],[sales amount]]-Sales_Table[[#This Row],[COGS]]</f>
        <v>1856.25</v>
      </c>
      <c r="I100" s="5">
        <v>41730</v>
      </c>
      <c r="J100" s="8">
        <f>MONTH(Sales_Table[[#This Row],[Date]])</f>
        <v>4</v>
      </c>
      <c r="K100" s="8">
        <f>YEAR(Sales_Table[[#This Row],[Date]])</f>
        <v>2014</v>
      </c>
    </row>
    <row r="101" spans="1:11" x14ac:dyDescent="0.3">
      <c r="A101" s="4" t="s">
        <v>7</v>
      </c>
      <c r="B101" s="4" t="str" cm="1">
        <f t="array" ref="B101">_xlfn.IFS(Sales_Table[[#This Row],[Discounts]]&gt;50000,"High discount",Sales_Table[[#This Row],[Discounts]]&gt;=5001,"medium discount",Sales_Table[[#This Row],[Discounts]]&gt;=1,"Low discount",Sales_Table[[#This Row],[Discounts]]&lt;1,"None")</f>
        <v>Low discount</v>
      </c>
      <c r="C101">
        <v>1295</v>
      </c>
      <c r="D101" s="1">
        <v>12</v>
      </c>
      <c r="E101" s="1">
        <f>Sales_Table[[#This Row],[Units Sold]]*Sales_Table[[#This Row],[Sale Price]]-Sales_Table[[#This Row],[Discounts]]</f>
        <v>15229.2</v>
      </c>
      <c r="F101" s="1">
        <v>310.8</v>
      </c>
      <c r="G101" s="1">
        <v>3885</v>
      </c>
      <c r="H101" s="1">
        <f>Sales_Table[[#This Row],[sales amount]]-Sales_Table[[#This Row],[COGS]]</f>
        <v>11344.2</v>
      </c>
      <c r="I101" s="5">
        <v>41913</v>
      </c>
      <c r="J101" s="8">
        <f>MONTH(Sales_Table[[#This Row],[Date]])</f>
        <v>10</v>
      </c>
      <c r="K101" s="8">
        <f>YEAR(Sales_Table[[#This Row],[Date]])</f>
        <v>2014</v>
      </c>
    </row>
    <row r="102" spans="1:11" x14ac:dyDescent="0.3">
      <c r="A102" s="4" t="s">
        <v>7</v>
      </c>
      <c r="B102" s="4" t="str" cm="1">
        <f t="array" ref="B102">_xlfn.IFS(Sales_Table[[#This Row],[Discounts]]&gt;50000,"High discount",Sales_Table[[#This Row],[Discounts]]&gt;=5001,"medium discount",Sales_Table[[#This Row],[Discounts]]&gt;=1,"Low discount",Sales_Table[[#This Row],[Discounts]]&lt;1,"None")</f>
        <v>Low discount</v>
      </c>
      <c r="C102">
        <v>214</v>
      </c>
      <c r="D102" s="1">
        <v>300</v>
      </c>
      <c r="E102" s="1">
        <f>Sales_Table[[#This Row],[Units Sold]]*Sales_Table[[#This Row],[Sale Price]]-Sales_Table[[#This Row],[Discounts]]</f>
        <v>62916</v>
      </c>
      <c r="F102" s="1">
        <v>1284</v>
      </c>
      <c r="G102" s="1">
        <v>53500</v>
      </c>
      <c r="H102" s="1">
        <f>Sales_Table[[#This Row],[sales amount]]-Sales_Table[[#This Row],[COGS]]</f>
        <v>9416</v>
      </c>
      <c r="I102" s="5">
        <v>41548</v>
      </c>
      <c r="J102" s="8">
        <f>MONTH(Sales_Table[[#This Row],[Date]])</f>
        <v>10</v>
      </c>
      <c r="K102" s="8">
        <f>YEAR(Sales_Table[[#This Row],[Date]])</f>
        <v>2013</v>
      </c>
    </row>
    <row r="103" spans="1:11" x14ac:dyDescent="0.3">
      <c r="A103" s="4" t="s">
        <v>7</v>
      </c>
      <c r="B103" s="4" t="str" cm="1">
        <f t="array" ref="B103">_xlfn.IFS(Sales_Table[[#This Row],[Discounts]]&gt;50000,"High discount",Sales_Table[[#This Row],[Discounts]]&gt;=5001,"medium discount",Sales_Table[[#This Row],[Discounts]]&gt;=1,"Low discount",Sales_Table[[#This Row],[Discounts]]&lt;1,"None")</f>
        <v>Low discount</v>
      </c>
      <c r="C103">
        <v>2145</v>
      </c>
      <c r="D103" s="1">
        <v>7</v>
      </c>
      <c r="E103" s="1">
        <f>Sales_Table[[#This Row],[Units Sold]]*Sales_Table[[#This Row],[Sale Price]]-Sales_Table[[#This Row],[Discounts]]</f>
        <v>14714.7</v>
      </c>
      <c r="F103" s="1">
        <v>300.3</v>
      </c>
      <c r="G103" s="1">
        <v>10725</v>
      </c>
      <c r="H103" s="1">
        <f>Sales_Table[[#This Row],[sales amount]]-Sales_Table[[#This Row],[COGS]]</f>
        <v>3989.7000000000007</v>
      </c>
      <c r="I103" s="5">
        <v>41579</v>
      </c>
      <c r="J103" s="8">
        <f>MONTH(Sales_Table[[#This Row],[Date]])</f>
        <v>11</v>
      </c>
      <c r="K103" s="8">
        <f>YEAR(Sales_Table[[#This Row],[Date]])</f>
        <v>2013</v>
      </c>
    </row>
    <row r="104" spans="1:11" x14ac:dyDescent="0.3">
      <c r="A104" s="4" t="s">
        <v>7</v>
      </c>
      <c r="B104" s="4" t="str" cm="1">
        <f t="array" ref="B104">_xlfn.IFS(Sales_Table[[#This Row],[Discounts]]&gt;50000,"High discount",Sales_Table[[#This Row],[Discounts]]&gt;=5001,"medium discount",Sales_Table[[#This Row],[Discounts]]&gt;=1,"Low discount",Sales_Table[[#This Row],[Discounts]]&lt;1,"None")</f>
        <v>medium discount</v>
      </c>
      <c r="C104">
        <v>2852</v>
      </c>
      <c r="D104" s="1">
        <v>350</v>
      </c>
      <c r="E104" s="1">
        <f>Sales_Table[[#This Row],[Units Sold]]*Sales_Table[[#This Row],[Sale Price]]-Sales_Table[[#This Row],[Discounts]]</f>
        <v>978236</v>
      </c>
      <c r="F104" s="1">
        <v>19964</v>
      </c>
      <c r="G104" s="1">
        <v>741520</v>
      </c>
      <c r="H104" s="1">
        <f>Sales_Table[[#This Row],[sales amount]]-Sales_Table[[#This Row],[COGS]]</f>
        <v>236716</v>
      </c>
      <c r="I104" s="5">
        <v>41974</v>
      </c>
      <c r="J104" s="8">
        <f>MONTH(Sales_Table[[#This Row],[Date]])</f>
        <v>12</v>
      </c>
      <c r="K104" s="8">
        <f>YEAR(Sales_Table[[#This Row],[Date]])</f>
        <v>2014</v>
      </c>
    </row>
    <row r="105" spans="1:11" x14ac:dyDescent="0.3">
      <c r="A105" s="4" t="s">
        <v>8</v>
      </c>
      <c r="B105" s="4" t="str" cm="1">
        <f t="array" ref="B105">_xlfn.IFS(Sales_Table[[#This Row],[Discounts]]&gt;50000,"High discount",Sales_Table[[#This Row],[Discounts]]&gt;=5001,"medium discount",Sales_Table[[#This Row],[Discounts]]&gt;=1,"Low discount",Sales_Table[[#This Row],[Discounts]]&lt;1,"None")</f>
        <v>Low discount</v>
      </c>
      <c r="C105">
        <v>1142</v>
      </c>
      <c r="D105" s="1">
        <v>12</v>
      </c>
      <c r="E105" s="1">
        <f>Sales_Table[[#This Row],[Units Sold]]*Sales_Table[[#This Row],[Sale Price]]-Sales_Table[[#This Row],[Discounts]]</f>
        <v>13429.92</v>
      </c>
      <c r="F105" s="1">
        <v>274.08</v>
      </c>
      <c r="G105" s="1">
        <v>3426</v>
      </c>
      <c r="H105" s="1">
        <f>Sales_Table[[#This Row],[sales amount]]-Sales_Table[[#This Row],[COGS]]</f>
        <v>10003.92</v>
      </c>
      <c r="I105" s="5">
        <v>41791</v>
      </c>
      <c r="J105" s="8">
        <f>MONTH(Sales_Table[[#This Row],[Date]])</f>
        <v>6</v>
      </c>
      <c r="K105" s="8">
        <f>YEAR(Sales_Table[[#This Row],[Date]])</f>
        <v>2014</v>
      </c>
    </row>
    <row r="106" spans="1:11" x14ac:dyDescent="0.3">
      <c r="A106" s="4" t="s">
        <v>8</v>
      </c>
      <c r="B106" s="4" t="str" cm="1">
        <f t="array" ref="B106">_xlfn.IFS(Sales_Table[[#This Row],[Discounts]]&gt;50000,"High discount",Sales_Table[[#This Row],[Discounts]]&gt;=5001,"medium discount",Sales_Table[[#This Row],[Discounts]]&gt;=1,"Low discount",Sales_Table[[#This Row],[Discounts]]&lt;1,"None")</f>
        <v>Low discount</v>
      </c>
      <c r="C106">
        <v>1566</v>
      </c>
      <c r="D106" s="1">
        <v>20</v>
      </c>
      <c r="E106" s="1">
        <f>Sales_Table[[#This Row],[Units Sold]]*Sales_Table[[#This Row],[Sale Price]]-Sales_Table[[#This Row],[Discounts]]</f>
        <v>30693.599999999999</v>
      </c>
      <c r="F106" s="1">
        <v>626.4</v>
      </c>
      <c r="G106" s="1">
        <v>15660</v>
      </c>
      <c r="H106" s="1">
        <f>Sales_Table[[#This Row],[sales amount]]-Sales_Table[[#This Row],[COGS]]</f>
        <v>15033.599999999999</v>
      </c>
      <c r="I106" s="5">
        <v>41913</v>
      </c>
      <c r="J106" s="8">
        <f>MONTH(Sales_Table[[#This Row],[Date]])</f>
        <v>10</v>
      </c>
      <c r="K106" s="8">
        <f>YEAR(Sales_Table[[#This Row],[Date]])</f>
        <v>2014</v>
      </c>
    </row>
    <row r="107" spans="1:11" x14ac:dyDescent="0.3">
      <c r="A107" s="4" t="s">
        <v>8</v>
      </c>
      <c r="B107" s="4" t="str" cm="1">
        <f t="array" ref="B107">_xlfn.IFS(Sales_Table[[#This Row],[Discounts]]&gt;50000,"High discount",Sales_Table[[#This Row],[Discounts]]&gt;=5001,"medium discount",Sales_Table[[#This Row],[Discounts]]&gt;=1,"Low discount",Sales_Table[[#This Row],[Discounts]]&lt;1,"None")</f>
        <v>Low discount</v>
      </c>
      <c r="C107">
        <v>690</v>
      </c>
      <c r="D107" s="1">
        <v>12</v>
      </c>
      <c r="E107" s="1">
        <f>Sales_Table[[#This Row],[Units Sold]]*Sales_Table[[#This Row],[Sale Price]]-Sales_Table[[#This Row],[Discounts]]</f>
        <v>8114.4</v>
      </c>
      <c r="F107" s="1">
        <v>165.6</v>
      </c>
      <c r="G107" s="1">
        <v>2070</v>
      </c>
      <c r="H107" s="1">
        <f>Sales_Table[[#This Row],[sales amount]]-Sales_Table[[#This Row],[COGS]]</f>
        <v>6044.4</v>
      </c>
      <c r="I107" s="5">
        <v>41944</v>
      </c>
      <c r="J107" s="8">
        <f>MONTH(Sales_Table[[#This Row],[Date]])</f>
        <v>11</v>
      </c>
      <c r="K107" s="8">
        <f>YEAR(Sales_Table[[#This Row],[Date]])</f>
        <v>2014</v>
      </c>
    </row>
    <row r="108" spans="1:11" x14ac:dyDescent="0.3">
      <c r="A108" s="4" t="s">
        <v>8</v>
      </c>
      <c r="B108" s="4" t="str" cm="1">
        <f t="array" ref="B108">_xlfn.IFS(Sales_Table[[#This Row],[Discounts]]&gt;50000,"High discount",Sales_Table[[#This Row],[Discounts]]&gt;=5001,"medium discount",Sales_Table[[#This Row],[Discounts]]&gt;=1,"Low discount",Sales_Table[[#This Row],[Discounts]]&lt;1,"None")</f>
        <v>Low discount</v>
      </c>
      <c r="C108">
        <v>1660</v>
      </c>
      <c r="D108" s="1">
        <v>125</v>
      </c>
      <c r="E108" s="1">
        <f>Sales_Table[[#This Row],[Units Sold]]*Sales_Table[[#This Row],[Sale Price]]-Sales_Table[[#This Row],[Discounts]]</f>
        <v>203350</v>
      </c>
      <c r="F108" s="1">
        <v>4150</v>
      </c>
      <c r="G108" s="1">
        <v>199200</v>
      </c>
      <c r="H108" s="1">
        <f>Sales_Table[[#This Row],[sales amount]]-Sales_Table[[#This Row],[COGS]]</f>
        <v>4150</v>
      </c>
      <c r="I108" s="5">
        <v>41579</v>
      </c>
      <c r="J108" s="8">
        <f>MONTH(Sales_Table[[#This Row],[Date]])</f>
        <v>11</v>
      </c>
      <c r="K108" s="8">
        <f>YEAR(Sales_Table[[#This Row],[Date]])</f>
        <v>2013</v>
      </c>
    </row>
    <row r="109" spans="1:11" x14ac:dyDescent="0.3">
      <c r="A109" s="4" t="s">
        <v>9</v>
      </c>
      <c r="B109" s="4" t="str" cm="1">
        <f t="array" ref="B109">_xlfn.IFS(Sales_Table[[#This Row],[Discounts]]&gt;50000,"High discount",Sales_Table[[#This Row],[Discounts]]&gt;=5001,"medium discount",Sales_Table[[#This Row],[Discounts]]&gt;=1,"Low discount",Sales_Table[[#This Row],[Discounts]]&lt;1,"None")</f>
        <v>Low discount</v>
      </c>
      <c r="C109">
        <v>2363</v>
      </c>
      <c r="D109" s="1">
        <v>15</v>
      </c>
      <c r="E109" s="1">
        <f>Sales_Table[[#This Row],[Units Sold]]*Sales_Table[[#This Row],[Sale Price]]-Sales_Table[[#This Row],[Discounts]]</f>
        <v>34736.1</v>
      </c>
      <c r="F109" s="1">
        <v>708.9</v>
      </c>
      <c r="G109" s="1">
        <v>23630</v>
      </c>
      <c r="H109" s="1">
        <f>Sales_Table[[#This Row],[sales amount]]-Sales_Table[[#This Row],[COGS]]</f>
        <v>11106.099999999999</v>
      </c>
      <c r="I109" s="5">
        <v>41671</v>
      </c>
      <c r="J109" s="8">
        <f>MONTH(Sales_Table[[#This Row],[Date]])</f>
        <v>2</v>
      </c>
      <c r="K109" s="8">
        <f>YEAR(Sales_Table[[#This Row],[Date]])</f>
        <v>2014</v>
      </c>
    </row>
    <row r="110" spans="1:11" x14ac:dyDescent="0.3">
      <c r="A110" s="4" t="s">
        <v>9</v>
      </c>
      <c r="B110" s="4" t="str" cm="1">
        <f t="array" ref="B110">_xlfn.IFS(Sales_Table[[#This Row],[Discounts]]&gt;50000,"High discount",Sales_Table[[#This Row],[Discounts]]&gt;=5001,"medium discount",Sales_Table[[#This Row],[Discounts]]&gt;=1,"Low discount",Sales_Table[[#This Row],[Discounts]]&lt;1,"None")</f>
        <v>medium discount</v>
      </c>
      <c r="C110">
        <v>918</v>
      </c>
      <c r="D110" s="1">
        <v>300</v>
      </c>
      <c r="E110" s="1">
        <f>Sales_Table[[#This Row],[Units Sold]]*Sales_Table[[#This Row],[Sale Price]]-Sales_Table[[#This Row],[Discounts]]</f>
        <v>269892</v>
      </c>
      <c r="F110" s="1">
        <v>5508</v>
      </c>
      <c r="G110" s="1">
        <v>229500</v>
      </c>
      <c r="H110" s="1">
        <f>Sales_Table[[#This Row],[sales amount]]-Sales_Table[[#This Row],[COGS]]</f>
        <v>40392</v>
      </c>
      <c r="I110" s="5">
        <v>41760</v>
      </c>
      <c r="J110" s="8">
        <f>MONTH(Sales_Table[[#This Row],[Date]])</f>
        <v>5</v>
      </c>
      <c r="K110" s="8">
        <f>YEAR(Sales_Table[[#This Row],[Date]])</f>
        <v>2014</v>
      </c>
    </row>
    <row r="111" spans="1:11" x14ac:dyDescent="0.3">
      <c r="A111" s="4" t="s">
        <v>9</v>
      </c>
      <c r="B111" s="4" t="str" cm="1">
        <f t="array" ref="B111">_xlfn.IFS(Sales_Table[[#This Row],[Discounts]]&gt;50000,"High discount",Sales_Table[[#This Row],[Discounts]]&gt;=5001,"medium discount",Sales_Table[[#This Row],[Discounts]]&gt;=1,"Low discount",Sales_Table[[#This Row],[Discounts]]&lt;1,"None")</f>
        <v>medium discount</v>
      </c>
      <c r="C111">
        <v>1728</v>
      </c>
      <c r="D111" s="1">
        <v>300</v>
      </c>
      <c r="E111" s="1">
        <f>Sales_Table[[#This Row],[Units Sold]]*Sales_Table[[#This Row],[Sale Price]]-Sales_Table[[#This Row],[Discounts]]</f>
        <v>508032</v>
      </c>
      <c r="F111" s="1">
        <v>10368</v>
      </c>
      <c r="G111" s="1">
        <v>432000</v>
      </c>
      <c r="H111" s="1">
        <f>Sales_Table[[#This Row],[sales amount]]-Sales_Table[[#This Row],[COGS]]</f>
        <v>76032</v>
      </c>
      <c r="I111" s="5">
        <v>41760</v>
      </c>
      <c r="J111" s="8">
        <f>MONTH(Sales_Table[[#This Row],[Date]])</f>
        <v>5</v>
      </c>
      <c r="K111" s="8">
        <f>YEAR(Sales_Table[[#This Row],[Date]])</f>
        <v>2014</v>
      </c>
    </row>
    <row r="112" spans="1:11" x14ac:dyDescent="0.3">
      <c r="A112" s="4" t="s">
        <v>9</v>
      </c>
      <c r="B112" s="4" t="str" cm="1">
        <f t="array" ref="B112">_xlfn.IFS(Sales_Table[[#This Row],[Discounts]]&gt;50000,"High discount",Sales_Table[[#This Row],[Discounts]]&gt;=5001,"medium discount",Sales_Table[[#This Row],[Discounts]]&gt;=1,"Low discount",Sales_Table[[#This Row],[Discounts]]&lt;1,"None")</f>
        <v>Low discount</v>
      </c>
      <c r="C112">
        <v>1142</v>
      </c>
      <c r="D112" s="1">
        <v>12</v>
      </c>
      <c r="E112" s="1">
        <f>Sales_Table[[#This Row],[Units Sold]]*Sales_Table[[#This Row],[Sale Price]]-Sales_Table[[#This Row],[Discounts]]</f>
        <v>13429.92</v>
      </c>
      <c r="F112" s="1">
        <v>274.08</v>
      </c>
      <c r="G112" s="1">
        <v>3426</v>
      </c>
      <c r="H112" s="1">
        <f>Sales_Table[[#This Row],[sales amount]]-Sales_Table[[#This Row],[COGS]]</f>
        <v>10003.92</v>
      </c>
      <c r="I112" s="5">
        <v>41791</v>
      </c>
      <c r="J112" s="8">
        <f>MONTH(Sales_Table[[#This Row],[Date]])</f>
        <v>6</v>
      </c>
      <c r="K112" s="8">
        <f>YEAR(Sales_Table[[#This Row],[Date]])</f>
        <v>2014</v>
      </c>
    </row>
    <row r="113" spans="1:11" x14ac:dyDescent="0.3">
      <c r="A113" s="4" t="s">
        <v>9</v>
      </c>
      <c r="B113" s="4" t="str" cm="1">
        <f t="array" ref="B113">_xlfn.IFS(Sales_Table[[#This Row],[Discounts]]&gt;50000,"High discount",Sales_Table[[#This Row],[Discounts]]&gt;=5001,"medium discount",Sales_Table[[#This Row],[Discounts]]&gt;=1,"Low discount",Sales_Table[[#This Row],[Discounts]]&lt;1,"None")</f>
        <v>Low discount</v>
      </c>
      <c r="C113">
        <v>662</v>
      </c>
      <c r="D113" s="1">
        <v>125</v>
      </c>
      <c r="E113" s="1">
        <f>Sales_Table[[#This Row],[Units Sold]]*Sales_Table[[#This Row],[Sale Price]]-Sales_Table[[#This Row],[Discounts]]</f>
        <v>81095</v>
      </c>
      <c r="F113" s="1">
        <v>1655</v>
      </c>
      <c r="G113" s="1">
        <v>79440</v>
      </c>
      <c r="H113" s="1">
        <f>Sales_Table[[#This Row],[sales amount]]-Sales_Table[[#This Row],[COGS]]</f>
        <v>1655</v>
      </c>
      <c r="I113" s="5">
        <v>41791</v>
      </c>
      <c r="J113" s="8">
        <f>MONTH(Sales_Table[[#This Row],[Date]])</f>
        <v>6</v>
      </c>
      <c r="K113" s="8">
        <f>YEAR(Sales_Table[[#This Row],[Date]])</f>
        <v>2014</v>
      </c>
    </row>
    <row r="114" spans="1:11" x14ac:dyDescent="0.3">
      <c r="A114" s="4" t="s">
        <v>9</v>
      </c>
      <c r="B114" s="4" t="str" cm="1">
        <f t="array" ref="B114">_xlfn.IFS(Sales_Table[[#This Row],[Discounts]]&gt;50000,"High discount",Sales_Table[[#This Row],[Discounts]]&gt;=5001,"medium discount",Sales_Table[[#This Row],[Discounts]]&gt;=1,"Low discount",Sales_Table[[#This Row],[Discounts]]&lt;1,"None")</f>
        <v>Low discount</v>
      </c>
      <c r="C114">
        <v>1295</v>
      </c>
      <c r="D114" s="1">
        <v>12</v>
      </c>
      <c r="E114" s="1">
        <f>Sales_Table[[#This Row],[Units Sold]]*Sales_Table[[#This Row],[Sale Price]]-Sales_Table[[#This Row],[Discounts]]</f>
        <v>15229.2</v>
      </c>
      <c r="F114" s="1">
        <v>310.8</v>
      </c>
      <c r="G114" s="1">
        <v>3885</v>
      </c>
      <c r="H114" s="1">
        <f>Sales_Table[[#This Row],[sales amount]]-Sales_Table[[#This Row],[COGS]]</f>
        <v>11344.2</v>
      </c>
      <c r="I114" s="5">
        <v>41913</v>
      </c>
      <c r="J114" s="8">
        <f>MONTH(Sales_Table[[#This Row],[Date]])</f>
        <v>10</v>
      </c>
      <c r="K114" s="8">
        <f>YEAR(Sales_Table[[#This Row],[Date]])</f>
        <v>2014</v>
      </c>
    </row>
    <row r="115" spans="1:11" x14ac:dyDescent="0.3">
      <c r="A115" s="4" t="s">
        <v>9</v>
      </c>
      <c r="B115" s="4" t="str" cm="1">
        <f t="array" ref="B115">_xlfn.IFS(Sales_Table[[#This Row],[Discounts]]&gt;50000,"High discount",Sales_Table[[#This Row],[Discounts]]&gt;=5001,"medium discount",Sales_Table[[#This Row],[Discounts]]&gt;=1,"Low discount",Sales_Table[[#This Row],[Discounts]]&lt;1,"None")</f>
        <v>Low discount</v>
      </c>
      <c r="C115">
        <v>809</v>
      </c>
      <c r="D115" s="1">
        <v>125</v>
      </c>
      <c r="E115" s="1">
        <f>Sales_Table[[#This Row],[Units Sold]]*Sales_Table[[#This Row],[Sale Price]]-Sales_Table[[#This Row],[Discounts]]</f>
        <v>99102.5</v>
      </c>
      <c r="F115" s="1">
        <v>2022.5</v>
      </c>
      <c r="G115" s="1">
        <v>97080</v>
      </c>
      <c r="H115" s="1">
        <f>Sales_Table[[#This Row],[sales amount]]-Sales_Table[[#This Row],[COGS]]</f>
        <v>2022.5</v>
      </c>
      <c r="I115" s="5">
        <v>41548</v>
      </c>
      <c r="J115" s="8">
        <f>MONTH(Sales_Table[[#This Row],[Date]])</f>
        <v>10</v>
      </c>
      <c r="K115" s="8">
        <f>YEAR(Sales_Table[[#This Row],[Date]])</f>
        <v>2013</v>
      </c>
    </row>
    <row r="116" spans="1:11" x14ac:dyDescent="0.3">
      <c r="A116" s="4" t="s">
        <v>9</v>
      </c>
      <c r="B116" s="4" t="str" cm="1">
        <f t="array" ref="B116">_xlfn.IFS(Sales_Table[[#This Row],[Discounts]]&gt;50000,"High discount",Sales_Table[[#This Row],[Discounts]]&gt;=5001,"medium discount",Sales_Table[[#This Row],[Discounts]]&gt;=1,"Low discount",Sales_Table[[#This Row],[Discounts]]&lt;1,"None")</f>
        <v>medium discount</v>
      </c>
      <c r="C116">
        <v>2145</v>
      </c>
      <c r="D116" s="1">
        <v>125</v>
      </c>
      <c r="E116" s="1">
        <f>Sales_Table[[#This Row],[Units Sold]]*Sales_Table[[#This Row],[Sale Price]]-Sales_Table[[#This Row],[Discounts]]</f>
        <v>262762.5</v>
      </c>
      <c r="F116" s="1">
        <v>5362.5</v>
      </c>
      <c r="G116" s="1">
        <v>257400</v>
      </c>
      <c r="H116" s="1">
        <f>Sales_Table[[#This Row],[sales amount]]-Sales_Table[[#This Row],[COGS]]</f>
        <v>5362.5</v>
      </c>
      <c r="I116" s="5">
        <v>41548</v>
      </c>
      <c r="J116" s="8">
        <f>MONTH(Sales_Table[[#This Row],[Date]])</f>
        <v>10</v>
      </c>
      <c r="K116" s="8">
        <f>YEAR(Sales_Table[[#This Row],[Date]])</f>
        <v>2013</v>
      </c>
    </row>
    <row r="117" spans="1:11" x14ac:dyDescent="0.3">
      <c r="A117" s="4" t="s">
        <v>9</v>
      </c>
      <c r="B117" s="4" t="str" cm="1">
        <f t="array" ref="B117">_xlfn.IFS(Sales_Table[[#This Row],[Discounts]]&gt;50000,"High discount",Sales_Table[[#This Row],[Discounts]]&gt;=5001,"medium discount",Sales_Table[[#This Row],[Discounts]]&gt;=1,"Low discount",Sales_Table[[#This Row],[Discounts]]&lt;1,"None")</f>
        <v>Low discount</v>
      </c>
      <c r="C117">
        <v>1785</v>
      </c>
      <c r="D117" s="1">
        <v>12</v>
      </c>
      <c r="E117" s="1">
        <f>Sales_Table[[#This Row],[Units Sold]]*Sales_Table[[#This Row],[Sale Price]]-Sales_Table[[#This Row],[Discounts]]</f>
        <v>20991.599999999999</v>
      </c>
      <c r="F117" s="1">
        <v>428.4</v>
      </c>
      <c r="G117" s="1">
        <v>5355</v>
      </c>
      <c r="H117" s="1">
        <f>Sales_Table[[#This Row],[sales amount]]-Sales_Table[[#This Row],[COGS]]</f>
        <v>15636.599999999999</v>
      </c>
      <c r="I117" s="5">
        <v>41579</v>
      </c>
      <c r="J117" s="8">
        <f>MONTH(Sales_Table[[#This Row],[Date]])</f>
        <v>11</v>
      </c>
      <c r="K117" s="8">
        <f>YEAR(Sales_Table[[#This Row],[Date]])</f>
        <v>2013</v>
      </c>
    </row>
    <row r="118" spans="1:11" x14ac:dyDescent="0.3">
      <c r="A118" s="4" t="s">
        <v>9</v>
      </c>
      <c r="B118" s="4" t="str" cm="1">
        <f t="array" ref="B118">_xlfn.IFS(Sales_Table[[#This Row],[Discounts]]&gt;50000,"High discount",Sales_Table[[#This Row],[Discounts]]&gt;=5001,"medium discount",Sales_Table[[#This Row],[Discounts]]&gt;=1,"Low discount",Sales_Table[[#This Row],[Discounts]]&lt;1,"None")</f>
        <v>medium discount</v>
      </c>
      <c r="C118">
        <v>1916</v>
      </c>
      <c r="D118" s="1">
        <v>300</v>
      </c>
      <c r="E118" s="1">
        <f>Sales_Table[[#This Row],[Units Sold]]*Sales_Table[[#This Row],[Sale Price]]-Sales_Table[[#This Row],[Discounts]]</f>
        <v>563304</v>
      </c>
      <c r="F118" s="1">
        <v>11496</v>
      </c>
      <c r="G118" s="1">
        <v>479000</v>
      </c>
      <c r="H118" s="1">
        <f>Sales_Table[[#This Row],[sales amount]]-Sales_Table[[#This Row],[COGS]]</f>
        <v>84304</v>
      </c>
      <c r="I118" s="5">
        <v>41974</v>
      </c>
      <c r="J118" s="8">
        <f>MONTH(Sales_Table[[#This Row],[Date]])</f>
        <v>12</v>
      </c>
      <c r="K118" s="8">
        <f>YEAR(Sales_Table[[#This Row],[Date]])</f>
        <v>2014</v>
      </c>
    </row>
    <row r="119" spans="1:11" x14ac:dyDescent="0.3">
      <c r="A119" s="4" t="s">
        <v>9</v>
      </c>
      <c r="B119" s="4" t="str" cm="1">
        <f t="array" ref="B119">_xlfn.IFS(Sales_Table[[#This Row],[Discounts]]&gt;50000,"High discount",Sales_Table[[#This Row],[Discounts]]&gt;=5001,"medium discount",Sales_Table[[#This Row],[Discounts]]&gt;=1,"Low discount",Sales_Table[[#This Row],[Discounts]]&lt;1,"None")</f>
        <v>medium discount</v>
      </c>
      <c r="C119">
        <v>2852</v>
      </c>
      <c r="D119" s="1">
        <v>350</v>
      </c>
      <c r="E119" s="1">
        <f>Sales_Table[[#This Row],[Units Sold]]*Sales_Table[[#This Row],[Sale Price]]-Sales_Table[[#This Row],[Discounts]]</f>
        <v>978236</v>
      </c>
      <c r="F119" s="1">
        <v>19964</v>
      </c>
      <c r="G119" s="1">
        <v>741520</v>
      </c>
      <c r="H119" s="1">
        <f>Sales_Table[[#This Row],[sales amount]]-Sales_Table[[#This Row],[COGS]]</f>
        <v>236716</v>
      </c>
      <c r="I119" s="5">
        <v>41974</v>
      </c>
      <c r="J119" s="8">
        <f>MONTH(Sales_Table[[#This Row],[Date]])</f>
        <v>12</v>
      </c>
      <c r="K119" s="8">
        <f>YEAR(Sales_Table[[#This Row],[Date]])</f>
        <v>2014</v>
      </c>
    </row>
    <row r="120" spans="1:11" x14ac:dyDescent="0.3">
      <c r="A120" s="4" t="s">
        <v>9</v>
      </c>
      <c r="B120" s="4" t="str" cm="1">
        <f t="array" ref="B120">_xlfn.IFS(Sales_Table[[#This Row],[Discounts]]&gt;50000,"High discount",Sales_Table[[#This Row],[Discounts]]&gt;=5001,"medium discount",Sales_Table[[#This Row],[Discounts]]&gt;=1,"Low discount",Sales_Table[[#This Row],[Discounts]]&lt;1,"None")</f>
        <v>medium discount</v>
      </c>
      <c r="C120">
        <v>2729</v>
      </c>
      <c r="D120" s="1">
        <v>125</v>
      </c>
      <c r="E120" s="1">
        <f>Sales_Table[[#This Row],[Units Sold]]*Sales_Table[[#This Row],[Sale Price]]-Sales_Table[[#This Row],[Discounts]]</f>
        <v>334302.5</v>
      </c>
      <c r="F120" s="1">
        <v>6822.5</v>
      </c>
      <c r="G120" s="1">
        <v>327480</v>
      </c>
      <c r="H120" s="1">
        <f>Sales_Table[[#This Row],[sales amount]]-Sales_Table[[#This Row],[COGS]]</f>
        <v>6822.5</v>
      </c>
      <c r="I120" s="5">
        <v>41974</v>
      </c>
      <c r="J120" s="8">
        <f>MONTH(Sales_Table[[#This Row],[Date]])</f>
        <v>12</v>
      </c>
      <c r="K120" s="8">
        <f>YEAR(Sales_Table[[#This Row],[Date]])</f>
        <v>2014</v>
      </c>
    </row>
    <row r="121" spans="1:11" x14ac:dyDescent="0.3">
      <c r="A121" s="4" t="s">
        <v>9</v>
      </c>
      <c r="B121" s="4" t="str" cm="1">
        <f t="array" ref="B121">_xlfn.IFS(Sales_Table[[#This Row],[Discounts]]&gt;50000,"High discount",Sales_Table[[#This Row],[Discounts]]&gt;=5001,"medium discount",Sales_Table[[#This Row],[Discounts]]&gt;=1,"Low discount",Sales_Table[[#This Row],[Discounts]]&lt;1,"None")</f>
        <v>Low discount</v>
      </c>
      <c r="C121">
        <v>1925</v>
      </c>
      <c r="D121" s="1">
        <v>15</v>
      </c>
      <c r="E121" s="1">
        <f>Sales_Table[[#This Row],[Units Sold]]*Sales_Table[[#This Row],[Sale Price]]-Sales_Table[[#This Row],[Discounts]]</f>
        <v>28297.5</v>
      </c>
      <c r="F121" s="1">
        <v>577.5</v>
      </c>
      <c r="G121" s="1">
        <v>19250</v>
      </c>
      <c r="H121" s="1">
        <f>Sales_Table[[#This Row],[sales amount]]-Sales_Table[[#This Row],[COGS]]</f>
        <v>9047.5</v>
      </c>
      <c r="I121" s="5">
        <v>41609</v>
      </c>
      <c r="J121" s="8">
        <f>MONTH(Sales_Table[[#This Row],[Date]])</f>
        <v>12</v>
      </c>
      <c r="K121" s="8">
        <f>YEAR(Sales_Table[[#This Row],[Date]])</f>
        <v>2013</v>
      </c>
    </row>
    <row r="122" spans="1:11" x14ac:dyDescent="0.3">
      <c r="A122" s="4" t="s">
        <v>9</v>
      </c>
      <c r="B122" s="4" t="str" cm="1">
        <f t="array" ref="B122">_xlfn.IFS(Sales_Table[[#This Row],[Discounts]]&gt;50000,"High discount",Sales_Table[[#This Row],[Discounts]]&gt;=5001,"medium discount",Sales_Table[[#This Row],[Discounts]]&gt;=1,"Low discount",Sales_Table[[#This Row],[Discounts]]&lt;1,"None")</f>
        <v>Low discount</v>
      </c>
      <c r="C122">
        <v>2013</v>
      </c>
      <c r="D122" s="1">
        <v>7</v>
      </c>
      <c r="E122" s="1">
        <f>Sales_Table[[#This Row],[Units Sold]]*Sales_Table[[#This Row],[Sale Price]]-Sales_Table[[#This Row],[Discounts]]</f>
        <v>13809.18</v>
      </c>
      <c r="F122" s="1">
        <v>281.82</v>
      </c>
      <c r="G122" s="1">
        <v>10065</v>
      </c>
      <c r="H122" s="1">
        <f>Sales_Table[[#This Row],[sales amount]]-Sales_Table[[#This Row],[COGS]]</f>
        <v>3744.1800000000003</v>
      </c>
      <c r="I122" s="5">
        <v>41609</v>
      </c>
      <c r="J122" s="8">
        <f>MONTH(Sales_Table[[#This Row],[Date]])</f>
        <v>12</v>
      </c>
      <c r="K122" s="8">
        <f>YEAR(Sales_Table[[#This Row],[Date]])</f>
        <v>2013</v>
      </c>
    </row>
    <row r="123" spans="1:11" x14ac:dyDescent="0.3">
      <c r="A123" s="4" t="s">
        <v>9</v>
      </c>
      <c r="B123" s="4" t="str" cm="1">
        <f t="array" ref="B123">_xlfn.IFS(Sales_Table[[#This Row],[Discounts]]&gt;50000,"High discount",Sales_Table[[#This Row],[Discounts]]&gt;=5001,"medium discount",Sales_Table[[#This Row],[Discounts]]&gt;=1,"Low discount",Sales_Table[[#This Row],[Discounts]]&lt;1,"None")</f>
        <v>Low discount</v>
      </c>
      <c r="C123">
        <v>1055</v>
      </c>
      <c r="D123" s="1">
        <v>12</v>
      </c>
      <c r="E123" s="1">
        <f>Sales_Table[[#This Row],[Units Sold]]*Sales_Table[[#This Row],[Sale Price]]-Sales_Table[[#This Row],[Discounts]]</f>
        <v>12406.8</v>
      </c>
      <c r="F123" s="1">
        <v>253.2</v>
      </c>
      <c r="G123" s="1">
        <v>3165</v>
      </c>
      <c r="H123" s="1">
        <f>Sales_Table[[#This Row],[sales amount]]-Sales_Table[[#This Row],[COGS]]</f>
        <v>9241.7999999999993</v>
      </c>
      <c r="I123" s="5">
        <v>41974</v>
      </c>
      <c r="J123" s="8">
        <f>MONTH(Sales_Table[[#This Row],[Date]])</f>
        <v>12</v>
      </c>
      <c r="K123" s="8">
        <f>YEAR(Sales_Table[[#This Row],[Date]])</f>
        <v>2014</v>
      </c>
    </row>
    <row r="124" spans="1:11" x14ac:dyDescent="0.3">
      <c r="A124" s="4" t="s">
        <v>9</v>
      </c>
      <c r="B124" s="4" t="str" cm="1">
        <f t="array" ref="B124">_xlfn.IFS(Sales_Table[[#This Row],[Discounts]]&gt;50000,"High discount",Sales_Table[[#This Row],[Discounts]]&gt;=5001,"medium discount",Sales_Table[[#This Row],[Discounts]]&gt;=1,"Low discount",Sales_Table[[#This Row],[Discounts]]&lt;1,"None")</f>
        <v>Low discount</v>
      </c>
      <c r="C124">
        <v>1084</v>
      </c>
      <c r="D124" s="1">
        <v>12</v>
      </c>
      <c r="E124" s="1">
        <f>Sales_Table[[#This Row],[Units Sold]]*Sales_Table[[#This Row],[Sale Price]]-Sales_Table[[#This Row],[Discounts]]</f>
        <v>12747.84</v>
      </c>
      <c r="F124" s="1">
        <v>260.16000000000003</v>
      </c>
      <c r="G124" s="1">
        <v>3252</v>
      </c>
      <c r="H124" s="1">
        <f>Sales_Table[[#This Row],[sales amount]]-Sales_Table[[#This Row],[COGS]]</f>
        <v>9495.84</v>
      </c>
      <c r="I124" s="5">
        <v>41974</v>
      </c>
      <c r="J124" s="8">
        <f>MONTH(Sales_Table[[#This Row],[Date]])</f>
        <v>12</v>
      </c>
      <c r="K124" s="8">
        <f>YEAR(Sales_Table[[#This Row],[Date]])</f>
        <v>2014</v>
      </c>
    </row>
    <row r="125" spans="1:11" x14ac:dyDescent="0.3">
      <c r="A125" s="4" t="s">
        <v>10</v>
      </c>
      <c r="B125" s="4" t="str" cm="1">
        <f t="array" ref="B125">_xlfn.IFS(Sales_Table[[#This Row],[Discounts]]&gt;50000,"High discount",Sales_Table[[#This Row],[Discounts]]&gt;=5001,"medium discount",Sales_Table[[#This Row],[Discounts]]&gt;=1,"Low discount",Sales_Table[[#This Row],[Discounts]]&lt;1,"None")</f>
        <v>Low discount</v>
      </c>
      <c r="C125">
        <v>1566</v>
      </c>
      <c r="D125" s="1">
        <v>20</v>
      </c>
      <c r="E125" s="1">
        <f>Sales_Table[[#This Row],[Units Sold]]*Sales_Table[[#This Row],[Sale Price]]-Sales_Table[[#This Row],[Discounts]]</f>
        <v>30693.599999999999</v>
      </c>
      <c r="F125" s="1">
        <v>626.4</v>
      </c>
      <c r="G125" s="1">
        <v>15660</v>
      </c>
      <c r="H125" s="1">
        <f>Sales_Table[[#This Row],[sales amount]]-Sales_Table[[#This Row],[COGS]]</f>
        <v>15033.599999999999</v>
      </c>
      <c r="I125" s="5">
        <v>41913</v>
      </c>
      <c r="J125" s="8">
        <f>MONTH(Sales_Table[[#This Row],[Date]])</f>
        <v>10</v>
      </c>
      <c r="K125" s="8">
        <f>YEAR(Sales_Table[[#This Row],[Date]])</f>
        <v>2014</v>
      </c>
    </row>
    <row r="126" spans="1:11" x14ac:dyDescent="0.3">
      <c r="A126" s="4" t="s">
        <v>10</v>
      </c>
      <c r="B126" s="4" t="str" cm="1">
        <f t="array" ref="B126">_xlfn.IFS(Sales_Table[[#This Row],[Discounts]]&gt;50000,"High discount",Sales_Table[[#This Row],[Discounts]]&gt;=5001,"medium discount",Sales_Table[[#This Row],[Discounts]]&gt;=1,"Low discount",Sales_Table[[#This Row],[Discounts]]&lt;1,"None")</f>
        <v>medium discount</v>
      </c>
      <c r="C126">
        <v>2966</v>
      </c>
      <c r="D126" s="1">
        <v>350</v>
      </c>
      <c r="E126" s="1">
        <f>Sales_Table[[#This Row],[Units Sold]]*Sales_Table[[#This Row],[Sale Price]]-Sales_Table[[#This Row],[Discounts]]</f>
        <v>1017338</v>
      </c>
      <c r="F126" s="1">
        <v>20762</v>
      </c>
      <c r="G126" s="1">
        <v>771160</v>
      </c>
      <c r="H126" s="1">
        <f>Sales_Table[[#This Row],[sales amount]]-Sales_Table[[#This Row],[COGS]]</f>
        <v>246178</v>
      </c>
      <c r="I126" s="5">
        <v>41548</v>
      </c>
      <c r="J126" s="8">
        <f>MONTH(Sales_Table[[#This Row],[Date]])</f>
        <v>10</v>
      </c>
      <c r="K126" s="8">
        <f>YEAR(Sales_Table[[#This Row],[Date]])</f>
        <v>2013</v>
      </c>
    </row>
    <row r="127" spans="1:11" x14ac:dyDescent="0.3">
      <c r="A127" s="4" t="s">
        <v>10</v>
      </c>
      <c r="B127" s="4" t="str" cm="1">
        <f t="array" ref="B127">_xlfn.IFS(Sales_Table[[#This Row],[Discounts]]&gt;50000,"High discount",Sales_Table[[#This Row],[Discounts]]&gt;=5001,"medium discount",Sales_Table[[#This Row],[Discounts]]&gt;=1,"Low discount",Sales_Table[[#This Row],[Discounts]]&lt;1,"None")</f>
        <v>medium discount</v>
      </c>
      <c r="C127">
        <v>2877</v>
      </c>
      <c r="D127" s="1">
        <v>350</v>
      </c>
      <c r="E127" s="1">
        <f>Sales_Table[[#This Row],[Units Sold]]*Sales_Table[[#This Row],[Sale Price]]-Sales_Table[[#This Row],[Discounts]]</f>
        <v>986811</v>
      </c>
      <c r="F127" s="1">
        <v>20139</v>
      </c>
      <c r="G127" s="1">
        <v>748020</v>
      </c>
      <c r="H127" s="1">
        <f>Sales_Table[[#This Row],[sales amount]]-Sales_Table[[#This Row],[COGS]]</f>
        <v>238791</v>
      </c>
      <c r="I127" s="5">
        <v>41913</v>
      </c>
      <c r="J127" s="8">
        <f>MONTH(Sales_Table[[#This Row],[Date]])</f>
        <v>10</v>
      </c>
      <c r="K127" s="8">
        <f>YEAR(Sales_Table[[#This Row],[Date]])</f>
        <v>2014</v>
      </c>
    </row>
    <row r="128" spans="1:11" x14ac:dyDescent="0.3">
      <c r="A128" s="4" t="s">
        <v>10</v>
      </c>
      <c r="B128" s="4" t="str" cm="1">
        <f t="array" ref="B128">_xlfn.IFS(Sales_Table[[#This Row],[Discounts]]&gt;50000,"High discount",Sales_Table[[#This Row],[Discounts]]&gt;=5001,"medium discount",Sales_Table[[#This Row],[Discounts]]&gt;=1,"Low discount",Sales_Table[[#This Row],[Discounts]]&lt;1,"None")</f>
        <v>Low discount</v>
      </c>
      <c r="C128">
        <v>809</v>
      </c>
      <c r="D128" s="1">
        <v>125</v>
      </c>
      <c r="E128" s="1">
        <f>Sales_Table[[#This Row],[Units Sold]]*Sales_Table[[#This Row],[Sale Price]]-Sales_Table[[#This Row],[Discounts]]</f>
        <v>99102.5</v>
      </c>
      <c r="F128" s="1">
        <v>2022.5</v>
      </c>
      <c r="G128" s="1">
        <v>97080</v>
      </c>
      <c r="H128" s="1">
        <f>Sales_Table[[#This Row],[sales amount]]-Sales_Table[[#This Row],[COGS]]</f>
        <v>2022.5</v>
      </c>
      <c r="I128" s="5">
        <v>41548</v>
      </c>
      <c r="J128" s="8">
        <f>MONTH(Sales_Table[[#This Row],[Date]])</f>
        <v>10</v>
      </c>
      <c r="K128" s="8">
        <f>YEAR(Sales_Table[[#This Row],[Date]])</f>
        <v>2013</v>
      </c>
    </row>
    <row r="129" spans="1:11" x14ac:dyDescent="0.3">
      <c r="A129" s="4" t="s">
        <v>10</v>
      </c>
      <c r="B129" s="4" t="str" cm="1">
        <f t="array" ref="B129">_xlfn.IFS(Sales_Table[[#This Row],[Discounts]]&gt;50000,"High discount",Sales_Table[[#This Row],[Discounts]]&gt;=5001,"medium discount",Sales_Table[[#This Row],[Discounts]]&gt;=1,"Low discount",Sales_Table[[#This Row],[Discounts]]&lt;1,"None")</f>
        <v>medium discount</v>
      </c>
      <c r="C129">
        <v>2145</v>
      </c>
      <c r="D129" s="1">
        <v>125</v>
      </c>
      <c r="E129" s="1">
        <f>Sales_Table[[#This Row],[Units Sold]]*Sales_Table[[#This Row],[Sale Price]]-Sales_Table[[#This Row],[Discounts]]</f>
        <v>262762.5</v>
      </c>
      <c r="F129" s="1">
        <v>5362.5</v>
      </c>
      <c r="G129" s="1">
        <v>257400</v>
      </c>
      <c r="H129" s="1">
        <f>Sales_Table[[#This Row],[sales amount]]-Sales_Table[[#This Row],[COGS]]</f>
        <v>5362.5</v>
      </c>
      <c r="I129" s="5">
        <v>41548</v>
      </c>
      <c r="J129" s="8">
        <f>MONTH(Sales_Table[[#This Row],[Date]])</f>
        <v>10</v>
      </c>
      <c r="K129" s="8">
        <f>YEAR(Sales_Table[[#This Row],[Date]])</f>
        <v>2013</v>
      </c>
    </row>
    <row r="130" spans="1:11" x14ac:dyDescent="0.3">
      <c r="A130" s="4" t="s">
        <v>10</v>
      </c>
      <c r="B130" s="4" t="str" cm="1">
        <f t="array" ref="B130">_xlfn.IFS(Sales_Table[[#This Row],[Discounts]]&gt;50000,"High discount",Sales_Table[[#This Row],[Discounts]]&gt;=5001,"medium discount",Sales_Table[[#This Row],[Discounts]]&gt;=1,"Low discount",Sales_Table[[#This Row],[Discounts]]&lt;1,"None")</f>
        <v>Low discount</v>
      </c>
      <c r="C130">
        <v>1055</v>
      </c>
      <c r="D130" s="1">
        <v>12</v>
      </c>
      <c r="E130" s="1">
        <f>Sales_Table[[#This Row],[Units Sold]]*Sales_Table[[#This Row],[Sale Price]]-Sales_Table[[#This Row],[Discounts]]</f>
        <v>12406.8</v>
      </c>
      <c r="F130" s="1">
        <v>253.2</v>
      </c>
      <c r="G130" s="1">
        <v>3165</v>
      </c>
      <c r="H130" s="1">
        <f>Sales_Table[[#This Row],[sales amount]]-Sales_Table[[#This Row],[COGS]]</f>
        <v>9241.7999999999993</v>
      </c>
      <c r="I130" s="5">
        <v>41974</v>
      </c>
      <c r="J130" s="8">
        <f>MONTH(Sales_Table[[#This Row],[Date]])</f>
        <v>12</v>
      </c>
      <c r="K130" s="8">
        <f>YEAR(Sales_Table[[#This Row],[Date]])</f>
        <v>2014</v>
      </c>
    </row>
    <row r="131" spans="1:11" x14ac:dyDescent="0.3">
      <c r="A131" s="4" t="s">
        <v>10</v>
      </c>
      <c r="B131" s="4" t="str" cm="1">
        <f t="array" ref="B131">_xlfn.IFS(Sales_Table[[#This Row],[Discounts]]&gt;50000,"High discount",Sales_Table[[#This Row],[Discounts]]&gt;=5001,"medium discount",Sales_Table[[#This Row],[Discounts]]&gt;=1,"Low discount",Sales_Table[[#This Row],[Discounts]]&lt;1,"None")</f>
        <v>Low discount</v>
      </c>
      <c r="C131">
        <v>544</v>
      </c>
      <c r="D131" s="1">
        <v>20</v>
      </c>
      <c r="E131" s="1">
        <f>Sales_Table[[#This Row],[Units Sold]]*Sales_Table[[#This Row],[Sale Price]]-Sales_Table[[#This Row],[Discounts]]</f>
        <v>10662.4</v>
      </c>
      <c r="F131" s="1">
        <v>217.6</v>
      </c>
      <c r="G131" s="1">
        <v>5440</v>
      </c>
      <c r="H131" s="1">
        <f>Sales_Table[[#This Row],[sales amount]]-Sales_Table[[#This Row],[COGS]]</f>
        <v>5222.3999999999996</v>
      </c>
      <c r="I131" s="5">
        <v>41609</v>
      </c>
      <c r="J131" s="8">
        <f>MONTH(Sales_Table[[#This Row],[Date]])</f>
        <v>12</v>
      </c>
      <c r="K131" s="8">
        <f>YEAR(Sales_Table[[#This Row],[Date]])</f>
        <v>2013</v>
      </c>
    </row>
    <row r="132" spans="1:11" x14ac:dyDescent="0.3">
      <c r="A132" s="4" t="s">
        <v>10</v>
      </c>
      <c r="B132" s="4" t="str" cm="1">
        <f t="array" ref="B132">_xlfn.IFS(Sales_Table[[#This Row],[Discounts]]&gt;50000,"High discount",Sales_Table[[#This Row],[Discounts]]&gt;=5001,"medium discount",Sales_Table[[#This Row],[Discounts]]&gt;=1,"Low discount",Sales_Table[[#This Row],[Discounts]]&lt;1,"None")</f>
        <v>Low discount</v>
      </c>
      <c r="C132">
        <v>1084</v>
      </c>
      <c r="D132" s="1">
        <v>12</v>
      </c>
      <c r="E132" s="1">
        <f>Sales_Table[[#This Row],[Units Sold]]*Sales_Table[[#This Row],[Sale Price]]-Sales_Table[[#This Row],[Discounts]]</f>
        <v>12747.84</v>
      </c>
      <c r="F132" s="1">
        <v>260.16000000000003</v>
      </c>
      <c r="G132" s="1">
        <v>3252</v>
      </c>
      <c r="H132" s="1">
        <f>Sales_Table[[#This Row],[sales amount]]-Sales_Table[[#This Row],[COGS]]</f>
        <v>9495.84</v>
      </c>
      <c r="I132" s="5">
        <v>41974</v>
      </c>
      <c r="J132" s="8">
        <f>MONTH(Sales_Table[[#This Row],[Date]])</f>
        <v>12</v>
      </c>
      <c r="K132" s="8">
        <f>YEAR(Sales_Table[[#This Row],[Date]])</f>
        <v>2014</v>
      </c>
    </row>
    <row r="133" spans="1:11" x14ac:dyDescent="0.3">
      <c r="A133" s="4" t="s">
        <v>11</v>
      </c>
      <c r="B133" s="4" t="str" cm="1">
        <f t="array" ref="B133">_xlfn.IFS(Sales_Table[[#This Row],[Discounts]]&gt;50000,"High discount",Sales_Table[[#This Row],[Discounts]]&gt;=5001,"medium discount",Sales_Table[[#This Row],[Discounts]]&gt;=1,"Low discount",Sales_Table[[#This Row],[Discounts]]&lt;1,"None")</f>
        <v>Low discount</v>
      </c>
      <c r="C133">
        <v>662</v>
      </c>
      <c r="D133" s="1">
        <v>125</v>
      </c>
      <c r="E133" s="1">
        <f>Sales_Table[[#This Row],[Units Sold]]*Sales_Table[[#This Row],[Sale Price]]-Sales_Table[[#This Row],[Discounts]]</f>
        <v>81095</v>
      </c>
      <c r="F133" s="1">
        <v>1655</v>
      </c>
      <c r="G133" s="1">
        <v>79440</v>
      </c>
      <c r="H133" s="1">
        <f>Sales_Table[[#This Row],[sales amount]]-Sales_Table[[#This Row],[COGS]]</f>
        <v>1655</v>
      </c>
      <c r="I133" s="5">
        <v>41791</v>
      </c>
      <c r="J133" s="8">
        <f>MONTH(Sales_Table[[#This Row],[Date]])</f>
        <v>6</v>
      </c>
      <c r="K133" s="8">
        <f>YEAR(Sales_Table[[#This Row],[Date]])</f>
        <v>2014</v>
      </c>
    </row>
    <row r="134" spans="1:11" x14ac:dyDescent="0.3">
      <c r="A134" s="4" t="s">
        <v>11</v>
      </c>
      <c r="B134" s="4" t="str" cm="1">
        <f t="array" ref="B134">_xlfn.IFS(Sales_Table[[#This Row],[Discounts]]&gt;50000,"High discount",Sales_Table[[#This Row],[Discounts]]&gt;=5001,"medium discount",Sales_Table[[#This Row],[Discounts]]&gt;=1,"Low discount",Sales_Table[[#This Row],[Discounts]]&lt;1,"None")</f>
        <v>Low discount</v>
      </c>
      <c r="C134">
        <v>214</v>
      </c>
      <c r="D134" s="1">
        <v>300</v>
      </c>
      <c r="E134" s="1">
        <f>Sales_Table[[#This Row],[Units Sold]]*Sales_Table[[#This Row],[Sale Price]]-Sales_Table[[#This Row],[Discounts]]</f>
        <v>62916</v>
      </c>
      <c r="F134" s="1">
        <v>1284</v>
      </c>
      <c r="G134" s="1">
        <v>53500</v>
      </c>
      <c r="H134" s="1">
        <f>Sales_Table[[#This Row],[sales amount]]-Sales_Table[[#This Row],[COGS]]</f>
        <v>9416</v>
      </c>
      <c r="I134" s="5">
        <v>41548</v>
      </c>
      <c r="J134" s="8">
        <f>MONTH(Sales_Table[[#This Row],[Date]])</f>
        <v>10</v>
      </c>
      <c r="K134" s="8">
        <f>YEAR(Sales_Table[[#This Row],[Date]])</f>
        <v>2013</v>
      </c>
    </row>
    <row r="135" spans="1:11" x14ac:dyDescent="0.3">
      <c r="A135" s="4" t="s">
        <v>11</v>
      </c>
      <c r="B135" s="4" t="str" cm="1">
        <f t="array" ref="B135">_xlfn.IFS(Sales_Table[[#This Row],[Discounts]]&gt;50000,"High discount",Sales_Table[[#This Row],[Discounts]]&gt;=5001,"medium discount",Sales_Table[[#This Row],[Discounts]]&gt;=1,"Low discount",Sales_Table[[#This Row],[Discounts]]&lt;1,"None")</f>
        <v>medium discount</v>
      </c>
      <c r="C135">
        <v>2877</v>
      </c>
      <c r="D135" s="1">
        <v>350</v>
      </c>
      <c r="E135" s="1">
        <f>Sales_Table[[#This Row],[Units Sold]]*Sales_Table[[#This Row],[Sale Price]]-Sales_Table[[#This Row],[Discounts]]</f>
        <v>986811</v>
      </c>
      <c r="F135" s="1">
        <v>20139</v>
      </c>
      <c r="G135" s="1">
        <v>748020</v>
      </c>
      <c r="H135" s="1">
        <f>Sales_Table[[#This Row],[sales amount]]-Sales_Table[[#This Row],[COGS]]</f>
        <v>238791</v>
      </c>
      <c r="I135" s="5">
        <v>41913</v>
      </c>
      <c r="J135" s="8">
        <f>MONTH(Sales_Table[[#This Row],[Date]])</f>
        <v>10</v>
      </c>
      <c r="K135" s="8">
        <f>YEAR(Sales_Table[[#This Row],[Date]])</f>
        <v>2014</v>
      </c>
    </row>
    <row r="136" spans="1:11" x14ac:dyDescent="0.3">
      <c r="A136" s="4" t="s">
        <v>11</v>
      </c>
      <c r="B136" s="4" t="str" cm="1">
        <f t="array" ref="B136">_xlfn.IFS(Sales_Table[[#This Row],[Discounts]]&gt;50000,"High discount",Sales_Table[[#This Row],[Discounts]]&gt;=5001,"medium discount",Sales_Table[[#This Row],[Discounts]]&gt;=1,"Low discount",Sales_Table[[#This Row],[Discounts]]&lt;1,"None")</f>
        <v>medium discount</v>
      </c>
      <c r="C136">
        <v>2729</v>
      </c>
      <c r="D136" s="1">
        <v>125</v>
      </c>
      <c r="E136" s="1">
        <f>Sales_Table[[#This Row],[Units Sold]]*Sales_Table[[#This Row],[Sale Price]]-Sales_Table[[#This Row],[Discounts]]</f>
        <v>334302.5</v>
      </c>
      <c r="F136" s="1">
        <v>6822.5</v>
      </c>
      <c r="G136" s="1">
        <v>327480</v>
      </c>
      <c r="H136" s="1">
        <f>Sales_Table[[#This Row],[sales amount]]-Sales_Table[[#This Row],[COGS]]</f>
        <v>6822.5</v>
      </c>
      <c r="I136" s="5">
        <v>41974</v>
      </c>
      <c r="J136" s="8">
        <f>MONTH(Sales_Table[[#This Row],[Date]])</f>
        <v>12</v>
      </c>
      <c r="K136" s="8">
        <f>YEAR(Sales_Table[[#This Row],[Date]])</f>
        <v>2014</v>
      </c>
    </row>
    <row r="137" spans="1:11" x14ac:dyDescent="0.3">
      <c r="A137" s="4" t="s">
        <v>11</v>
      </c>
      <c r="B137" s="4" t="str" cm="1">
        <f t="array" ref="B137">_xlfn.IFS(Sales_Table[[#This Row],[Discounts]]&gt;50000,"High discount",Sales_Table[[#This Row],[Discounts]]&gt;=5001,"medium discount",Sales_Table[[#This Row],[Discounts]]&gt;=1,"Low discount",Sales_Table[[#This Row],[Discounts]]&lt;1,"None")</f>
        <v>Low discount</v>
      </c>
      <c r="C137">
        <v>266</v>
      </c>
      <c r="D137" s="1">
        <v>350</v>
      </c>
      <c r="E137" s="1">
        <f>Sales_Table[[#This Row],[Units Sold]]*Sales_Table[[#This Row],[Sale Price]]-Sales_Table[[#This Row],[Discounts]]</f>
        <v>91238</v>
      </c>
      <c r="F137" s="1">
        <v>1862</v>
      </c>
      <c r="G137" s="1">
        <v>69160</v>
      </c>
      <c r="H137" s="1">
        <f>Sales_Table[[#This Row],[sales amount]]-Sales_Table[[#This Row],[COGS]]</f>
        <v>22078</v>
      </c>
      <c r="I137" s="5">
        <v>41609</v>
      </c>
      <c r="J137" s="8">
        <f>MONTH(Sales_Table[[#This Row],[Date]])</f>
        <v>12</v>
      </c>
      <c r="K137" s="8">
        <f>YEAR(Sales_Table[[#This Row],[Date]])</f>
        <v>2013</v>
      </c>
    </row>
    <row r="138" spans="1:11" x14ac:dyDescent="0.3">
      <c r="A138" s="4" t="s">
        <v>11</v>
      </c>
      <c r="B138" s="4" t="str" cm="1">
        <f t="array" ref="B138">_xlfn.IFS(Sales_Table[[#This Row],[Discounts]]&gt;50000,"High discount",Sales_Table[[#This Row],[Discounts]]&gt;=5001,"medium discount",Sales_Table[[#This Row],[Discounts]]&gt;=1,"Low discount",Sales_Table[[#This Row],[Discounts]]&lt;1,"None")</f>
        <v>medium discount</v>
      </c>
      <c r="C138">
        <v>1940</v>
      </c>
      <c r="D138" s="1">
        <v>350</v>
      </c>
      <c r="E138" s="1">
        <f>Sales_Table[[#This Row],[Units Sold]]*Sales_Table[[#This Row],[Sale Price]]-Sales_Table[[#This Row],[Discounts]]</f>
        <v>665420</v>
      </c>
      <c r="F138" s="1">
        <v>13580</v>
      </c>
      <c r="G138" s="1">
        <v>504400</v>
      </c>
      <c r="H138" s="1">
        <f>Sales_Table[[#This Row],[sales amount]]-Sales_Table[[#This Row],[COGS]]</f>
        <v>161020</v>
      </c>
      <c r="I138" s="5">
        <v>41609</v>
      </c>
      <c r="J138" s="8">
        <f>MONTH(Sales_Table[[#This Row],[Date]])</f>
        <v>12</v>
      </c>
      <c r="K138" s="8">
        <f>YEAR(Sales_Table[[#This Row],[Date]])</f>
        <v>2013</v>
      </c>
    </row>
    <row r="139" spans="1:11" x14ac:dyDescent="0.3">
      <c r="A139" s="4" t="s">
        <v>12</v>
      </c>
      <c r="B139" s="4" t="str" cm="1">
        <f t="array" ref="B139">_xlfn.IFS(Sales_Table[[#This Row],[Discounts]]&gt;50000,"High discount",Sales_Table[[#This Row],[Discounts]]&gt;=5001,"medium discount",Sales_Table[[#This Row],[Discounts]]&gt;=1,"Low discount",Sales_Table[[#This Row],[Discounts]]&lt;1,"None")</f>
        <v>Low discount</v>
      </c>
      <c r="C139">
        <v>259</v>
      </c>
      <c r="D139" s="1">
        <v>300</v>
      </c>
      <c r="E139" s="1">
        <f>Sales_Table[[#This Row],[Units Sold]]*Sales_Table[[#This Row],[Sale Price]]-Sales_Table[[#This Row],[Discounts]]</f>
        <v>76146</v>
      </c>
      <c r="F139" s="1">
        <v>1554</v>
      </c>
      <c r="G139" s="1">
        <v>64750</v>
      </c>
      <c r="H139" s="1">
        <f>Sales_Table[[#This Row],[sales amount]]-Sales_Table[[#This Row],[COGS]]</f>
        <v>11396</v>
      </c>
      <c r="I139" s="5">
        <v>41699</v>
      </c>
      <c r="J139" s="8">
        <f>MONTH(Sales_Table[[#This Row],[Date]])</f>
        <v>3</v>
      </c>
      <c r="K139" s="8">
        <f>YEAR(Sales_Table[[#This Row],[Date]])</f>
        <v>2014</v>
      </c>
    </row>
    <row r="140" spans="1:11" x14ac:dyDescent="0.3">
      <c r="A140" s="4" t="s">
        <v>12</v>
      </c>
      <c r="B140" s="4" t="str" cm="1">
        <f t="array" ref="B140">_xlfn.IFS(Sales_Table[[#This Row],[Discounts]]&gt;50000,"High discount",Sales_Table[[#This Row],[Discounts]]&gt;=5001,"medium discount",Sales_Table[[#This Row],[Discounts]]&gt;=1,"Low discount",Sales_Table[[#This Row],[Discounts]]&lt;1,"None")</f>
        <v>medium discount</v>
      </c>
      <c r="C140">
        <v>1101</v>
      </c>
      <c r="D140" s="1">
        <v>300</v>
      </c>
      <c r="E140" s="1">
        <f>Sales_Table[[#This Row],[Units Sold]]*Sales_Table[[#This Row],[Sale Price]]-Sales_Table[[#This Row],[Discounts]]</f>
        <v>323694</v>
      </c>
      <c r="F140" s="1">
        <v>6606</v>
      </c>
      <c r="G140" s="1">
        <v>275250</v>
      </c>
      <c r="H140" s="1">
        <f>Sales_Table[[#This Row],[sales amount]]-Sales_Table[[#This Row],[COGS]]</f>
        <v>48444</v>
      </c>
      <c r="I140" s="5">
        <v>41699</v>
      </c>
      <c r="J140" s="8">
        <f>MONTH(Sales_Table[[#This Row],[Date]])</f>
        <v>3</v>
      </c>
      <c r="K140" s="8">
        <f>YEAR(Sales_Table[[#This Row],[Date]])</f>
        <v>2014</v>
      </c>
    </row>
    <row r="141" spans="1:11" x14ac:dyDescent="0.3">
      <c r="A141" s="4" t="s">
        <v>12</v>
      </c>
      <c r="B141" s="4" t="str" cm="1">
        <f t="array" ref="B141">_xlfn.IFS(Sales_Table[[#This Row],[Discounts]]&gt;50000,"High discount",Sales_Table[[#This Row],[Discounts]]&gt;=5001,"medium discount",Sales_Table[[#This Row],[Discounts]]&gt;=1,"Low discount",Sales_Table[[#This Row],[Discounts]]&lt;1,"None")</f>
        <v>medium discount</v>
      </c>
      <c r="C141">
        <v>2276</v>
      </c>
      <c r="D141" s="1">
        <v>125</v>
      </c>
      <c r="E141" s="1">
        <f>Sales_Table[[#This Row],[Units Sold]]*Sales_Table[[#This Row],[Sale Price]]-Sales_Table[[#This Row],[Discounts]]</f>
        <v>278810</v>
      </c>
      <c r="F141" s="1">
        <v>5690</v>
      </c>
      <c r="G141" s="1">
        <v>273120</v>
      </c>
      <c r="H141" s="1">
        <f>Sales_Table[[#This Row],[sales amount]]-Sales_Table[[#This Row],[COGS]]</f>
        <v>5690</v>
      </c>
      <c r="I141" s="5">
        <v>41760</v>
      </c>
      <c r="J141" s="8">
        <f>MONTH(Sales_Table[[#This Row],[Date]])</f>
        <v>5</v>
      </c>
      <c r="K141" s="8">
        <f>YEAR(Sales_Table[[#This Row],[Date]])</f>
        <v>2014</v>
      </c>
    </row>
    <row r="142" spans="1:11" x14ac:dyDescent="0.3">
      <c r="A142" s="4" t="s">
        <v>12</v>
      </c>
      <c r="B142" s="4" t="str" cm="1">
        <f t="array" ref="B142">_xlfn.IFS(Sales_Table[[#This Row],[Discounts]]&gt;50000,"High discount",Sales_Table[[#This Row],[Discounts]]&gt;=5001,"medium discount",Sales_Table[[#This Row],[Discounts]]&gt;=1,"Low discount",Sales_Table[[#This Row],[Discounts]]&lt;1,"None")</f>
        <v>medium discount</v>
      </c>
      <c r="C142">
        <v>2966</v>
      </c>
      <c r="D142" s="1">
        <v>350</v>
      </c>
      <c r="E142" s="1">
        <f>Sales_Table[[#This Row],[Units Sold]]*Sales_Table[[#This Row],[Sale Price]]-Sales_Table[[#This Row],[Discounts]]</f>
        <v>1017338</v>
      </c>
      <c r="F142" s="1">
        <v>20762</v>
      </c>
      <c r="G142" s="1">
        <v>771160</v>
      </c>
      <c r="H142" s="1">
        <f>Sales_Table[[#This Row],[sales amount]]-Sales_Table[[#This Row],[COGS]]</f>
        <v>246178</v>
      </c>
      <c r="I142" s="5">
        <v>41548</v>
      </c>
      <c r="J142" s="8">
        <f>MONTH(Sales_Table[[#This Row],[Date]])</f>
        <v>10</v>
      </c>
      <c r="K142" s="8">
        <f>YEAR(Sales_Table[[#This Row],[Date]])</f>
        <v>2013</v>
      </c>
    </row>
    <row r="143" spans="1:11" x14ac:dyDescent="0.3">
      <c r="A143" s="4" t="s">
        <v>12</v>
      </c>
      <c r="B143" s="4" t="str" cm="1">
        <f t="array" ref="B143">_xlfn.IFS(Sales_Table[[#This Row],[Discounts]]&gt;50000,"High discount",Sales_Table[[#This Row],[Discounts]]&gt;=5001,"medium discount",Sales_Table[[#This Row],[Discounts]]&gt;=1,"Low discount",Sales_Table[[#This Row],[Discounts]]&lt;1,"None")</f>
        <v>Low discount</v>
      </c>
      <c r="C143">
        <v>1236</v>
      </c>
      <c r="D143" s="1">
        <v>20</v>
      </c>
      <c r="E143" s="1">
        <f>Sales_Table[[#This Row],[Units Sold]]*Sales_Table[[#This Row],[Sale Price]]-Sales_Table[[#This Row],[Discounts]]</f>
        <v>24225.599999999999</v>
      </c>
      <c r="F143" s="1">
        <v>494.4</v>
      </c>
      <c r="G143" s="1">
        <v>12360</v>
      </c>
      <c r="H143" s="1">
        <f>Sales_Table[[#This Row],[sales amount]]-Sales_Table[[#This Row],[COGS]]</f>
        <v>11865.599999999999</v>
      </c>
      <c r="I143" s="5">
        <v>41944</v>
      </c>
      <c r="J143" s="8">
        <f>MONTH(Sales_Table[[#This Row],[Date]])</f>
        <v>11</v>
      </c>
      <c r="K143" s="8">
        <f>YEAR(Sales_Table[[#This Row],[Date]])</f>
        <v>2014</v>
      </c>
    </row>
    <row r="144" spans="1:11" x14ac:dyDescent="0.3">
      <c r="A144" s="4" t="s">
        <v>12</v>
      </c>
      <c r="B144" s="4" t="str" cm="1">
        <f t="array" ref="B144">_xlfn.IFS(Sales_Table[[#This Row],[Discounts]]&gt;50000,"High discount",Sales_Table[[#This Row],[Discounts]]&gt;=5001,"medium discount",Sales_Table[[#This Row],[Discounts]]&gt;=1,"Low discount",Sales_Table[[#This Row],[Discounts]]&lt;1,"None")</f>
        <v>Low discount</v>
      </c>
      <c r="C144">
        <v>941</v>
      </c>
      <c r="D144" s="1">
        <v>20</v>
      </c>
      <c r="E144" s="1">
        <f>Sales_Table[[#This Row],[Units Sold]]*Sales_Table[[#This Row],[Sale Price]]-Sales_Table[[#This Row],[Discounts]]</f>
        <v>18443.599999999999</v>
      </c>
      <c r="F144" s="1">
        <v>376.4</v>
      </c>
      <c r="G144" s="1">
        <v>9410</v>
      </c>
      <c r="H144" s="1">
        <f>Sales_Table[[#This Row],[sales amount]]-Sales_Table[[#This Row],[COGS]]</f>
        <v>9033.5999999999985</v>
      </c>
      <c r="I144" s="5">
        <v>41944</v>
      </c>
      <c r="J144" s="8">
        <f>MONTH(Sales_Table[[#This Row],[Date]])</f>
        <v>11</v>
      </c>
      <c r="K144" s="8">
        <f>YEAR(Sales_Table[[#This Row],[Date]])</f>
        <v>2014</v>
      </c>
    </row>
    <row r="145" spans="1:11" x14ac:dyDescent="0.3">
      <c r="A145" s="4" t="s">
        <v>12</v>
      </c>
      <c r="B145" s="4" t="str" cm="1">
        <f t="array" ref="B145">_xlfn.IFS(Sales_Table[[#This Row],[Discounts]]&gt;50000,"High discount",Sales_Table[[#This Row],[Discounts]]&gt;=5001,"medium discount",Sales_Table[[#This Row],[Discounts]]&gt;=1,"Low discount",Sales_Table[[#This Row],[Discounts]]&lt;1,"None")</f>
        <v>medium discount</v>
      </c>
      <c r="C145">
        <v>1916</v>
      </c>
      <c r="D145" s="1">
        <v>300</v>
      </c>
      <c r="E145" s="1">
        <f>Sales_Table[[#This Row],[Units Sold]]*Sales_Table[[#This Row],[Sale Price]]-Sales_Table[[#This Row],[Discounts]]</f>
        <v>563304</v>
      </c>
      <c r="F145" s="1">
        <v>11496</v>
      </c>
      <c r="G145" s="1">
        <v>479000</v>
      </c>
      <c r="H145" s="1">
        <f>Sales_Table[[#This Row],[sales amount]]-Sales_Table[[#This Row],[COGS]]</f>
        <v>84304</v>
      </c>
      <c r="I145" s="5">
        <v>41974</v>
      </c>
      <c r="J145" s="8">
        <f>MONTH(Sales_Table[[#This Row],[Date]])</f>
        <v>12</v>
      </c>
      <c r="K145" s="8">
        <f>YEAR(Sales_Table[[#This Row],[Date]])</f>
        <v>2014</v>
      </c>
    </row>
    <row r="146" spans="1:11" x14ac:dyDescent="0.3">
      <c r="A146" s="4" t="s">
        <v>7</v>
      </c>
      <c r="B146" s="4" t="str" cm="1">
        <f t="array" ref="B146">_xlfn.IFS(Sales_Table[[#This Row],[Discounts]]&gt;50000,"High discount",Sales_Table[[#This Row],[Discounts]]&gt;=5001,"medium discount",Sales_Table[[#This Row],[Discounts]]&gt;=1,"Low discount",Sales_Table[[#This Row],[Discounts]]&lt;1,"None")</f>
        <v>medium discount</v>
      </c>
      <c r="C146">
        <v>4243.5</v>
      </c>
      <c r="D146" s="1">
        <v>125</v>
      </c>
      <c r="E146" s="1">
        <f>Sales_Table[[#This Row],[Units Sold]]*Sales_Table[[#This Row],[Sale Price]]-Sales_Table[[#This Row],[Discounts]]</f>
        <v>514524.375</v>
      </c>
      <c r="F146" s="1">
        <v>15913.125</v>
      </c>
      <c r="G146" s="1">
        <v>509220</v>
      </c>
      <c r="H146" s="1">
        <f>Sales_Table[[#This Row],[sales amount]]-Sales_Table[[#This Row],[COGS]]</f>
        <v>5304.375</v>
      </c>
      <c r="I146" s="5">
        <v>41730</v>
      </c>
      <c r="J146" s="8">
        <f>MONTH(Sales_Table[[#This Row],[Date]])</f>
        <v>4</v>
      </c>
      <c r="K146" s="8">
        <f>YEAR(Sales_Table[[#This Row],[Date]])</f>
        <v>2014</v>
      </c>
    </row>
    <row r="147" spans="1:11" x14ac:dyDescent="0.3">
      <c r="A147" s="4" t="s">
        <v>7</v>
      </c>
      <c r="B147" s="4" t="str" cm="1">
        <f t="array" ref="B147">_xlfn.IFS(Sales_Table[[#This Row],[Discounts]]&gt;50000,"High discount",Sales_Table[[#This Row],[Discounts]]&gt;=5001,"medium discount",Sales_Table[[#This Row],[Discounts]]&gt;=1,"Low discount",Sales_Table[[#This Row],[Discounts]]&lt;1,"None")</f>
        <v>Low discount</v>
      </c>
      <c r="C147">
        <v>2580</v>
      </c>
      <c r="D147" s="1">
        <v>20</v>
      </c>
      <c r="E147" s="1">
        <f>Sales_Table[[#This Row],[Units Sold]]*Sales_Table[[#This Row],[Sale Price]]-Sales_Table[[#This Row],[Discounts]]</f>
        <v>50052</v>
      </c>
      <c r="F147" s="1">
        <v>1548</v>
      </c>
      <c r="G147" s="1">
        <v>25800</v>
      </c>
      <c r="H147" s="1">
        <f>Sales_Table[[#This Row],[sales amount]]-Sales_Table[[#This Row],[COGS]]</f>
        <v>24252</v>
      </c>
      <c r="I147" s="5">
        <v>41730</v>
      </c>
      <c r="J147" s="8">
        <f>MONTH(Sales_Table[[#This Row],[Date]])</f>
        <v>4</v>
      </c>
      <c r="K147" s="8">
        <f>YEAR(Sales_Table[[#This Row],[Date]])</f>
        <v>2014</v>
      </c>
    </row>
    <row r="148" spans="1:11" x14ac:dyDescent="0.3">
      <c r="A148" s="4" t="s">
        <v>7</v>
      </c>
      <c r="B148" s="4" t="str" cm="1">
        <f t="array" ref="B148">_xlfn.IFS(Sales_Table[[#This Row],[Discounts]]&gt;50000,"High discount",Sales_Table[[#This Row],[Discounts]]&gt;=5001,"medium discount",Sales_Table[[#This Row],[Discounts]]&gt;=1,"Low discount",Sales_Table[[#This Row],[Discounts]]&lt;1,"None")</f>
        <v>medium discount</v>
      </c>
      <c r="C148">
        <v>689</v>
      </c>
      <c r="D148" s="1">
        <v>300</v>
      </c>
      <c r="E148" s="1">
        <f>Sales_Table[[#This Row],[Units Sold]]*Sales_Table[[#This Row],[Sale Price]]-Sales_Table[[#This Row],[Discounts]]</f>
        <v>200499</v>
      </c>
      <c r="F148" s="1">
        <v>6201</v>
      </c>
      <c r="G148" s="1">
        <v>172250</v>
      </c>
      <c r="H148" s="1">
        <f>Sales_Table[[#This Row],[sales amount]]-Sales_Table[[#This Row],[COGS]]</f>
        <v>28249</v>
      </c>
      <c r="I148" s="5">
        <v>41791</v>
      </c>
      <c r="J148" s="8">
        <f>MONTH(Sales_Table[[#This Row],[Date]])</f>
        <v>6</v>
      </c>
      <c r="K148" s="8">
        <f>YEAR(Sales_Table[[#This Row],[Date]])</f>
        <v>2014</v>
      </c>
    </row>
    <row r="149" spans="1:11" x14ac:dyDescent="0.3">
      <c r="A149" s="4" t="s">
        <v>7</v>
      </c>
      <c r="B149" s="4" t="str" cm="1">
        <f t="array" ref="B149">_xlfn.IFS(Sales_Table[[#This Row],[Discounts]]&gt;50000,"High discount",Sales_Table[[#This Row],[Discounts]]&gt;=5001,"medium discount",Sales_Table[[#This Row],[Discounts]]&gt;=1,"Low discount",Sales_Table[[#This Row],[Discounts]]&lt;1,"None")</f>
        <v>Low discount</v>
      </c>
      <c r="C149">
        <v>1947</v>
      </c>
      <c r="D149" s="1">
        <v>12</v>
      </c>
      <c r="E149" s="1">
        <f>Sales_Table[[#This Row],[Units Sold]]*Sales_Table[[#This Row],[Sale Price]]-Sales_Table[[#This Row],[Discounts]]</f>
        <v>22663.08</v>
      </c>
      <c r="F149" s="1">
        <v>700.92</v>
      </c>
      <c r="G149" s="1">
        <v>5841</v>
      </c>
      <c r="H149" s="1">
        <f>Sales_Table[[#This Row],[sales amount]]-Sales_Table[[#This Row],[COGS]]</f>
        <v>16822.080000000002</v>
      </c>
      <c r="I149" s="5">
        <v>41883</v>
      </c>
      <c r="J149" s="8">
        <f>MONTH(Sales_Table[[#This Row],[Date]])</f>
        <v>9</v>
      </c>
      <c r="K149" s="8">
        <f>YEAR(Sales_Table[[#This Row],[Date]])</f>
        <v>2014</v>
      </c>
    </row>
    <row r="150" spans="1:11" x14ac:dyDescent="0.3">
      <c r="A150" s="4" t="s">
        <v>7</v>
      </c>
      <c r="B150" s="4" t="str" cm="1">
        <f t="array" ref="B150">_xlfn.IFS(Sales_Table[[#This Row],[Discounts]]&gt;50000,"High discount",Sales_Table[[#This Row],[Discounts]]&gt;=5001,"medium discount",Sales_Table[[#This Row],[Discounts]]&gt;=1,"Low discount",Sales_Table[[#This Row],[Discounts]]&lt;1,"None")</f>
        <v>Low discount</v>
      </c>
      <c r="C150">
        <v>908</v>
      </c>
      <c r="D150" s="1">
        <v>12</v>
      </c>
      <c r="E150" s="1">
        <f>Sales_Table[[#This Row],[Units Sold]]*Sales_Table[[#This Row],[Sale Price]]-Sales_Table[[#This Row],[Discounts]]</f>
        <v>10569.12</v>
      </c>
      <c r="F150" s="1">
        <v>326.88</v>
      </c>
      <c r="G150" s="1">
        <v>2724</v>
      </c>
      <c r="H150" s="1">
        <f>Sales_Table[[#This Row],[sales amount]]-Sales_Table[[#This Row],[COGS]]</f>
        <v>7845.1200000000008</v>
      </c>
      <c r="I150" s="5">
        <v>41609</v>
      </c>
      <c r="J150" s="8">
        <f>MONTH(Sales_Table[[#This Row],[Date]])</f>
        <v>12</v>
      </c>
      <c r="K150" s="8">
        <f>YEAR(Sales_Table[[#This Row],[Date]])</f>
        <v>2013</v>
      </c>
    </row>
    <row r="151" spans="1:11" x14ac:dyDescent="0.3">
      <c r="A151" s="4" t="s">
        <v>8</v>
      </c>
      <c r="B151" s="4" t="str" cm="1">
        <f t="array" ref="B151">_xlfn.IFS(Sales_Table[[#This Row],[Discounts]]&gt;50000,"High discount",Sales_Table[[#This Row],[Discounts]]&gt;=5001,"medium discount",Sales_Table[[#This Row],[Discounts]]&gt;=1,"Low discount",Sales_Table[[#This Row],[Discounts]]&lt;1,"None")</f>
        <v>Low discount</v>
      </c>
      <c r="C151">
        <v>1958</v>
      </c>
      <c r="D151" s="1">
        <v>7</v>
      </c>
      <c r="E151" s="1">
        <f>Sales_Table[[#This Row],[Units Sold]]*Sales_Table[[#This Row],[Sale Price]]-Sales_Table[[#This Row],[Discounts]]</f>
        <v>13294.82</v>
      </c>
      <c r="F151" s="1">
        <v>411.18</v>
      </c>
      <c r="G151" s="1">
        <v>9790</v>
      </c>
      <c r="H151" s="1">
        <f>Sales_Table[[#This Row],[sales amount]]-Sales_Table[[#This Row],[COGS]]</f>
        <v>3504.8199999999997</v>
      </c>
      <c r="I151" s="5">
        <v>41671</v>
      </c>
      <c r="J151" s="8">
        <f>MONTH(Sales_Table[[#This Row],[Date]])</f>
        <v>2</v>
      </c>
      <c r="K151" s="8">
        <f>YEAR(Sales_Table[[#This Row],[Date]])</f>
        <v>2014</v>
      </c>
    </row>
    <row r="152" spans="1:11" x14ac:dyDescent="0.3">
      <c r="A152" s="4" t="s">
        <v>8</v>
      </c>
      <c r="B152" s="4" t="str" cm="1">
        <f t="array" ref="B152">_xlfn.IFS(Sales_Table[[#This Row],[Discounts]]&gt;50000,"High discount",Sales_Table[[#This Row],[Discounts]]&gt;=5001,"medium discount",Sales_Table[[#This Row],[Discounts]]&gt;=1,"Low discount",Sales_Table[[#This Row],[Discounts]]&lt;1,"None")</f>
        <v>Low discount</v>
      </c>
      <c r="C152">
        <v>1901</v>
      </c>
      <c r="D152" s="1">
        <v>12</v>
      </c>
      <c r="E152" s="1">
        <f>Sales_Table[[#This Row],[Units Sold]]*Sales_Table[[#This Row],[Sale Price]]-Sales_Table[[#This Row],[Discounts]]</f>
        <v>22127.64</v>
      </c>
      <c r="F152" s="1">
        <v>684.36</v>
      </c>
      <c r="G152" s="1">
        <v>5703</v>
      </c>
      <c r="H152" s="1">
        <f>Sales_Table[[#This Row],[sales amount]]-Sales_Table[[#This Row],[COGS]]</f>
        <v>16424.64</v>
      </c>
      <c r="I152" s="5">
        <v>41791</v>
      </c>
      <c r="J152" s="8">
        <f>MONTH(Sales_Table[[#This Row],[Date]])</f>
        <v>6</v>
      </c>
      <c r="K152" s="8">
        <f>YEAR(Sales_Table[[#This Row],[Date]])</f>
        <v>2014</v>
      </c>
    </row>
    <row r="153" spans="1:11" x14ac:dyDescent="0.3">
      <c r="A153" s="4" t="s">
        <v>8</v>
      </c>
      <c r="B153" s="4" t="str" cm="1">
        <f t="array" ref="B153">_xlfn.IFS(Sales_Table[[#This Row],[Discounts]]&gt;50000,"High discount",Sales_Table[[#This Row],[Discounts]]&gt;=5001,"medium discount",Sales_Table[[#This Row],[Discounts]]&gt;=1,"Low discount",Sales_Table[[#This Row],[Discounts]]&lt;1,"None")</f>
        <v>Low discount</v>
      </c>
      <c r="C153">
        <v>544</v>
      </c>
      <c r="D153" s="1">
        <v>7</v>
      </c>
      <c r="E153" s="1">
        <f>Sales_Table[[#This Row],[Units Sold]]*Sales_Table[[#This Row],[Sale Price]]-Sales_Table[[#This Row],[Discounts]]</f>
        <v>3693.76</v>
      </c>
      <c r="F153" s="1">
        <v>114.24</v>
      </c>
      <c r="G153" s="1">
        <v>2720</v>
      </c>
      <c r="H153" s="1">
        <f>Sales_Table[[#This Row],[sales amount]]-Sales_Table[[#This Row],[COGS]]</f>
        <v>973.76000000000022</v>
      </c>
      <c r="I153" s="5">
        <v>41883</v>
      </c>
      <c r="J153" s="8">
        <f>MONTH(Sales_Table[[#This Row],[Date]])</f>
        <v>9</v>
      </c>
      <c r="K153" s="8">
        <f>YEAR(Sales_Table[[#This Row],[Date]])</f>
        <v>2014</v>
      </c>
    </row>
    <row r="154" spans="1:11" x14ac:dyDescent="0.3">
      <c r="A154" s="4" t="s">
        <v>8</v>
      </c>
      <c r="B154" s="4" t="str" cm="1">
        <f t="array" ref="B154">_xlfn.IFS(Sales_Table[[#This Row],[Discounts]]&gt;50000,"High discount",Sales_Table[[#This Row],[Discounts]]&gt;=5001,"medium discount",Sales_Table[[#This Row],[Discounts]]&gt;=1,"Low discount",Sales_Table[[#This Row],[Discounts]]&lt;1,"None")</f>
        <v>medium discount</v>
      </c>
      <c r="C154">
        <v>1797</v>
      </c>
      <c r="D154" s="1">
        <v>350</v>
      </c>
      <c r="E154" s="1">
        <f>Sales_Table[[#This Row],[Units Sold]]*Sales_Table[[#This Row],[Sale Price]]-Sales_Table[[#This Row],[Discounts]]</f>
        <v>610081.5</v>
      </c>
      <c r="F154" s="1">
        <v>18868.5</v>
      </c>
      <c r="G154" s="1">
        <v>467220</v>
      </c>
      <c r="H154" s="1">
        <f>Sales_Table[[#This Row],[sales amount]]-Sales_Table[[#This Row],[COGS]]</f>
        <v>142861.5</v>
      </c>
      <c r="I154" s="5">
        <v>41518</v>
      </c>
      <c r="J154" s="8">
        <f>MONTH(Sales_Table[[#This Row],[Date]])</f>
        <v>9</v>
      </c>
      <c r="K154" s="8">
        <f>YEAR(Sales_Table[[#This Row],[Date]])</f>
        <v>2013</v>
      </c>
    </row>
    <row r="155" spans="1:11" x14ac:dyDescent="0.3">
      <c r="A155" s="4" t="s">
        <v>8</v>
      </c>
      <c r="B155" s="4" t="str" cm="1">
        <f t="array" ref="B155">_xlfn.IFS(Sales_Table[[#This Row],[Discounts]]&gt;50000,"High discount",Sales_Table[[#This Row],[Discounts]]&gt;=5001,"medium discount",Sales_Table[[#This Row],[Discounts]]&gt;=1,"Low discount",Sales_Table[[#This Row],[Discounts]]&lt;1,"None")</f>
        <v>Low discount</v>
      </c>
      <c r="C155">
        <v>1287</v>
      </c>
      <c r="D155" s="1">
        <v>125</v>
      </c>
      <c r="E155" s="1">
        <f>Sales_Table[[#This Row],[Units Sold]]*Sales_Table[[#This Row],[Sale Price]]-Sales_Table[[#This Row],[Discounts]]</f>
        <v>156048.75</v>
      </c>
      <c r="F155" s="1">
        <v>4826.25</v>
      </c>
      <c r="G155" s="1">
        <v>154440</v>
      </c>
      <c r="H155" s="1">
        <f>Sales_Table[[#This Row],[sales amount]]-Sales_Table[[#This Row],[COGS]]</f>
        <v>1608.75</v>
      </c>
      <c r="I155" s="5">
        <v>41974</v>
      </c>
      <c r="J155" s="8">
        <f>MONTH(Sales_Table[[#This Row],[Date]])</f>
        <v>12</v>
      </c>
      <c r="K155" s="8">
        <f>YEAR(Sales_Table[[#This Row],[Date]])</f>
        <v>2014</v>
      </c>
    </row>
    <row r="156" spans="1:11" x14ac:dyDescent="0.3">
      <c r="A156" s="4" t="s">
        <v>8</v>
      </c>
      <c r="B156" s="4" t="str" cm="1">
        <f t="array" ref="B156">_xlfn.IFS(Sales_Table[[#This Row],[Discounts]]&gt;50000,"High discount",Sales_Table[[#This Row],[Discounts]]&gt;=5001,"medium discount",Sales_Table[[#This Row],[Discounts]]&gt;=1,"Low discount",Sales_Table[[#This Row],[Discounts]]&lt;1,"None")</f>
        <v>medium discount</v>
      </c>
      <c r="C156">
        <v>1706</v>
      </c>
      <c r="D156" s="1">
        <v>125</v>
      </c>
      <c r="E156" s="1">
        <f>Sales_Table[[#This Row],[Units Sold]]*Sales_Table[[#This Row],[Sale Price]]-Sales_Table[[#This Row],[Discounts]]</f>
        <v>206852.5</v>
      </c>
      <c r="F156" s="1">
        <v>6397.5</v>
      </c>
      <c r="G156" s="1">
        <v>204720</v>
      </c>
      <c r="H156" s="1">
        <f>Sales_Table[[#This Row],[sales amount]]-Sales_Table[[#This Row],[COGS]]</f>
        <v>2132.5</v>
      </c>
      <c r="I156" s="5">
        <v>41974</v>
      </c>
      <c r="J156" s="8">
        <f>MONTH(Sales_Table[[#This Row],[Date]])</f>
        <v>12</v>
      </c>
      <c r="K156" s="8">
        <f>YEAR(Sales_Table[[#This Row],[Date]])</f>
        <v>2014</v>
      </c>
    </row>
    <row r="157" spans="1:11" x14ac:dyDescent="0.3">
      <c r="A157" s="4" t="s">
        <v>9</v>
      </c>
      <c r="B157" s="4" t="str" cm="1">
        <f t="array" ref="B157">_xlfn.IFS(Sales_Table[[#This Row],[Discounts]]&gt;50000,"High discount",Sales_Table[[#This Row],[Discounts]]&gt;=5001,"medium discount",Sales_Table[[#This Row],[Discounts]]&gt;=1,"Low discount",Sales_Table[[#This Row],[Discounts]]&lt;1,"None")</f>
        <v>medium discount</v>
      </c>
      <c r="C157">
        <v>2434.5</v>
      </c>
      <c r="D157" s="1">
        <v>300</v>
      </c>
      <c r="E157" s="1">
        <f>Sales_Table[[#This Row],[Units Sold]]*Sales_Table[[#This Row],[Sale Price]]-Sales_Table[[#This Row],[Discounts]]</f>
        <v>708439.5</v>
      </c>
      <c r="F157" s="1">
        <v>21910.5</v>
      </c>
      <c r="G157" s="1">
        <v>608625</v>
      </c>
      <c r="H157" s="1">
        <f>Sales_Table[[#This Row],[sales amount]]-Sales_Table[[#This Row],[COGS]]</f>
        <v>99814.5</v>
      </c>
      <c r="I157" s="5">
        <v>41640</v>
      </c>
      <c r="J157" s="8">
        <f>MONTH(Sales_Table[[#This Row],[Date]])</f>
        <v>1</v>
      </c>
      <c r="K157" s="8">
        <f>YEAR(Sales_Table[[#This Row],[Date]])</f>
        <v>2014</v>
      </c>
    </row>
    <row r="158" spans="1:11" x14ac:dyDescent="0.3">
      <c r="A158" s="4" t="s">
        <v>9</v>
      </c>
      <c r="B158" s="4" t="str" cm="1">
        <f t="array" ref="B158">_xlfn.IFS(Sales_Table[[#This Row],[Discounts]]&gt;50000,"High discount",Sales_Table[[#This Row],[Discounts]]&gt;=5001,"medium discount",Sales_Table[[#This Row],[Discounts]]&gt;=1,"Low discount",Sales_Table[[#This Row],[Discounts]]&lt;1,"None")</f>
        <v>medium discount</v>
      </c>
      <c r="C158">
        <v>1774</v>
      </c>
      <c r="D158" s="1">
        <v>125</v>
      </c>
      <c r="E158" s="1">
        <f>Sales_Table[[#This Row],[Units Sold]]*Sales_Table[[#This Row],[Sale Price]]-Sales_Table[[#This Row],[Discounts]]</f>
        <v>215097.5</v>
      </c>
      <c r="F158" s="1">
        <v>6652.5</v>
      </c>
      <c r="G158" s="1">
        <v>212880</v>
      </c>
      <c r="H158" s="1">
        <f>Sales_Table[[#This Row],[sales amount]]-Sales_Table[[#This Row],[COGS]]</f>
        <v>2217.5</v>
      </c>
      <c r="I158" s="5">
        <v>41699</v>
      </c>
      <c r="J158" s="8">
        <f>MONTH(Sales_Table[[#This Row],[Date]])</f>
        <v>3</v>
      </c>
      <c r="K158" s="8">
        <f>YEAR(Sales_Table[[#This Row],[Date]])</f>
        <v>2014</v>
      </c>
    </row>
    <row r="159" spans="1:11" x14ac:dyDescent="0.3">
      <c r="A159" s="4" t="s">
        <v>9</v>
      </c>
      <c r="B159" s="4" t="str" cm="1">
        <f t="array" ref="B159">_xlfn.IFS(Sales_Table[[#This Row],[Discounts]]&gt;50000,"High discount",Sales_Table[[#This Row],[Discounts]]&gt;=5001,"medium discount",Sales_Table[[#This Row],[Discounts]]&gt;=1,"Low discount",Sales_Table[[#This Row],[Discounts]]&lt;1,"None")</f>
        <v>Low discount</v>
      </c>
      <c r="C159">
        <v>1901</v>
      </c>
      <c r="D159" s="1">
        <v>12</v>
      </c>
      <c r="E159" s="1">
        <f>Sales_Table[[#This Row],[Units Sold]]*Sales_Table[[#This Row],[Sale Price]]-Sales_Table[[#This Row],[Discounts]]</f>
        <v>22127.64</v>
      </c>
      <c r="F159" s="1">
        <v>684.36</v>
      </c>
      <c r="G159" s="1">
        <v>5703</v>
      </c>
      <c r="H159" s="1">
        <f>Sales_Table[[#This Row],[sales amount]]-Sales_Table[[#This Row],[COGS]]</f>
        <v>16424.64</v>
      </c>
      <c r="I159" s="5">
        <v>41791</v>
      </c>
      <c r="J159" s="8">
        <f>MONTH(Sales_Table[[#This Row],[Date]])</f>
        <v>6</v>
      </c>
      <c r="K159" s="8">
        <f>YEAR(Sales_Table[[#This Row],[Date]])</f>
        <v>2014</v>
      </c>
    </row>
    <row r="160" spans="1:11" x14ac:dyDescent="0.3">
      <c r="A160" s="4" t="s">
        <v>9</v>
      </c>
      <c r="B160" s="4" t="str" cm="1">
        <f t="array" ref="B160">_xlfn.IFS(Sales_Table[[#This Row],[Discounts]]&gt;50000,"High discount",Sales_Table[[#This Row],[Discounts]]&gt;=5001,"medium discount",Sales_Table[[#This Row],[Discounts]]&gt;=1,"Low discount",Sales_Table[[#This Row],[Discounts]]&lt;1,"None")</f>
        <v>medium discount</v>
      </c>
      <c r="C160">
        <v>689</v>
      </c>
      <c r="D160" s="1">
        <v>300</v>
      </c>
      <c r="E160" s="1">
        <f>Sales_Table[[#This Row],[Units Sold]]*Sales_Table[[#This Row],[Sale Price]]-Sales_Table[[#This Row],[Discounts]]</f>
        <v>200499</v>
      </c>
      <c r="F160" s="1">
        <v>6201</v>
      </c>
      <c r="G160" s="1">
        <v>172250</v>
      </c>
      <c r="H160" s="1">
        <f>Sales_Table[[#This Row],[sales amount]]-Sales_Table[[#This Row],[COGS]]</f>
        <v>28249</v>
      </c>
      <c r="I160" s="5">
        <v>41791</v>
      </c>
      <c r="J160" s="8">
        <f>MONTH(Sales_Table[[#This Row],[Date]])</f>
        <v>6</v>
      </c>
      <c r="K160" s="8">
        <f>YEAR(Sales_Table[[#This Row],[Date]])</f>
        <v>2014</v>
      </c>
    </row>
    <row r="161" spans="1:11" x14ac:dyDescent="0.3">
      <c r="A161" s="4" t="s">
        <v>9</v>
      </c>
      <c r="B161" s="4" t="str" cm="1">
        <f t="array" ref="B161">_xlfn.IFS(Sales_Table[[#This Row],[Discounts]]&gt;50000,"High discount",Sales_Table[[#This Row],[Discounts]]&gt;=5001,"medium discount",Sales_Table[[#This Row],[Discounts]]&gt;=1,"Low discount",Sales_Table[[#This Row],[Discounts]]&lt;1,"None")</f>
        <v>medium discount</v>
      </c>
      <c r="C161">
        <v>1570</v>
      </c>
      <c r="D161" s="1">
        <v>125</v>
      </c>
      <c r="E161" s="1">
        <f>Sales_Table[[#This Row],[Units Sold]]*Sales_Table[[#This Row],[Sale Price]]-Sales_Table[[#This Row],[Discounts]]</f>
        <v>190362.5</v>
      </c>
      <c r="F161" s="1">
        <v>5887.5</v>
      </c>
      <c r="G161" s="1">
        <v>188400</v>
      </c>
      <c r="H161" s="1">
        <f>Sales_Table[[#This Row],[sales amount]]-Sales_Table[[#This Row],[COGS]]</f>
        <v>1962.5</v>
      </c>
      <c r="I161" s="5">
        <v>41791</v>
      </c>
      <c r="J161" s="8">
        <f>MONTH(Sales_Table[[#This Row],[Date]])</f>
        <v>6</v>
      </c>
      <c r="K161" s="8">
        <f>YEAR(Sales_Table[[#This Row],[Date]])</f>
        <v>2014</v>
      </c>
    </row>
    <row r="162" spans="1:11" x14ac:dyDescent="0.3">
      <c r="A162" s="4" t="s">
        <v>9</v>
      </c>
      <c r="B162" s="4" t="str" cm="1">
        <f t="array" ref="B162">_xlfn.IFS(Sales_Table[[#This Row],[Discounts]]&gt;50000,"High discount",Sales_Table[[#This Row],[Discounts]]&gt;=5001,"medium discount",Sales_Table[[#This Row],[Discounts]]&gt;=1,"Low discount",Sales_Table[[#This Row],[Discounts]]&lt;1,"None")</f>
        <v>Low discount</v>
      </c>
      <c r="C162">
        <v>1369.5</v>
      </c>
      <c r="D162" s="1">
        <v>12</v>
      </c>
      <c r="E162" s="1">
        <f>Sales_Table[[#This Row],[Units Sold]]*Sales_Table[[#This Row],[Sale Price]]-Sales_Table[[#This Row],[Discounts]]</f>
        <v>15940.98</v>
      </c>
      <c r="F162" s="1">
        <v>493.02</v>
      </c>
      <c r="G162" s="1">
        <v>4108.5</v>
      </c>
      <c r="H162" s="1">
        <f>Sales_Table[[#This Row],[sales amount]]-Sales_Table[[#This Row],[COGS]]</f>
        <v>11832.48</v>
      </c>
      <c r="I162" s="5">
        <v>41821</v>
      </c>
      <c r="J162" s="8">
        <f>MONTH(Sales_Table[[#This Row],[Date]])</f>
        <v>7</v>
      </c>
      <c r="K162" s="8">
        <f>YEAR(Sales_Table[[#This Row],[Date]])</f>
        <v>2014</v>
      </c>
    </row>
    <row r="163" spans="1:11" x14ac:dyDescent="0.3">
      <c r="A163" s="4" t="s">
        <v>9</v>
      </c>
      <c r="B163" s="4" t="str" cm="1">
        <f t="array" ref="B163">_xlfn.IFS(Sales_Table[[#This Row],[Discounts]]&gt;50000,"High discount",Sales_Table[[#This Row],[Discounts]]&gt;=5001,"medium discount",Sales_Table[[#This Row],[Discounts]]&gt;=1,"Low discount",Sales_Table[[#This Row],[Discounts]]&lt;1,"None")</f>
        <v>medium discount</v>
      </c>
      <c r="C163">
        <v>2009</v>
      </c>
      <c r="D163" s="1">
        <v>125</v>
      </c>
      <c r="E163" s="1">
        <f>Sales_Table[[#This Row],[Units Sold]]*Sales_Table[[#This Row],[Sale Price]]-Sales_Table[[#This Row],[Discounts]]</f>
        <v>243591.25</v>
      </c>
      <c r="F163" s="1">
        <v>7533.75</v>
      </c>
      <c r="G163" s="1">
        <v>241080</v>
      </c>
      <c r="H163" s="1">
        <f>Sales_Table[[#This Row],[sales amount]]-Sales_Table[[#This Row],[COGS]]</f>
        <v>2511.25</v>
      </c>
      <c r="I163" s="5">
        <v>41913</v>
      </c>
      <c r="J163" s="8">
        <f>MONTH(Sales_Table[[#This Row],[Date]])</f>
        <v>10</v>
      </c>
      <c r="K163" s="8">
        <f>YEAR(Sales_Table[[#This Row],[Date]])</f>
        <v>2014</v>
      </c>
    </row>
    <row r="164" spans="1:11" x14ac:dyDescent="0.3">
      <c r="A164" s="4" t="s">
        <v>9</v>
      </c>
      <c r="B164" s="4" t="str" cm="1">
        <f t="array" ref="B164">_xlfn.IFS(Sales_Table[[#This Row],[Discounts]]&gt;50000,"High discount",Sales_Table[[#This Row],[Discounts]]&gt;=5001,"medium discount",Sales_Table[[#This Row],[Discounts]]&gt;=1,"Low discount",Sales_Table[[#This Row],[Discounts]]&lt;1,"None")</f>
        <v>Low discount</v>
      </c>
      <c r="C164">
        <v>1945</v>
      </c>
      <c r="D164" s="1">
        <v>15</v>
      </c>
      <c r="E164" s="1">
        <f>Sales_Table[[#This Row],[Units Sold]]*Sales_Table[[#This Row],[Sale Price]]-Sales_Table[[#This Row],[Discounts]]</f>
        <v>28299.75</v>
      </c>
      <c r="F164" s="1">
        <v>875.25</v>
      </c>
      <c r="G164" s="1">
        <v>19450</v>
      </c>
      <c r="H164" s="1">
        <f>Sales_Table[[#This Row],[sales amount]]-Sales_Table[[#This Row],[COGS]]</f>
        <v>8849.75</v>
      </c>
      <c r="I164" s="5">
        <v>41548</v>
      </c>
      <c r="J164" s="8">
        <f>MONTH(Sales_Table[[#This Row],[Date]])</f>
        <v>10</v>
      </c>
      <c r="K164" s="8">
        <f>YEAR(Sales_Table[[#This Row],[Date]])</f>
        <v>2013</v>
      </c>
    </row>
    <row r="165" spans="1:11" x14ac:dyDescent="0.3">
      <c r="A165" s="4" t="s">
        <v>9</v>
      </c>
      <c r="B165" s="4" t="str" cm="1">
        <f t="array" ref="B165">_xlfn.IFS(Sales_Table[[#This Row],[Discounts]]&gt;50000,"High discount",Sales_Table[[#This Row],[Discounts]]&gt;=5001,"medium discount",Sales_Table[[#This Row],[Discounts]]&gt;=1,"Low discount",Sales_Table[[#This Row],[Discounts]]&lt;1,"None")</f>
        <v>Low discount</v>
      </c>
      <c r="C165">
        <v>1287</v>
      </c>
      <c r="D165" s="1">
        <v>125</v>
      </c>
      <c r="E165" s="1">
        <f>Sales_Table[[#This Row],[Units Sold]]*Sales_Table[[#This Row],[Sale Price]]-Sales_Table[[#This Row],[Discounts]]</f>
        <v>156048.75</v>
      </c>
      <c r="F165" s="1">
        <v>4826.25</v>
      </c>
      <c r="G165" s="1">
        <v>154440</v>
      </c>
      <c r="H165" s="1">
        <f>Sales_Table[[#This Row],[sales amount]]-Sales_Table[[#This Row],[COGS]]</f>
        <v>1608.75</v>
      </c>
      <c r="I165" s="5">
        <v>41974</v>
      </c>
      <c r="J165" s="8">
        <f>MONTH(Sales_Table[[#This Row],[Date]])</f>
        <v>12</v>
      </c>
      <c r="K165" s="8">
        <f>YEAR(Sales_Table[[#This Row],[Date]])</f>
        <v>2014</v>
      </c>
    </row>
    <row r="166" spans="1:11" x14ac:dyDescent="0.3">
      <c r="A166" s="4" t="s">
        <v>9</v>
      </c>
      <c r="B166" s="4" t="str" cm="1">
        <f t="array" ref="B166">_xlfn.IFS(Sales_Table[[#This Row],[Discounts]]&gt;50000,"High discount",Sales_Table[[#This Row],[Discounts]]&gt;=5001,"medium discount",Sales_Table[[#This Row],[Discounts]]&gt;=1,"Low discount",Sales_Table[[#This Row],[Discounts]]&lt;1,"None")</f>
        <v>medium discount</v>
      </c>
      <c r="C166">
        <v>1706</v>
      </c>
      <c r="D166" s="1">
        <v>125</v>
      </c>
      <c r="E166" s="1">
        <f>Sales_Table[[#This Row],[Units Sold]]*Sales_Table[[#This Row],[Sale Price]]-Sales_Table[[#This Row],[Discounts]]</f>
        <v>206852.5</v>
      </c>
      <c r="F166" s="1">
        <v>6397.5</v>
      </c>
      <c r="G166" s="1">
        <v>204720</v>
      </c>
      <c r="H166" s="1">
        <f>Sales_Table[[#This Row],[sales amount]]-Sales_Table[[#This Row],[COGS]]</f>
        <v>2132.5</v>
      </c>
      <c r="I166" s="5">
        <v>41974</v>
      </c>
      <c r="J166" s="8">
        <f>MONTH(Sales_Table[[#This Row],[Date]])</f>
        <v>12</v>
      </c>
      <c r="K166" s="8">
        <f>YEAR(Sales_Table[[#This Row],[Date]])</f>
        <v>2014</v>
      </c>
    </row>
    <row r="167" spans="1:11" x14ac:dyDescent="0.3">
      <c r="A167" s="4" t="s">
        <v>10</v>
      </c>
      <c r="B167" s="4" t="str" cm="1">
        <f t="array" ref="B167">_xlfn.IFS(Sales_Table[[#This Row],[Discounts]]&gt;50000,"High discount",Sales_Table[[#This Row],[Discounts]]&gt;=5001,"medium discount",Sales_Table[[#This Row],[Discounts]]&gt;=1,"Low discount",Sales_Table[[#This Row],[Discounts]]&lt;1,"None")</f>
        <v>medium discount</v>
      </c>
      <c r="C167">
        <v>2009</v>
      </c>
      <c r="D167" s="1">
        <v>125</v>
      </c>
      <c r="E167" s="1">
        <f>Sales_Table[[#This Row],[Units Sold]]*Sales_Table[[#This Row],[Sale Price]]-Sales_Table[[#This Row],[Discounts]]</f>
        <v>243591.25</v>
      </c>
      <c r="F167" s="1">
        <v>7533.75</v>
      </c>
      <c r="G167" s="1">
        <v>241080</v>
      </c>
      <c r="H167" s="1">
        <f>Sales_Table[[#This Row],[sales amount]]-Sales_Table[[#This Row],[COGS]]</f>
        <v>2511.25</v>
      </c>
      <c r="I167" s="5">
        <v>41913</v>
      </c>
      <c r="J167" s="8">
        <f>MONTH(Sales_Table[[#This Row],[Date]])</f>
        <v>10</v>
      </c>
      <c r="K167" s="8">
        <f>YEAR(Sales_Table[[#This Row],[Date]])</f>
        <v>2014</v>
      </c>
    </row>
    <row r="168" spans="1:11" x14ac:dyDescent="0.3">
      <c r="A168" s="4" t="s">
        <v>11</v>
      </c>
      <c r="B168" s="4" t="str" cm="1">
        <f t="array" ref="B168">_xlfn.IFS(Sales_Table[[#This Row],[Discounts]]&gt;50000,"High discount",Sales_Table[[#This Row],[Discounts]]&gt;=5001,"medium discount",Sales_Table[[#This Row],[Discounts]]&gt;=1,"Low discount",Sales_Table[[#This Row],[Discounts]]&lt;1,"None")</f>
        <v>medium discount</v>
      </c>
      <c r="C168">
        <v>2844</v>
      </c>
      <c r="D168" s="1">
        <v>300</v>
      </c>
      <c r="E168" s="1">
        <f>Sales_Table[[#This Row],[Units Sold]]*Sales_Table[[#This Row],[Sale Price]]-Sales_Table[[#This Row],[Discounts]]</f>
        <v>827604</v>
      </c>
      <c r="F168" s="1">
        <v>25596</v>
      </c>
      <c r="G168" s="1">
        <v>711000</v>
      </c>
      <c r="H168" s="1">
        <f>Sales_Table[[#This Row],[sales amount]]-Sales_Table[[#This Row],[COGS]]</f>
        <v>116604</v>
      </c>
      <c r="I168" s="5">
        <v>41671</v>
      </c>
      <c r="J168" s="8">
        <f>MONTH(Sales_Table[[#This Row],[Date]])</f>
        <v>2</v>
      </c>
      <c r="K168" s="8">
        <f>YEAR(Sales_Table[[#This Row],[Date]])</f>
        <v>2014</v>
      </c>
    </row>
    <row r="169" spans="1:11" x14ac:dyDescent="0.3">
      <c r="A169" s="4" t="s">
        <v>11</v>
      </c>
      <c r="B169" s="4" t="str" cm="1">
        <f t="array" ref="B169">_xlfn.IFS(Sales_Table[[#This Row],[Discounts]]&gt;50000,"High discount",Sales_Table[[#This Row],[Discounts]]&gt;=5001,"medium discount",Sales_Table[[#This Row],[Discounts]]&gt;=1,"Low discount",Sales_Table[[#This Row],[Discounts]]&lt;1,"None")</f>
        <v>Low discount</v>
      </c>
      <c r="C169">
        <v>1916</v>
      </c>
      <c r="D169" s="1">
        <v>12</v>
      </c>
      <c r="E169" s="1">
        <f>Sales_Table[[#This Row],[Units Sold]]*Sales_Table[[#This Row],[Sale Price]]-Sales_Table[[#This Row],[Discounts]]</f>
        <v>22302.240000000002</v>
      </c>
      <c r="F169" s="1">
        <v>689.76</v>
      </c>
      <c r="G169" s="1">
        <v>5748</v>
      </c>
      <c r="H169" s="1">
        <f>Sales_Table[[#This Row],[sales amount]]-Sales_Table[[#This Row],[COGS]]</f>
        <v>16554.240000000002</v>
      </c>
      <c r="I169" s="5">
        <v>41730</v>
      </c>
      <c r="J169" s="8">
        <f>MONTH(Sales_Table[[#This Row],[Date]])</f>
        <v>4</v>
      </c>
      <c r="K169" s="8">
        <f>YEAR(Sales_Table[[#This Row],[Date]])</f>
        <v>2014</v>
      </c>
    </row>
    <row r="170" spans="1:11" x14ac:dyDescent="0.3">
      <c r="A170" s="4" t="s">
        <v>11</v>
      </c>
      <c r="B170" s="4" t="str" cm="1">
        <f t="array" ref="B170">_xlfn.IFS(Sales_Table[[#This Row],[Discounts]]&gt;50000,"High discount",Sales_Table[[#This Row],[Discounts]]&gt;=5001,"medium discount",Sales_Table[[#This Row],[Discounts]]&gt;=1,"Low discount",Sales_Table[[#This Row],[Discounts]]&lt;1,"None")</f>
        <v>medium discount</v>
      </c>
      <c r="C170">
        <v>1570</v>
      </c>
      <c r="D170" s="1">
        <v>125</v>
      </c>
      <c r="E170" s="1">
        <f>Sales_Table[[#This Row],[Units Sold]]*Sales_Table[[#This Row],[Sale Price]]-Sales_Table[[#This Row],[Discounts]]</f>
        <v>190362.5</v>
      </c>
      <c r="F170" s="1">
        <v>5887.5</v>
      </c>
      <c r="G170" s="1">
        <v>188400</v>
      </c>
      <c r="H170" s="1">
        <f>Sales_Table[[#This Row],[sales amount]]-Sales_Table[[#This Row],[COGS]]</f>
        <v>1962.5</v>
      </c>
      <c r="I170" s="5">
        <v>41791</v>
      </c>
      <c r="J170" s="8">
        <f>MONTH(Sales_Table[[#This Row],[Date]])</f>
        <v>6</v>
      </c>
      <c r="K170" s="8">
        <f>YEAR(Sales_Table[[#This Row],[Date]])</f>
        <v>2014</v>
      </c>
    </row>
    <row r="171" spans="1:11" x14ac:dyDescent="0.3">
      <c r="A171" s="4" t="s">
        <v>11</v>
      </c>
      <c r="B171" s="4" t="str" cm="1">
        <f t="array" ref="B171">_xlfn.IFS(Sales_Table[[#This Row],[Discounts]]&gt;50000,"High discount",Sales_Table[[#This Row],[Discounts]]&gt;=5001,"medium discount",Sales_Table[[#This Row],[Discounts]]&gt;=1,"Low discount",Sales_Table[[#This Row],[Discounts]]&lt;1,"None")</f>
        <v>medium discount</v>
      </c>
      <c r="C171">
        <v>1874</v>
      </c>
      <c r="D171" s="1">
        <v>300</v>
      </c>
      <c r="E171" s="1">
        <f>Sales_Table[[#This Row],[Units Sold]]*Sales_Table[[#This Row],[Sale Price]]-Sales_Table[[#This Row],[Discounts]]</f>
        <v>545334</v>
      </c>
      <c r="F171" s="1">
        <v>16866</v>
      </c>
      <c r="G171" s="1">
        <v>468500</v>
      </c>
      <c r="H171" s="1">
        <f>Sales_Table[[#This Row],[sales amount]]-Sales_Table[[#This Row],[COGS]]</f>
        <v>76834</v>
      </c>
      <c r="I171" s="5">
        <v>41852</v>
      </c>
      <c r="J171" s="8">
        <f>MONTH(Sales_Table[[#This Row],[Date]])</f>
        <v>8</v>
      </c>
      <c r="K171" s="8">
        <f>YEAR(Sales_Table[[#This Row],[Date]])</f>
        <v>2014</v>
      </c>
    </row>
    <row r="172" spans="1:11" x14ac:dyDescent="0.3">
      <c r="A172" s="4" t="s">
        <v>11</v>
      </c>
      <c r="B172" s="4" t="str" cm="1">
        <f t="array" ref="B172">_xlfn.IFS(Sales_Table[[#This Row],[Discounts]]&gt;50000,"High discount",Sales_Table[[#This Row],[Discounts]]&gt;=5001,"medium discount",Sales_Table[[#This Row],[Discounts]]&gt;=1,"Low discount",Sales_Table[[#This Row],[Discounts]]&lt;1,"None")</f>
        <v>medium discount</v>
      </c>
      <c r="C172">
        <v>1642</v>
      </c>
      <c r="D172" s="1">
        <v>350</v>
      </c>
      <c r="E172" s="1">
        <f>Sales_Table[[#This Row],[Units Sold]]*Sales_Table[[#This Row],[Sale Price]]-Sales_Table[[#This Row],[Discounts]]</f>
        <v>557459</v>
      </c>
      <c r="F172" s="1">
        <v>17241</v>
      </c>
      <c r="G172" s="1">
        <v>426920</v>
      </c>
      <c r="H172" s="1">
        <f>Sales_Table[[#This Row],[sales amount]]-Sales_Table[[#This Row],[COGS]]</f>
        <v>130539</v>
      </c>
      <c r="I172" s="5">
        <v>41852</v>
      </c>
      <c r="J172" s="8">
        <f>MONTH(Sales_Table[[#This Row],[Date]])</f>
        <v>8</v>
      </c>
      <c r="K172" s="8">
        <f>YEAR(Sales_Table[[#This Row],[Date]])</f>
        <v>2014</v>
      </c>
    </row>
    <row r="173" spans="1:11" x14ac:dyDescent="0.3">
      <c r="A173" s="4" t="s">
        <v>11</v>
      </c>
      <c r="B173" s="4" t="str" cm="1">
        <f t="array" ref="B173">_xlfn.IFS(Sales_Table[[#This Row],[Discounts]]&gt;50000,"High discount",Sales_Table[[#This Row],[Discounts]]&gt;=5001,"medium discount",Sales_Table[[#This Row],[Discounts]]&gt;=1,"Low discount",Sales_Table[[#This Row],[Discounts]]&lt;1,"None")</f>
        <v>Low discount</v>
      </c>
      <c r="C173">
        <v>1945</v>
      </c>
      <c r="D173" s="1">
        <v>15</v>
      </c>
      <c r="E173" s="1">
        <f>Sales_Table[[#This Row],[Units Sold]]*Sales_Table[[#This Row],[Sale Price]]-Sales_Table[[#This Row],[Discounts]]</f>
        <v>28299.75</v>
      </c>
      <c r="F173" s="1">
        <v>875.25</v>
      </c>
      <c r="G173" s="1">
        <v>19450</v>
      </c>
      <c r="H173" s="1">
        <f>Sales_Table[[#This Row],[sales amount]]-Sales_Table[[#This Row],[COGS]]</f>
        <v>8849.75</v>
      </c>
      <c r="I173" s="5">
        <v>41548</v>
      </c>
      <c r="J173" s="8">
        <f>MONTH(Sales_Table[[#This Row],[Date]])</f>
        <v>10</v>
      </c>
      <c r="K173" s="8">
        <f>YEAR(Sales_Table[[#This Row],[Date]])</f>
        <v>2013</v>
      </c>
    </row>
    <row r="174" spans="1:11" x14ac:dyDescent="0.3">
      <c r="A174" s="4" t="s">
        <v>7</v>
      </c>
      <c r="B174" s="4" t="str" cm="1">
        <f t="array" ref="B174">_xlfn.IFS(Sales_Table[[#This Row],[Discounts]]&gt;50000,"High discount",Sales_Table[[#This Row],[Discounts]]&gt;=5001,"medium discount",Sales_Table[[#This Row],[Discounts]]&gt;=1,"Low discount",Sales_Table[[#This Row],[Discounts]]&lt;1,"None")</f>
        <v>Low discount</v>
      </c>
      <c r="C174">
        <v>831</v>
      </c>
      <c r="D174" s="1">
        <v>20</v>
      </c>
      <c r="E174" s="1">
        <f>Sales_Table[[#This Row],[Units Sold]]*Sales_Table[[#This Row],[Sale Price]]-Sales_Table[[#This Row],[Discounts]]</f>
        <v>16121.4</v>
      </c>
      <c r="F174" s="1">
        <v>498.6</v>
      </c>
      <c r="G174" s="1">
        <v>8310</v>
      </c>
      <c r="H174" s="1">
        <f>Sales_Table[[#This Row],[sales amount]]-Sales_Table[[#This Row],[COGS]]</f>
        <v>7811.4</v>
      </c>
      <c r="I174" s="5">
        <v>41760</v>
      </c>
      <c r="J174" s="8">
        <f>MONTH(Sales_Table[[#This Row],[Date]])</f>
        <v>5</v>
      </c>
      <c r="K174" s="8">
        <f>YEAR(Sales_Table[[#This Row],[Date]])</f>
        <v>2014</v>
      </c>
    </row>
    <row r="175" spans="1:11" x14ac:dyDescent="0.3">
      <c r="A175" s="4" t="s">
        <v>9</v>
      </c>
      <c r="B175" s="4" t="str" cm="1">
        <f t="array" ref="B175">_xlfn.IFS(Sales_Table[[#This Row],[Discounts]]&gt;50000,"High discount",Sales_Table[[#This Row],[Discounts]]&gt;=5001,"medium discount",Sales_Table[[#This Row],[Discounts]]&gt;=1,"Low discount",Sales_Table[[#This Row],[Discounts]]&lt;1,"None")</f>
        <v>Low discount</v>
      </c>
      <c r="C175">
        <v>1760</v>
      </c>
      <c r="D175" s="1">
        <v>7</v>
      </c>
      <c r="E175" s="1">
        <f>Sales_Table[[#This Row],[Units Sold]]*Sales_Table[[#This Row],[Sale Price]]-Sales_Table[[#This Row],[Discounts]]</f>
        <v>11950.4</v>
      </c>
      <c r="F175" s="1">
        <v>369.6</v>
      </c>
      <c r="G175" s="1">
        <v>8800</v>
      </c>
      <c r="H175" s="1">
        <f>Sales_Table[[#This Row],[sales amount]]-Sales_Table[[#This Row],[COGS]]</f>
        <v>3150.3999999999996</v>
      </c>
      <c r="I175" s="5">
        <v>41518</v>
      </c>
      <c r="J175" s="8">
        <f>MONTH(Sales_Table[[#This Row],[Date]])</f>
        <v>9</v>
      </c>
      <c r="K175" s="8">
        <f>YEAR(Sales_Table[[#This Row],[Date]])</f>
        <v>2013</v>
      </c>
    </row>
    <row r="176" spans="1:11" x14ac:dyDescent="0.3">
      <c r="A176" s="4" t="s">
        <v>10</v>
      </c>
      <c r="B176" s="4" t="str" cm="1">
        <f t="array" ref="B176">_xlfn.IFS(Sales_Table[[#This Row],[Discounts]]&gt;50000,"High discount",Sales_Table[[#This Row],[Discounts]]&gt;=5001,"medium discount",Sales_Table[[#This Row],[Discounts]]&gt;=1,"Low discount",Sales_Table[[#This Row],[Discounts]]&lt;1,"None")</f>
        <v>Low discount</v>
      </c>
      <c r="C176">
        <v>3850.5</v>
      </c>
      <c r="D176" s="1">
        <v>20</v>
      </c>
      <c r="E176" s="1">
        <f>Sales_Table[[#This Row],[Units Sold]]*Sales_Table[[#This Row],[Sale Price]]-Sales_Table[[#This Row],[Discounts]]</f>
        <v>74699.7</v>
      </c>
      <c r="F176" s="1">
        <v>2310.3000000000002</v>
      </c>
      <c r="G176" s="1">
        <v>38505</v>
      </c>
      <c r="H176" s="1">
        <f>Sales_Table[[#This Row],[sales amount]]-Sales_Table[[#This Row],[COGS]]</f>
        <v>36194.699999999997</v>
      </c>
      <c r="I176" s="5">
        <v>41730</v>
      </c>
      <c r="J176" s="8">
        <f>MONTH(Sales_Table[[#This Row],[Date]])</f>
        <v>4</v>
      </c>
      <c r="K176" s="8">
        <f>YEAR(Sales_Table[[#This Row],[Date]])</f>
        <v>2014</v>
      </c>
    </row>
    <row r="177" spans="1:11" x14ac:dyDescent="0.3">
      <c r="A177" s="4" t="s">
        <v>11</v>
      </c>
      <c r="B177" s="4" t="str" cm="1">
        <f t="array" ref="B177">_xlfn.IFS(Sales_Table[[#This Row],[Discounts]]&gt;50000,"High discount",Sales_Table[[#This Row],[Discounts]]&gt;=5001,"medium discount",Sales_Table[[#This Row],[Discounts]]&gt;=1,"Low discount",Sales_Table[[#This Row],[Discounts]]&lt;1,"None")</f>
        <v>Low discount</v>
      </c>
      <c r="C177">
        <v>2479</v>
      </c>
      <c r="D177" s="1">
        <v>12</v>
      </c>
      <c r="E177" s="1">
        <f>Sales_Table[[#This Row],[Units Sold]]*Sales_Table[[#This Row],[Sale Price]]-Sales_Table[[#This Row],[Discounts]]</f>
        <v>28855.56</v>
      </c>
      <c r="F177" s="1">
        <v>892.44</v>
      </c>
      <c r="G177" s="1">
        <v>7437</v>
      </c>
      <c r="H177" s="1">
        <f>Sales_Table[[#This Row],[sales amount]]-Sales_Table[[#This Row],[COGS]]</f>
        <v>21418.560000000001</v>
      </c>
      <c r="I177" s="5">
        <v>41640</v>
      </c>
      <c r="J177" s="8">
        <f>MONTH(Sales_Table[[#This Row],[Date]])</f>
        <v>1</v>
      </c>
      <c r="K177" s="8">
        <f>YEAR(Sales_Table[[#This Row],[Date]])</f>
        <v>2014</v>
      </c>
    </row>
    <row r="178" spans="1:11" x14ac:dyDescent="0.3">
      <c r="A178" s="4" t="s">
        <v>8</v>
      </c>
      <c r="B178" s="4" t="str" cm="1">
        <f t="array" ref="B178">_xlfn.IFS(Sales_Table[[#This Row],[Discounts]]&gt;50000,"High discount",Sales_Table[[#This Row],[Discounts]]&gt;=5001,"medium discount",Sales_Table[[#This Row],[Discounts]]&gt;=1,"Low discount",Sales_Table[[#This Row],[Discounts]]&lt;1,"None")</f>
        <v>Low discount</v>
      </c>
      <c r="C178">
        <v>2031</v>
      </c>
      <c r="D178" s="1">
        <v>15</v>
      </c>
      <c r="E178" s="1">
        <f>Sales_Table[[#This Row],[Units Sold]]*Sales_Table[[#This Row],[Sale Price]]-Sales_Table[[#This Row],[Discounts]]</f>
        <v>29246.400000000001</v>
      </c>
      <c r="F178" s="1">
        <v>1218.5999999999999</v>
      </c>
      <c r="G178" s="1">
        <v>20310</v>
      </c>
      <c r="H178" s="1">
        <f>Sales_Table[[#This Row],[sales amount]]-Sales_Table[[#This Row],[COGS]]</f>
        <v>8936.4000000000015</v>
      </c>
      <c r="I178" s="5">
        <v>41913</v>
      </c>
      <c r="J178" s="8">
        <f>MONTH(Sales_Table[[#This Row],[Date]])</f>
        <v>10</v>
      </c>
      <c r="K178" s="8">
        <f>YEAR(Sales_Table[[#This Row],[Date]])</f>
        <v>2014</v>
      </c>
    </row>
    <row r="179" spans="1:11" x14ac:dyDescent="0.3">
      <c r="A179" s="4" t="s">
        <v>9</v>
      </c>
      <c r="B179" s="4" t="str" cm="1">
        <f t="array" ref="B179">_xlfn.IFS(Sales_Table[[#This Row],[Discounts]]&gt;50000,"High discount",Sales_Table[[#This Row],[Discounts]]&gt;=5001,"medium discount",Sales_Table[[#This Row],[Discounts]]&gt;=1,"Low discount",Sales_Table[[#This Row],[Discounts]]&lt;1,"None")</f>
        <v>Low discount</v>
      </c>
      <c r="C179">
        <v>2031</v>
      </c>
      <c r="D179" s="1">
        <v>15</v>
      </c>
      <c r="E179" s="1">
        <f>Sales_Table[[#This Row],[Units Sold]]*Sales_Table[[#This Row],[Sale Price]]-Sales_Table[[#This Row],[Discounts]]</f>
        <v>29246.400000000001</v>
      </c>
      <c r="F179" s="1">
        <v>1218.5999999999999</v>
      </c>
      <c r="G179" s="1">
        <v>20310</v>
      </c>
      <c r="H179" s="1">
        <f>Sales_Table[[#This Row],[sales amount]]-Sales_Table[[#This Row],[COGS]]</f>
        <v>8936.4000000000015</v>
      </c>
      <c r="I179" s="5">
        <v>41913</v>
      </c>
      <c r="J179" s="8">
        <f>MONTH(Sales_Table[[#This Row],[Date]])</f>
        <v>10</v>
      </c>
      <c r="K179" s="8">
        <f>YEAR(Sales_Table[[#This Row],[Date]])</f>
        <v>2014</v>
      </c>
    </row>
    <row r="180" spans="1:11" x14ac:dyDescent="0.3">
      <c r="A180" s="4" t="s">
        <v>9</v>
      </c>
      <c r="B180" s="4" t="str" cm="1">
        <f t="array" ref="B180">_xlfn.IFS(Sales_Table[[#This Row],[Discounts]]&gt;50000,"High discount",Sales_Table[[#This Row],[Discounts]]&gt;=5001,"medium discount",Sales_Table[[#This Row],[Discounts]]&gt;=1,"Low discount",Sales_Table[[#This Row],[Discounts]]&lt;1,"None")</f>
        <v>Low discount</v>
      </c>
      <c r="C180">
        <v>2261</v>
      </c>
      <c r="D180" s="1">
        <v>15</v>
      </c>
      <c r="E180" s="1">
        <f>Sales_Table[[#This Row],[Units Sold]]*Sales_Table[[#This Row],[Sale Price]]-Sales_Table[[#This Row],[Discounts]]</f>
        <v>32558.400000000001</v>
      </c>
      <c r="F180" s="1">
        <v>1356.6</v>
      </c>
      <c r="G180" s="1">
        <v>22610</v>
      </c>
      <c r="H180" s="1">
        <f>Sales_Table[[#This Row],[sales amount]]-Sales_Table[[#This Row],[COGS]]</f>
        <v>9948.4000000000015</v>
      </c>
      <c r="I180" s="5">
        <v>41609</v>
      </c>
      <c r="J180" s="8">
        <f>MONTH(Sales_Table[[#This Row],[Date]])</f>
        <v>12</v>
      </c>
      <c r="K180" s="8">
        <f>YEAR(Sales_Table[[#This Row],[Date]])</f>
        <v>2013</v>
      </c>
    </row>
    <row r="181" spans="1:11" x14ac:dyDescent="0.3">
      <c r="A181" s="4" t="s">
        <v>10</v>
      </c>
      <c r="B181" s="4" t="str" cm="1">
        <f t="array" ref="B181">_xlfn.IFS(Sales_Table[[#This Row],[Discounts]]&gt;50000,"High discount",Sales_Table[[#This Row],[Discounts]]&gt;=5001,"medium discount",Sales_Table[[#This Row],[Discounts]]&gt;=1,"Low discount",Sales_Table[[#This Row],[Discounts]]&lt;1,"None")</f>
        <v>Low discount</v>
      </c>
      <c r="C181">
        <v>736</v>
      </c>
      <c r="D181" s="1">
        <v>20</v>
      </c>
      <c r="E181" s="1">
        <f>Sales_Table[[#This Row],[Units Sold]]*Sales_Table[[#This Row],[Sale Price]]-Sales_Table[[#This Row],[Discounts]]</f>
        <v>14131.2</v>
      </c>
      <c r="F181" s="1">
        <v>588.79999999999995</v>
      </c>
      <c r="G181" s="1">
        <v>7360</v>
      </c>
      <c r="H181" s="1">
        <f>Sales_Table[[#This Row],[sales amount]]-Sales_Table[[#This Row],[COGS]]</f>
        <v>6771.2000000000007</v>
      </c>
      <c r="I181" s="5">
        <v>41518</v>
      </c>
      <c r="J181" s="8">
        <f>MONTH(Sales_Table[[#This Row],[Date]])</f>
        <v>9</v>
      </c>
      <c r="K181" s="8">
        <f>YEAR(Sales_Table[[#This Row],[Date]])</f>
        <v>2013</v>
      </c>
    </row>
    <row r="182" spans="1:11" x14ac:dyDescent="0.3">
      <c r="A182" s="4" t="s">
        <v>7</v>
      </c>
      <c r="B182" s="4" t="str" cm="1">
        <f t="array" ref="B182">_xlfn.IFS(Sales_Table[[#This Row],[Discounts]]&gt;50000,"High discount",Sales_Table[[#This Row],[Discounts]]&gt;=5001,"medium discount",Sales_Table[[#This Row],[Discounts]]&gt;=1,"Low discount",Sales_Table[[#This Row],[Discounts]]&lt;1,"None")</f>
        <v>Low discount</v>
      </c>
      <c r="C182">
        <v>2851</v>
      </c>
      <c r="D182" s="1">
        <v>7</v>
      </c>
      <c r="E182" s="1">
        <f>Sales_Table[[#This Row],[Units Sold]]*Sales_Table[[#This Row],[Sale Price]]-Sales_Table[[#This Row],[Discounts]]</f>
        <v>19158.72</v>
      </c>
      <c r="F182" s="1">
        <v>798.28</v>
      </c>
      <c r="G182" s="1">
        <v>14255</v>
      </c>
      <c r="H182" s="1">
        <f>Sales_Table[[#This Row],[sales amount]]-Sales_Table[[#This Row],[COGS]]</f>
        <v>4903.7200000000012</v>
      </c>
      <c r="I182" s="5">
        <v>41548</v>
      </c>
      <c r="J182" s="8">
        <f>MONTH(Sales_Table[[#This Row],[Date]])</f>
        <v>10</v>
      </c>
      <c r="K182" s="8">
        <f>YEAR(Sales_Table[[#This Row],[Date]])</f>
        <v>2013</v>
      </c>
    </row>
    <row r="183" spans="1:11" x14ac:dyDescent="0.3">
      <c r="A183" s="4" t="s">
        <v>7</v>
      </c>
      <c r="B183" s="4" t="str" cm="1">
        <f t="array" ref="B183">_xlfn.IFS(Sales_Table[[#This Row],[Discounts]]&gt;50000,"High discount",Sales_Table[[#This Row],[Discounts]]&gt;=5001,"medium discount",Sales_Table[[#This Row],[Discounts]]&gt;=1,"Low discount",Sales_Table[[#This Row],[Discounts]]&lt;1,"None")</f>
        <v>medium discount</v>
      </c>
      <c r="C183">
        <v>2021</v>
      </c>
      <c r="D183" s="1">
        <v>300</v>
      </c>
      <c r="E183" s="1">
        <f>Sales_Table[[#This Row],[Units Sold]]*Sales_Table[[#This Row],[Sale Price]]-Sales_Table[[#This Row],[Discounts]]</f>
        <v>582048</v>
      </c>
      <c r="F183" s="1">
        <v>24252</v>
      </c>
      <c r="G183" s="1">
        <v>505250</v>
      </c>
      <c r="H183" s="1">
        <f>Sales_Table[[#This Row],[sales amount]]-Sales_Table[[#This Row],[COGS]]</f>
        <v>76798</v>
      </c>
      <c r="I183" s="5">
        <v>41913</v>
      </c>
      <c r="J183" s="8">
        <f>MONTH(Sales_Table[[#This Row],[Date]])</f>
        <v>10</v>
      </c>
      <c r="K183" s="8">
        <f>YEAR(Sales_Table[[#This Row],[Date]])</f>
        <v>2014</v>
      </c>
    </row>
    <row r="184" spans="1:11" x14ac:dyDescent="0.3">
      <c r="A184" s="4" t="s">
        <v>7</v>
      </c>
      <c r="B184" s="4" t="str" cm="1">
        <f t="array" ref="B184">_xlfn.IFS(Sales_Table[[#This Row],[Discounts]]&gt;50000,"High discount",Sales_Table[[#This Row],[Discounts]]&gt;=5001,"medium discount",Sales_Table[[#This Row],[Discounts]]&gt;=1,"Low discount",Sales_Table[[#This Row],[Discounts]]&lt;1,"None")</f>
        <v>Low discount</v>
      </c>
      <c r="C184">
        <v>274</v>
      </c>
      <c r="D184" s="1">
        <v>350</v>
      </c>
      <c r="E184" s="1">
        <f>Sales_Table[[#This Row],[Units Sold]]*Sales_Table[[#This Row],[Sale Price]]-Sales_Table[[#This Row],[Discounts]]</f>
        <v>92064</v>
      </c>
      <c r="F184" s="1">
        <v>3836</v>
      </c>
      <c r="G184" s="1">
        <v>71240</v>
      </c>
      <c r="H184" s="1">
        <f>Sales_Table[[#This Row],[sales amount]]-Sales_Table[[#This Row],[COGS]]</f>
        <v>20824</v>
      </c>
      <c r="I184" s="5">
        <v>41974</v>
      </c>
      <c r="J184" s="8">
        <f>MONTH(Sales_Table[[#This Row],[Date]])</f>
        <v>12</v>
      </c>
      <c r="K184" s="8">
        <f>YEAR(Sales_Table[[#This Row],[Date]])</f>
        <v>2014</v>
      </c>
    </row>
    <row r="185" spans="1:11" x14ac:dyDescent="0.3">
      <c r="A185" s="4" t="s">
        <v>8</v>
      </c>
      <c r="B185" s="4" t="str" cm="1">
        <f t="array" ref="B185">_xlfn.IFS(Sales_Table[[#This Row],[Discounts]]&gt;50000,"High discount",Sales_Table[[#This Row],[Discounts]]&gt;=5001,"medium discount",Sales_Table[[#This Row],[Discounts]]&gt;=1,"Low discount",Sales_Table[[#This Row],[Discounts]]&lt;1,"None")</f>
        <v>Low discount</v>
      </c>
      <c r="C185">
        <v>1967</v>
      </c>
      <c r="D185" s="1">
        <v>15</v>
      </c>
      <c r="E185" s="1">
        <f>Sales_Table[[#This Row],[Units Sold]]*Sales_Table[[#This Row],[Sale Price]]-Sales_Table[[#This Row],[Discounts]]</f>
        <v>28324.799999999999</v>
      </c>
      <c r="F185" s="1">
        <v>1180.2</v>
      </c>
      <c r="G185" s="1">
        <v>19670</v>
      </c>
      <c r="H185" s="1">
        <f>Sales_Table[[#This Row],[sales amount]]-Sales_Table[[#This Row],[COGS]]</f>
        <v>8654.7999999999993</v>
      </c>
      <c r="I185" s="5">
        <v>41699</v>
      </c>
      <c r="J185" s="8">
        <f>MONTH(Sales_Table[[#This Row],[Date]])</f>
        <v>3</v>
      </c>
      <c r="K185" s="8">
        <f>YEAR(Sales_Table[[#This Row],[Date]])</f>
        <v>2014</v>
      </c>
    </row>
    <row r="186" spans="1:11" x14ac:dyDescent="0.3">
      <c r="A186" s="4" t="s">
        <v>8</v>
      </c>
      <c r="B186" s="4" t="str" cm="1">
        <f t="array" ref="B186">_xlfn.IFS(Sales_Table[[#This Row],[Discounts]]&gt;50000,"High discount",Sales_Table[[#This Row],[Discounts]]&gt;=5001,"medium discount",Sales_Table[[#This Row],[Discounts]]&gt;=1,"Low discount",Sales_Table[[#This Row],[Discounts]]&lt;1,"None")</f>
        <v>medium discount</v>
      </c>
      <c r="C186">
        <v>1859</v>
      </c>
      <c r="D186" s="1">
        <v>300</v>
      </c>
      <c r="E186" s="1">
        <f>Sales_Table[[#This Row],[Units Sold]]*Sales_Table[[#This Row],[Sale Price]]-Sales_Table[[#This Row],[Discounts]]</f>
        <v>535392</v>
      </c>
      <c r="F186" s="1">
        <v>22308</v>
      </c>
      <c r="G186" s="1">
        <v>464750</v>
      </c>
      <c r="H186" s="1">
        <f>Sales_Table[[#This Row],[sales amount]]-Sales_Table[[#This Row],[COGS]]</f>
        <v>70642</v>
      </c>
      <c r="I186" s="5">
        <v>41852</v>
      </c>
      <c r="J186" s="8">
        <f>MONTH(Sales_Table[[#This Row],[Date]])</f>
        <v>8</v>
      </c>
      <c r="K186" s="8">
        <f>YEAR(Sales_Table[[#This Row],[Date]])</f>
        <v>2014</v>
      </c>
    </row>
    <row r="187" spans="1:11" x14ac:dyDescent="0.3">
      <c r="A187" s="4" t="s">
        <v>8</v>
      </c>
      <c r="B187" s="4" t="str" cm="1">
        <f t="array" ref="B187">_xlfn.IFS(Sales_Table[[#This Row],[Discounts]]&gt;50000,"High discount",Sales_Table[[#This Row],[Discounts]]&gt;=5001,"medium discount",Sales_Table[[#This Row],[Discounts]]&gt;=1,"Low discount",Sales_Table[[#This Row],[Discounts]]&lt;1,"None")</f>
        <v>Low discount</v>
      </c>
      <c r="C187">
        <v>2851</v>
      </c>
      <c r="D187" s="1">
        <v>7</v>
      </c>
      <c r="E187" s="1">
        <f>Sales_Table[[#This Row],[Units Sold]]*Sales_Table[[#This Row],[Sale Price]]-Sales_Table[[#This Row],[Discounts]]</f>
        <v>19158.72</v>
      </c>
      <c r="F187" s="1">
        <v>798.28</v>
      </c>
      <c r="G187" s="1">
        <v>14255</v>
      </c>
      <c r="H187" s="1">
        <f>Sales_Table[[#This Row],[sales amount]]-Sales_Table[[#This Row],[COGS]]</f>
        <v>4903.7200000000012</v>
      </c>
      <c r="I187" s="5">
        <v>41548</v>
      </c>
      <c r="J187" s="8">
        <f>MONTH(Sales_Table[[#This Row],[Date]])</f>
        <v>10</v>
      </c>
      <c r="K187" s="8">
        <f>YEAR(Sales_Table[[#This Row],[Date]])</f>
        <v>2013</v>
      </c>
    </row>
    <row r="188" spans="1:11" x14ac:dyDescent="0.3">
      <c r="A188" s="4" t="s">
        <v>8</v>
      </c>
      <c r="B188" s="4" t="str" cm="1">
        <f t="array" ref="B188">_xlfn.IFS(Sales_Table[[#This Row],[Discounts]]&gt;50000,"High discount",Sales_Table[[#This Row],[Discounts]]&gt;=5001,"medium discount",Sales_Table[[#This Row],[Discounts]]&gt;=1,"Low discount",Sales_Table[[#This Row],[Discounts]]&lt;1,"None")</f>
        <v>medium discount</v>
      </c>
      <c r="C188">
        <v>2021</v>
      </c>
      <c r="D188" s="1">
        <v>300</v>
      </c>
      <c r="E188" s="1">
        <f>Sales_Table[[#This Row],[Units Sold]]*Sales_Table[[#This Row],[Sale Price]]-Sales_Table[[#This Row],[Discounts]]</f>
        <v>582048</v>
      </c>
      <c r="F188" s="1">
        <v>24252</v>
      </c>
      <c r="G188" s="1">
        <v>505250</v>
      </c>
      <c r="H188" s="1">
        <f>Sales_Table[[#This Row],[sales amount]]-Sales_Table[[#This Row],[COGS]]</f>
        <v>76798</v>
      </c>
      <c r="I188" s="5">
        <v>41913</v>
      </c>
      <c r="J188" s="8">
        <f>MONTH(Sales_Table[[#This Row],[Date]])</f>
        <v>10</v>
      </c>
      <c r="K188" s="8">
        <f>YEAR(Sales_Table[[#This Row],[Date]])</f>
        <v>2014</v>
      </c>
    </row>
    <row r="189" spans="1:11" x14ac:dyDescent="0.3">
      <c r="A189" s="4" t="s">
        <v>8</v>
      </c>
      <c r="B189" s="4" t="str" cm="1">
        <f t="array" ref="B189">_xlfn.IFS(Sales_Table[[#This Row],[Discounts]]&gt;50000,"High discount",Sales_Table[[#This Row],[Discounts]]&gt;=5001,"medium discount",Sales_Table[[#This Row],[Discounts]]&gt;=1,"Low discount",Sales_Table[[#This Row],[Discounts]]&lt;1,"None")</f>
        <v>medium discount</v>
      </c>
      <c r="C189">
        <v>1138</v>
      </c>
      <c r="D189" s="1">
        <v>125</v>
      </c>
      <c r="E189" s="1">
        <f>Sales_Table[[#This Row],[Units Sold]]*Sales_Table[[#This Row],[Sale Price]]-Sales_Table[[#This Row],[Discounts]]</f>
        <v>136560</v>
      </c>
      <c r="F189" s="1">
        <v>5690</v>
      </c>
      <c r="G189" s="1">
        <v>136560</v>
      </c>
      <c r="H189" s="1">
        <f>Sales_Table[[#This Row],[sales amount]]-Sales_Table[[#This Row],[COGS]]</f>
        <v>0</v>
      </c>
      <c r="I189" s="5">
        <v>41974</v>
      </c>
      <c r="J189" s="8">
        <f>MONTH(Sales_Table[[#This Row],[Date]])</f>
        <v>12</v>
      </c>
      <c r="K189" s="8">
        <f>YEAR(Sales_Table[[#This Row],[Date]])</f>
        <v>2014</v>
      </c>
    </row>
    <row r="190" spans="1:11" x14ac:dyDescent="0.3">
      <c r="A190" s="4" t="s">
        <v>9</v>
      </c>
      <c r="B190" s="4" t="str" cm="1">
        <f t="array" ref="B190">_xlfn.IFS(Sales_Table[[#This Row],[Discounts]]&gt;50000,"High discount",Sales_Table[[#This Row],[Discounts]]&gt;=5001,"medium discount",Sales_Table[[#This Row],[Discounts]]&gt;=1,"Low discount",Sales_Table[[#This Row],[Discounts]]&lt;1,"None")</f>
        <v>Low discount</v>
      </c>
      <c r="C190">
        <v>4251</v>
      </c>
      <c r="D190" s="1">
        <v>7</v>
      </c>
      <c r="E190" s="1">
        <f>Sales_Table[[#This Row],[Units Sold]]*Sales_Table[[#This Row],[Sale Price]]-Sales_Table[[#This Row],[Discounts]]</f>
        <v>28566.720000000001</v>
      </c>
      <c r="F190" s="1">
        <v>1190.28</v>
      </c>
      <c r="G190" s="1">
        <v>21255</v>
      </c>
      <c r="H190" s="1">
        <f>Sales_Table[[#This Row],[sales amount]]-Sales_Table[[#This Row],[COGS]]</f>
        <v>7311.7200000000012</v>
      </c>
      <c r="I190" s="5">
        <v>41640</v>
      </c>
      <c r="J190" s="8">
        <f>MONTH(Sales_Table[[#This Row],[Date]])</f>
        <v>1</v>
      </c>
      <c r="K190" s="8">
        <f>YEAR(Sales_Table[[#This Row],[Date]])</f>
        <v>2014</v>
      </c>
    </row>
    <row r="191" spans="1:11" x14ac:dyDescent="0.3">
      <c r="A191" s="4" t="s">
        <v>9</v>
      </c>
      <c r="B191" s="4" t="str" cm="1">
        <f t="array" ref="B191">_xlfn.IFS(Sales_Table[[#This Row],[Discounts]]&gt;50000,"High discount",Sales_Table[[#This Row],[Discounts]]&gt;=5001,"medium discount",Sales_Table[[#This Row],[Discounts]]&gt;=1,"Low discount",Sales_Table[[#This Row],[Discounts]]&lt;1,"None")</f>
        <v>Low discount</v>
      </c>
      <c r="C191">
        <v>795</v>
      </c>
      <c r="D191" s="1">
        <v>125</v>
      </c>
      <c r="E191" s="1">
        <f>Sales_Table[[#This Row],[Units Sold]]*Sales_Table[[#This Row],[Sale Price]]-Sales_Table[[#This Row],[Discounts]]</f>
        <v>95400</v>
      </c>
      <c r="F191" s="1">
        <v>3975</v>
      </c>
      <c r="G191" s="1">
        <v>95400</v>
      </c>
      <c r="H191" s="1">
        <f>Sales_Table[[#This Row],[sales amount]]-Sales_Table[[#This Row],[COGS]]</f>
        <v>0</v>
      </c>
      <c r="I191" s="5">
        <v>41699</v>
      </c>
      <c r="J191" s="8">
        <f>MONTH(Sales_Table[[#This Row],[Date]])</f>
        <v>3</v>
      </c>
      <c r="K191" s="8">
        <f>YEAR(Sales_Table[[#This Row],[Date]])</f>
        <v>2014</v>
      </c>
    </row>
    <row r="192" spans="1:11" x14ac:dyDescent="0.3">
      <c r="A192" s="4" t="s">
        <v>9</v>
      </c>
      <c r="B192" s="4" t="str" cm="1">
        <f t="array" ref="B192">_xlfn.IFS(Sales_Table[[#This Row],[Discounts]]&gt;50000,"High discount",Sales_Table[[#This Row],[Discounts]]&gt;=5001,"medium discount",Sales_Table[[#This Row],[Discounts]]&gt;=1,"Low discount",Sales_Table[[#This Row],[Discounts]]&lt;1,"None")</f>
        <v>medium discount</v>
      </c>
      <c r="C192">
        <v>1414.5</v>
      </c>
      <c r="D192" s="1">
        <v>300</v>
      </c>
      <c r="E192" s="1">
        <f>Sales_Table[[#This Row],[Units Sold]]*Sales_Table[[#This Row],[Sale Price]]-Sales_Table[[#This Row],[Discounts]]</f>
        <v>407376</v>
      </c>
      <c r="F192" s="1">
        <v>16974</v>
      </c>
      <c r="G192" s="1">
        <v>353625</v>
      </c>
      <c r="H192" s="1">
        <f>Sales_Table[[#This Row],[sales amount]]-Sales_Table[[#This Row],[COGS]]</f>
        <v>53751</v>
      </c>
      <c r="I192" s="5">
        <v>41730</v>
      </c>
      <c r="J192" s="8">
        <f>MONTH(Sales_Table[[#This Row],[Date]])</f>
        <v>4</v>
      </c>
      <c r="K192" s="8">
        <f>YEAR(Sales_Table[[#This Row],[Date]])</f>
        <v>2014</v>
      </c>
    </row>
    <row r="193" spans="1:11" x14ac:dyDescent="0.3">
      <c r="A193" s="4" t="s">
        <v>9</v>
      </c>
      <c r="B193" s="4" t="str" cm="1">
        <f t="array" ref="B193">_xlfn.IFS(Sales_Table[[#This Row],[Discounts]]&gt;50000,"High discount",Sales_Table[[#This Row],[Discounts]]&gt;=5001,"medium discount",Sales_Table[[#This Row],[Discounts]]&gt;=1,"Low discount",Sales_Table[[#This Row],[Discounts]]&lt;1,"None")</f>
        <v>medium discount</v>
      </c>
      <c r="C193">
        <v>2918</v>
      </c>
      <c r="D193" s="1">
        <v>300</v>
      </c>
      <c r="E193" s="1">
        <f>Sales_Table[[#This Row],[Units Sold]]*Sales_Table[[#This Row],[Sale Price]]-Sales_Table[[#This Row],[Discounts]]</f>
        <v>840384</v>
      </c>
      <c r="F193" s="1">
        <v>35016</v>
      </c>
      <c r="G193" s="1">
        <v>729500</v>
      </c>
      <c r="H193" s="1">
        <f>Sales_Table[[#This Row],[sales amount]]-Sales_Table[[#This Row],[COGS]]</f>
        <v>110884</v>
      </c>
      <c r="I193" s="5">
        <v>41760</v>
      </c>
      <c r="J193" s="8">
        <f>MONTH(Sales_Table[[#This Row],[Date]])</f>
        <v>5</v>
      </c>
      <c r="K193" s="8">
        <f>YEAR(Sales_Table[[#This Row],[Date]])</f>
        <v>2014</v>
      </c>
    </row>
    <row r="194" spans="1:11" x14ac:dyDescent="0.3">
      <c r="A194" s="4" t="s">
        <v>9</v>
      </c>
      <c r="B194" s="4" t="str" cm="1">
        <f t="array" ref="B194">_xlfn.IFS(Sales_Table[[#This Row],[Discounts]]&gt;50000,"High discount",Sales_Table[[#This Row],[Discounts]]&gt;=5001,"medium discount",Sales_Table[[#This Row],[Discounts]]&gt;=1,"Low discount",Sales_Table[[#This Row],[Discounts]]&lt;1,"None")</f>
        <v>medium discount</v>
      </c>
      <c r="C194">
        <v>3450</v>
      </c>
      <c r="D194" s="1">
        <v>350</v>
      </c>
      <c r="E194" s="1">
        <f>Sales_Table[[#This Row],[Units Sold]]*Sales_Table[[#This Row],[Sale Price]]-Sales_Table[[#This Row],[Discounts]]</f>
        <v>1159200</v>
      </c>
      <c r="F194" s="1">
        <v>48300</v>
      </c>
      <c r="G194" s="1">
        <v>897000</v>
      </c>
      <c r="H194" s="1">
        <f>Sales_Table[[#This Row],[sales amount]]-Sales_Table[[#This Row],[COGS]]</f>
        <v>262200</v>
      </c>
      <c r="I194" s="5">
        <v>41821</v>
      </c>
      <c r="J194" s="8">
        <f>MONTH(Sales_Table[[#This Row],[Date]])</f>
        <v>7</v>
      </c>
      <c r="K194" s="8">
        <f>YEAR(Sales_Table[[#This Row],[Date]])</f>
        <v>2014</v>
      </c>
    </row>
    <row r="195" spans="1:11" x14ac:dyDescent="0.3">
      <c r="A195" s="4" t="s">
        <v>9</v>
      </c>
      <c r="B195" s="4" t="str" cm="1">
        <f t="array" ref="B195">_xlfn.IFS(Sales_Table[[#This Row],[Discounts]]&gt;50000,"High discount",Sales_Table[[#This Row],[Discounts]]&gt;=5001,"medium discount",Sales_Table[[#This Row],[Discounts]]&gt;=1,"Low discount",Sales_Table[[#This Row],[Discounts]]&lt;1,"None")</f>
        <v>medium discount</v>
      </c>
      <c r="C195">
        <v>2988</v>
      </c>
      <c r="D195" s="1">
        <v>125</v>
      </c>
      <c r="E195" s="1">
        <f>Sales_Table[[#This Row],[Units Sold]]*Sales_Table[[#This Row],[Sale Price]]-Sales_Table[[#This Row],[Discounts]]</f>
        <v>358560</v>
      </c>
      <c r="F195" s="1">
        <v>14940</v>
      </c>
      <c r="G195" s="1">
        <v>358560</v>
      </c>
      <c r="H195" s="1">
        <f>Sales_Table[[#This Row],[sales amount]]-Sales_Table[[#This Row],[COGS]]</f>
        <v>0</v>
      </c>
      <c r="I195" s="5">
        <v>41821</v>
      </c>
      <c r="J195" s="8">
        <f>MONTH(Sales_Table[[#This Row],[Date]])</f>
        <v>7</v>
      </c>
      <c r="K195" s="8">
        <f>YEAR(Sales_Table[[#This Row],[Date]])</f>
        <v>2014</v>
      </c>
    </row>
    <row r="196" spans="1:11" x14ac:dyDescent="0.3">
      <c r="A196" s="4" t="s">
        <v>9</v>
      </c>
      <c r="B196" s="4" t="str" cm="1">
        <f t="array" ref="B196">_xlfn.IFS(Sales_Table[[#This Row],[Discounts]]&gt;50000,"High discount",Sales_Table[[#This Row],[Discounts]]&gt;=5001,"medium discount",Sales_Table[[#This Row],[Discounts]]&gt;=1,"Low discount",Sales_Table[[#This Row],[Discounts]]&lt;1,"None")</f>
        <v>Low discount</v>
      </c>
      <c r="C196">
        <v>218</v>
      </c>
      <c r="D196" s="1">
        <v>15</v>
      </c>
      <c r="E196" s="1">
        <f>Sales_Table[[#This Row],[Units Sold]]*Sales_Table[[#This Row],[Sale Price]]-Sales_Table[[#This Row],[Discounts]]</f>
        <v>3139.2</v>
      </c>
      <c r="F196" s="1">
        <v>130.80000000000001</v>
      </c>
      <c r="G196" s="1">
        <v>2180</v>
      </c>
      <c r="H196" s="1">
        <f>Sales_Table[[#This Row],[sales amount]]-Sales_Table[[#This Row],[COGS]]</f>
        <v>959.19999999999982</v>
      </c>
      <c r="I196" s="5">
        <v>41883</v>
      </c>
      <c r="J196" s="8">
        <f>MONTH(Sales_Table[[#This Row],[Date]])</f>
        <v>9</v>
      </c>
      <c r="K196" s="8">
        <f>YEAR(Sales_Table[[#This Row],[Date]])</f>
        <v>2014</v>
      </c>
    </row>
    <row r="197" spans="1:11" x14ac:dyDescent="0.3">
      <c r="A197" s="4" t="s">
        <v>9</v>
      </c>
      <c r="B197" s="4" t="str" cm="1">
        <f t="array" ref="B197">_xlfn.IFS(Sales_Table[[#This Row],[Discounts]]&gt;50000,"High discount",Sales_Table[[#This Row],[Discounts]]&gt;=5001,"medium discount",Sales_Table[[#This Row],[Discounts]]&gt;=1,"Low discount",Sales_Table[[#This Row],[Discounts]]&lt;1,"None")</f>
        <v>Low discount</v>
      </c>
      <c r="C197">
        <v>2074</v>
      </c>
      <c r="D197" s="1">
        <v>20</v>
      </c>
      <c r="E197" s="1">
        <f>Sales_Table[[#This Row],[Units Sold]]*Sales_Table[[#This Row],[Sale Price]]-Sales_Table[[#This Row],[Discounts]]</f>
        <v>39820.800000000003</v>
      </c>
      <c r="F197" s="1">
        <v>1659.2</v>
      </c>
      <c r="G197" s="1">
        <v>20740</v>
      </c>
      <c r="H197" s="1">
        <f>Sales_Table[[#This Row],[sales amount]]-Sales_Table[[#This Row],[COGS]]</f>
        <v>19080.800000000003</v>
      </c>
      <c r="I197" s="5">
        <v>41883</v>
      </c>
      <c r="J197" s="8">
        <f>MONTH(Sales_Table[[#This Row],[Date]])</f>
        <v>9</v>
      </c>
      <c r="K197" s="8">
        <f>YEAR(Sales_Table[[#This Row],[Date]])</f>
        <v>2014</v>
      </c>
    </row>
    <row r="198" spans="1:11" x14ac:dyDescent="0.3">
      <c r="A198" s="4" t="s">
        <v>9</v>
      </c>
      <c r="B198" s="4" t="str" cm="1">
        <f t="array" ref="B198">_xlfn.IFS(Sales_Table[[#This Row],[Discounts]]&gt;50000,"High discount",Sales_Table[[#This Row],[Discounts]]&gt;=5001,"medium discount",Sales_Table[[#This Row],[Discounts]]&gt;=1,"Low discount",Sales_Table[[#This Row],[Discounts]]&lt;1,"None")</f>
        <v>Low discount</v>
      </c>
      <c r="C198">
        <v>1056</v>
      </c>
      <c r="D198" s="1">
        <v>20</v>
      </c>
      <c r="E198" s="1">
        <f>Sales_Table[[#This Row],[Units Sold]]*Sales_Table[[#This Row],[Sale Price]]-Sales_Table[[#This Row],[Discounts]]</f>
        <v>20275.2</v>
      </c>
      <c r="F198" s="1">
        <v>844.8</v>
      </c>
      <c r="G198" s="1">
        <v>10560</v>
      </c>
      <c r="H198" s="1">
        <f>Sales_Table[[#This Row],[sales amount]]-Sales_Table[[#This Row],[COGS]]</f>
        <v>9715.2000000000007</v>
      </c>
      <c r="I198" s="5">
        <v>41883</v>
      </c>
      <c r="J198" s="8">
        <f>MONTH(Sales_Table[[#This Row],[Date]])</f>
        <v>9</v>
      </c>
      <c r="K198" s="8">
        <f>YEAR(Sales_Table[[#This Row],[Date]])</f>
        <v>2014</v>
      </c>
    </row>
    <row r="199" spans="1:11" x14ac:dyDescent="0.3">
      <c r="A199" s="4" t="s">
        <v>9</v>
      </c>
      <c r="B199" s="4" t="str" cm="1">
        <f t="array" ref="B199">_xlfn.IFS(Sales_Table[[#This Row],[Discounts]]&gt;50000,"High discount",Sales_Table[[#This Row],[Discounts]]&gt;=5001,"medium discount",Sales_Table[[#This Row],[Discounts]]&gt;=1,"Low discount",Sales_Table[[#This Row],[Discounts]]&lt;1,"None")</f>
        <v>Low discount</v>
      </c>
      <c r="C199">
        <v>671</v>
      </c>
      <c r="D199" s="1">
        <v>15</v>
      </c>
      <c r="E199" s="1">
        <f>Sales_Table[[#This Row],[Units Sold]]*Sales_Table[[#This Row],[Sale Price]]-Sales_Table[[#This Row],[Discounts]]</f>
        <v>9662.4</v>
      </c>
      <c r="F199" s="1">
        <v>402.6</v>
      </c>
      <c r="G199" s="1">
        <v>6710</v>
      </c>
      <c r="H199" s="1">
        <f>Sales_Table[[#This Row],[sales amount]]-Sales_Table[[#This Row],[COGS]]</f>
        <v>2952.3999999999996</v>
      </c>
      <c r="I199" s="5">
        <v>41548</v>
      </c>
      <c r="J199" s="8">
        <f>MONTH(Sales_Table[[#This Row],[Date]])</f>
        <v>10</v>
      </c>
      <c r="K199" s="8">
        <f>YEAR(Sales_Table[[#This Row],[Date]])</f>
        <v>2013</v>
      </c>
    </row>
    <row r="200" spans="1:11" x14ac:dyDescent="0.3">
      <c r="A200" s="4" t="s">
        <v>9</v>
      </c>
      <c r="B200" s="4" t="str" cm="1">
        <f t="array" ref="B200">_xlfn.IFS(Sales_Table[[#This Row],[Discounts]]&gt;50000,"High discount",Sales_Table[[#This Row],[Discounts]]&gt;=5001,"medium discount",Sales_Table[[#This Row],[Discounts]]&gt;=1,"Low discount",Sales_Table[[#This Row],[Discounts]]&lt;1,"None")</f>
        <v>Low discount</v>
      </c>
      <c r="C200">
        <v>1514</v>
      </c>
      <c r="D200" s="1">
        <v>15</v>
      </c>
      <c r="E200" s="1">
        <f>Sales_Table[[#This Row],[Units Sold]]*Sales_Table[[#This Row],[Sale Price]]-Sales_Table[[#This Row],[Discounts]]</f>
        <v>21801.599999999999</v>
      </c>
      <c r="F200" s="1">
        <v>908.4</v>
      </c>
      <c r="G200" s="1">
        <v>15140</v>
      </c>
      <c r="H200" s="1">
        <f>Sales_Table[[#This Row],[sales amount]]-Sales_Table[[#This Row],[COGS]]</f>
        <v>6661.5999999999985</v>
      </c>
      <c r="I200" s="5">
        <v>41548</v>
      </c>
      <c r="J200" s="8">
        <f>MONTH(Sales_Table[[#This Row],[Date]])</f>
        <v>10</v>
      </c>
      <c r="K200" s="8">
        <f>YEAR(Sales_Table[[#This Row],[Date]])</f>
        <v>2013</v>
      </c>
    </row>
    <row r="201" spans="1:11" x14ac:dyDescent="0.3">
      <c r="A201" s="4" t="s">
        <v>9</v>
      </c>
      <c r="B201" s="4" t="str" cm="1">
        <f t="array" ref="B201">_xlfn.IFS(Sales_Table[[#This Row],[Discounts]]&gt;50000,"High discount",Sales_Table[[#This Row],[Discounts]]&gt;=5001,"medium discount",Sales_Table[[#This Row],[Discounts]]&gt;=1,"Low discount",Sales_Table[[#This Row],[Discounts]]&lt;1,"None")</f>
        <v>Low discount</v>
      </c>
      <c r="C201">
        <v>274</v>
      </c>
      <c r="D201" s="1">
        <v>350</v>
      </c>
      <c r="E201" s="1">
        <f>Sales_Table[[#This Row],[Units Sold]]*Sales_Table[[#This Row],[Sale Price]]-Sales_Table[[#This Row],[Discounts]]</f>
        <v>92064</v>
      </c>
      <c r="F201" s="1">
        <v>3836</v>
      </c>
      <c r="G201" s="1">
        <v>71240</v>
      </c>
      <c r="H201" s="1">
        <f>Sales_Table[[#This Row],[sales amount]]-Sales_Table[[#This Row],[COGS]]</f>
        <v>20824</v>
      </c>
      <c r="I201" s="5">
        <v>41974</v>
      </c>
      <c r="J201" s="8">
        <f>MONTH(Sales_Table[[#This Row],[Date]])</f>
        <v>12</v>
      </c>
      <c r="K201" s="8">
        <f>YEAR(Sales_Table[[#This Row],[Date]])</f>
        <v>2014</v>
      </c>
    </row>
    <row r="202" spans="1:11" x14ac:dyDescent="0.3">
      <c r="A202" s="4" t="s">
        <v>9</v>
      </c>
      <c r="B202" s="4" t="str" cm="1">
        <f t="array" ref="B202">_xlfn.IFS(Sales_Table[[#This Row],[Discounts]]&gt;50000,"High discount",Sales_Table[[#This Row],[Discounts]]&gt;=5001,"medium discount",Sales_Table[[#This Row],[Discounts]]&gt;=1,"Low discount",Sales_Table[[#This Row],[Discounts]]&lt;1,"None")</f>
        <v>medium discount</v>
      </c>
      <c r="C202">
        <v>1138</v>
      </c>
      <c r="D202" s="1">
        <v>125</v>
      </c>
      <c r="E202" s="1">
        <f>Sales_Table[[#This Row],[Units Sold]]*Sales_Table[[#This Row],[Sale Price]]-Sales_Table[[#This Row],[Discounts]]</f>
        <v>136560</v>
      </c>
      <c r="F202" s="1">
        <v>5690</v>
      </c>
      <c r="G202" s="1">
        <v>136560</v>
      </c>
      <c r="H202" s="1">
        <f>Sales_Table[[#This Row],[sales amount]]-Sales_Table[[#This Row],[COGS]]</f>
        <v>0</v>
      </c>
      <c r="I202" s="5">
        <v>41974</v>
      </c>
      <c r="J202" s="8">
        <f>MONTH(Sales_Table[[#This Row],[Date]])</f>
        <v>12</v>
      </c>
      <c r="K202" s="8">
        <f>YEAR(Sales_Table[[#This Row],[Date]])</f>
        <v>2014</v>
      </c>
    </row>
    <row r="203" spans="1:11" x14ac:dyDescent="0.3">
      <c r="A203" s="4" t="s">
        <v>10</v>
      </c>
      <c r="B203" s="4" t="str" cm="1">
        <f t="array" ref="B203">_xlfn.IFS(Sales_Table[[#This Row],[Discounts]]&gt;50000,"High discount",Sales_Table[[#This Row],[Discounts]]&gt;=5001,"medium discount",Sales_Table[[#This Row],[Discounts]]&gt;=1,"Low discount",Sales_Table[[#This Row],[Discounts]]&lt;1,"None")</f>
        <v>Low discount</v>
      </c>
      <c r="C203">
        <v>1465</v>
      </c>
      <c r="D203" s="1">
        <v>12</v>
      </c>
      <c r="E203" s="1">
        <f>Sales_Table[[#This Row],[Units Sold]]*Sales_Table[[#This Row],[Sale Price]]-Sales_Table[[#This Row],[Discounts]]</f>
        <v>16876.8</v>
      </c>
      <c r="F203" s="1">
        <v>703.2</v>
      </c>
      <c r="G203" s="1">
        <v>4395</v>
      </c>
      <c r="H203" s="1">
        <f>Sales_Table[[#This Row],[sales amount]]-Sales_Table[[#This Row],[COGS]]</f>
        <v>12481.8</v>
      </c>
      <c r="I203" s="5">
        <v>41699</v>
      </c>
      <c r="J203" s="8">
        <f>MONTH(Sales_Table[[#This Row],[Date]])</f>
        <v>3</v>
      </c>
      <c r="K203" s="8">
        <f>YEAR(Sales_Table[[#This Row],[Date]])</f>
        <v>2014</v>
      </c>
    </row>
    <row r="204" spans="1:11" x14ac:dyDescent="0.3">
      <c r="A204" s="4" t="s">
        <v>10</v>
      </c>
      <c r="B204" s="4" t="str" cm="1">
        <f t="array" ref="B204">_xlfn.IFS(Sales_Table[[#This Row],[Discounts]]&gt;50000,"High discount",Sales_Table[[#This Row],[Discounts]]&gt;=5001,"medium discount",Sales_Table[[#This Row],[Discounts]]&gt;=1,"Low discount",Sales_Table[[#This Row],[Discounts]]&lt;1,"None")</f>
        <v>Low discount</v>
      </c>
      <c r="C204">
        <v>2646</v>
      </c>
      <c r="D204" s="1">
        <v>20</v>
      </c>
      <c r="E204" s="1">
        <f>Sales_Table[[#This Row],[Units Sold]]*Sales_Table[[#This Row],[Sale Price]]-Sales_Table[[#This Row],[Discounts]]</f>
        <v>50803.199999999997</v>
      </c>
      <c r="F204" s="1">
        <v>2116.8000000000002</v>
      </c>
      <c r="G204" s="1">
        <v>26460</v>
      </c>
      <c r="H204" s="1">
        <f>Sales_Table[[#This Row],[sales amount]]-Sales_Table[[#This Row],[COGS]]</f>
        <v>24343.199999999997</v>
      </c>
      <c r="I204" s="5">
        <v>41518</v>
      </c>
      <c r="J204" s="8">
        <f>MONTH(Sales_Table[[#This Row],[Date]])</f>
        <v>9</v>
      </c>
      <c r="K204" s="8">
        <f>YEAR(Sales_Table[[#This Row],[Date]])</f>
        <v>2013</v>
      </c>
    </row>
    <row r="205" spans="1:11" x14ac:dyDescent="0.3">
      <c r="A205" s="4" t="s">
        <v>10</v>
      </c>
      <c r="B205" s="4" t="str" cm="1">
        <f t="array" ref="B205">_xlfn.IFS(Sales_Table[[#This Row],[Discounts]]&gt;50000,"High discount",Sales_Table[[#This Row],[Discounts]]&gt;=5001,"medium discount",Sales_Table[[#This Row],[Discounts]]&gt;=1,"Low discount",Sales_Table[[#This Row],[Discounts]]&lt;1,"None")</f>
        <v>medium discount</v>
      </c>
      <c r="C205">
        <v>2177</v>
      </c>
      <c r="D205" s="1">
        <v>350</v>
      </c>
      <c r="E205" s="1">
        <f>Sales_Table[[#This Row],[Units Sold]]*Sales_Table[[#This Row],[Sale Price]]-Sales_Table[[#This Row],[Discounts]]</f>
        <v>731472</v>
      </c>
      <c r="F205" s="1">
        <v>30478</v>
      </c>
      <c r="G205" s="1">
        <v>566020</v>
      </c>
      <c r="H205" s="1">
        <f>Sales_Table[[#This Row],[sales amount]]-Sales_Table[[#This Row],[COGS]]</f>
        <v>165452</v>
      </c>
      <c r="I205" s="5">
        <v>41913</v>
      </c>
      <c r="J205" s="8">
        <f>MONTH(Sales_Table[[#This Row],[Date]])</f>
        <v>10</v>
      </c>
      <c r="K205" s="8">
        <f>YEAR(Sales_Table[[#This Row],[Date]])</f>
        <v>2014</v>
      </c>
    </row>
    <row r="206" spans="1:11" x14ac:dyDescent="0.3">
      <c r="A206" s="4" t="s">
        <v>11</v>
      </c>
      <c r="B206" s="4" t="str" cm="1">
        <f t="array" ref="B206">_xlfn.IFS(Sales_Table[[#This Row],[Discounts]]&gt;50000,"High discount",Sales_Table[[#This Row],[Discounts]]&gt;=5001,"medium discount",Sales_Table[[#This Row],[Discounts]]&gt;=1,"Low discount",Sales_Table[[#This Row],[Discounts]]&lt;1,"None")</f>
        <v>Low discount</v>
      </c>
      <c r="C206">
        <v>866</v>
      </c>
      <c r="D206" s="1">
        <v>12</v>
      </c>
      <c r="E206" s="1">
        <f>Sales_Table[[#This Row],[Units Sold]]*Sales_Table[[#This Row],[Sale Price]]-Sales_Table[[#This Row],[Discounts]]</f>
        <v>9976.32</v>
      </c>
      <c r="F206" s="1">
        <v>415.68</v>
      </c>
      <c r="G206" s="1">
        <v>2598</v>
      </c>
      <c r="H206" s="1">
        <f>Sales_Table[[#This Row],[sales amount]]-Sales_Table[[#This Row],[COGS]]</f>
        <v>7378.32</v>
      </c>
      <c r="I206" s="5">
        <v>41760</v>
      </c>
      <c r="J206" s="8">
        <f>MONTH(Sales_Table[[#This Row],[Date]])</f>
        <v>5</v>
      </c>
      <c r="K206" s="8">
        <f>YEAR(Sales_Table[[#This Row],[Date]])</f>
        <v>2014</v>
      </c>
    </row>
    <row r="207" spans="1:11" x14ac:dyDescent="0.3">
      <c r="A207" s="4" t="s">
        <v>11</v>
      </c>
      <c r="B207" s="4" t="str" cm="1">
        <f t="array" ref="B207">_xlfn.IFS(Sales_Table[[#This Row],[Discounts]]&gt;50000,"High discount",Sales_Table[[#This Row],[Discounts]]&gt;=5001,"medium discount",Sales_Table[[#This Row],[Discounts]]&gt;=1,"Low discount",Sales_Table[[#This Row],[Discounts]]&lt;1,"None")</f>
        <v>Low discount</v>
      </c>
      <c r="C207">
        <v>349</v>
      </c>
      <c r="D207" s="1">
        <v>350</v>
      </c>
      <c r="E207" s="1">
        <f>Sales_Table[[#This Row],[Units Sold]]*Sales_Table[[#This Row],[Sale Price]]-Sales_Table[[#This Row],[Discounts]]</f>
        <v>117264</v>
      </c>
      <c r="F207" s="1">
        <v>4886</v>
      </c>
      <c r="G207" s="1">
        <v>90740</v>
      </c>
      <c r="H207" s="1">
        <f>Sales_Table[[#This Row],[sales amount]]-Sales_Table[[#This Row],[COGS]]</f>
        <v>26524</v>
      </c>
      <c r="I207" s="5">
        <v>41518</v>
      </c>
      <c r="J207" s="8">
        <f>MONTH(Sales_Table[[#This Row],[Date]])</f>
        <v>9</v>
      </c>
      <c r="K207" s="8">
        <f>YEAR(Sales_Table[[#This Row],[Date]])</f>
        <v>2013</v>
      </c>
    </row>
    <row r="208" spans="1:11" x14ac:dyDescent="0.3">
      <c r="A208" s="4" t="s">
        <v>11</v>
      </c>
      <c r="B208" s="4" t="str" cm="1">
        <f t="array" ref="B208">_xlfn.IFS(Sales_Table[[#This Row],[Discounts]]&gt;50000,"High discount",Sales_Table[[#This Row],[Discounts]]&gt;=5001,"medium discount",Sales_Table[[#This Row],[Discounts]]&gt;=1,"Low discount",Sales_Table[[#This Row],[Discounts]]&lt;1,"None")</f>
        <v>medium discount</v>
      </c>
      <c r="C208">
        <v>2177</v>
      </c>
      <c r="D208" s="1">
        <v>350</v>
      </c>
      <c r="E208" s="1">
        <f>Sales_Table[[#This Row],[Units Sold]]*Sales_Table[[#This Row],[Sale Price]]-Sales_Table[[#This Row],[Discounts]]</f>
        <v>731472</v>
      </c>
      <c r="F208" s="1">
        <v>30478</v>
      </c>
      <c r="G208" s="1">
        <v>566020</v>
      </c>
      <c r="H208" s="1">
        <f>Sales_Table[[#This Row],[sales amount]]-Sales_Table[[#This Row],[COGS]]</f>
        <v>165452</v>
      </c>
      <c r="I208" s="5">
        <v>41913</v>
      </c>
      <c r="J208" s="8">
        <f>MONTH(Sales_Table[[#This Row],[Date]])</f>
        <v>10</v>
      </c>
      <c r="K208" s="8">
        <f>YEAR(Sales_Table[[#This Row],[Date]])</f>
        <v>2014</v>
      </c>
    </row>
    <row r="209" spans="1:11" x14ac:dyDescent="0.3">
      <c r="A209" s="4" t="s">
        <v>11</v>
      </c>
      <c r="B209" s="4" t="str" cm="1">
        <f t="array" ref="B209">_xlfn.IFS(Sales_Table[[#This Row],[Discounts]]&gt;50000,"High discount",Sales_Table[[#This Row],[Discounts]]&gt;=5001,"medium discount",Sales_Table[[#This Row],[Discounts]]&gt;=1,"Low discount",Sales_Table[[#This Row],[Discounts]]&lt;1,"None")</f>
        <v>Low discount</v>
      </c>
      <c r="C209">
        <v>1514</v>
      </c>
      <c r="D209" s="1">
        <v>15</v>
      </c>
      <c r="E209" s="1">
        <f>Sales_Table[[#This Row],[Units Sold]]*Sales_Table[[#This Row],[Sale Price]]-Sales_Table[[#This Row],[Discounts]]</f>
        <v>21801.599999999999</v>
      </c>
      <c r="F209" s="1">
        <v>908.4</v>
      </c>
      <c r="G209" s="1">
        <v>15140</v>
      </c>
      <c r="H209" s="1">
        <f>Sales_Table[[#This Row],[sales amount]]-Sales_Table[[#This Row],[COGS]]</f>
        <v>6661.5999999999985</v>
      </c>
      <c r="I209" s="5">
        <v>41548</v>
      </c>
      <c r="J209" s="8">
        <f>MONTH(Sales_Table[[#This Row],[Date]])</f>
        <v>10</v>
      </c>
      <c r="K209" s="8">
        <f>YEAR(Sales_Table[[#This Row],[Date]])</f>
        <v>2013</v>
      </c>
    </row>
    <row r="210" spans="1:11" x14ac:dyDescent="0.3">
      <c r="A210" s="4" t="s">
        <v>12</v>
      </c>
      <c r="B210" s="4" t="str" cm="1">
        <f t="array" ref="B210">_xlfn.IFS(Sales_Table[[#This Row],[Discounts]]&gt;50000,"High discount",Sales_Table[[#This Row],[Discounts]]&gt;=5001,"medium discount",Sales_Table[[#This Row],[Discounts]]&gt;=1,"Low discount",Sales_Table[[#This Row],[Discounts]]&lt;1,"None")</f>
        <v>medium discount</v>
      </c>
      <c r="C210">
        <v>1865</v>
      </c>
      <c r="D210" s="1">
        <v>350</v>
      </c>
      <c r="E210" s="1">
        <f>Sales_Table[[#This Row],[Units Sold]]*Sales_Table[[#This Row],[Sale Price]]-Sales_Table[[#This Row],[Discounts]]</f>
        <v>626640</v>
      </c>
      <c r="F210" s="1">
        <v>26110</v>
      </c>
      <c r="G210" s="1">
        <v>484900</v>
      </c>
      <c r="H210" s="1">
        <f>Sales_Table[[#This Row],[sales amount]]-Sales_Table[[#This Row],[COGS]]</f>
        <v>141740</v>
      </c>
      <c r="I210" s="5">
        <v>41671</v>
      </c>
      <c r="J210" s="8">
        <f>MONTH(Sales_Table[[#This Row],[Date]])</f>
        <v>2</v>
      </c>
      <c r="K210" s="8">
        <f>YEAR(Sales_Table[[#This Row],[Date]])</f>
        <v>2014</v>
      </c>
    </row>
    <row r="211" spans="1:11" x14ac:dyDescent="0.3">
      <c r="A211" s="4" t="s">
        <v>12</v>
      </c>
      <c r="B211" s="4" t="str" cm="1">
        <f t="array" ref="B211">_xlfn.IFS(Sales_Table[[#This Row],[Discounts]]&gt;50000,"High discount",Sales_Table[[#This Row],[Discounts]]&gt;=5001,"medium discount",Sales_Table[[#This Row],[Discounts]]&gt;=1,"Low discount",Sales_Table[[#This Row],[Discounts]]&lt;1,"None")</f>
        <v>medium discount</v>
      </c>
      <c r="C211">
        <v>1074</v>
      </c>
      <c r="D211" s="1">
        <v>125</v>
      </c>
      <c r="E211" s="1">
        <f>Sales_Table[[#This Row],[Units Sold]]*Sales_Table[[#This Row],[Sale Price]]-Sales_Table[[#This Row],[Discounts]]</f>
        <v>128880</v>
      </c>
      <c r="F211" s="1">
        <v>5370</v>
      </c>
      <c r="G211" s="1">
        <v>128880</v>
      </c>
      <c r="H211" s="1">
        <f>Sales_Table[[#This Row],[sales amount]]-Sales_Table[[#This Row],[COGS]]</f>
        <v>0</v>
      </c>
      <c r="I211" s="5">
        <v>41730</v>
      </c>
      <c r="J211" s="8">
        <f>MONTH(Sales_Table[[#This Row],[Date]])</f>
        <v>4</v>
      </c>
      <c r="K211" s="8">
        <f>YEAR(Sales_Table[[#This Row],[Date]])</f>
        <v>2014</v>
      </c>
    </row>
    <row r="212" spans="1:11" x14ac:dyDescent="0.3">
      <c r="A212" s="4" t="s">
        <v>12</v>
      </c>
      <c r="B212" s="4" t="str" cm="1">
        <f t="array" ref="B212">_xlfn.IFS(Sales_Table[[#This Row],[Discounts]]&gt;50000,"High discount",Sales_Table[[#This Row],[Discounts]]&gt;=5001,"medium discount",Sales_Table[[#This Row],[Discounts]]&gt;=1,"Low discount",Sales_Table[[#This Row],[Discounts]]&lt;1,"None")</f>
        <v>medium discount</v>
      </c>
      <c r="C212">
        <v>1907</v>
      </c>
      <c r="D212" s="1">
        <v>350</v>
      </c>
      <c r="E212" s="1">
        <f>Sales_Table[[#This Row],[Units Sold]]*Sales_Table[[#This Row],[Sale Price]]-Sales_Table[[#This Row],[Discounts]]</f>
        <v>640752</v>
      </c>
      <c r="F212" s="1">
        <v>26698</v>
      </c>
      <c r="G212" s="1">
        <v>495820</v>
      </c>
      <c r="H212" s="1">
        <f>Sales_Table[[#This Row],[sales amount]]-Sales_Table[[#This Row],[COGS]]</f>
        <v>144932</v>
      </c>
      <c r="I212" s="5">
        <v>41883</v>
      </c>
      <c r="J212" s="8">
        <f>MONTH(Sales_Table[[#This Row],[Date]])</f>
        <v>9</v>
      </c>
      <c r="K212" s="8">
        <f>YEAR(Sales_Table[[#This Row],[Date]])</f>
        <v>2014</v>
      </c>
    </row>
    <row r="213" spans="1:11" x14ac:dyDescent="0.3">
      <c r="A213" s="4" t="s">
        <v>12</v>
      </c>
      <c r="B213" s="4" t="str" cm="1">
        <f t="array" ref="B213">_xlfn.IFS(Sales_Table[[#This Row],[Discounts]]&gt;50000,"High discount",Sales_Table[[#This Row],[Discounts]]&gt;=5001,"medium discount",Sales_Table[[#This Row],[Discounts]]&gt;=1,"Low discount",Sales_Table[[#This Row],[Discounts]]&lt;1,"None")</f>
        <v>Low discount</v>
      </c>
      <c r="C213">
        <v>671</v>
      </c>
      <c r="D213" s="1">
        <v>15</v>
      </c>
      <c r="E213" s="1">
        <f>Sales_Table[[#This Row],[Units Sold]]*Sales_Table[[#This Row],[Sale Price]]-Sales_Table[[#This Row],[Discounts]]</f>
        <v>9662.4</v>
      </c>
      <c r="F213" s="1">
        <v>402.6</v>
      </c>
      <c r="G213" s="1">
        <v>6710</v>
      </c>
      <c r="H213" s="1">
        <f>Sales_Table[[#This Row],[sales amount]]-Sales_Table[[#This Row],[COGS]]</f>
        <v>2952.3999999999996</v>
      </c>
      <c r="I213" s="5">
        <v>41548</v>
      </c>
      <c r="J213" s="8">
        <f>MONTH(Sales_Table[[#This Row],[Date]])</f>
        <v>10</v>
      </c>
      <c r="K213" s="8">
        <f>YEAR(Sales_Table[[#This Row],[Date]])</f>
        <v>2013</v>
      </c>
    </row>
    <row r="214" spans="1:11" x14ac:dyDescent="0.3">
      <c r="A214" s="4" t="s">
        <v>12</v>
      </c>
      <c r="B214" s="4" t="str" cm="1">
        <f t="array" ref="B214">_xlfn.IFS(Sales_Table[[#This Row],[Discounts]]&gt;50000,"High discount",Sales_Table[[#This Row],[Discounts]]&gt;=5001,"medium discount",Sales_Table[[#This Row],[Discounts]]&gt;=1,"Low discount",Sales_Table[[#This Row],[Discounts]]&lt;1,"None")</f>
        <v>medium discount</v>
      </c>
      <c r="C214">
        <v>1778</v>
      </c>
      <c r="D214" s="1">
        <v>350</v>
      </c>
      <c r="E214" s="1">
        <f>Sales_Table[[#This Row],[Units Sold]]*Sales_Table[[#This Row],[Sale Price]]-Sales_Table[[#This Row],[Discounts]]</f>
        <v>597408</v>
      </c>
      <c r="F214" s="1">
        <v>24892</v>
      </c>
      <c r="G214" s="1">
        <v>462280</v>
      </c>
      <c r="H214" s="1">
        <f>Sales_Table[[#This Row],[sales amount]]-Sales_Table[[#This Row],[COGS]]</f>
        <v>135128</v>
      </c>
      <c r="I214" s="5">
        <v>41609</v>
      </c>
      <c r="J214" s="8">
        <f>MONTH(Sales_Table[[#This Row],[Date]])</f>
        <v>12</v>
      </c>
      <c r="K214" s="8">
        <f>YEAR(Sales_Table[[#This Row],[Date]])</f>
        <v>2013</v>
      </c>
    </row>
    <row r="215" spans="1:11" x14ac:dyDescent="0.3">
      <c r="A215" s="4" t="s">
        <v>8</v>
      </c>
      <c r="B215" s="4" t="str" cm="1">
        <f t="array" ref="B215">_xlfn.IFS(Sales_Table[[#This Row],[Discounts]]&gt;50000,"High discount",Sales_Table[[#This Row],[Discounts]]&gt;=5001,"medium discount",Sales_Table[[#This Row],[Discounts]]&gt;=1,"Low discount",Sales_Table[[#This Row],[Discounts]]&lt;1,"None")</f>
        <v>Low discount</v>
      </c>
      <c r="C215">
        <v>1159</v>
      </c>
      <c r="D215" s="1">
        <v>7</v>
      </c>
      <c r="E215" s="1">
        <f>Sales_Table[[#This Row],[Units Sold]]*Sales_Table[[#This Row],[Sale Price]]-Sales_Table[[#This Row],[Discounts]]</f>
        <v>7707.35</v>
      </c>
      <c r="F215" s="1">
        <v>405.65</v>
      </c>
      <c r="G215" s="1">
        <v>5795</v>
      </c>
      <c r="H215" s="1">
        <f>Sales_Table[[#This Row],[sales amount]]-Sales_Table[[#This Row],[COGS]]</f>
        <v>1912.3500000000004</v>
      </c>
      <c r="I215" s="5">
        <v>41548</v>
      </c>
      <c r="J215" s="8">
        <f>MONTH(Sales_Table[[#This Row],[Date]])</f>
        <v>10</v>
      </c>
      <c r="K215" s="8">
        <f>YEAR(Sales_Table[[#This Row],[Date]])</f>
        <v>2013</v>
      </c>
    </row>
    <row r="216" spans="1:11" x14ac:dyDescent="0.3">
      <c r="A216" s="4" t="s">
        <v>9</v>
      </c>
      <c r="B216" s="4" t="str" cm="1">
        <f t="array" ref="B216">_xlfn.IFS(Sales_Table[[#This Row],[Discounts]]&gt;50000,"High discount",Sales_Table[[#This Row],[Discounts]]&gt;=5001,"medium discount",Sales_Table[[#This Row],[Discounts]]&gt;=1,"Low discount",Sales_Table[[#This Row],[Discounts]]&lt;1,"None")</f>
        <v>Low discount</v>
      </c>
      <c r="C216">
        <v>1372</v>
      </c>
      <c r="D216" s="1">
        <v>7</v>
      </c>
      <c r="E216" s="1">
        <f>Sales_Table[[#This Row],[Units Sold]]*Sales_Table[[#This Row],[Sale Price]]-Sales_Table[[#This Row],[Discounts]]</f>
        <v>9123.7999999999993</v>
      </c>
      <c r="F216" s="1">
        <v>480.2</v>
      </c>
      <c r="G216" s="1">
        <v>6860</v>
      </c>
      <c r="H216" s="1">
        <f>Sales_Table[[#This Row],[sales amount]]-Sales_Table[[#This Row],[COGS]]</f>
        <v>2263.7999999999993</v>
      </c>
      <c r="I216" s="5">
        <v>41640</v>
      </c>
      <c r="J216" s="8">
        <f>MONTH(Sales_Table[[#This Row],[Date]])</f>
        <v>1</v>
      </c>
      <c r="K216" s="8">
        <f>YEAR(Sales_Table[[#This Row],[Date]])</f>
        <v>2014</v>
      </c>
    </row>
    <row r="217" spans="1:11" x14ac:dyDescent="0.3">
      <c r="A217" s="4" t="s">
        <v>9</v>
      </c>
      <c r="B217" s="4" t="str" cm="1">
        <f t="array" ref="B217">_xlfn.IFS(Sales_Table[[#This Row],[Discounts]]&gt;50000,"High discount",Sales_Table[[#This Row],[Discounts]]&gt;=5001,"medium discount",Sales_Table[[#This Row],[Discounts]]&gt;=1,"Low discount",Sales_Table[[#This Row],[Discounts]]&lt;1,"None")</f>
        <v>Low discount</v>
      </c>
      <c r="C217">
        <v>2349</v>
      </c>
      <c r="D217" s="1">
        <v>7</v>
      </c>
      <c r="E217" s="1">
        <f>Sales_Table[[#This Row],[Units Sold]]*Sales_Table[[#This Row],[Sale Price]]-Sales_Table[[#This Row],[Discounts]]</f>
        <v>15620.85</v>
      </c>
      <c r="F217" s="1">
        <v>822.15</v>
      </c>
      <c r="G217" s="1">
        <v>11745</v>
      </c>
      <c r="H217" s="1">
        <f>Sales_Table[[#This Row],[sales amount]]-Sales_Table[[#This Row],[COGS]]</f>
        <v>3875.8500000000004</v>
      </c>
      <c r="I217" s="5">
        <v>41518</v>
      </c>
      <c r="J217" s="8">
        <f>MONTH(Sales_Table[[#This Row],[Date]])</f>
        <v>9</v>
      </c>
      <c r="K217" s="8">
        <f>YEAR(Sales_Table[[#This Row],[Date]])</f>
        <v>2013</v>
      </c>
    </row>
    <row r="218" spans="1:11" x14ac:dyDescent="0.3">
      <c r="A218" s="4" t="s">
        <v>9</v>
      </c>
      <c r="B218" s="4" t="str" cm="1">
        <f t="array" ref="B218">_xlfn.IFS(Sales_Table[[#This Row],[Discounts]]&gt;50000,"High discount",Sales_Table[[#This Row],[Discounts]]&gt;=5001,"medium discount",Sales_Table[[#This Row],[Discounts]]&gt;=1,"Low discount",Sales_Table[[#This Row],[Discounts]]&lt;1,"None")</f>
        <v>Low discount</v>
      </c>
      <c r="C218">
        <v>2689</v>
      </c>
      <c r="D218" s="1">
        <v>7</v>
      </c>
      <c r="E218" s="1">
        <f>Sales_Table[[#This Row],[Units Sold]]*Sales_Table[[#This Row],[Sale Price]]-Sales_Table[[#This Row],[Discounts]]</f>
        <v>17881.849999999999</v>
      </c>
      <c r="F218" s="1">
        <v>941.15</v>
      </c>
      <c r="G218" s="1">
        <v>13445</v>
      </c>
      <c r="H218" s="1">
        <f>Sales_Table[[#This Row],[sales amount]]-Sales_Table[[#This Row],[COGS]]</f>
        <v>4436.8499999999985</v>
      </c>
      <c r="I218" s="5">
        <v>41913</v>
      </c>
      <c r="J218" s="8">
        <f>MONTH(Sales_Table[[#This Row],[Date]])</f>
        <v>10</v>
      </c>
      <c r="K218" s="8">
        <f>YEAR(Sales_Table[[#This Row],[Date]])</f>
        <v>2014</v>
      </c>
    </row>
    <row r="219" spans="1:11" x14ac:dyDescent="0.3">
      <c r="A219" s="4" t="s">
        <v>9</v>
      </c>
      <c r="B219" s="4" t="str" cm="1">
        <f t="array" ref="B219">_xlfn.IFS(Sales_Table[[#This Row],[Discounts]]&gt;50000,"High discount",Sales_Table[[#This Row],[Discounts]]&gt;=5001,"medium discount",Sales_Table[[#This Row],[Discounts]]&gt;=1,"Low discount",Sales_Table[[#This Row],[Discounts]]&lt;1,"None")</f>
        <v>Low discount</v>
      </c>
      <c r="C219">
        <v>2431</v>
      </c>
      <c r="D219" s="1">
        <v>12</v>
      </c>
      <c r="E219" s="1">
        <f>Sales_Table[[#This Row],[Units Sold]]*Sales_Table[[#This Row],[Sale Price]]-Sales_Table[[#This Row],[Discounts]]</f>
        <v>27713.4</v>
      </c>
      <c r="F219" s="1">
        <v>1458.6</v>
      </c>
      <c r="G219" s="1">
        <v>7293</v>
      </c>
      <c r="H219" s="1">
        <f>Sales_Table[[#This Row],[sales amount]]-Sales_Table[[#This Row],[COGS]]</f>
        <v>20420.400000000001</v>
      </c>
      <c r="I219" s="5">
        <v>41974</v>
      </c>
      <c r="J219" s="8">
        <f>MONTH(Sales_Table[[#This Row],[Date]])</f>
        <v>12</v>
      </c>
      <c r="K219" s="8">
        <f>YEAR(Sales_Table[[#This Row],[Date]])</f>
        <v>2014</v>
      </c>
    </row>
    <row r="220" spans="1:11" x14ac:dyDescent="0.3">
      <c r="A220" s="4" t="s">
        <v>10</v>
      </c>
      <c r="B220" s="4" t="str" cm="1">
        <f t="array" ref="B220">_xlfn.IFS(Sales_Table[[#This Row],[Discounts]]&gt;50000,"High discount",Sales_Table[[#This Row],[Discounts]]&gt;=5001,"medium discount",Sales_Table[[#This Row],[Discounts]]&gt;=1,"Low discount",Sales_Table[[#This Row],[Discounts]]&lt;1,"None")</f>
        <v>Low discount</v>
      </c>
      <c r="C220">
        <v>2431</v>
      </c>
      <c r="D220" s="1">
        <v>12</v>
      </c>
      <c r="E220" s="1">
        <f>Sales_Table[[#This Row],[Units Sold]]*Sales_Table[[#This Row],[Sale Price]]-Sales_Table[[#This Row],[Discounts]]</f>
        <v>27713.4</v>
      </c>
      <c r="F220" s="1">
        <v>1458.6</v>
      </c>
      <c r="G220" s="1">
        <v>7293</v>
      </c>
      <c r="H220" s="1">
        <f>Sales_Table[[#This Row],[sales amount]]-Sales_Table[[#This Row],[COGS]]</f>
        <v>20420.400000000001</v>
      </c>
      <c r="I220" s="5">
        <v>41974</v>
      </c>
      <c r="J220" s="8">
        <f>MONTH(Sales_Table[[#This Row],[Date]])</f>
        <v>12</v>
      </c>
      <c r="K220" s="8">
        <f>YEAR(Sales_Table[[#This Row],[Date]])</f>
        <v>2014</v>
      </c>
    </row>
    <row r="221" spans="1:11" x14ac:dyDescent="0.3">
      <c r="A221" s="4" t="s">
        <v>11</v>
      </c>
      <c r="B221" s="4" t="str" cm="1">
        <f t="array" ref="B221">_xlfn.IFS(Sales_Table[[#This Row],[Discounts]]&gt;50000,"High discount",Sales_Table[[#This Row],[Discounts]]&gt;=5001,"medium discount",Sales_Table[[#This Row],[Discounts]]&gt;=1,"Low discount",Sales_Table[[#This Row],[Discounts]]&lt;1,"None")</f>
        <v>Low discount</v>
      </c>
      <c r="C221">
        <v>2689</v>
      </c>
      <c r="D221" s="1">
        <v>7</v>
      </c>
      <c r="E221" s="1">
        <f>Sales_Table[[#This Row],[Units Sold]]*Sales_Table[[#This Row],[Sale Price]]-Sales_Table[[#This Row],[Discounts]]</f>
        <v>17881.849999999999</v>
      </c>
      <c r="F221" s="1">
        <v>941.15</v>
      </c>
      <c r="G221" s="1">
        <v>13445</v>
      </c>
      <c r="H221" s="1">
        <f>Sales_Table[[#This Row],[sales amount]]-Sales_Table[[#This Row],[COGS]]</f>
        <v>4436.8499999999985</v>
      </c>
      <c r="I221" s="5">
        <v>41913</v>
      </c>
      <c r="J221" s="8">
        <f>MONTH(Sales_Table[[#This Row],[Date]])</f>
        <v>10</v>
      </c>
      <c r="K221" s="8">
        <f>YEAR(Sales_Table[[#This Row],[Date]])</f>
        <v>2014</v>
      </c>
    </row>
    <row r="222" spans="1:11" x14ac:dyDescent="0.3">
      <c r="A222" s="4" t="s">
        <v>12</v>
      </c>
      <c r="B222" s="4" t="str" cm="1">
        <f t="array" ref="B222">_xlfn.IFS(Sales_Table[[#This Row],[Discounts]]&gt;50000,"High discount",Sales_Table[[#This Row],[Discounts]]&gt;=5001,"medium discount",Sales_Table[[#This Row],[Discounts]]&gt;=1,"Low discount",Sales_Table[[#This Row],[Discounts]]&lt;1,"None")</f>
        <v>Low discount</v>
      </c>
      <c r="C222">
        <v>1683</v>
      </c>
      <c r="D222" s="1">
        <v>7</v>
      </c>
      <c r="E222" s="1">
        <f>Sales_Table[[#This Row],[Units Sold]]*Sales_Table[[#This Row],[Sale Price]]-Sales_Table[[#This Row],[Discounts]]</f>
        <v>11191.95</v>
      </c>
      <c r="F222" s="1">
        <v>589.04999999999995</v>
      </c>
      <c r="G222" s="1">
        <v>8415</v>
      </c>
      <c r="H222" s="1">
        <f>Sales_Table[[#This Row],[sales amount]]-Sales_Table[[#This Row],[COGS]]</f>
        <v>2776.9500000000007</v>
      </c>
      <c r="I222" s="5">
        <v>41821</v>
      </c>
      <c r="J222" s="8">
        <f>MONTH(Sales_Table[[#This Row],[Date]])</f>
        <v>7</v>
      </c>
      <c r="K222" s="8">
        <f>YEAR(Sales_Table[[#This Row],[Date]])</f>
        <v>2014</v>
      </c>
    </row>
    <row r="223" spans="1:11" x14ac:dyDescent="0.3">
      <c r="A223" s="4" t="s">
        <v>12</v>
      </c>
      <c r="B223" s="4" t="str" cm="1">
        <f t="array" ref="B223">_xlfn.IFS(Sales_Table[[#This Row],[Discounts]]&gt;50000,"High discount",Sales_Table[[#This Row],[Discounts]]&gt;=5001,"medium discount",Sales_Table[[#This Row],[Discounts]]&gt;=1,"Low discount",Sales_Table[[#This Row],[Discounts]]&lt;1,"None")</f>
        <v>Low discount</v>
      </c>
      <c r="C223">
        <v>1123</v>
      </c>
      <c r="D223" s="1">
        <v>12</v>
      </c>
      <c r="E223" s="1">
        <f>Sales_Table[[#This Row],[Units Sold]]*Sales_Table[[#This Row],[Sale Price]]-Sales_Table[[#This Row],[Discounts]]</f>
        <v>12802.2</v>
      </c>
      <c r="F223" s="1">
        <v>673.8</v>
      </c>
      <c r="G223" s="1">
        <v>3369</v>
      </c>
      <c r="H223" s="1">
        <f>Sales_Table[[#This Row],[sales amount]]-Sales_Table[[#This Row],[COGS]]</f>
        <v>9433.2000000000007</v>
      </c>
      <c r="I223" s="5">
        <v>41852</v>
      </c>
      <c r="J223" s="8">
        <f>MONTH(Sales_Table[[#This Row],[Date]])</f>
        <v>8</v>
      </c>
      <c r="K223" s="8">
        <f>YEAR(Sales_Table[[#This Row],[Date]])</f>
        <v>2014</v>
      </c>
    </row>
    <row r="224" spans="1:11" x14ac:dyDescent="0.3">
      <c r="A224" s="4" t="s">
        <v>12</v>
      </c>
      <c r="B224" s="4" t="str" cm="1">
        <f t="array" ref="B224">_xlfn.IFS(Sales_Table[[#This Row],[Discounts]]&gt;50000,"High discount",Sales_Table[[#This Row],[Discounts]]&gt;=5001,"medium discount",Sales_Table[[#This Row],[Discounts]]&gt;=1,"Low discount",Sales_Table[[#This Row],[Discounts]]&lt;1,"None")</f>
        <v>Low discount</v>
      </c>
      <c r="C224">
        <v>1159</v>
      </c>
      <c r="D224" s="1">
        <v>7</v>
      </c>
      <c r="E224" s="1">
        <f>Sales_Table[[#This Row],[Units Sold]]*Sales_Table[[#This Row],[Sale Price]]-Sales_Table[[#This Row],[Discounts]]</f>
        <v>7707.35</v>
      </c>
      <c r="F224" s="1">
        <v>405.65</v>
      </c>
      <c r="G224" s="1">
        <v>5795</v>
      </c>
      <c r="H224" s="1">
        <f>Sales_Table[[#This Row],[sales amount]]-Sales_Table[[#This Row],[COGS]]</f>
        <v>1912.3500000000004</v>
      </c>
      <c r="I224" s="5">
        <v>41548</v>
      </c>
      <c r="J224" s="8">
        <f>MONTH(Sales_Table[[#This Row],[Date]])</f>
        <v>10</v>
      </c>
      <c r="K224" s="8">
        <f>YEAR(Sales_Table[[#This Row],[Date]])</f>
        <v>2013</v>
      </c>
    </row>
    <row r="225" spans="1:11" x14ac:dyDescent="0.3">
      <c r="A225" s="4" t="s">
        <v>7</v>
      </c>
      <c r="B225" s="4" t="str" cm="1">
        <f t="array" ref="B225">_xlfn.IFS(Sales_Table[[#This Row],[Discounts]]&gt;50000,"High discount",Sales_Table[[#This Row],[Discounts]]&gt;=5001,"medium discount",Sales_Table[[#This Row],[Discounts]]&gt;=1,"Low discount",Sales_Table[[#This Row],[Discounts]]&lt;1,"None")</f>
        <v>Low discount</v>
      </c>
      <c r="C225">
        <v>1865</v>
      </c>
      <c r="D225" s="1">
        <v>12</v>
      </c>
      <c r="E225" s="1">
        <f>Sales_Table[[#This Row],[Units Sold]]*Sales_Table[[#This Row],[Sale Price]]-Sales_Table[[#This Row],[Discounts]]</f>
        <v>21261</v>
      </c>
      <c r="F225" s="1">
        <v>1119</v>
      </c>
      <c r="G225" s="1">
        <v>5595</v>
      </c>
      <c r="H225" s="1">
        <f>Sales_Table[[#This Row],[sales amount]]-Sales_Table[[#This Row],[COGS]]</f>
        <v>15666</v>
      </c>
      <c r="I225" s="5">
        <v>41671</v>
      </c>
      <c r="J225" s="8">
        <f>MONTH(Sales_Table[[#This Row],[Date]])</f>
        <v>2</v>
      </c>
      <c r="K225" s="8">
        <f>YEAR(Sales_Table[[#This Row],[Date]])</f>
        <v>2014</v>
      </c>
    </row>
    <row r="226" spans="1:11" x14ac:dyDescent="0.3">
      <c r="A226" s="4" t="s">
        <v>7</v>
      </c>
      <c r="B226" s="4" t="str" cm="1">
        <f t="array" ref="B226">_xlfn.IFS(Sales_Table[[#This Row],[Discounts]]&gt;50000,"High discount",Sales_Table[[#This Row],[Discounts]]&gt;=5001,"medium discount",Sales_Table[[#This Row],[Discounts]]&gt;=1,"Low discount",Sales_Table[[#This Row],[Discounts]]&lt;1,"None")</f>
        <v>Low discount</v>
      </c>
      <c r="C226">
        <v>1116</v>
      </c>
      <c r="D226" s="1">
        <v>12</v>
      </c>
      <c r="E226" s="1">
        <f>Sales_Table[[#This Row],[Units Sold]]*Sales_Table[[#This Row],[Sale Price]]-Sales_Table[[#This Row],[Discounts]]</f>
        <v>12722.4</v>
      </c>
      <c r="F226" s="1">
        <v>669.6</v>
      </c>
      <c r="G226" s="1">
        <v>3348</v>
      </c>
      <c r="H226" s="1">
        <f>Sales_Table[[#This Row],[sales amount]]-Sales_Table[[#This Row],[COGS]]</f>
        <v>9374.4</v>
      </c>
      <c r="I226" s="5">
        <v>41671</v>
      </c>
      <c r="J226" s="8">
        <f>MONTH(Sales_Table[[#This Row],[Date]])</f>
        <v>2</v>
      </c>
      <c r="K226" s="8">
        <f>YEAR(Sales_Table[[#This Row],[Date]])</f>
        <v>2014</v>
      </c>
    </row>
    <row r="227" spans="1:11" x14ac:dyDescent="0.3">
      <c r="A227" s="4" t="s">
        <v>7</v>
      </c>
      <c r="B227" s="4" t="str" cm="1">
        <f t="array" ref="B227">_xlfn.IFS(Sales_Table[[#This Row],[Discounts]]&gt;50000,"High discount",Sales_Table[[#This Row],[Discounts]]&gt;=5001,"medium discount",Sales_Table[[#This Row],[Discounts]]&gt;=1,"Low discount",Sales_Table[[#This Row],[Discounts]]&lt;1,"None")</f>
        <v>Low discount</v>
      </c>
      <c r="C227">
        <v>1563</v>
      </c>
      <c r="D227" s="1">
        <v>20</v>
      </c>
      <c r="E227" s="1">
        <f>Sales_Table[[#This Row],[Units Sold]]*Sales_Table[[#This Row],[Sale Price]]-Sales_Table[[#This Row],[Discounts]]</f>
        <v>29697</v>
      </c>
      <c r="F227" s="1">
        <v>1563</v>
      </c>
      <c r="G227" s="1">
        <v>15630</v>
      </c>
      <c r="H227" s="1">
        <f>Sales_Table[[#This Row],[sales amount]]-Sales_Table[[#This Row],[COGS]]</f>
        <v>14067</v>
      </c>
      <c r="I227" s="5">
        <v>41760</v>
      </c>
      <c r="J227" s="8">
        <f>MONTH(Sales_Table[[#This Row],[Date]])</f>
        <v>5</v>
      </c>
      <c r="K227" s="8">
        <f>YEAR(Sales_Table[[#This Row],[Date]])</f>
        <v>2014</v>
      </c>
    </row>
    <row r="228" spans="1:11" x14ac:dyDescent="0.3">
      <c r="A228" s="4" t="s">
        <v>7</v>
      </c>
      <c r="B228" s="4" t="str" cm="1">
        <f t="array" ref="B228">_xlfn.IFS(Sales_Table[[#This Row],[Discounts]]&gt;50000,"High discount",Sales_Table[[#This Row],[Discounts]]&gt;=5001,"medium discount",Sales_Table[[#This Row],[Discounts]]&gt;=1,"Low discount",Sales_Table[[#This Row],[Discounts]]&lt;1,"None")</f>
        <v>medium discount</v>
      </c>
      <c r="C228">
        <v>991</v>
      </c>
      <c r="D228" s="1">
        <v>300</v>
      </c>
      <c r="E228" s="1">
        <f>Sales_Table[[#This Row],[Units Sold]]*Sales_Table[[#This Row],[Sale Price]]-Sales_Table[[#This Row],[Discounts]]</f>
        <v>282435</v>
      </c>
      <c r="F228" s="1">
        <v>14865</v>
      </c>
      <c r="G228" s="1">
        <v>247750</v>
      </c>
      <c r="H228" s="1">
        <f>Sales_Table[[#This Row],[sales amount]]-Sales_Table[[#This Row],[COGS]]</f>
        <v>34685</v>
      </c>
      <c r="I228" s="5">
        <v>41791</v>
      </c>
      <c r="J228" s="8">
        <f>MONTH(Sales_Table[[#This Row],[Date]])</f>
        <v>6</v>
      </c>
      <c r="K228" s="8">
        <f>YEAR(Sales_Table[[#This Row],[Date]])</f>
        <v>2014</v>
      </c>
    </row>
    <row r="229" spans="1:11" x14ac:dyDescent="0.3">
      <c r="A229" s="4" t="s">
        <v>7</v>
      </c>
      <c r="B229" s="4" t="str" cm="1">
        <f t="array" ref="B229">_xlfn.IFS(Sales_Table[[#This Row],[Discounts]]&gt;50000,"High discount",Sales_Table[[#This Row],[Discounts]]&gt;=5001,"medium discount",Sales_Table[[#This Row],[Discounts]]&gt;=1,"Low discount",Sales_Table[[#This Row],[Discounts]]&lt;1,"None")</f>
        <v>Low discount</v>
      </c>
      <c r="C229">
        <v>1016</v>
      </c>
      <c r="D229" s="1">
        <v>7</v>
      </c>
      <c r="E229" s="1">
        <f>Sales_Table[[#This Row],[Units Sold]]*Sales_Table[[#This Row],[Sale Price]]-Sales_Table[[#This Row],[Discounts]]</f>
        <v>6756.4</v>
      </c>
      <c r="F229" s="1">
        <v>355.6</v>
      </c>
      <c r="G229" s="1">
        <v>5080</v>
      </c>
      <c r="H229" s="1">
        <f>Sales_Table[[#This Row],[sales amount]]-Sales_Table[[#This Row],[COGS]]</f>
        <v>1676.3999999999996</v>
      </c>
      <c r="I229" s="5">
        <v>41579</v>
      </c>
      <c r="J229" s="8">
        <f>MONTH(Sales_Table[[#This Row],[Date]])</f>
        <v>11</v>
      </c>
      <c r="K229" s="8">
        <f>YEAR(Sales_Table[[#This Row],[Date]])</f>
        <v>2013</v>
      </c>
    </row>
    <row r="230" spans="1:11" x14ac:dyDescent="0.3">
      <c r="A230" s="4" t="s">
        <v>7</v>
      </c>
      <c r="B230" s="4" t="str" cm="1">
        <f t="array" ref="B230">_xlfn.IFS(Sales_Table[[#This Row],[Discounts]]&gt;50000,"High discount",Sales_Table[[#This Row],[Discounts]]&gt;=5001,"medium discount",Sales_Table[[#This Row],[Discounts]]&gt;=1,"Low discount",Sales_Table[[#This Row],[Discounts]]&lt;1,"None")</f>
        <v>Low discount</v>
      </c>
      <c r="C230">
        <v>2791</v>
      </c>
      <c r="D230" s="1">
        <v>15</v>
      </c>
      <c r="E230" s="1">
        <f>Sales_Table[[#This Row],[Units Sold]]*Sales_Table[[#This Row],[Sale Price]]-Sales_Table[[#This Row],[Discounts]]</f>
        <v>39771.75</v>
      </c>
      <c r="F230" s="1">
        <v>2093.25</v>
      </c>
      <c r="G230" s="1">
        <v>27910</v>
      </c>
      <c r="H230" s="1">
        <f>Sales_Table[[#This Row],[sales amount]]-Sales_Table[[#This Row],[COGS]]</f>
        <v>11861.75</v>
      </c>
      <c r="I230" s="5">
        <v>41944</v>
      </c>
      <c r="J230" s="8">
        <f>MONTH(Sales_Table[[#This Row],[Date]])</f>
        <v>11</v>
      </c>
      <c r="K230" s="8">
        <f>YEAR(Sales_Table[[#This Row],[Date]])</f>
        <v>2014</v>
      </c>
    </row>
    <row r="231" spans="1:11" x14ac:dyDescent="0.3">
      <c r="A231" s="4" t="s">
        <v>7</v>
      </c>
      <c r="B231" s="4" t="str" cm="1">
        <f t="array" ref="B231">_xlfn.IFS(Sales_Table[[#This Row],[Discounts]]&gt;50000,"High discount",Sales_Table[[#This Row],[Discounts]]&gt;=5001,"medium discount",Sales_Table[[#This Row],[Discounts]]&gt;=1,"Low discount",Sales_Table[[#This Row],[Discounts]]&lt;1,"None")</f>
        <v>Low discount</v>
      </c>
      <c r="C231">
        <v>570</v>
      </c>
      <c r="D231" s="1">
        <v>7</v>
      </c>
      <c r="E231" s="1">
        <f>Sales_Table[[#This Row],[Units Sold]]*Sales_Table[[#This Row],[Sale Price]]-Sales_Table[[#This Row],[Discounts]]</f>
        <v>3790.5</v>
      </c>
      <c r="F231" s="1">
        <v>199.5</v>
      </c>
      <c r="G231" s="1">
        <v>2850</v>
      </c>
      <c r="H231" s="1">
        <f>Sales_Table[[#This Row],[sales amount]]-Sales_Table[[#This Row],[COGS]]</f>
        <v>940.5</v>
      </c>
      <c r="I231" s="5">
        <v>41974</v>
      </c>
      <c r="J231" s="8">
        <f>MONTH(Sales_Table[[#This Row],[Date]])</f>
        <v>12</v>
      </c>
      <c r="K231" s="8">
        <f>YEAR(Sales_Table[[#This Row],[Date]])</f>
        <v>2014</v>
      </c>
    </row>
    <row r="232" spans="1:11" x14ac:dyDescent="0.3">
      <c r="A232" s="4" t="s">
        <v>7</v>
      </c>
      <c r="B232" s="4" t="str" cm="1">
        <f t="array" ref="B232">_xlfn.IFS(Sales_Table[[#This Row],[Discounts]]&gt;50000,"High discount",Sales_Table[[#This Row],[Discounts]]&gt;=5001,"medium discount",Sales_Table[[#This Row],[Discounts]]&gt;=1,"Low discount",Sales_Table[[#This Row],[Discounts]]&lt;1,"None")</f>
        <v>Low discount</v>
      </c>
      <c r="C232">
        <v>2487</v>
      </c>
      <c r="D232" s="1">
        <v>7</v>
      </c>
      <c r="E232" s="1">
        <f>Sales_Table[[#This Row],[Units Sold]]*Sales_Table[[#This Row],[Sale Price]]-Sales_Table[[#This Row],[Discounts]]</f>
        <v>16538.55</v>
      </c>
      <c r="F232" s="1">
        <v>870.45</v>
      </c>
      <c r="G232" s="1">
        <v>12435</v>
      </c>
      <c r="H232" s="1">
        <f>Sales_Table[[#This Row],[sales amount]]-Sales_Table[[#This Row],[COGS]]</f>
        <v>4103.5499999999993</v>
      </c>
      <c r="I232" s="5">
        <v>41974</v>
      </c>
      <c r="J232" s="8">
        <f>MONTH(Sales_Table[[#This Row],[Date]])</f>
        <v>12</v>
      </c>
      <c r="K232" s="8">
        <f>YEAR(Sales_Table[[#This Row],[Date]])</f>
        <v>2014</v>
      </c>
    </row>
    <row r="233" spans="1:11" x14ac:dyDescent="0.3">
      <c r="A233" s="4" t="s">
        <v>8</v>
      </c>
      <c r="B233" s="4" t="str" cm="1">
        <f t="array" ref="B233">_xlfn.IFS(Sales_Table[[#This Row],[Discounts]]&gt;50000,"High discount",Sales_Table[[#This Row],[Discounts]]&gt;=5001,"medium discount",Sales_Table[[#This Row],[Discounts]]&gt;=1,"Low discount",Sales_Table[[#This Row],[Discounts]]&lt;1,"None")</f>
        <v>medium discount</v>
      </c>
      <c r="C233">
        <v>1384.5</v>
      </c>
      <c r="D233" s="1">
        <v>350</v>
      </c>
      <c r="E233" s="1">
        <f>Sales_Table[[#This Row],[Units Sold]]*Sales_Table[[#This Row],[Sale Price]]-Sales_Table[[#This Row],[Discounts]]</f>
        <v>460346.25</v>
      </c>
      <c r="F233" s="1">
        <v>24228.75</v>
      </c>
      <c r="G233" s="1">
        <v>359970</v>
      </c>
      <c r="H233" s="1">
        <f>Sales_Table[[#This Row],[sales amount]]-Sales_Table[[#This Row],[COGS]]</f>
        <v>100376.25</v>
      </c>
      <c r="I233" s="5">
        <v>41640</v>
      </c>
      <c r="J233" s="8">
        <f>MONTH(Sales_Table[[#This Row],[Date]])</f>
        <v>1</v>
      </c>
      <c r="K233" s="8">
        <f>YEAR(Sales_Table[[#This Row],[Date]])</f>
        <v>2014</v>
      </c>
    </row>
    <row r="234" spans="1:11" x14ac:dyDescent="0.3">
      <c r="A234" s="4" t="s">
        <v>8</v>
      </c>
      <c r="B234" s="4" t="str" cm="1">
        <f t="array" ref="B234">_xlfn.IFS(Sales_Table[[#This Row],[Discounts]]&gt;50000,"High discount",Sales_Table[[#This Row],[Discounts]]&gt;=5001,"medium discount",Sales_Table[[#This Row],[Discounts]]&gt;=1,"Low discount",Sales_Table[[#This Row],[Discounts]]&lt;1,"None")</f>
        <v>medium discount</v>
      </c>
      <c r="C234">
        <v>3627</v>
      </c>
      <c r="D234" s="1">
        <v>125</v>
      </c>
      <c r="E234" s="1">
        <f>Sales_Table[[#This Row],[Units Sold]]*Sales_Table[[#This Row],[Sale Price]]-Sales_Table[[#This Row],[Discounts]]</f>
        <v>430706.25</v>
      </c>
      <c r="F234" s="1">
        <v>22668.75</v>
      </c>
      <c r="G234" s="1">
        <v>435240</v>
      </c>
      <c r="H234" s="1">
        <f>Sales_Table[[#This Row],[sales amount]]-Sales_Table[[#This Row],[COGS]]</f>
        <v>-4533.75</v>
      </c>
      <c r="I234" s="5">
        <v>41821</v>
      </c>
      <c r="J234" s="8">
        <f>MONTH(Sales_Table[[#This Row],[Date]])</f>
        <v>7</v>
      </c>
      <c r="K234" s="8">
        <f>YEAR(Sales_Table[[#This Row],[Date]])</f>
        <v>2014</v>
      </c>
    </row>
    <row r="235" spans="1:11" x14ac:dyDescent="0.3">
      <c r="A235" s="4" t="s">
        <v>8</v>
      </c>
      <c r="B235" s="4" t="str" cm="1">
        <f t="array" ref="B235">_xlfn.IFS(Sales_Table[[#This Row],[Discounts]]&gt;50000,"High discount",Sales_Table[[#This Row],[Discounts]]&gt;=5001,"medium discount",Sales_Table[[#This Row],[Discounts]]&gt;=1,"Low discount",Sales_Table[[#This Row],[Discounts]]&lt;1,"None")</f>
        <v>medium discount</v>
      </c>
      <c r="C235">
        <v>720</v>
      </c>
      <c r="D235" s="1">
        <v>350</v>
      </c>
      <c r="E235" s="1">
        <f>Sales_Table[[#This Row],[Units Sold]]*Sales_Table[[#This Row],[Sale Price]]-Sales_Table[[#This Row],[Discounts]]</f>
        <v>239400</v>
      </c>
      <c r="F235" s="1">
        <v>12600</v>
      </c>
      <c r="G235" s="1">
        <v>187200</v>
      </c>
      <c r="H235" s="1">
        <f>Sales_Table[[#This Row],[sales amount]]-Sales_Table[[#This Row],[COGS]]</f>
        <v>52200</v>
      </c>
      <c r="I235" s="5">
        <v>41518</v>
      </c>
      <c r="J235" s="8">
        <f>MONTH(Sales_Table[[#This Row],[Date]])</f>
        <v>9</v>
      </c>
      <c r="K235" s="8">
        <f>YEAR(Sales_Table[[#This Row],[Date]])</f>
        <v>2013</v>
      </c>
    </row>
    <row r="236" spans="1:11" x14ac:dyDescent="0.3">
      <c r="A236" s="4" t="s">
        <v>8</v>
      </c>
      <c r="B236" s="4" t="str" cm="1">
        <f t="array" ref="B236">_xlfn.IFS(Sales_Table[[#This Row],[Discounts]]&gt;50000,"High discount",Sales_Table[[#This Row],[Discounts]]&gt;=5001,"medium discount",Sales_Table[[#This Row],[Discounts]]&gt;=1,"Low discount",Sales_Table[[#This Row],[Discounts]]&lt;1,"None")</f>
        <v>Low discount</v>
      </c>
      <c r="C236">
        <v>2342</v>
      </c>
      <c r="D236" s="1">
        <v>12</v>
      </c>
      <c r="E236" s="1">
        <f>Sales_Table[[#This Row],[Units Sold]]*Sales_Table[[#This Row],[Sale Price]]-Sales_Table[[#This Row],[Discounts]]</f>
        <v>26698.799999999999</v>
      </c>
      <c r="F236" s="1">
        <v>1405.2</v>
      </c>
      <c r="G236" s="1">
        <v>7026</v>
      </c>
      <c r="H236" s="1">
        <f>Sales_Table[[#This Row],[sales amount]]-Sales_Table[[#This Row],[COGS]]</f>
        <v>19672.8</v>
      </c>
      <c r="I236" s="5">
        <v>41944</v>
      </c>
      <c r="J236" s="8">
        <f>MONTH(Sales_Table[[#This Row],[Date]])</f>
        <v>11</v>
      </c>
      <c r="K236" s="8">
        <f>YEAR(Sales_Table[[#This Row],[Date]])</f>
        <v>2014</v>
      </c>
    </row>
    <row r="237" spans="1:11" x14ac:dyDescent="0.3">
      <c r="A237" s="4" t="s">
        <v>8</v>
      </c>
      <c r="B237" s="4" t="str" cm="1">
        <f t="array" ref="B237">_xlfn.IFS(Sales_Table[[#This Row],[Discounts]]&gt;50000,"High discount",Sales_Table[[#This Row],[Discounts]]&gt;=5001,"medium discount",Sales_Table[[#This Row],[Discounts]]&gt;=1,"Low discount",Sales_Table[[#This Row],[Discounts]]&lt;1,"None")</f>
        <v>medium discount</v>
      </c>
      <c r="C237">
        <v>1100</v>
      </c>
      <c r="D237" s="1">
        <v>300</v>
      </c>
      <c r="E237" s="1">
        <f>Sales_Table[[#This Row],[Units Sold]]*Sales_Table[[#This Row],[Sale Price]]-Sales_Table[[#This Row],[Discounts]]</f>
        <v>313500</v>
      </c>
      <c r="F237" s="1">
        <v>16500</v>
      </c>
      <c r="G237" s="1">
        <v>275000</v>
      </c>
      <c r="H237" s="1">
        <f>Sales_Table[[#This Row],[sales amount]]-Sales_Table[[#This Row],[COGS]]</f>
        <v>38500</v>
      </c>
      <c r="I237" s="5">
        <v>41609</v>
      </c>
      <c r="J237" s="8">
        <f>MONTH(Sales_Table[[#This Row],[Date]])</f>
        <v>12</v>
      </c>
      <c r="K237" s="8">
        <f>YEAR(Sales_Table[[#This Row],[Date]])</f>
        <v>2013</v>
      </c>
    </row>
    <row r="238" spans="1:11" x14ac:dyDescent="0.3">
      <c r="A238" s="4" t="s">
        <v>9</v>
      </c>
      <c r="B238" s="4" t="str" cm="1">
        <f t="array" ref="B238">_xlfn.IFS(Sales_Table[[#This Row],[Discounts]]&gt;50000,"High discount",Sales_Table[[#This Row],[Discounts]]&gt;=5001,"medium discount",Sales_Table[[#This Row],[Discounts]]&gt;=1,"Low discount",Sales_Table[[#This Row],[Discounts]]&lt;1,"None")</f>
        <v>Low discount</v>
      </c>
      <c r="C238">
        <v>1303</v>
      </c>
      <c r="D238" s="1">
        <v>20</v>
      </c>
      <c r="E238" s="1">
        <f>Sales_Table[[#This Row],[Units Sold]]*Sales_Table[[#This Row],[Sale Price]]-Sales_Table[[#This Row],[Discounts]]</f>
        <v>24757</v>
      </c>
      <c r="F238" s="1">
        <v>1303</v>
      </c>
      <c r="G238" s="1">
        <v>13030</v>
      </c>
      <c r="H238" s="1">
        <f>Sales_Table[[#This Row],[sales amount]]-Sales_Table[[#This Row],[COGS]]</f>
        <v>11727</v>
      </c>
      <c r="I238" s="5">
        <v>41671</v>
      </c>
      <c r="J238" s="8">
        <f>MONTH(Sales_Table[[#This Row],[Date]])</f>
        <v>2</v>
      </c>
      <c r="K238" s="8">
        <f>YEAR(Sales_Table[[#This Row],[Date]])</f>
        <v>2014</v>
      </c>
    </row>
    <row r="239" spans="1:11" x14ac:dyDescent="0.3">
      <c r="A239" s="4" t="s">
        <v>9</v>
      </c>
      <c r="B239" s="4" t="str" cm="1">
        <f t="array" ref="B239">_xlfn.IFS(Sales_Table[[#This Row],[Discounts]]&gt;50000,"High discount",Sales_Table[[#This Row],[Discounts]]&gt;=5001,"medium discount",Sales_Table[[#This Row],[Discounts]]&gt;=1,"Low discount",Sales_Table[[#This Row],[Discounts]]&lt;1,"None")</f>
        <v>medium discount</v>
      </c>
      <c r="C239">
        <v>2992</v>
      </c>
      <c r="D239" s="1">
        <v>125</v>
      </c>
      <c r="E239" s="1">
        <f>Sales_Table[[#This Row],[Units Sold]]*Sales_Table[[#This Row],[Sale Price]]-Sales_Table[[#This Row],[Discounts]]</f>
        <v>355300</v>
      </c>
      <c r="F239" s="1">
        <v>18700</v>
      </c>
      <c r="G239" s="1">
        <v>359040</v>
      </c>
      <c r="H239" s="1">
        <f>Sales_Table[[#This Row],[sales amount]]-Sales_Table[[#This Row],[COGS]]</f>
        <v>-3740</v>
      </c>
      <c r="I239" s="5">
        <v>41699</v>
      </c>
      <c r="J239" s="8">
        <f>MONTH(Sales_Table[[#This Row],[Date]])</f>
        <v>3</v>
      </c>
      <c r="K239" s="8">
        <f>YEAR(Sales_Table[[#This Row],[Date]])</f>
        <v>2014</v>
      </c>
    </row>
    <row r="240" spans="1:11" x14ac:dyDescent="0.3">
      <c r="A240" s="4" t="s">
        <v>9</v>
      </c>
      <c r="B240" s="4" t="str" cm="1">
        <f t="array" ref="B240">_xlfn.IFS(Sales_Table[[#This Row],[Discounts]]&gt;50000,"High discount",Sales_Table[[#This Row],[Discounts]]&gt;=5001,"medium discount",Sales_Table[[#This Row],[Discounts]]&gt;=1,"Low discount",Sales_Table[[#This Row],[Discounts]]&lt;1,"None")</f>
        <v>medium discount</v>
      </c>
      <c r="C240">
        <v>2385</v>
      </c>
      <c r="D240" s="1">
        <v>125</v>
      </c>
      <c r="E240" s="1">
        <f>Sales_Table[[#This Row],[Units Sold]]*Sales_Table[[#This Row],[Sale Price]]-Sales_Table[[#This Row],[Discounts]]</f>
        <v>283218.75</v>
      </c>
      <c r="F240" s="1">
        <v>14906.25</v>
      </c>
      <c r="G240" s="1">
        <v>286200</v>
      </c>
      <c r="H240" s="1">
        <f>Sales_Table[[#This Row],[sales amount]]-Sales_Table[[#This Row],[COGS]]</f>
        <v>-2981.25</v>
      </c>
      <c r="I240" s="5">
        <v>41699</v>
      </c>
      <c r="J240" s="8">
        <f>MONTH(Sales_Table[[#This Row],[Date]])</f>
        <v>3</v>
      </c>
      <c r="K240" s="8">
        <f>YEAR(Sales_Table[[#This Row],[Date]])</f>
        <v>2014</v>
      </c>
    </row>
    <row r="241" spans="1:11" x14ac:dyDescent="0.3">
      <c r="A241" s="4" t="s">
        <v>9</v>
      </c>
      <c r="B241" s="4" t="str" cm="1">
        <f t="array" ref="B241">_xlfn.IFS(Sales_Table[[#This Row],[Discounts]]&gt;50000,"High discount",Sales_Table[[#This Row],[Discounts]]&gt;=5001,"medium discount",Sales_Table[[#This Row],[Discounts]]&gt;=1,"Low discount",Sales_Table[[#This Row],[Discounts]]&lt;1,"None")</f>
        <v>medium discount</v>
      </c>
      <c r="C241">
        <v>1607</v>
      </c>
      <c r="D241" s="1">
        <v>300</v>
      </c>
      <c r="E241" s="1">
        <f>Sales_Table[[#This Row],[Units Sold]]*Sales_Table[[#This Row],[Sale Price]]-Sales_Table[[#This Row],[Discounts]]</f>
        <v>457995</v>
      </c>
      <c r="F241" s="1">
        <v>24105</v>
      </c>
      <c r="G241" s="1">
        <v>401750</v>
      </c>
      <c r="H241" s="1">
        <f>Sales_Table[[#This Row],[sales amount]]-Sales_Table[[#This Row],[COGS]]</f>
        <v>56245</v>
      </c>
      <c r="I241" s="5">
        <v>41730</v>
      </c>
      <c r="J241" s="8">
        <f>MONTH(Sales_Table[[#This Row],[Date]])</f>
        <v>4</v>
      </c>
      <c r="K241" s="8">
        <f>YEAR(Sales_Table[[#This Row],[Date]])</f>
        <v>2014</v>
      </c>
    </row>
    <row r="242" spans="1:11" x14ac:dyDescent="0.3">
      <c r="A242" s="4" t="s">
        <v>9</v>
      </c>
      <c r="B242" s="4" t="str" cm="1">
        <f t="array" ref="B242">_xlfn.IFS(Sales_Table[[#This Row],[Discounts]]&gt;50000,"High discount",Sales_Table[[#This Row],[Discounts]]&gt;=5001,"medium discount",Sales_Table[[#This Row],[Discounts]]&gt;=1,"Low discount",Sales_Table[[#This Row],[Discounts]]&lt;1,"None")</f>
        <v>Low discount</v>
      </c>
      <c r="C242">
        <v>2327</v>
      </c>
      <c r="D242" s="1">
        <v>7</v>
      </c>
      <c r="E242" s="1">
        <f>Sales_Table[[#This Row],[Units Sold]]*Sales_Table[[#This Row],[Sale Price]]-Sales_Table[[#This Row],[Discounts]]</f>
        <v>15474.55</v>
      </c>
      <c r="F242" s="1">
        <v>814.45</v>
      </c>
      <c r="G242" s="1">
        <v>11635</v>
      </c>
      <c r="H242" s="1">
        <f>Sales_Table[[#This Row],[sales amount]]-Sales_Table[[#This Row],[COGS]]</f>
        <v>3839.5499999999993</v>
      </c>
      <c r="I242" s="5">
        <v>41760</v>
      </c>
      <c r="J242" s="8">
        <f>MONTH(Sales_Table[[#This Row],[Date]])</f>
        <v>5</v>
      </c>
      <c r="K242" s="8">
        <f>YEAR(Sales_Table[[#This Row],[Date]])</f>
        <v>2014</v>
      </c>
    </row>
    <row r="243" spans="1:11" x14ac:dyDescent="0.3">
      <c r="A243" s="4" t="s">
        <v>9</v>
      </c>
      <c r="B243" s="4" t="str" cm="1">
        <f t="array" ref="B243">_xlfn.IFS(Sales_Table[[#This Row],[Discounts]]&gt;50000,"High discount",Sales_Table[[#This Row],[Discounts]]&gt;=5001,"medium discount",Sales_Table[[#This Row],[Discounts]]&gt;=1,"Low discount",Sales_Table[[#This Row],[Discounts]]&lt;1,"None")</f>
        <v>medium discount</v>
      </c>
      <c r="C243">
        <v>991</v>
      </c>
      <c r="D243" s="1">
        <v>300</v>
      </c>
      <c r="E243" s="1">
        <f>Sales_Table[[#This Row],[Units Sold]]*Sales_Table[[#This Row],[Sale Price]]-Sales_Table[[#This Row],[Discounts]]</f>
        <v>282435</v>
      </c>
      <c r="F243" s="1">
        <v>14865</v>
      </c>
      <c r="G243" s="1">
        <v>247750</v>
      </c>
      <c r="H243" s="1">
        <f>Sales_Table[[#This Row],[sales amount]]-Sales_Table[[#This Row],[COGS]]</f>
        <v>34685</v>
      </c>
      <c r="I243" s="5">
        <v>41791</v>
      </c>
      <c r="J243" s="8">
        <f>MONTH(Sales_Table[[#This Row],[Date]])</f>
        <v>6</v>
      </c>
      <c r="K243" s="8">
        <f>YEAR(Sales_Table[[#This Row],[Date]])</f>
        <v>2014</v>
      </c>
    </row>
    <row r="244" spans="1:11" x14ac:dyDescent="0.3">
      <c r="A244" s="4" t="s">
        <v>9</v>
      </c>
      <c r="B244" s="4" t="str" cm="1">
        <f t="array" ref="B244">_xlfn.IFS(Sales_Table[[#This Row],[Discounts]]&gt;50000,"High discount",Sales_Table[[#This Row],[Discounts]]&gt;=5001,"medium discount",Sales_Table[[#This Row],[Discounts]]&gt;=1,"Low discount",Sales_Table[[#This Row],[Discounts]]&lt;1,"None")</f>
        <v>medium discount</v>
      </c>
      <c r="C244">
        <v>602</v>
      </c>
      <c r="D244" s="1">
        <v>350</v>
      </c>
      <c r="E244" s="1">
        <f>Sales_Table[[#This Row],[Units Sold]]*Sales_Table[[#This Row],[Sale Price]]-Sales_Table[[#This Row],[Discounts]]</f>
        <v>200165</v>
      </c>
      <c r="F244" s="1">
        <v>10535</v>
      </c>
      <c r="G244" s="1">
        <v>156520</v>
      </c>
      <c r="H244" s="1">
        <f>Sales_Table[[#This Row],[sales amount]]-Sales_Table[[#This Row],[COGS]]</f>
        <v>43645</v>
      </c>
      <c r="I244" s="5">
        <v>41791</v>
      </c>
      <c r="J244" s="8">
        <f>MONTH(Sales_Table[[#This Row],[Date]])</f>
        <v>6</v>
      </c>
      <c r="K244" s="8">
        <f>YEAR(Sales_Table[[#This Row],[Date]])</f>
        <v>2014</v>
      </c>
    </row>
    <row r="245" spans="1:11" x14ac:dyDescent="0.3">
      <c r="A245" s="4" t="s">
        <v>9</v>
      </c>
      <c r="B245" s="4" t="str" cm="1">
        <f t="array" ref="B245">_xlfn.IFS(Sales_Table[[#This Row],[Discounts]]&gt;50000,"High discount",Sales_Table[[#This Row],[Discounts]]&gt;=5001,"medium discount",Sales_Table[[#This Row],[Discounts]]&gt;=1,"Low discount",Sales_Table[[#This Row],[Discounts]]&lt;1,"None")</f>
        <v>Low discount</v>
      </c>
      <c r="C245">
        <v>2620</v>
      </c>
      <c r="D245" s="1">
        <v>15</v>
      </c>
      <c r="E245" s="1">
        <f>Sales_Table[[#This Row],[Units Sold]]*Sales_Table[[#This Row],[Sale Price]]-Sales_Table[[#This Row],[Discounts]]</f>
        <v>37335</v>
      </c>
      <c r="F245" s="1">
        <v>1965</v>
      </c>
      <c r="G245" s="1">
        <v>26200</v>
      </c>
      <c r="H245" s="1">
        <f>Sales_Table[[#This Row],[sales amount]]-Sales_Table[[#This Row],[COGS]]</f>
        <v>11135</v>
      </c>
      <c r="I245" s="5">
        <v>41883</v>
      </c>
      <c r="J245" s="8">
        <f>MONTH(Sales_Table[[#This Row],[Date]])</f>
        <v>9</v>
      </c>
      <c r="K245" s="8">
        <f>YEAR(Sales_Table[[#This Row],[Date]])</f>
        <v>2014</v>
      </c>
    </row>
    <row r="246" spans="1:11" x14ac:dyDescent="0.3">
      <c r="A246" s="4" t="s">
        <v>9</v>
      </c>
      <c r="B246" s="4" t="str" cm="1">
        <f t="array" ref="B246">_xlfn.IFS(Sales_Table[[#This Row],[Discounts]]&gt;50000,"High discount",Sales_Table[[#This Row],[Discounts]]&gt;=5001,"medium discount",Sales_Table[[#This Row],[Discounts]]&gt;=1,"Low discount",Sales_Table[[#This Row],[Discounts]]&lt;1,"None")</f>
        <v>medium discount</v>
      </c>
      <c r="C246">
        <v>1228</v>
      </c>
      <c r="D246" s="1">
        <v>350</v>
      </c>
      <c r="E246" s="1">
        <f>Sales_Table[[#This Row],[Units Sold]]*Sales_Table[[#This Row],[Sale Price]]-Sales_Table[[#This Row],[Discounts]]</f>
        <v>408310</v>
      </c>
      <c r="F246" s="1">
        <v>21490</v>
      </c>
      <c r="G246" s="1">
        <v>319280</v>
      </c>
      <c r="H246" s="1">
        <f>Sales_Table[[#This Row],[sales amount]]-Sales_Table[[#This Row],[COGS]]</f>
        <v>89030</v>
      </c>
      <c r="I246" s="5">
        <v>41548</v>
      </c>
      <c r="J246" s="8">
        <f>MONTH(Sales_Table[[#This Row],[Date]])</f>
        <v>10</v>
      </c>
      <c r="K246" s="8">
        <f>YEAR(Sales_Table[[#This Row],[Date]])</f>
        <v>2013</v>
      </c>
    </row>
    <row r="247" spans="1:11" x14ac:dyDescent="0.3">
      <c r="A247" s="4" t="s">
        <v>9</v>
      </c>
      <c r="B247" s="4" t="str" cm="1">
        <f t="array" ref="B247">_xlfn.IFS(Sales_Table[[#This Row],[Discounts]]&gt;50000,"High discount",Sales_Table[[#This Row],[Discounts]]&gt;=5001,"medium discount",Sales_Table[[#This Row],[Discounts]]&gt;=1,"Low discount",Sales_Table[[#This Row],[Discounts]]&lt;1,"None")</f>
        <v>Low discount</v>
      </c>
      <c r="C247">
        <v>1389</v>
      </c>
      <c r="D247" s="1">
        <v>20</v>
      </c>
      <c r="E247" s="1">
        <f>Sales_Table[[#This Row],[Units Sold]]*Sales_Table[[#This Row],[Sale Price]]-Sales_Table[[#This Row],[Discounts]]</f>
        <v>26391</v>
      </c>
      <c r="F247" s="1">
        <v>1389</v>
      </c>
      <c r="G247" s="1">
        <v>13890</v>
      </c>
      <c r="H247" s="1">
        <f>Sales_Table[[#This Row],[sales amount]]-Sales_Table[[#This Row],[COGS]]</f>
        <v>12501</v>
      </c>
      <c r="I247" s="5">
        <v>41548</v>
      </c>
      <c r="J247" s="8">
        <f>MONTH(Sales_Table[[#This Row],[Date]])</f>
        <v>10</v>
      </c>
      <c r="K247" s="8">
        <f>YEAR(Sales_Table[[#This Row],[Date]])</f>
        <v>2013</v>
      </c>
    </row>
    <row r="248" spans="1:11" x14ac:dyDescent="0.3">
      <c r="A248" s="4" t="s">
        <v>9</v>
      </c>
      <c r="B248" s="4" t="str" cm="1">
        <f t="array" ref="B248">_xlfn.IFS(Sales_Table[[#This Row],[Discounts]]&gt;50000,"High discount",Sales_Table[[#This Row],[Discounts]]&gt;=5001,"medium discount",Sales_Table[[#This Row],[Discounts]]&gt;=1,"Low discount",Sales_Table[[#This Row],[Discounts]]&lt;1,"None")</f>
        <v>medium discount</v>
      </c>
      <c r="C248">
        <v>861</v>
      </c>
      <c r="D248" s="1">
        <v>125</v>
      </c>
      <c r="E248" s="1">
        <f>Sales_Table[[#This Row],[Units Sold]]*Sales_Table[[#This Row],[Sale Price]]-Sales_Table[[#This Row],[Discounts]]</f>
        <v>102243.75</v>
      </c>
      <c r="F248" s="1">
        <v>5381.25</v>
      </c>
      <c r="G248" s="1">
        <v>103320</v>
      </c>
      <c r="H248" s="1">
        <f>Sales_Table[[#This Row],[sales amount]]-Sales_Table[[#This Row],[COGS]]</f>
        <v>-1076.25</v>
      </c>
      <c r="I248" s="5">
        <v>41913</v>
      </c>
      <c r="J248" s="8">
        <f>MONTH(Sales_Table[[#This Row],[Date]])</f>
        <v>10</v>
      </c>
      <c r="K248" s="8">
        <f>YEAR(Sales_Table[[#This Row],[Date]])</f>
        <v>2014</v>
      </c>
    </row>
    <row r="249" spans="1:11" x14ac:dyDescent="0.3">
      <c r="A249" s="4" t="s">
        <v>9</v>
      </c>
      <c r="B249" s="4" t="str" cm="1">
        <f t="array" ref="B249">_xlfn.IFS(Sales_Table[[#This Row],[Discounts]]&gt;50000,"High discount",Sales_Table[[#This Row],[Discounts]]&gt;=5001,"medium discount",Sales_Table[[#This Row],[Discounts]]&gt;=1,"Low discount",Sales_Table[[#This Row],[Discounts]]&lt;1,"None")</f>
        <v>Low discount</v>
      </c>
      <c r="C249">
        <v>704</v>
      </c>
      <c r="D249" s="1">
        <v>125</v>
      </c>
      <c r="E249" s="1">
        <f>Sales_Table[[#This Row],[Units Sold]]*Sales_Table[[#This Row],[Sale Price]]-Sales_Table[[#This Row],[Discounts]]</f>
        <v>83600</v>
      </c>
      <c r="F249" s="1">
        <v>4400</v>
      </c>
      <c r="G249" s="1">
        <v>84480</v>
      </c>
      <c r="H249" s="1">
        <f>Sales_Table[[#This Row],[sales amount]]-Sales_Table[[#This Row],[COGS]]</f>
        <v>-880</v>
      </c>
      <c r="I249" s="5">
        <v>41548</v>
      </c>
      <c r="J249" s="8">
        <f>MONTH(Sales_Table[[#This Row],[Date]])</f>
        <v>10</v>
      </c>
      <c r="K249" s="8">
        <f>YEAR(Sales_Table[[#This Row],[Date]])</f>
        <v>2013</v>
      </c>
    </row>
    <row r="250" spans="1:11" x14ac:dyDescent="0.3">
      <c r="A250" s="4" t="s">
        <v>9</v>
      </c>
      <c r="B250" s="4" t="str" cm="1">
        <f t="array" ref="B250">_xlfn.IFS(Sales_Table[[#This Row],[Discounts]]&gt;50000,"High discount",Sales_Table[[#This Row],[Discounts]]&gt;=5001,"medium discount",Sales_Table[[#This Row],[Discounts]]&gt;=1,"Low discount",Sales_Table[[#This Row],[Discounts]]&lt;1,"None")</f>
        <v>Low discount</v>
      </c>
      <c r="C250">
        <v>1802</v>
      </c>
      <c r="D250" s="1">
        <v>20</v>
      </c>
      <c r="E250" s="1">
        <f>Sales_Table[[#This Row],[Units Sold]]*Sales_Table[[#This Row],[Sale Price]]-Sales_Table[[#This Row],[Discounts]]</f>
        <v>34238</v>
      </c>
      <c r="F250" s="1">
        <v>1802</v>
      </c>
      <c r="G250" s="1">
        <v>18020</v>
      </c>
      <c r="H250" s="1">
        <f>Sales_Table[[#This Row],[sales amount]]-Sales_Table[[#This Row],[COGS]]</f>
        <v>16218</v>
      </c>
      <c r="I250" s="5">
        <v>41609</v>
      </c>
      <c r="J250" s="8">
        <f>MONTH(Sales_Table[[#This Row],[Date]])</f>
        <v>12</v>
      </c>
      <c r="K250" s="8">
        <f>YEAR(Sales_Table[[#This Row],[Date]])</f>
        <v>2013</v>
      </c>
    </row>
    <row r="251" spans="1:11" x14ac:dyDescent="0.3">
      <c r="A251" s="4" t="s">
        <v>9</v>
      </c>
      <c r="B251" s="4" t="str" cm="1">
        <f t="array" ref="B251">_xlfn.IFS(Sales_Table[[#This Row],[Discounts]]&gt;50000,"High discount",Sales_Table[[#This Row],[Discounts]]&gt;=5001,"medium discount",Sales_Table[[#This Row],[Discounts]]&gt;=1,"Low discount",Sales_Table[[#This Row],[Discounts]]&lt;1,"None")</f>
        <v>Low discount</v>
      </c>
      <c r="C251">
        <v>2663</v>
      </c>
      <c r="D251" s="1">
        <v>20</v>
      </c>
      <c r="E251" s="1">
        <f>Sales_Table[[#This Row],[Units Sold]]*Sales_Table[[#This Row],[Sale Price]]-Sales_Table[[#This Row],[Discounts]]</f>
        <v>50597</v>
      </c>
      <c r="F251" s="1">
        <v>2663</v>
      </c>
      <c r="G251" s="1">
        <v>26630</v>
      </c>
      <c r="H251" s="1">
        <f>Sales_Table[[#This Row],[sales amount]]-Sales_Table[[#This Row],[COGS]]</f>
        <v>23967</v>
      </c>
      <c r="I251" s="5">
        <v>41974</v>
      </c>
      <c r="J251" s="8">
        <f>MONTH(Sales_Table[[#This Row],[Date]])</f>
        <v>12</v>
      </c>
      <c r="K251" s="8">
        <f>YEAR(Sales_Table[[#This Row],[Date]])</f>
        <v>2014</v>
      </c>
    </row>
    <row r="252" spans="1:11" x14ac:dyDescent="0.3">
      <c r="A252" s="4" t="s">
        <v>9</v>
      </c>
      <c r="B252" s="4" t="str" cm="1">
        <f t="array" ref="B252">_xlfn.IFS(Sales_Table[[#This Row],[Discounts]]&gt;50000,"High discount",Sales_Table[[#This Row],[Discounts]]&gt;=5001,"medium discount",Sales_Table[[#This Row],[Discounts]]&gt;=1,"Low discount",Sales_Table[[#This Row],[Discounts]]&lt;1,"None")</f>
        <v>Low discount</v>
      </c>
      <c r="C252">
        <v>2136</v>
      </c>
      <c r="D252" s="1">
        <v>7</v>
      </c>
      <c r="E252" s="1">
        <f>Sales_Table[[#This Row],[Units Sold]]*Sales_Table[[#This Row],[Sale Price]]-Sales_Table[[#This Row],[Discounts]]</f>
        <v>14204.4</v>
      </c>
      <c r="F252" s="1">
        <v>747.6</v>
      </c>
      <c r="G252" s="1">
        <v>10680</v>
      </c>
      <c r="H252" s="1">
        <f>Sales_Table[[#This Row],[sales amount]]-Sales_Table[[#This Row],[COGS]]</f>
        <v>3524.3999999999996</v>
      </c>
      <c r="I252" s="5">
        <v>41609</v>
      </c>
      <c r="J252" s="8">
        <f>MONTH(Sales_Table[[#This Row],[Date]])</f>
        <v>12</v>
      </c>
      <c r="K252" s="8">
        <f>YEAR(Sales_Table[[#This Row],[Date]])</f>
        <v>2013</v>
      </c>
    </row>
    <row r="253" spans="1:11" x14ac:dyDescent="0.3">
      <c r="A253" s="4" t="s">
        <v>9</v>
      </c>
      <c r="B253" s="4" t="str" cm="1">
        <f t="array" ref="B253">_xlfn.IFS(Sales_Table[[#This Row],[Discounts]]&gt;50000,"High discount",Sales_Table[[#This Row],[Discounts]]&gt;=5001,"medium discount",Sales_Table[[#This Row],[Discounts]]&gt;=1,"Low discount",Sales_Table[[#This Row],[Discounts]]&lt;1,"None")</f>
        <v>Low discount</v>
      </c>
      <c r="C253">
        <v>2116</v>
      </c>
      <c r="D253" s="1">
        <v>15</v>
      </c>
      <c r="E253" s="1">
        <f>Sales_Table[[#This Row],[Units Sold]]*Sales_Table[[#This Row],[Sale Price]]-Sales_Table[[#This Row],[Discounts]]</f>
        <v>30153</v>
      </c>
      <c r="F253" s="1">
        <v>1587</v>
      </c>
      <c r="G253" s="1">
        <v>21160</v>
      </c>
      <c r="H253" s="1">
        <f>Sales_Table[[#This Row],[sales amount]]-Sales_Table[[#This Row],[COGS]]</f>
        <v>8993</v>
      </c>
      <c r="I253" s="5">
        <v>41609</v>
      </c>
      <c r="J253" s="8">
        <f>MONTH(Sales_Table[[#This Row],[Date]])</f>
        <v>12</v>
      </c>
      <c r="K253" s="8">
        <f>YEAR(Sales_Table[[#This Row],[Date]])</f>
        <v>2013</v>
      </c>
    </row>
    <row r="254" spans="1:11" x14ac:dyDescent="0.3">
      <c r="A254" s="4" t="s">
        <v>10</v>
      </c>
      <c r="B254" s="4" t="str" cm="1">
        <f t="array" ref="B254">_xlfn.IFS(Sales_Table[[#This Row],[Discounts]]&gt;50000,"High discount",Sales_Table[[#This Row],[Discounts]]&gt;=5001,"medium discount",Sales_Table[[#This Row],[Discounts]]&gt;=1,"Low discount",Sales_Table[[#This Row],[Discounts]]&lt;1,"None")</f>
        <v>Low discount</v>
      </c>
      <c r="C254">
        <v>555</v>
      </c>
      <c r="D254" s="1">
        <v>15</v>
      </c>
      <c r="E254" s="1">
        <f>Sales_Table[[#This Row],[Units Sold]]*Sales_Table[[#This Row],[Sale Price]]-Sales_Table[[#This Row],[Discounts]]</f>
        <v>7908.75</v>
      </c>
      <c r="F254" s="1">
        <v>416.25</v>
      </c>
      <c r="G254" s="1">
        <v>5550</v>
      </c>
      <c r="H254" s="1">
        <f>Sales_Table[[#This Row],[sales amount]]-Sales_Table[[#This Row],[COGS]]</f>
        <v>2358.75</v>
      </c>
      <c r="I254" s="5">
        <v>41640</v>
      </c>
      <c r="J254" s="8">
        <f>MONTH(Sales_Table[[#This Row],[Date]])</f>
        <v>1</v>
      </c>
      <c r="K254" s="8">
        <f>YEAR(Sales_Table[[#This Row],[Date]])</f>
        <v>2014</v>
      </c>
    </row>
    <row r="255" spans="1:11" x14ac:dyDescent="0.3">
      <c r="A255" s="4" t="s">
        <v>10</v>
      </c>
      <c r="B255" s="4" t="str" cm="1">
        <f t="array" ref="B255">_xlfn.IFS(Sales_Table[[#This Row],[Discounts]]&gt;50000,"High discount",Sales_Table[[#This Row],[Discounts]]&gt;=5001,"medium discount",Sales_Table[[#This Row],[Discounts]]&gt;=1,"Low discount",Sales_Table[[#This Row],[Discounts]]&lt;1,"None")</f>
        <v>Low discount</v>
      </c>
      <c r="C255">
        <v>2861</v>
      </c>
      <c r="D255" s="1">
        <v>15</v>
      </c>
      <c r="E255" s="1">
        <f>Sales_Table[[#This Row],[Units Sold]]*Sales_Table[[#This Row],[Sale Price]]-Sales_Table[[#This Row],[Discounts]]</f>
        <v>40769.25</v>
      </c>
      <c r="F255" s="1">
        <v>2145.75</v>
      </c>
      <c r="G255" s="1">
        <v>28610</v>
      </c>
      <c r="H255" s="1">
        <f>Sales_Table[[#This Row],[sales amount]]-Sales_Table[[#This Row],[COGS]]</f>
        <v>12159.25</v>
      </c>
      <c r="I255" s="5">
        <v>41640</v>
      </c>
      <c r="J255" s="8">
        <f>MONTH(Sales_Table[[#This Row],[Date]])</f>
        <v>1</v>
      </c>
      <c r="K255" s="8">
        <f>YEAR(Sales_Table[[#This Row],[Date]])</f>
        <v>2014</v>
      </c>
    </row>
    <row r="256" spans="1:11" x14ac:dyDescent="0.3">
      <c r="A256" s="4" t="s">
        <v>10</v>
      </c>
      <c r="B256" s="4" t="str" cm="1">
        <f t="array" ref="B256">_xlfn.IFS(Sales_Table[[#This Row],[Discounts]]&gt;50000,"High discount",Sales_Table[[#This Row],[Discounts]]&gt;=5001,"medium discount",Sales_Table[[#This Row],[Discounts]]&gt;=1,"Low discount",Sales_Table[[#This Row],[Discounts]]&lt;1,"None")</f>
        <v>medium discount</v>
      </c>
      <c r="C256">
        <v>807</v>
      </c>
      <c r="D256" s="1">
        <v>125</v>
      </c>
      <c r="E256" s="1">
        <f>Sales_Table[[#This Row],[Units Sold]]*Sales_Table[[#This Row],[Sale Price]]-Sales_Table[[#This Row],[Discounts]]</f>
        <v>95831.25</v>
      </c>
      <c r="F256" s="1">
        <v>5043.75</v>
      </c>
      <c r="G256" s="1">
        <v>96840</v>
      </c>
      <c r="H256" s="1">
        <f>Sales_Table[[#This Row],[sales amount]]-Sales_Table[[#This Row],[COGS]]</f>
        <v>-1008.75</v>
      </c>
      <c r="I256" s="5">
        <v>41671</v>
      </c>
      <c r="J256" s="8">
        <f>MONTH(Sales_Table[[#This Row],[Date]])</f>
        <v>2</v>
      </c>
      <c r="K256" s="8">
        <f>YEAR(Sales_Table[[#This Row],[Date]])</f>
        <v>2014</v>
      </c>
    </row>
    <row r="257" spans="1:11" x14ac:dyDescent="0.3">
      <c r="A257" s="4" t="s">
        <v>10</v>
      </c>
      <c r="B257" s="4" t="str" cm="1">
        <f t="array" ref="B257">_xlfn.IFS(Sales_Table[[#This Row],[Discounts]]&gt;50000,"High discount",Sales_Table[[#This Row],[Discounts]]&gt;=5001,"medium discount",Sales_Table[[#This Row],[Discounts]]&gt;=1,"Low discount",Sales_Table[[#This Row],[Discounts]]&lt;1,"None")</f>
        <v>medium discount</v>
      </c>
      <c r="C257">
        <v>602</v>
      </c>
      <c r="D257" s="1">
        <v>350</v>
      </c>
      <c r="E257" s="1">
        <f>Sales_Table[[#This Row],[Units Sold]]*Sales_Table[[#This Row],[Sale Price]]-Sales_Table[[#This Row],[Discounts]]</f>
        <v>200165</v>
      </c>
      <c r="F257" s="1">
        <v>10535</v>
      </c>
      <c r="G257" s="1">
        <v>156520</v>
      </c>
      <c r="H257" s="1">
        <f>Sales_Table[[#This Row],[sales amount]]-Sales_Table[[#This Row],[COGS]]</f>
        <v>43645</v>
      </c>
      <c r="I257" s="5">
        <v>41791</v>
      </c>
      <c r="J257" s="8">
        <f>MONTH(Sales_Table[[#This Row],[Date]])</f>
        <v>6</v>
      </c>
      <c r="K257" s="8">
        <f>YEAR(Sales_Table[[#This Row],[Date]])</f>
        <v>2014</v>
      </c>
    </row>
    <row r="258" spans="1:11" x14ac:dyDescent="0.3">
      <c r="A258" s="4" t="s">
        <v>10</v>
      </c>
      <c r="B258" s="4" t="str" cm="1">
        <f t="array" ref="B258">_xlfn.IFS(Sales_Table[[#This Row],[Discounts]]&gt;50000,"High discount",Sales_Table[[#This Row],[Discounts]]&gt;=5001,"medium discount",Sales_Table[[#This Row],[Discounts]]&gt;=1,"Low discount",Sales_Table[[#This Row],[Discounts]]&lt;1,"None")</f>
        <v>Low discount</v>
      </c>
      <c r="C258">
        <v>2832</v>
      </c>
      <c r="D258" s="1">
        <v>20</v>
      </c>
      <c r="E258" s="1">
        <f>Sales_Table[[#This Row],[Units Sold]]*Sales_Table[[#This Row],[Sale Price]]-Sales_Table[[#This Row],[Discounts]]</f>
        <v>53808</v>
      </c>
      <c r="F258" s="1">
        <v>2832</v>
      </c>
      <c r="G258" s="1">
        <v>28320</v>
      </c>
      <c r="H258" s="1">
        <f>Sales_Table[[#This Row],[sales amount]]-Sales_Table[[#This Row],[COGS]]</f>
        <v>25488</v>
      </c>
      <c r="I258" s="5">
        <v>41852</v>
      </c>
      <c r="J258" s="8">
        <f>MONTH(Sales_Table[[#This Row],[Date]])</f>
        <v>8</v>
      </c>
      <c r="K258" s="8">
        <f>YEAR(Sales_Table[[#This Row],[Date]])</f>
        <v>2014</v>
      </c>
    </row>
    <row r="259" spans="1:11" x14ac:dyDescent="0.3">
      <c r="A259" s="4" t="s">
        <v>10</v>
      </c>
      <c r="B259" s="4" t="str" cm="1">
        <f t="array" ref="B259">_xlfn.IFS(Sales_Table[[#This Row],[Discounts]]&gt;50000,"High discount",Sales_Table[[#This Row],[Discounts]]&gt;=5001,"medium discount",Sales_Table[[#This Row],[Discounts]]&gt;=1,"Low discount",Sales_Table[[#This Row],[Discounts]]&lt;1,"None")</f>
        <v>Low discount</v>
      </c>
      <c r="C259">
        <v>1579</v>
      </c>
      <c r="D259" s="1">
        <v>20</v>
      </c>
      <c r="E259" s="1">
        <f>Sales_Table[[#This Row],[Units Sold]]*Sales_Table[[#This Row],[Sale Price]]-Sales_Table[[#This Row],[Discounts]]</f>
        <v>30001</v>
      </c>
      <c r="F259" s="1">
        <v>1579</v>
      </c>
      <c r="G259" s="1">
        <v>15790</v>
      </c>
      <c r="H259" s="1">
        <f>Sales_Table[[#This Row],[sales amount]]-Sales_Table[[#This Row],[COGS]]</f>
        <v>14211</v>
      </c>
      <c r="I259" s="5">
        <v>41852</v>
      </c>
      <c r="J259" s="8">
        <f>MONTH(Sales_Table[[#This Row],[Date]])</f>
        <v>8</v>
      </c>
      <c r="K259" s="8">
        <f>YEAR(Sales_Table[[#This Row],[Date]])</f>
        <v>2014</v>
      </c>
    </row>
    <row r="260" spans="1:11" x14ac:dyDescent="0.3">
      <c r="A260" s="4" t="s">
        <v>10</v>
      </c>
      <c r="B260" s="4" t="str" cm="1">
        <f t="array" ref="B260">_xlfn.IFS(Sales_Table[[#This Row],[Discounts]]&gt;50000,"High discount",Sales_Table[[#This Row],[Discounts]]&gt;=5001,"medium discount",Sales_Table[[#This Row],[Discounts]]&gt;=1,"Low discount",Sales_Table[[#This Row],[Discounts]]&lt;1,"None")</f>
        <v>medium discount</v>
      </c>
      <c r="C260">
        <v>861</v>
      </c>
      <c r="D260" s="1">
        <v>125</v>
      </c>
      <c r="E260" s="1">
        <f>Sales_Table[[#This Row],[Units Sold]]*Sales_Table[[#This Row],[Sale Price]]-Sales_Table[[#This Row],[Discounts]]</f>
        <v>102243.75</v>
      </c>
      <c r="F260" s="1">
        <v>5381.25</v>
      </c>
      <c r="G260" s="1">
        <v>103320</v>
      </c>
      <c r="H260" s="1">
        <f>Sales_Table[[#This Row],[sales amount]]-Sales_Table[[#This Row],[COGS]]</f>
        <v>-1076.25</v>
      </c>
      <c r="I260" s="5">
        <v>41913</v>
      </c>
      <c r="J260" s="8">
        <f>MONTH(Sales_Table[[#This Row],[Date]])</f>
        <v>10</v>
      </c>
      <c r="K260" s="8">
        <f>YEAR(Sales_Table[[#This Row],[Date]])</f>
        <v>2014</v>
      </c>
    </row>
    <row r="261" spans="1:11" x14ac:dyDescent="0.3">
      <c r="A261" s="4" t="s">
        <v>10</v>
      </c>
      <c r="B261" s="4" t="str" cm="1">
        <f t="array" ref="B261">_xlfn.IFS(Sales_Table[[#This Row],[Discounts]]&gt;50000,"High discount",Sales_Table[[#This Row],[Discounts]]&gt;=5001,"medium discount",Sales_Table[[#This Row],[Discounts]]&gt;=1,"Low discount",Sales_Table[[#This Row],[Discounts]]&lt;1,"None")</f>
        <v>Low discount</v>
      </c>
      <c r="C261">
        <v>704</v>
      </c>
      <c r="D261" s="1">
        <v>125</v>
      </c>
      <c r="E261" s="1">
        <f>Sales_Table[[#This Row],[Units Sold]]*Sales_Table[[#This Row],[Sale Price]]-Sales_Table[[#This Row],[Discounts]]</f>
        <v>83600</v>
      </c>
      <c r="F261" s="1">
        <v>4400</v>
      </c>
      <c r="G261" s="1">
        <v>84480</v>
      </c>
      <c r="H261" s="1">
        <f>Sales_Table[[#This Row],[sales amount]]-Sales_Table[[#This Row],[COGS]]</f>
        <v>-880</v>
      </c>
      <c r="I261" s="5">
        <v>41548</v>
      </c>
      <c r="J261" s="8">
        <f>MONTH(Sales_Table[[#This Row],[Date]])</f>
        <v>10</v>
      </c>
      <c r="K261" s="8">
        <f>YEAR(Sales_Table[[#This Row],[Date]])</f>
        <v>2013</v>
      </c>
    </row>
    <row r="262" spans="1:11" x14ac:dyDescent="0.3">
      <c r="A262" s="4" t="s">
        <v>10</v>
      </c>
      <c r="B262" s="4" t="str" cm="1">
        <f t="array" ref="B262">_xlfn.IFS(Sales_Table[[#This Row],[Discounts]]&gt;50000,"High discount",Sales_Table[[#This Row],[Discounts]]&gt;=5001,"medium discount",Sales_Table[[#This Row],[Discounts]]&gt;=1,"Low discount",Sales_Table[[#This Row],[Discounts]]&lt;1,"None")</f>
        <v>Low discount</v>
      </c>
      <c r="C262">
        <v>1033</v>
      </c>
      <c r="D262" s="1">
        <v>20</v>
      </c>
      <c r="E262" s="1">
        <f>Sales_Table[[#This Row],[Units Sold]]*Sales_Table[[#This Row],[Sale Price]]-Sales_Table[[#This Row],[Discounts]]</f>
        <v>19627</v>
      </c>
      <c r="F262" s="1">
        <v>1033</v>
      </c>
      <c r="G262" s="1">
        <v>10330</v>
      </c>
      <c r="H262" s="1">
        <f>Sales_Table[[#This Row],[sales amount]]-Sales_Table[[#This Row],[COGS]]</f>
        <v>9297</v>
      </c>
      <c r="I262" s="5">
        <v>41609</v>
      </c>
      <c r="J262" s="8">
        <f>MONTH(Sales_Table[[#This Row],[Date]])</f>
        <v>12</v>
      </c>
      <c r="K262" s="8">
        <f>YEAR(Sales_Table[[#This Row],[Date]])</f>
        <v>2013</v>
      </c>
    </row>
    <row r="263" spans="1:11" x14ac:dyDescent="0.3">
      <c r="A263" s="4" t="s">
        <v>10</v>
      </c>
      <c r="B263" s="4" t="str" cm="1">
        <f t="array" ref="B263">_xlfn.IFS(Sales_Table[[#This Row],[Discounts]]&gt;50000,"High discount",Sales_Table[[#This Row],[Discounts]]&gt;=5001,"medium discount",Sales_Table[[#This Row],[Discounts]]&gt;=1,"Low discount",Sales_Table[[#This Row],[Discounts]]&lt;1,"None")</f>
        <v>medium discount</v>
      </c>
      <c r="C263">
        <v>1250</v>
      </c>
      <c r="D263" s="1">
        <v>300</v>
      </c>
      <c r="E263" s="1">
        <f>Sales_Table[[#This Row],[Units Sold]]*Sales_Table[[#This Row],[Sale Price]]-Sales_Table[[#This Row],[Discounts]]</f>
        <v>356250</v>
      </c>
      <c r="F263" s="1">
        <v>18750</v>
      </c>
      <c r="G263" s="1">
        <v>312500</v>
      </c>
      <c r="H263" s="1">
        <f>Sales_Table[[#This Row],[sales amount]]-Sales_Table[[#This Row],[COGS]]</f>
        <v>43750</v>
      </c>
      <c r="I263" s="5">
        <v>41974</v>
      </c>
      <c r="J263" s="8">
        <f>MONTH(Sales_Table[[#This Row],[Date]])</f>
        <v>12</v>
      </c>
      <c r="K263" s="8">
        <f>YEAR(Sales_Table[[#This Row],[Date]])</f>
        <v>2014</v>
      </c>
    </row>
    <row r="264" spans="1:11" x14ac:dyDescent="0.3">
      <c r="A264" s="4" t="s">
        <v>11</v>
      </c>
      <c r="B264" s="4" t="str" cm="1">
        <f t="array" ref="B264">_xlfn.IFS(Sales_Table[[#This Row],[Discounts]]&gt;50000,"High discount",Sales_Table[[#This Row],[Discounts]]&gt;=5001,"medium discount",Sales_Table[[#This Row],[Discounts]]&gt;=1,"Low discount",Sales_Table[[#This Row],[Discounts]]&lt;1,"None")</f>
        <v>Low discount</v>
      </c>
      <c r="C264">
        <v>1389</v>
      </c>
      <c r="D264" s="1">
        <v>20</v>
      </c>
      <c r="E264" s="1">
        <f>Sales_Table[[#This Row],[Units Sold]]*Sales_Table[[#This Row],[Sale Price]]-Sales_Table[[#This Row],[Discounts]]</f>
        <v>26391</v>
      </c>
      <c r="F264" s="1">
        <v>1389</v>
      </c>
      <c r="G264" s="1">
        <v>13890</v>
      </c>
      <c r="H264" s="1">
        <f>Sales_Table[[#This Row],[sales amount]]-Sales_Table[[#This Row],[COGS]]</f>
        <v>12501</v>
      </c>
      <c r="I264" s="5">
        <v>41548</v>
      </c>
      <c r="J264" s="8">
        <f>MONTH(Sales_Table[[#This Row],[Date]])</f>
        <v>10</v>
      </c>
      <c r="K264" s="8">
        <f>YEAR(Sales_Table[[#This Row],[Date]])</f>
        <v>2013</v>
      </c>
    </row>
    <row r="265" spans="1:11" x14ac:dyDescent="0.3">
      <c r="A265" s="4" t="s">
        <v>11</v>
      </c>
      <c r="B265" s="4" t="str" cm="1">
        <f t="array" ref="B265">_xlfn.IFS(Sales_Table[[#This Row],[Discounts]]&gt;50000,"High discount",Sales_Table[[#This Row],[Discounts]]&gt;=5001,"medium discount",Sales_Table[[#This Row],[Discounts]]&gt;=1,"Low discount",Sales_Table[[#This Row],[Discounts]]&lt;1,"None")</f>
        <v>Low discount</v>
      </c>
      <c r="C265">
        <v>1265</v>
      </c>
      <c r="D265" s="1">
        <v>20</v>
      </c>
      <c r="E265" s="1">
        <f>Sales_Table[[#This Row],[Units Sold]]*Sales_Table[[#This Row],[Sale Price]]-Sales_Table[[#This Row],[Discounts]]</f>
        <v>24035</v>
      </c>
      <c r="F265" s="1">
        <v>1265</v>
      </c>
      <c r="G265" s="1">
        <v>12650</v>
      </c>
      <c r="H265" s="1">
        <f>Sales_Table[[#This Row],[sales amount]]-Sales_Table[[#This Row],[COGS]]</f>
        <v>11385</v>
      </c>
      <c r="I265" s="5">
        <v>41579</v>
      </c>
      <c r="J265" s="8">
        <f>MONTH(Sales_Table[[#This Row],[Date]])</f>
        <v>11</v>
      </c>
      <c r="K265" s="8">
        <f>YEAR(Sales_Table[[#This Row],[Date]])</f>
        <v>2013</v>
      </c>
    </row>
    <row r="266" spans="1:11" x14ac:dyDescent="0.3">
      <c r="A266" s="4" t="s">
        <v>11</v>
      </c>
      <c r="B266" s="4" t="str" cm="1">
        <f t="array" ref="B266">_xlfn.IFS(Sales_Table[[#This Row],[Discounts]]&gt;50000,"High discount",Sales_Table[[#This Row],[Discounts]]&gt;=5001,"medium discount",Sales_Table[[#This Row],[Discounts]]&gt;=1,"Low discount",Sales_Table[[#This Row],[Discounts]]&lt;1,"None")</f>
        <v>Low discount</v>
      </c>
      <c r="C266">
        <v>2297</v>
      </c>
      <c r="D266" s="1">
        <v>20</v>
      </c>
      <c r="E266" s="1">
        <f>Sales_Table[[#This Row],[Units Sold]]*Sales_Table[[#This Row],[Sale Price]]-Sales_Table[[#This Row],[Discounts]]</f>
        <v>43643</v>
      </c>
      <c r="F266" s="1">
        <v>2297</v>
      </c>
      <c r="G266" s="1">
        <v>22970</v>
      </c>
      <c r="H266" s="1">
        <f>Sales_Table[[#This Row],[sales amount]]-Sales_Table[[#This Row],[COGS]]</f>
        <v>20673</v>
      </c>
      <c r="I266" s="5">
        <v>41579</v>
      </c>
      <c r="J266" s="8">
        <f>MONTH(Sales_Table[[#This Row],[Date]])</f>
        <v>11</v>
      </c>
      <c r="K266" s="8">
        <f>YEAR(Sales_Table[[#This Row],[Date]])</f>
        <v>2013</v>
      </c>
    </row>
    <row r="267" spans="1:11" x14ac:dyDescent="0.3">
      <c r="A267" s="4" t="s">
        <v>11</v>
      </c>
      <c r="B267" s="4" t="str" cm="1">
        <f t="array" ref="B267">_xlfn.IFS(Sales_Table[[#This Row],[Discounts]]&gt;50000,"High discount",Sales_Table[[#This Row],[Discounts]]&gt;=5001,"medium discount",Sales_Table[[#This Row],[Discounts]]&gt;=1,"Low discount",Sales_Table[[#This Row],[Discounts]]&lt;1,"None")</f>
        <v>Low discount</v>
      </c>
      <c r="C267">
        <v>2663</v>
      </c>
      <c r="D267" s="1">
        <v>20</v>
      </c>
      <c r="E267" s="1">
        <f>Sales_Table[[#This Row],[Units Sold]]*Sales_Table[[#This Row],[Sale Price]]-Sales_Table[[#This Row],[Discounts]]</f>
        <v>50597</v>
      </c>
      <c r="F267" s="1">
        <v>2663</v>
      </c>
      <c r="G267" s="1">
        <v>26630</v>
      </c>
      <c r="H267" s="1">
        <f>Sales_Table[[#This Row],[sales amount]]-Sales_Table[[#This Row],[COGS]]</f>
        <v>23967</v>
      </c>
      <c r="I267" s="5">
        <v>41974</v>
      </c>
      <c r="J267" s="8">
        <f>MONTH(Sales_Table[[#This Row],[Date]])</f>
        <v>12</v>
      </c>
      <c r="K267" s="8">
        <f>YEAR(Sales_Table[[#This Row],[Date]])</f>
        <v>2014</v>
      </c>
    </row>
    <row r="268" spans="1:11" x14ac:dyDescent="0.3">
      <c r="A268" s="4" t="s">
        <v>11</v>
      </c>
      <c r="B268" s="4" t="str" cm="1">
        <f t="array" ref="B268">_xlfn.IFS(Sales_Table[[#This Row],[Discounts]]&gt;50000,"High discount",Sales_Table[[#This Row],[Discounts]]&gt;=5001,"medium discount",Sales_Table[[#This Row],[Discounts]]&gt;=1,"Low discount",Sales_Table[[#This Row],[Discounts]]&lt;1,"None")</f>
        <v>Low discount</v>
      </c>
      <c r="C268">
        <v>570</v>
      </c>
      <c r="D268" s="1">
        <v>7</v>
      </c>
      <c r="E268" s="1">
        <f>Sales_Table[[#This Row],[Units Sold]]*Sales_Table[[#This Row],[Sale Price]]-Sales_Table[[#This Row],[Discounts]]</f>
        <v>3790.5</v>
      </c>
      <c r="F268" s="1">
        <v>199.5</v>
      </c>
      <c r="G268" s="1">
        <v>2850</v>
      </c>
      <c r="H268" s="1">
        <f>Sales_Table[[#This Row],[sales amount]]-Sales_Table[[#This Row],[COGS]]</f>
        <v>940.5</v>
      </c>
      <c r="I268" s="5">
        <v>41974</v>
      </c>
      <c r="J268" s="8">
        <f>MONTH(Sales_Table[[#This Row],[Date]])</f>
        <v>12</v>
      </c>
      <c r="K268" s="8">
        <f>YEAR(Sales_Table[[#This Row],[Date]])</f>
        <v>2014</v>
      </c>
    </row>
    <row r="269" spans="1:11" x14ac:dyDescent="0.3">
      <c r="A269" s="4" t="s">
        <v>11</v>
      </c>
      <c r="B269" s="4" t="str" cm="1">
        <f t="array" ref="B269">_xlfn.IFS(Sales_Table[[#This Row],[Discounts]]&gt;50000,"High discount",Sales_Table[[#This Row],[Discounts]]&gt;=5001,"medium discount",Sales_Table[[#This Row],[Discounts]]&gt;=1,"Low discount",Sales_Table[[#This Row],[Discounts]]&lt;1,"None")</f>
        <v>Low discount</v>
      </c>
      <c r="C269">
        <v>2487</v>
      </c>
      <c r="D269" s="1">
        <v>7</v>
      </c>
      <c r="E269" s="1">
        <f>Sales_Table[[#This Row],[Units Sold]]*Sales_Table[[#This Row],[Sale Price]]-Sales_Table[[#This Row],[Discounts]]</f>
        <v>16538.55</v>
      </c>
      <c r="F269" s="1">
        <v>870.45</v>
      </c>
      <c r="G269" s="1">
        <v>12435</v>
      </c>
      <c r="H269" s="1">
        <f>Sales_Table[[#This Row],[sales amount]]-Sales_Table[[#This Row],[COGS]]</f>
        <v>4103.5499999999993</v>
      </c>
      <c r="I269" s="5">
        <v>41974</v>
      </c>
      <c r="J269" s="8">
        <f>MONTH(Sales_Table[[#This Row],[Date]])</f>
        <v>12</v>
      </c>
      <c r="K269" s="8">
        <f>YEAR(Sales_Table[[#This Row],[Date]])</f>
        <v>2014</v>
      </c>
    </row>
    <row r="270" spans="1:11" x14ac:dyDescent="0.3">
      <c r="A270" s="4" t="s">
        <v>12</v>
      </c>
      <c r="B270" s="4" t="str" cm="1">
        <f t="array" ref="B270">_xlfn.IFS(Sales_Table[[#This Row],[Discounts]]&gt;50000,"High discount",Sales_Table[[#This Row],[Discounts]]&gt;=5001,"medium discount",Sales_Table[[#This Row],[Discounts]]&gt;=1,"Low discount",Sales_Table[[#This Row],[Discounts]]&lt;1,"None")</f>
        <v>medium discount</v>
      </c>
      <c r="C270">
        <v>1350</v>
      </c>
      <c r="D270" s="1">
        <v>350</v>
      </c>
      <c r="E270" s="1">
        <f>Sales_Table[[#This Row],[Units Sold]]*Sales_Table[[#This Row],[Sale Price]]-Sales_Table[[#This Row],[Discounts]]</f>
        <v>448875</v>
      </c>
      <c r="F270" s="1">
        <v>23625</v>
      </c>
      <c r="G270" s="1">
        <v>351000</v>
      </c>
      <c r="H270" s="1">
        <f>Sales_Table[[#This Row],[sales amount]]-Sales_Table[[#This Row],[COGS]]</f>
        <v>97875</v>
      </c>
      <c r="I270" s="5">
        <v>41671</v>
      </c>
      <c r="J270" s="8">
        <f>MONTH(Sales_Table[[#This Row],[Date]])</f>
        <v>2</v>
      </c>
      <c r="K270" s="8">
        <f>YEAR(Sales_Table[[#This Row],[Date]])</f>
        <v>2014</v>
      </c>
    </row>
    <row r="271" spans="1:11" x14ac:dyDescent="0.3">
      <c r="A271" s="4" t="s">
        <v>12</v>
      </c>
      <c r="B271" s="4" t="str" cm="1">
        <f t="array" ref="B271">_xlfn.IFS(Sales_Table[[#This Row],[Discounts]]&gt;50000,"High discount",Sales_Table[[#This Row],[Discounts]]&gt;=5001,"medium discount",Sales_Table[[#This Row],[Discounts]]&gt;=1,"Low discount",Sales_Table[[#This Row],[Discounts]]&lt;1,"None")</f>
        <v>medium discount</v>
      </c>
      <c r="C271">
        <v>552</v>
      </c>
      <c r="D271" s="1">
        <v>350</v>
      </c>
      <c r="E271" s="1">
        <f>Sales_Table[[#This Row],[Units Sold]]*Sales_Table[[#This Row],[Sale Price]]-Sales_Table[[#This Row],[Discounts]]</f>
        <v>183540</v>
      </c>
      <c r="F271" s="1">
        <v>9660</v>
      </c>
      <c r="G271" s="1">
        <v>143520</v>
      </c>
      <c r="H271" s="1">
        <f>Sales_Table[[#This Row],[sales amount]]-Sales_Table[[#This Row],[COGS]]</f>
        <v>40020</v>
      </c>
      <c r="I271" s="5">
        <v>41852</v>
      </c>
      <c r="J271" s="8">
        <f>MONTH(Sales_Table[[#This Row],[Date]])</f>
        <v>8</v>
      </c>
      <c r="K271" s="8">
        <f>YEAR(Sales_Table[[#This Row],[Date]])</f>
        <v>2014</v>
      </c>
    </row>
    <row r="272" spans="1:11" x14ac:dyDescent="0.3">
      <c r="A272" s="4" t="s">
        <v>12</v>
      </c>
      <c r="B272" s="4" t="str" cm="1">
        <f t="array" ref="B272">_xlfn.IFS(Sales_Table[[#This Row],[Discounts]]&gt;50000,"High discount",Sales_Table[[#This Row],[Discounts]]&gt;=5001,"medium discount",Sales_Table[[#This Row],[Discounts]]&gt;=1,"Low discount",Sales_Table[[#This Row],[Discounts]]&lt;1,"None")</f>
        <v>medium discount</v>
      </c>
      <c r="C272">
        <v>1228</v>
      </c>
      <c r="D272" s="1">
        <v>350</v>
      </c>
      <c r="E272" s="1">
        <f>Sales_Table[[#This Row],[Units Sold]]*Sales_Table[[#This Row],[Sale Price]]-Sales_Table[[#This Row],[Discounts]]</f>
        <v>408310</v>
      </c>
      <c r="F272" s="1">
        <v>21490</v>
      </c>
      <c r="G272" s="1">
        <v>319280</v>
      </c>
      <c r="H272" s="1">
        <f>Sales_Table[[#This Row],[sales amount]]-Sales_Table[[#This Row],[COGS]]</f>
        <v>89030</v>
      </c>
      <c r="I272" s="5">
        <v>41548</v>
      </c>
      <c r="J272" s="8">
        <f>MONTH(Sales_Table[[#This Row],[Date]])</f>
        <v>10</v>
      </c>
      <c r="K272" s="8">
        <f>YEAR(Sales_Table[[#This Row],[Date]])</f>
        <v>2013</v>
      </c>
    </row>
    <row r="273" spans="1:11" x14ac:dyDescent="0.3">
      <c r="A273" s="4" t="s">
        <v>12</v>
      </c>
      <c r="B273" s="4" t="str" cm="1">
        <f t="array" ref="B273">_xlfn.IFS(Sales_Table[[#This Row],[Discounts]]&gt;50000,"High discount",Sales_Table[[#This Row],[Discounts]]&gt;=5001,"medium discount",Sales_Table[[#This Row],[Discounts]]&gt;=1,"Low discount",Sales_Table[[#This Row],[Discounts]]&lt;1,"None")</f>
        <v>medium discount</v>
      </c>
      <c r="C273">
        <v>1250</v>
      </c>
      <c r="D273" s="1">
        <v>300</v>
      </c>
      <c r="E273" s="1">
        <f>Sales_Table[[#This Row],[Units Sold]]*Sales_Table[[#This Row],[Sale Price]]-Sales_Table[[#This Row],[Discounts]]</f>
        <v>356250</v>
      </c>
      <c r="F273" s="1">
        <v>18750</v>
      </c>
      <c r="G273" s="1">
        <v>312500</v>
      </c>
      <c r="H273" s="1">
        <f>Sales_Table[[#This Row],[sales amount]]-Sales_Table[[#This Row],[COGS]]</f>
        <v>43750</v>
      </c>
      <c r="I273" s="5">
        <v>41974</v>
      </c>
      <c r="J273" s="8">
        <f>MONTH(Sales_Table[[#This Row],[Date]])</f>
        <v>12</v>
      </c>
      <c r="K273" s="8">
        <f>YEAR(Sales_Table[[#This Row],[Date]])</f>
        <v>2014</v>
      </c>
    </row>
    <row r="274" spans="1:11" x14ac:dyDescent="0.3">
      <c r="A274" s="4" t="s">
        <v>9</v>
      </c>
      <c r="B274" s="4" t="str" cm="1">
        <f t="array" ref="B274">_xlfn.IFS(Sales_Table[[#This Row],[Discounts]]&gt;50000,"High discount",Sales_Table[[#This Row],[Discounts]]&gt;=5001,"medium discount",Sales_Table[[#This Row],[Discounts]]&gt;=1,"Low discount",Sales_Table[[#This Row],[Discounts]]&lt;1,"None")</f>
        <v>Low discount</v>
      </c>
      <c r="C274">
        <v>3801</v>
      </c>
      <c r="D274" s="1">
        <v>15</v>
      </c>
      <c r="E274" s="1">
        <f>Sales_Table[[#This Row],[Units Sold]]*Sales_Table[[#This Row],[Sale Price]]-Sales_Table[[#This Row],[Discounts]]</f>
        <v>53594.1</v>
      </c>
      <c r="F274" s="1">
        <v>3420.8999999999996</v>
      </c>
      <c r="G274" s="1">
        <v>38010</v>
      </c>
      <c r="H274" s="1">
        <f>Sales_Table[[#This Row],[sales amount]]-Sales_Table[[#This Row],[COGS]]</f>
        <v>15584.099999999999</v>
      </c>
      <c r="I274" s="5">
        <v>41730</v>
      </c>
      <c r="J274" s="8">
        <f>MONTH(Sales_Table[[#This Row],[Date]])</f>
        <v>4</v>
      </c>
      <c r="K274" s="8">
        <f>YEAR(Sales_Table[[#This Row],[Date]])</f>
        <v>2014</v>
      </c>
    </row>
    <row r="275" spans="1:11" x14ac:dyDescent="0.3">
      <c r="A275" s="4" t="s">
        <v>7</v>
      </c>
      <c r="B275" s="4" t="str" cm="1">
        <f t="array" ref="B275">_xlfn.IFS(Sales_Table[[#This Row],[Discounts]]&gt;50000,"High discount",Sales_Table[[#This Row],[Discounts]]&gt;=5001,"medium discount",Sales_Table[[#This Row],[Discounts]]&gt;=1,"Low discount",Sales_Table[[#This Row],[Discounts]]&lt;1,"None")</f>
        <v>Low discount</v>
      </c>
      <c r="C275">
        <v>1117.5</v>
      </c>
      <c r="D275" s="1">
        <v>20</v>
      </c>
      <c r="E275" s="1">
        <f>Sales_Table[[#This Row],[Units Sold]]*Sales_Table[[#This Row],[Sale Price]]-Sales_Table[[#This Row],[Discounts]]</f>
        <v>21009</v>
      </c>
      <c r="F275" s="1">
        <v>1341</v>
      </c>
      <c r="G275" s="1">
        <v>11175</v>
      </c>
      <c r="H275" s="1">
        <f>Sales_Table[[#This Row],[sales amount]]-Sales_Table[[#This Row],[COGS]]</f>
        <v>9834</v>
      </c>
      <c r="I275" s="5">
        <v>41640</v>
      </c>
      <c r="J275" s="8">
        <f>MONTH(Sales_Table[[#This Row],[Date]])</f>
        <v>1</v>
      </c>
      <c r="K275" s="8">
        <f>YEAR(Sales_Table[[#This Row],[Date]])</f>
        <v>2014</v>
      </c>
    </row>
    <row r="276" spans="1:11" x14ac:dyDescent="0.3">
      <c r="A276" s="4" t="s">
        <v>7</v>
      </c>
      <c r="B276" s="4" t="str" cm="1">
        <f t="array" ref="B276">_xlfn.IFS(Sales_Table[[#This Row],[Discounts]]&gt;50000,"High discount",Sales_Table[[#This Row],[Discounts]]&gt;=5001,"medium discount",Sales_Table[[#This Row],[Discounts]]&gt;=1,"Low discount",Sales_Table[[#This Row],[Discounts]]&lt;1,"None")</f>
        <v>Low discount</v>
      </c>
      <c r="C276">
        <v>2844</v>
      </c>
      <c r="D276" s="1">
        <v>15</v>
      </c>
      <c r="E276" s="1">
        <f>Sales_Table[[#This Row],[Units Sold]]*Sales_Table[[#This Row],[Sale Price]]-Sales_Table[[#This Row],[Discounts]]</f>
        <v>40100.400000000001</v>
      </c>
      <c r="F276" s="1">
        <v>2559.6</v>
      </c>
      <c r="G276" s="1">
        <v>28440</v>
      </c>
      <c r="H276" s="1">
        <f>Sales_Table[[#This Row],[sales amount]]-Sales_Table[[#This Row],[COGS]]</f>
        <v>11660.400000000001</v>
      </c>
      <c r="I276" s="5">
        <v>41791</v>
      </c>
      <c r="J276" s="8">
        <f>MONTH(Sales_Table[[#This Row],[Date]])</f>
        <v>6</v>
      </c>
      <c r="K276" s="8">
        <f>YEAR(Sales_Table[[#This Row],[Date]])</f>
        <v>2014</v>
      </c>
    </row>
    <row r="277" spans="1:11" x14ac:dyDescent="0.3">
      <c r="A277" s="4" t="s">
        <v>7</v>
      </c>
      <c r="B277" s="4" t="str" cm="1">
        <f t="array" ref="B277">_xlfn.IFS(Sales_Table[[#This Row],[Discounts]]&gt;50000,"High discount",Sales_Table[[#This Row],[Discounts]]&gt;=5001,"medium discount",Sales_Table[[#This Row],[Discounts]]&gt;=1,"Low discount",Sales_Table[[#This Row],[Discounts]]&lt;1,"None")</f>
        <v>Low discount</v>
      </c>
      <c r="C277">
        <v>562</v>
      </c>
      <c r="D277" s="1">
        <v>12</v>
      </c>
      <c r="E277" s="1">
        <f>Sales_Table[[#This Row],[Units Sold]]*Sales_Table[[#This Row],[Sale Price]]-Sales_Table[[#This Row],[Discounts]]</f>
        <v>6339.36</v>
      </c>
      <c r="F277" s="1">
        <v>404.64</v>
      </c>
      <c r="G277" s="1">
        <v>1686</v>
      </c>
      <c r="H277" s="1">
        <f>Sales_Table[[#This Row],[sales amount]]-Sales_Table[[#This Row],[COGS]]</f>
        <v>4653.3599999999997</v>
      </c>
      <c r="I277" s="5">
        <v>41883</v>
      </c>
      <c r="J277" s="8">
        <f>MONTH(Sales_Table[[#This Row],[Date]])</f>
        <v>9</v>
      </c>
      <c r="K277" s="8">
        <f>YEAR(Sales_Table[[#This Row],[Date]])</f>
        <v>2014</v>
      </c>
    </row>
    <row r="278" spans="1:11" x14ac:dyDescent="0.3">
      <c r="A278" s="4" t="s">
        <v>7</v>
      </c>
      <c r="B278" s="4" t="str" cm="1">
        <f t="array" ref="B278">_xlfn.IFS(Sales_Table[[#This Row],[Discounts]]&gt;50000,"High discount",Sales_Table[[#This Row],[Discounts]]&gt;=5001,"medium discount",Sales_Table[[#This Row],[Discounts]]&gt;=1,"Low discount",Sales_Table[[#This Row],[Discounts]]&lt;1,"None")</f>
        <v>Low discount</v>
      </c>
      <c r="C278">
        <v>2299</v>
      </c>
      <c r="D278" s="1">
        <v>12</v>
      </c>
      <c r="E278" s="1">
        <f>Sales_Table[[#This Row],[Units Sold]]*Sales_Table[[#This Row],[Sale Price]]-Sales_Table[[#This Row],[Discounts]]</f>
        <v>25932.720000000001</v>
      </c>
      <c r="F278" s="1">
        <v>1655.28</v>
      </c>
      <c r="G278" s="1">
        <v>6897</v>
      </c>
      <c r="H278" s="1">
        <f>Sales_Table[[#This Row],[sales amount]]-Sales_Table[[#This Row],[COGS]]</f>
        <v>19035.72</v>
      </c>
      <c r="I278" s="5">
        <v>41548</v>
      </c>
      <c r="J278" s="8">
        <f>MONTH(Sales_Table[[#This Row],[Date]])</f>
        <v>10</v>
      </c>
      <c r="K278" s="8">
        <f>YEAR(Sales_Table[[#This Row],[Date]])</f>
        <v>2013</v>
      </c>
    </row>
    <row r="279" spans="1:11" x14ac:dyDescent="0.3">
      <c r="A279" s="4" t="s">
        <v>7</v>
      </c>
      <c r="B279" s="4" t="str" cm="1">
        <f t="array" ref="B279">_xlfn.IFS(Sales_Table[[#This Row],[Discounts]]&gt;50000,"High discount",Sales_Table[[#This Row],[Discounts]]&gt;=5001,"medium discount",Sales_Table[[#This Row],[Discounts]]&gt;=1,"Low discount",Sales_Table[[#This Row],[Discounts]]&lt;1,"None")</f>
        <v>Low discount</v>
      </c>
      <c r="C279">
        <v>2030</v>
      </c>
      <c r="D279" s="1">
        <v>15</v>
      </c>
      <c r="E279" s="1">
        <f>Sales_Table[[#This Row],[Units Sold]]*Sales_Table[[#This Row],[Sale Price]]-Sales_Table[[#This Row],[Discounts]]</f>
        <v>28623</v>
      </c>
      <c r="F279" s="1">
        <v>1827</v>
      </c>
      <c r="G279" s="1">
        <v>20300</v>
      </c>
      <c r="H279" s="1">
        <f>Sales_Table[[#This Row],[sales amount]]-Sales_Table[[#This Row],[COGS]]</f>
        <v>8323</v>
      </c>
      <c r="I279" s="5">
        <v>41944</v>
      </c>
      <c r="J279" s="8">
        <f>MONTH(Sales_Table[[#This Row],[Date]])</f>
        <v>11</v>
      </c>
      <c r="K279" s="8">
        <f>YEAR(Sales_Table[[#This Row],[Date]])</f>
        <v>2014</v>
      </c>
    </row>
    <row r="280" spans="1:11" x14ac:dyDescent="0.3">
      <c r="A280" s="4" t="s">
        <v>7</v>
      </c>
      <c r="B280" s="4" t="str" cm="1">
        <f t="array" ref="B280">_xlfn.IFS(Sales_Table[[#This Row],[Discounts]]&gt;50000,"High discount",Sales_Table[[#This Row],[Discounts]]&gt;=5001,"medium discount",Sales_Table[[#This Row],[Discounts]]&gt;=1,"Low discount",Sales_Table[[#This Row],[Discounts]]&lt;1,"None")</f>
        <v>Low discount</v>
      </c>
      <c r="C280">
        <v>263</v>
      </c>
      <c r="D280" s="1">
        <v>7</v>
      </c>
      <c r="E280" s="1">
        <f>Sales_Table[[#This Row],[Units Sold]]*Sales_Table[[#This Row],[Sale Price]]-Sales_Table[[#This Row],[Discounts]]</f>
        <v>1730.54</v>
      </c>
      <c r="F280" s="1">
        <v>110.46</v>
      </c>
      <c r="G280" s="1">
        <v>1315</v>
      </c>
      <c r="H280" s="1">
        <f>Sales_Table[[#This Row],[sales amount]]-Sales_Table[[#This Row],[COGS]]</f>
        <v>415.53999999999996</v>
      </c>
      <c r="I280" s="5">
        <v>41579</v>
      </c>
      <c r="J280" s="8">
        <f>MONTH(Sales_Table[[#This Row],[Date]])</f>
        <v>11</v>
      </c>
      <c r="K280" s="8">
        <f>YEAR(Sales_Table[[#This Row],[Date]])</f>
        <v>2013</v>
      </c>
    </row>
    <row r="281" spans="1:11" x14ac:dyDescent="0.3">
      <c r="A281" s="4" t="s">
        <v>7</v>
      </c>
      <c r="B281" s="4" t="str" cm="1">
        <f t="array" ref="B281">_xlfn.IFS(Sales_Table[[#This Row],[Discounts]]&gt;50000,"High discount",Sales_Table[[#This Row],[Discounts]]&gt;=5001,"medium discount",Sales_Table[[#This Row],[Discounts]]&gt;=1,"Low discount",Sales_Table[[#This Row],[Discounts]]&lt;1,"None")</f>
        <v>medium discount</v>
      </c>
      <c r="C281">
        <v>887</v>
      </c>
      <c r="D281" s="1">
        <v>125</v>
      </c>
      <c r="E281" s="1">
        <f>Sales_Table[[#This Row],[Units Sold]]*Sales_Table[[#This Row],[Sale Price]]-Sales_Table[[#This Row],[Discounts]]</f>
        <v>104222.5</v>
      </c>
      <c r="F281" s="1">
        <v>6652.5</v>
      </c>
      <c r="G281" s="1">
        <v>106440</v>
      </c>
      <c r="H281" s="1">
        <f>Sales_Table[[#This Row],[sales amount]]-Sales_Table[[#This Row],[COGS]]</f>
        <v>-2217.5</v>
      </c>
      <c r="I281" s="5">
        <v>41609</v>
      </c>
      <c r="J281" s="8">
        <f>MONTH(Sales_Table[[#This Row],[Date]])</f>
        <v>12</v>
      </c>
      <c r="K281" s="8">
        <f>YEAR(Sales_Table[[#This Row],[Date]])</f>
        <v>2013</v>
      </c>
    </row>
    <row r="282" spans="1:11" x14ac:dyDescent="0.3">
      <c r="A282" s="4" t="s">
        <v>8</v>
      </c>
      <c r="B282" s="4" t="str" cm="1">
        <f t="array" ref="B282">_xlfn.IFS(Sales_Table[[#This Row],[Discounts]]&gt;50000,"High discount",Sales_Table[[#This Row],[Discounts]]&gt;=5001,"medium discount",Sales_Table[[#This Row],[Discounts]]&gt;=1,"Low discount",Sales_Table[[#This Row],[Discounts]]&lt;1,"None")</f>
        <v>medium discount</v>
      </c>
      <c r="C282">
        <v>980</v>
      </c>
      <c r="D282" s="1">
        <v>350</v>
      </c>
      <c r="E282" s="1">
        <f>Sales_Table[[#This Row],[Units Sold]]*Sales_Table[[#This Row],[Sale Price]]-Sales_Table[[#This Row],[Discounts]]</f>
        <v>322420</v>
      </c>
      <c r="F282" s="1">
        <v>20580</v>
      </c>
      <c r="G282" s="1">
        <v>254800</v>
      </c>
      <c r="H282" s="1">
        <f>Sales_Table[[#This Row],[sales amount]]-Sales_Table[[#This Row],[COGS]]</f>
        <v>67620</v>
      </c>
      <c r="I282" s="5">
        <v>41730</v>
      </c>
      <c r="J282" s="8">
        <f>MONTH(Sales_Table[[#This Row],[Date]])</f>
        <v>4</v>
      </c>
      <c r="K282" s="8">
        <f>YEAR(Sales_Table[[#This Row],[Date]])</f>
        <v>2014</v>
      </c>
    </row>
    <row r="283" spans="1:11" x14ac:dyDescent="0.3">
      <c r="A283" s="4" t="s">
        <v>8</v>
      </c>
      <c r="B283" s="4" t="str" cm="1">
        <f t="array" ref="B283">_xlfn.IFS(Sales_Table[[#This Row],[Discounts]]&gt;50000,"High discount",Sales_Table[[#This Row],[Discounts]]&gt;=5001,"medium discount",Sales_Table[[#This Row],[Discounts]]&gt;=1,"Low discount",Sales_Table[[#This Row],[Discounts]]&lt;1,"None")</f>
        <v>medium discount</v>
      </c>
      <c r="C283">
        <v>1460</v>
      </c>
      <c r="D283" s="1">
        <v>350</v>
      </c>
      <c r="E283" s="1">
        <f>Sales_Table[[#This Row],[Units Sold]]*Sales_Table[[#This Row],[Sale Price]]-Sales_Table[[#This Row],[Discounts]]</f>
        <v>480340</v>
      </c>
      <c r="F283" s="1">
        <v>30660</v>
      </c>
      <c r="G283" s="1">
        <v>379600</v>
      </c>
      <c r="H283" s="1">
        <f>Sales_Table[[#This Row],[sales amount]]-Sales_Table[[#This Row],[COGS]]</f>
        <v>100740</v>
      </c>
      <c r="I283" s="5">
        <v>41760</v>
      </c>
      <c r="J283" s="8">
        <f>MONTH(Sales_Table[[#This Row],[Date]])</f>
        <v>5</v>
      </c>
      <c r="K283" s="8">
        <f>YEAR(Sales_Table[[#This Row],[Date]])</f>
        <v>2014</v>
      </c>
    </row>
    <row r="284" spans="1:11" x14ac:dyDescent="0.3">
      <c r="A284" s="4" t="s">
        <v>8</v>
      </c>
      <c r="B284" s="4" t="str" cm="1">
        <f t="array" ref="B284">_xlfn.IFS(Sales_Table[[#This Row],[Discounts]]&gt;50000,"High discount",Sales_Table[[#This Row],[Discounts]]&gt;=5001,"medium discount",Sales_Table[[#This Row],[Discounts]]&gt;=1,"Low discount",Sales_Table[[#This Row],[Discounts]]&lt;1,"None")</f>
        <v>Low discount</v>
      </c>
      <c r="C284">
        <v>1403</v>
      </c>
      <c r="D284" s="1">
        <v>7</v>
      </c>
      <c r="E284" s="1">
        <f>Sales_Table[[#This Row],[Units Sold]]*Sales_Table[[#This Row],[Sale Price]]-Sales_Table[[#This Row],[Discounts]]</f>
        <v>9231.74</v>
      </c>
      <c r="F284" s="1">
        <v>589.26</v>
      </c>
      <c r="G284" s="1">
        <v>7015</v>
      </c>
      <c r="H284" s="1">
        <f>Sales_Table[[#This Row],[sales amount]]-Sales_Table[[#This Row],[COGS]]</f>
        <v>2216.7399999999998</v>
      </c>
      <c r="I284" s="5">
        <v>41548</v>
      </c>
      <c r="J284" s="8">
        <f>MONTH(Sales_Table[[#This Row],[Date]])</f>
        <v>10</v>
      </c>
      <c r="K284" s="8">
        <f>YEAR(Sales_Table[[#This Row],[Date]])</f>
        <v>2013</v>
      </c>
    </row>
    <row r="285" spans="1:11" x14ac:dyDescent="0.3">
      <c r="A285" s="4" t="s">
        <v>8</v>
      </c>
      <c r="B285" s="4" t="str" cm="1">
        <f t="array" ref="B285">_xlfn.IFS(Sales_Table[[#This Row],[Discounts]]&gt;50000,"High discount",Sales_Table[[#This Row],[Discounts]]&gt;=5001,"medium discount",Sales_Table[[#This Row],[Discounts]]&gt;=1,"Low discount",Sales_Table[[#This Row],[Discounts]]&lt;1,"None")</f>
        <v>Low discount</v>
      </c>
      <c r="C285">
        <v>2723</v>
      </c>
      <c r="D285" s="1">
        <v>12</v>
      </c>
      <c r="E285" s="1">
        <f>Sales_Table[[#This Row],[Units Sold]]*Sales_Table[[#This Row],[Sale Price]]-Sales_Table[[#This Row],[Discounts]]</f>
        <v>30715.439999999999</v>
      </c>
      <c r="F285" s="1">
        <v>1960.56</v>
      </c>
      <c r="G285" s="1">
        <v>8169</v>
      </c>
      <c r="H285" s="1">
        <f>Sales_Table[[#This Row],[sales amount]]-Sales_Table[[#This Row],[COGS]]</f>
        <v>22546.44</v>
      </c>
      <c r="I285" s="5">
        <v>41944</v>
      </c>
      <c r="J285" s="8">
        <f>MONTH(Sales_Table[[#This Row],[Date]])</f>
        <v>11</v>
      </c>
      <c r="K285" s="8">
        <f>YEAR(Sales_Table[[#This Row],[Date]])</f>
        <v>2014</v>
      </c>
    </row>
    <row r="286" spans="1:11" x14ac:dyDescent="0.3">
      <c r="A286" s="4" t="s">
        <v>9</v>
      </c>
      <c r="B286" s="4" t="str" cm="1">
        <f t="array" ref="B286">_xlfn.IFS(Sales_Table[[#This Row],[Discounts]]&gt;50000,"High discount",Sales_Table[[#This Row],[Discounts]]&gt;=5001,"medium discount",Sales_Table[[#This Row],[Discounts]]&gt;=1,"Low discount",Sales_Table[[#This Row],[Discounts]]&lt;1,"None")</f>
        <v>medium discount</v>
      </c>
      <c r="C286">
        <v>1496</v>
      </c>
      <c r="D286" s="1">
        <v>350</v>
      </c>
      <c r="E286" s="1">
        <f>Sales_Table[[#This Row],[Units Sold]]*Sales_Table[[#This Row],[Sale Price]]-Sales_Table[[#This Row],[Discounts]]</f>
        <v>492184</v>
      </c>
      <c r="F286" s="1">
        <v>31416</v>
      </c>
      <c r="G286" s="1">
        <v>388960</v>
      </c>
      <c r="H286" s="1">
        <f>Sales_Table[[#This Row],[sales amount]]-Sales_Table[[#This Row],[COGS]]</f>
        <v>103224</v>
      </c>
      <c r="I286" s="5">
        <v>41791</v>
      </c>
      <c r="J286" s="8">
        <f>MONTH(Sales_Table[[#This Row],[Date]])</f>
        <v>6</v>
      </c>
      <c r="K286" s="8">
        <f>YEAR(Sales_Table[[#This Row],[Date]])</f>
        <v>2014</v>
      </c>
    </row>
    <row r="287" spans="1:11" x14ac:dyDescent="0.3">
      <c r="A287" s="4" t="s">
        <v>9</v>
      </c>
      <c r="B287" s="4" t="str" cm="1">
        <f t="array" ref="B287">_xlfn.IFS(Sales_Table[[#This Row],[Discounts]]&gt;50000,"High discount",Sales_Table[[#This Row],[Discounts]]&gt;=5001,"medium discount",Sales_Table[[#This Row],[Discounts]]&gt;=1,"Low discount",Sales_Table[[#This Row],[Discounts]]&lt;1,"None")</f>
        <v>Low discount</v>
      </c>
      <c r="C287">
        <v>2299</v>
      </c>
      <c r="D287" s="1">
        <v>12</v>
      </c>
      <c r="E287" s="1">
        <f>Sales_Table[[#This Row],[Units Sold]]*Sales_Table[[#This Row],[Sale Price]]-Sales_Table[[#This Row],[Discounts]]</f>
        <v>25932.720000000001</v>
      </c>
      <c r="F287" s="1">
        <v>1655.28</v>
      </c>
      <c r="G287" s="1">
        <v>6897</v>
      </c>
      <c r="H287" s="1">
        <f>Sales_Table[[#This Row],[sales amount]]-Sales_Table[[#This Row],[COGS]]</f>
        <v>19035.72</v>
      </c>
      <c r="I287" s="5">
        <v>41548</v>
      </c>
      <c r="J287" s="8">
        <f>MONTH(Sales_Table[[#This Row],[Date]])</f>
        <v>10</v>
      </c>
      <c r="K287" s="8">
        <f>YEAR(Sales_Table[[#This Row],[Date]])</f>
        <v>2013</v>
      </c>
    </row>
    <row r="288" spans="1:11" x14ac:dyDescent="0.3">
      <c r="A288" s="4" t="s">
        <v>9</v>
      </c>
      <c r="B288" s="4" t="str" cm="1">
        <f t="array" ref="B288">_xlfn.IFS(Sales_Table[[#This Row],[Discounts]]&gt;50000,"High discount",Sales_Table[[#This Row],[Discounts]]&gt;=5001,"medium discount",Sales_Table[[#This Row],[Discounts]]&gt;=1,"Low discount",Sales_Table[[#This Row],[Discounts]]&lt;1,"None")</f>
        <v>medium discount</v>
      </c>
      <c r="C288">
        <v>727</v>
      </c>
      <c r="D288" s="1">
        <v>350</v>
      </c>
      <c r="E288" s="1">
        <f>Sales_Table[[#This Row],[Units Sold]]*Sales_Table[[#This Row],[Sale Price]]-Sales_Table[[#This Row],[Discounts]]</f>
        <v>239183</v>
      </c>
      <c r="F288" s="1">
        <v>15267</v>
      </c>
      <c r="G288" s="1">
        <v>189020</v>
      </c>
      <c r="H288" s="1">
        <f>Sales_Table[[#This Row],[sales amount]]-Sales_Table[[#This Row],[COGS]]</f>
        <v>50163</v>
      </c>
      <c r="I288" s="5">
        <v>41548</v>
      </c>
      <c r="J288" s="8">
        <f>MONTH(Sales_Table[[#This Row],[Date]])</f>
        <v>10</v>
      </c>
      <c r="K288" s="8">
        <f>YEAR(Sales_Table[[#This Row],[Date]])</f>
        <v>2013</v>
      </c>
    </row>
    <row r="289" spans="1:11" x14ac:dyDescent="0.3">
      <c r="A289" s="4" t="s">
        <v>10</v>
      </c>
      <c r="B289" s="4" t="str" cm="1">
        <f t="array" ref="B289">_xlfn.IFS(Sales_Table[[#This Row],[Discounts]]&gt;50000,"High discount",Sales_Table[[#This Row],[Discounts]]&gt;=5001,"medium discount",Sales_Table[[#This Row],[Discounts]]&gt;=1,"Low discount",Sales_Table[[#This Row],[Discounts]]&lt;1,"None")</f>
        <v>medium discount</v>
      </c>
      <c r="C289">
        <v>952</v>
      </c>
      <c r="D289" s="1">
        <v>125</v>
      </c>
      <c r="E289" s="1">
        <f>Sales_Table[[#This Row],[Units Sold]]*Sales_Table[[#This Row],[Sale Price]]-Sales_Table[[#This Row],[Discounts]]</f>
        <v>111860</v>
      </c>
      <c r="F289" s="1">
        <v>7140</v>
      </c>
      <c r="G289" s="1">
        <v>114240</v>
      </c>
      <c r="H289" s="1">
        <f>Sales_Table[[#This Row],[sales amount]]-Sales_Table[[#This Row],[COGS]]</f>
        <v>-2380</v>
      </c>
      <c r="I289" s="5">
        <v>41671</v>
      </c>
      <c r="J289" s="8">
        <f>MONTH(Sales_Table[[#This Row],[Date]])</f>
        <v>2</v>
      </c>
      <c r="K289" s="8">
        <f>YEAR(Sales_Table[[#This Row],[Date]])</f>
        <v>2014</v>
      </c>
    </row>
    <row r="290" spans="1:11" x14ac:dyDescent="0.3">
      <c r="A290" s="4" t="s">
        <v>10</v>
      </c>
      <c r="B290" s="4" t="str" cm="1">
        <f t="array" ref="B290">_xlfn.IFS(Sales_Table[[#This Row],[Discounts]]&gt;50000,"High discount",Sales_Table[[#This Row],[Discounts]]&gt;=5001,"medium discount",Sales_Table[[#This Row],[Discounts]]&gt;=1,"Low discount",Sales_Table[[#This Row],[Discounts]]&lt;1,"None")</f>
        <v>medium discount</v>
      </c>
      <c r="C290">
        <v>2755</v>
      </c>
      <c r="D290" s="1">
        <v>125</v>
      </c>
      <c r="E290" s="1">
        <f>Sales_Table[[#This Row],[Units Sold]]*Sales_Table[[#This Row],[Sale Price]]-Sales_Table[[#This Row],[Discounts]]</f>
        <v>323712.5</v>
      </c>
      <c r="F290" s="1">
        <v>20662.5</v>
      </c>
      <c r="G290" s="1">
        <v>330600</v>
      </c>
      <c r="H290" s="1">
        <f>Sales_Table[[#This Row],[sales amount]]-Sales_Table[[#This Row],[COGS]]</f>
        <v>-6887.5</v>
      </c>
      <c r="I290" s="5">
        <v>41671</v>
      </c>
      <c r="J290" s="8">
        <f>MONTH(Sales_Table[[#This Row],[Date]])</f>
        <v>2</v>
      </c>
      <c r="K290" s="8">
        <f>YEAR(Sales_Table[[#This Row],[Date]])</f>
        <v>2014</v>
      </c>
    </row>
    <row r="291" spans="1:11" x14ac:dyDescent="0.3">
      <c r="A291" s="4" t="s">
        <v>10</v>
      </c>
      <c r="B291" s="4" t="str" cm="1">
        <f t="array" ref="B291">_xlfn.IFS(Sales_Table[[#This Row],[Discounts]]&gt;50000,"High discount",Sales_Table[[#This Row],[Discounts]]&gt;=5001,"medium discount",Sales_Table[[#This Row],[Discounts]]&gt;=1,"Low discount",Sales_Table[[#This Row],[Discounts]]&lt;1,"None")</f>
        <v>Low discount</v>
      </c>
      <c r="C291">
        <v>1530</v>
      </c>
      <c r="D291" s="1">
        <v>15</v>
      </c>
      <c r="E291" s="1">
        <f>Sales_Table[[#This Row],[Units Sold]]*Sales_Table[[#This Row],[Sale Price]]-Sales_Table[[#This Row],[Discounts]]</f>
        <v>21573</v>
      </c>
      <c r="F291" s="1">
        <v>1377</v>
      </c>
      <c r="G291" s="1">
        <v>15300</v>
      </c>
      <c r="H291" s="1">
        <f>Sales_Table[[#This Row],[sales amount]]-Sales_Table[[#This Row],[COGS]]</f>
        <v>6273</v>
      </c>
      <c r="I291" s="5">
        <v>41760</v>
      </c>
      <c r="J291" s="8">
        <f>MONTH(Sales_Table[[#This Row],[Date]])</f>
        <v>5</v>
      </c>
      <c r="K291" s="8">
        <f>YEAR(Sales_Table[[#This Row],[Date]])</f>
        <v>2014</v>
      </c>
    </row>
    <row r="292" spans="1:11" x14ac:dyDescent="0.3">
      <c r="A292" s="4" t="s">
        <v>10</v>
      </c>
      <c r="B292" s="4" t="str" cm="1">
        <f t="array" ref="B292">_xlfn.IFS(Sales_Table[[#This Row],[Discounts]]&gt;50000,"High discount",Sales_Table[[#This Row],[Discounts]]&gt;=5001,"medium discount",Sales_Table[[#This Row],[Discounts]]&gt;=1,"Low discount",Sales_Table[[#This Row],[Discounts]]&lt;1,"None")</f>
        <v>medium discount</v>
      </c>
      <c r="C292">
        <v>1496</v>
      </c>
      <c r="D292" s="1">
        <v>350</v>
      </c>
      <c r="E292" s="1">
        <f>Sales_Table[[#This Row],[Units Sold]]*Sales_Table[[#This Row],[Sale Price]]-Sales_Table[[#This Row],[Discounts]]</f>
        <v>492184</v>
      </c>
      <c r="F292" s="1">
        <v>31416</v>
      </c>
      <c r="G292" s="1">
        <v>388960</v>
      </c>
      <c r="H292" s="1">
        <f>Sales_Table[[#This Row],[sales amount]]-Sales_Table[[#This Row],[COGS]]</f>
        <v>103224</v>
      </c>
      <c r="I292" s="5">
        <v>41791</v>
      </c>
      <c r="J292" s="8">
        <f>MONTH(Sales_Table[[#This Row],[Date]])</f>
        <v>6</v>
      </c>
      <c r="K292" s="8">
        <f>YEAR(Sales_Table[[#This Row],[Date]])</f>
        <v>2014</v>
      </c>
    </row>
    <row r="293" spans="1:11" x14ac:dyDescent="0.3">
      <c r="A293" s="4" t="s">
        <v>10</v>
      </c>
      <c r="B293" s="4" t="str" cm="1">
        <f t="array" ref="B293">_xlfn.IFS(Sales_Table[[#This Row],[Discounts]]&gt;50000,"High discount",Sales_Table[[#This Row],[Discounts]]&gt;=5001,"medium discount",Sales_Table[[#This Row],[Discounts]]&gt;=1,"Low discount",Sales_Table[[#This Row],[Discounts]]&lt;1,"None")</f>
        <v>Low discount</v>
      </c>
      <c r="C293">
        <v>1498</v>
      </c>
      <c r="D293" s="1">
        <v>7</v>
      </c>
      <c r="E293" s="1">
        <f>Sales_Table[[#This Row],[Units Sold]]*Sales_Table[[#This Row],[Sale Price]]-Sales_Table[[#This Row],[Discounts]]</f>
        <v>9856.84</v>
      </c>
      <c r="F293" s="1">
        <v>629.16</v>
      </c>
      <c r="G293" s="1">
        <v>7490</v>
      </c>
      <c r="H293" s="1">
        <f>Sales_Table[[#This Row],[sales amount]]-Sales_Table[[#This Row],[COGS]]</f>
        <v>2366.84</v>
      </c>
      <c r="I293" s="5">
        <v>41791</v>
      </c>
      <c r="J293" s="8">
        <f>MONTH(Sales_Table[[#This Row],[Date]])</f>
        <v>6</v>
      </c>
      <c r="K293" s="8">
        <f>YEAR(Sales_Table[[#This Row],[Date]])</f>
        <v>2014</v>
      </c>
    </row>
    <row r="294" spans="1:11" x14ac:dyDescent="0.3">
      <c r="A294" s="4" t="s">
        <v>10</v>
      </c>
      <c r="B294" s="4" t="str" cm="1">
        <f t="array" ref="B294">_xlfn.IFS(Sales_Table[[#This Row],[Discounts]]&gt;50000,"High discount",Sales_Table[[#This Row],[Discounts]]&gt;=5001,"medium discount",Sales_Table[[#This Row],[Discounts]]&gt;=1,"Low discount",Sales_Table[[#This Row],[Discounts]]&lt;1,"None")</f>
        <v>medium discount</v>
      </c>
      <c r="C294">
        <v>1221</v>
      </c>
      <c r="D294" s="1">
        <v>300</v>
      </c>
      <c r="E294" s="1">
        <f>Sales_Table[[#This Row],[Units Sold]]*Sales_Table[[#This Row],[Sale Price]]-Sales_Table[[#This Row],[Discounts]]</f>
        <v>344322</v>
      </c>
      <c r="F294" s="1">
        <v>21978</v>
      </c>
      <c r="G294" s="1">
        <v>305250</v>
      </c>
      <c r="H294" s="1">
        <f>Sales_Table[[#This Row],[sales amount]]-Sales_Table[[#This Row],[COGS]]</f>
        <v>39072</v>
      </c>
      <c r="I294" s="5">
        <v>41548</v>
      </c>
      <c r="J294" s="8">
        <f>MONTH(Sales_Table[[#This Row],[Date]])</f>
        <v>10</v>
      </c>
      <c r="K294" s="8">
        <f>YEAR(Sales_Table[[#This Row],[Date]])</f>
        <v>2013</v>
      </c>
    </row>
    <row r="295" spans="1:11" x14ac:dyDescent="0.3">
      <c r="A295" s="4" t="s">
        <v>10</v>
      </c>
      <c r="B295" s="4" t="str" cm="1">
        <f t="array" ref="B295">_xlfn.IFS(Sales_Table[[#This Row],[Discounts]]&gt;50000,"High discount",Sales_Table[[#This Row],[Discounts]]&gt;=5001,"medium discount",Sales_Table[[#This Row],[Discounts]]&gt;=1,"Low discount",Sales_Table[[#This Row],[Discounts]]&lt;1,"None")</f>
        <v>medium discount</v>
      </c>
      <c r="C295">
        <v>2076</v>
      </c>
      <c r="D295" s="1">
        <v>350</v>
      </c>
      <c r="E295" s="1">
        <f>Sales_Table[[#This Row],[Units Sold]]*Sales_Table[[#This Row],[Sale Price]]-Sales_Table[[#This Row],[Discounts]]</f>
        <v>683004</v>
      </c>
      <c r="F295" s="1">
        <v>43596</v>
      </c>
      <c r="G295" s="1">
        <v>539760</v>
      </c>
      <c r="H295" s="1">
        <f>Sales_Table[[#This Row],[sales amount]]-Sales_Table[[#This Row],[COGS]]</f>
        <v>143244</v>
      </c>
      <c r="I295" s="5">
        <v>41548</v>
      </c>
      <c r="J295" s="8">
        <f>MONTH(Sales_Table[[#This Row],[Date]])</f>
        <v>10</v>
      </c>
      <c r="K295" s="8">
        <f>YEAR(Sales_Table[[#This Row],[Date]])</f>
        <v>2013</v>
      </c>
    </row>
    <row r="296" spans="1:11" x14ac:dyDescent="0.3">
      <c r="A296" s="4" t="s">
        <v>11</v>
      </c>
      <c r="B296" s="4" t="str" cm="1">
        <f t="array" ref="B296">_xlfn.IFS(Sales_Table[[#This Row],[Discounts]]&gt;50000,"High discount",Sales_Table[[#This Row],[Discounts]]&gt;=5001,"medium discount",Sales_Table[[#This Row],[Discounts]]&gt;=1,"Low discount",Sales_Table[[#This Row],[Discounts]]&lt;1,"None")</f>
        <v>Low discount</v>
      </c>
      <c r="C296">
        <v>2844</v>
      </c>
      <c r="D296" s="1">
        <v>15</v>
      </c>
      <c r="E296" s="1">
        <f>Sales_Table[[#This Row],[Units Sold]]*Sales_Table[[#This Row],[Sale Price]]-Sales_Table[[#This Row],[Discounts]]</f>
        <v>40100.400000000001</v>
      </c>
      <c r="F296" s="1">
        <v>2559.6</v>
      </c>
      <c r="G296" s="1">
        <v>28440</v>
      </c>
      <c r="H296" s="1">
        <f>Sales_Table[[#This Row],[sales amount]]-Sales_Table[[#This Row],[COGS]]</f>
        <v>11660.400000000001</v>
      </c>
      <c r="I296" s="5">
        <v>41791</v>
      </c>
      <c r="J296" s="8">
        <f>MONTH(Sales_Table[[#This Row],[Date]])</f>
        <v>6</v>
      </c>
      <c r="K296" s="8">
        <f>YEAR(Sales_Table[[#This Row],[Date]])</f>
        <v>2014</v>
      </c>
    </row>
    <row r="297" spans="1:11" x14ac:dyDescent="0.3">
      <c r="A297" s="4" t="s">
        <v>11</v>
      </c>
      <c r="B297" s="4" t="str" cm="1">
        <f t="array" ref="B297">_xlfn.IFS(Sales_Table[[#This Row],[Discounts]]&gt;50000,"High discount",Sales_Table[[#This Row],[Discounts]]&gt;=5001,"medium discount",Sales_Table[[#This Row],[Discounts]]&gt;=1,"Low discount",Sales_Table[[#This Row],[Discounts]]&lt;1,"None")</f>
        <v>Low discount</v>
      </c>
      <c r="C297">
        <v>1498</v>
      </c>
      <c r="D297" s="1">
        <v>7</v>
      </c>
      <c r="E297" s="1">
        <f>Sales_Table[[#This Row],[Units Sold]]*Sales_Table[[#This Row],[Sale Price]]-Sales_Table[[#This Row],[Discounts]]</f>
        <v>9856.84</v>
      </c>
      <c r="F297" s="1">
        <v>629.16</v>
      </c>
      <c r="G297" s="1">
        <v>7490</v>
      </c>
      <c r="H297" s="1">
        <f>Sales_Table[[#This Row],[sales amount]]-Sales_Table[[#This Row],[COGS]]</f>
        <v>2366.84</v>
      </c>
      <c r="I297" s="5">
        <v>41791</v>
      </c>
      <c r="J297" s="8">
        <f>MONTH(Sales_Table[[#This Row],[Date]])</f>
        <v>6</v>
      </c>
      <c r="K297" s="8">
        <f>YEAR(Sales_Table[[#This Row],[Date]])</f>
        <v>2014</v>
      </c>
    </row>
    <row r="298" spans="1:11" x14ac:dyDescent="0.3">
      <c r="A298" s="4" t="s">
        <v>11</v>
      </c>
      <c r="B298" s="4" t="str" cm="1">
        <f t="array" ref="B298">_xlfn.IFS(Sales_Table[[#This Row],[Discounts]]&gt;50000,"High discount",Sales_Table[[#This Row],[Discounts]]&gt;=5001,"medium discount",Sales_Table[[#This Row],[Discounts]]&gt;=1,"Low discount",Sales_Table[[#This Row],[Discounts]]&lt;1,"None")</f>
        <v>medium discount</v>
      </c>
      <c r="C298">
        <v>1221</v>
      </c>
      <c r="D298" s="1">
        <v>300</v>
      </c>
      <c r="E298" s="1">
        <f>Sales_Table[[#This Row],[Units Sold]]*Sales_Table[[#This Row],[Sale Price]]-Sales_Table[[#This Row],[Discounts]]</f>
        <v>344322</v>
      </c>
      <c r="F298" s="1">
        <v>21978</v>
      </c>
      <c r="G298" s="1">
        <v>305250</v>
      </c>
      <c r="H298" s="1">
        <f>Sales_Table[[#This Row],[sales amount]]-Sales_Table[[#This Row],[COGS]]</f>
        <v>39072</v>
      </c>
      <c r="I298" s="5">
        <v>41548</v>
      </c>
      <c r="J298" s="8">
        <f>MONTH(Sales_Table[[#This Row],[Date]])</f>
        <v>10</v>
      </c>
      <c r="K298" s="8">
        <f>YEAR(Sales_Table[[#This Row],[Date]])</f>
        <v>2013</v>
      </c>
    </row>
    <row r="299" spans="1:11" x14ac:dyDescent="0.3">
      <c r="A299" s="4" t="s">
        <v>11</v>
      </c>
      <c r="B299" s="4" t="str" cm="1">
        <f t="array" ref="B299">_xlfn.IFS(Sales_Table[[#This Row],[Discounts]]&gt;50000,"High discount",Sales_Table[[#This Row],[Discounts]]&gt;=5001,"medium discount",Sales_Table[[#This Row],[Discounts]]&gt;=1,"Low discount",Sales_Table[[#This Row],[Discounts]]&lt;1,"None")</f>
        <v>Low discount</v>
      </c>
      <c r="C299">
        <v>1123</v>
      </c>
      <c r="D299" s="1">
        <v>20</v>
      </c>
      <c r="E299" s="1">
        <f>Sales_Table[[#This Row],[Units Sold]]*Sales_Table[[#This Row],[Sale Price]]-Sales_Table[[#This Row],[Discounts]]</f>
        <v>21112.400000000001</v>
      </c>
      <c r="F299" s="1">
        <v>1347.6</v>
      </c>
      <c r="G299" s="1">
        <v>11230</v>
      </c>
      <c r="H299" s="1">
        <f>Sales_Table[[#This Row],[sales amount]]-Sales_Table[[#This Row],[COGS]]</f>
        <v>9882.4000000000015</v>
      </c>
      <c r="I299" s="5">
        <v>41579</v>
      </c>
      <c r="J299" s="8">
        <f>MONTH(Sales_Table[[#This Row],[Date]])</f>
        <v>11</v>
      </c>
      <c r="K299" s="8">
        <f>YEAR(Sales_Table[[#This Row],[Date]])</f>
        <v>2013</v>
      </c>
    </row>
    <row r="300" spans="1:11" x14ac:dyDescent="0.3">
      <c r="A300" s="4" t="s">
        <v>11</v>
      </c>
      <c r="B300" s="4" t="str" cm="1">
        <f t="array" ref="B300">_xlfn.IFS(Sales_Table[[#This Row],[Discounts]]&gt;50000,"High discount",Sales_Table[[#This Row],[Discounts]]&gt;=5001,"medium discount",Sales_Table[[#This Row],[Discounts]]&gt;=1,"Low discount",Sales_Table[[#This Row],[Discounts]]&lt;1,"None")</f>
        <v>medium discount</v>
      </c>
      <c r="C300">
        <v>2436</v>
      </c>
      <c r="D300" s="1">
        <v>300</v>
      </c>
      <c r="E300" s="1">
        <f>Sales_Table[[#This Row],[Units Sold]]*Sales_Table[[#This Row],[Sale Price]]-Sales_Table[[#This Row],[Discounts]]</f>
        <v>686952</v>
      </c>
      <c r="F300" s="1">
        <v>43848</v>
      </c>
      <c r="G300" s="1">
        <v>609000</v>
      </c>
      <c r="H300" s="1">
        <f>Sales_Table[[#This Row],[sales amount]]-Sales_Table[[#This Row],[COGS]]</f>
        <v>77952</v>
      </c>
      <c r="I300" s="5">
        <v>41609</v>
      </c>
      <c r="J300" s="8">
        <f>MONTH(Sales_Table[[#This Row],[Date]])</f>
        <v>12</v>
      </c>
      <c r="K300" s="8">
        <f>YEAR(Sales_Table[[#This Row],[Date]])</f>
        <v>2013</v>
      </c>
    </row>
    <row r="301" spans="1:11" x14ac:dyDescent="0.3">
      <c r="A301" s="4" t="s">
        <v>12</v>
      </c>
      <c r="B301" s="4" t="str" cm="1">
        <f t="array" ref="B301">_xlfn.IFS(Sales_Table[[#This Row],[Discounts]]&gt;50000,"High discount",Sales_Table[[#This Row],[Discounts]]&gt;=5001,"medium discount",Sales_Table[[#This Row],[Discounts]]&gt;=1,"Low discount",Sales_Table[[#This Row],[Discounts]]&lt;1,"None")</f>
        <v>medium discount</v>
      </c>
      <c r="C301">
        <v>1987.5</v>
      </c>
      <c r="D301" s="1">
        <v>125</v>
      </c>
      <c r="E301" s="1">
        <f>Sales_Table[[#This Row],[Units Sold]]*Sales_Table[[#This Row],[Sale Price]]-Sales_Table[[#This Row],[Discounts]]</f>
        <v>233531.25</v>
      </c>
      <c r="F301" s="1">
        <v>14906.25</v>
      </c>
      <c r="G301" s="1">
        <v>238500</v>
      </c>
      <c r="H301" s="1">
        <f>Sales_Table[[#This Row],[sales amount]]-Sales_Table[[#This Row],[COGS]]</f>
        <v>-4968.75</v>
      </c>
      <c r="I301" s="5">
        <v>41640</v>
      </c>
      <c r="J301" s="8">
        <f>MONTH(Sales_Table[[#This Row],[Date]])</f>
        <v>1</v>
      </c>
      <c r="K301" s="8">
        <f>YEAR(Sales_Table[[#This Row],[Date]])</f>
        <v>2014</v>
      </c>
    </row>
    <row r="302" spans="1:11" x14ac:dyDescent="0.3">
      <c r="A302" s="4" t="s">
        <v>12</v>
      </c>
      <c r="B302" s="4" t="str" cm="1">
        <f t="array" ref="B302">_xlfn.IFS(Sales_Table[[#This Row],[Discounts]]&gt;50000,"High discount",Sales_Table[[#This Row],[Discounts]]&gt;=5001,"medium discount",Sales_Table[[#This Row],[Discounts]]&gt;=1,"Low discount",Sales_Table[[#This Row],[Discounts]]&lt;1,"None")</f>
        <v>medium discount</v>
      </c>
      <c r="C302">
        <v>1679</v>
      </c>
      <c r="D302" s="1">
        <v>350</v>
      </c>
      <c r="E302" s="1">
        <f>Sales_Table[[#This Row],[Units Sold]]*Sales_Table[[#This Row],[Sale Price]]-Sales_Table[[#This Row],[Discounts]]</f>
        <v>552391</v>
      </c>
      <c r="F302" s="1">
        <v>35259</v>
      </c>
      <c r="G302" s="1">
        <v>436540</v>
      </c>
      <c r="H302" s="1">
        <f>Sales_Table[[#This Row],[sales amount]]-Sales_Table[[#This Row],[COGS]]</f>
        <v>115851</v>
      </c>
      <c r="I302" s="5">
        <v>41883</v>
      </c>
      <c r="J302" s="8">
        <f>MONTH(Sales_Table[[#This Row],[Date]])</f>
        <v>9</v>
      </c>
      <c r="K302" s="8">
        <f>YEAR(Sales_Table[[#This Row],[Date]])</f>
        <v>2014</v>
      </c>
    </row>
    <row r="303" spans="1:11" x14ac:dyDescent="0.3">
      <c r="A303" s="4" t="s">
        <v>12</v>
      </c>
      <c r="B303" s="4" t="str" cm="1">
        <f t="array" ref="B303">_xlfn.IFS(Sales_Table[[#This Row],[Discounts]]&gt;50000,"High discount",Sales_Table[[#This Row],[Discounts]]&gt;=5001,"medium discount",Sales_Table[[#This Row],[Discounts]]&gt;=1,"Low discount",Sales_Table[[#This Row],[Discounts]]&lt;1,"None")</f>
        <v>medium discount</v>
      </c>
      <c r="C303">
        <v>727</v>
      </c>
      <c r="D303" s="1">
        <v>350</v>
      </c>
      <c r="E303" s="1">
        <f>Sales_Table[[#This Row],[Units Sold]]*Sales_Table[[#This Row],[Sale Price]]-Sales_Table[[#This Row],[Discounts]]</f>
        <v>239183</v>
      </c>
      <c r="F303" s="1">
        <v>15267</v>
      </c>
      <c r="G303" s="1">
        <v>189020</v>
      </c>
      <c r="H303" s="1">
        <f>Sales_Table[[#This Row],[sales amount]]-Sales_Table[[#This Row],[COGS]]</f>
        <v>50163</v>
      </c>
      <c r="I303" s="5">
        <v>41548</v>
      </c>
      <c r="J303" s="8">
        <f>MONTH(Sales_Table[[#This Row],[Date]])</f>
        <v>10</v>
      </c>
      <c r="K303" s="8">
        <f>YEAR(Sales_Table[[#This Row],[Date]])</f>
        <v>2013</v>
      </c>
    </row>
    <row r="304" spans="1:11" x14ac:dyDescent="0.3">
      <c r="A304" s="4" t="s">
        <v>12</v>
      </c>
      <c r="B304" s="4" t="str" cm="1">
        <f t="array" ref="B304">_xlfn.IFS(Sales_Table[[#This Row],[Discounts]]&gt;50000,"High discount",Sales_Table[[#This Row],[Discounts]]&gt;=5001,"medium discount",Sales_Table[[#This Row],[Discounts]]&gt;=1,"Low discount",Sales_Table[[#This Row],[Discounts]]&lt;1,"None")</f>
        <v>Low discount</v>
      </c>
      <c r="C304">
        <v>1403</v>
      </c>
      <c r="D304" s="1">
        <v>7</v>
      </c>
      <c r="E304" s="1">
        <f>Sales_Table[[#This Row],[Units Sold]]*Sales_Table[[#This Row],[Sale Price]]-Sales_Table[[#This Row],[Discounts]]</f>
        <v>9231.74</v>
      </c>
      <c r="F304" s="1">
        <v>589.26</v>
      </c>
      <c r="G304" s="1">
        <v>7015</v>
      </c>
      <c r="H304" s="1">
        <f>Sales_Table[[#This Row],[sales amount]]-Sales_Table[[#This Row],[COGS]]</f>
        <v>2216.7399999999998</v>
      </c>
      <c r="I304" s="5">
        <v>41548</v>
      </c>
      <c r="J304" s="8">
        <f>MONTH(Sales_Table[[#This Row],[Date]])</f>
        <v>10</v>
      </c>
      <c r="K304" s="8">
        <f>YEAR(Sales_Table[[#This Row],[Date]])</f>
        <v>2013</v>
      </c>
    </row>
    <row r="305" spans="1:11" x14ac:dyDescent="0.3">
      <c r="A305" s="4" t="s">
        <v>12</v>
      </c>
      <c r="B305" s="4" t="str" cm="1">
        <f t="array" ref="B305">_xlfn.IFS(Sales_Table[[#This Row],[Discounts]]&gt;50000,"High discount",Sales_Table[[#This Row],[Discounts]]&gt;=5001,"medium discount",Sales_Table[[#This Row],[Discounts]]&gt;=1,"Low discount",Sales_Table[[#This Row],[Discounts]]&lt;1,"None")</f>
        <v>medium discount</v>
      </c>
      <c r="C305">
        <v>2076</v>
      </c>
      <c r="D305" s="1">
        <v>350</v>
      </c>
      <c r="E305" s="1">
        <f>Sales_Table[[#This Row],[Units Sold]]*Sales_Table[[#This Row],[Sale Price]]-Sales_Table[[#This Row],[Discounts]]</f>
        <v>683004</v>
      </c>
      <c r="F305" s="1">
        <v>43596</v>
      </c>
      <c r="G305" s="1">
        <v>539760</v>
      </c>
      <c r="H305" s="1">
        <f>Sales_Table[[#This Row],[sales amount]]-Sales_Table[[#This Row],[COGS]]</f>
        <v>143244</v>
      </c>
      <c r="I305" s="5">
        <v>41548</v>
      </c>
      <c r="J305" s="8">
        <f>MONTH(Sales_Table[[#This Row],[Date]])</f>
        <v>10</v>
      </c>
      <c r="K305" s="8">
        <f>YEAR(Sales_Table[[#This Row],[Date]])</f>
        <v>2013</v>
      </c>
    </row>
    <row r="306" spans="1:11" x14ac:dyDescent="0.3">
      <c r="A306" s="4" t="s">
        <v>8</v>
      </c>
      <c r="B306" s="4" t="str" cm="1">
        <f t="array" ref="B306">_xlfn.IFS(Sales_Table[[#This Row],[Discounts]]&gt;50000,"High discount",Sales_Table[[#This Row],[Discounts]]&gt;=5001,"medium discount",Sales_Table[[#This Row],[Discounts]]&gt;=1,"Low discount",Sales_Table[[#This Row],[Discounts]]&lt;1,"None")</f>
        <v>Low discount</v>
      </c>
      <c r="C306">
        <v>1757</v>
      </c>
      <c r="D306" s="1">
        <v>20</v>
      </c>
      <c r="E306" s="1">
        <f>Sales_Table[[#This Row],[Units Sold]]*Sales_Table[[#This Row],[Sale Price]]-Sales_Table[[#This Row],[Discounts]]</f>
        <v>33031.599999999999</v>
      </c>
      <c r="F306" s="1">
        <v>2108.4</v>
      </c>
      <c r="G306" s="1">
        <v>17570</v>
      </c>
      <c r="H306" s="1">
        <f>Sales_Table[[#This Row],[sales amount]]-Sales_Table[[#This Row],[COGS]]</f>
        <v>15461.599999999999</v>
      </c>
      <c r="I306" s="5">
        <v>41548</v>
      </c>
      <c r="J306" s="8">
        <f>MONTH(Sales_Table[[#This Row],[Date]])</f>
        <v>10</v>
      </c>
      <c r="K306" s="8">
        <f>YEAR(Sales_Table[[#This Row],[Date]])</f>
        <v>2013</v>
      </c>
    </row>
    <row r="307" spans="1:11" x14ac:dyDescent="0.3">
      <c r="A307" s="4" t="s">
        <v>9</v>
      </c>
      <c r="B307" s="4" t="str" cm="1">
        <f t="array" ref="B307">_xlfn.IFS(Sales_Table[[#This Row],[Discounts]]&gt;50000,"High discount",Sales_Table[[#This Row],[Discounts]]&gt;=5001,"medium discount",Sales_Table[[#This Row],[Discounts]]&gt;=1,"Low discount",Sales_Table[[#This Row],[Discounts]]&lt;1,"None")</f>
        <v>Low discount</v>
      </c>
      <c r="C307">
        <v>2198</v>
      </c>
      <c r="D307" s="1">
        <v>15</v>
      </c>
      <c r="E307" s="1">
        <f>Sales_Table[[#This Row],[Units Sold]]*Sales_Table[[#This Row],[Sale Price]]-Sales_Table[[#This Row],[Discounts]]</f>
        <v>30991.8</v>
      </c>
      <c r="F307" s="1">
        <v>1978.2</v>
      </c>
      <c r="G307" s="1">
        <v>21980</v>
      </c>
      <c r="H307" s="1">
        <f>Sales_Table[[#This Row],[sales amount]]-Sales_Table[[#This Row],[COGS]]</f>
        <v>9011.7999999999993</v>
      </c>
      <c r="I307" s="5">
        <v>41852</v>
      </c>
      <c r="J307" s="8">
        <f>MONTH(Sales_Table[[#This Row],[Date]])</f>
        <v>8</v>
      </c>
      <c r="K307" s="8">
        <f>YEAR(Sales_Table[[#This Row],[Date]])</f>
        <v>2014</v>
      </c>
    </row>
    <row r="308" spans="1:11" x14ac:dyDescent="0.3">
      <c r="A308" s="4" t="s">
        <v>9</v>
      </c>
      <c r="B308" s="4" t="str" cm="1">
        <f t="array" ref="B308">_xlfn.IFS(Sales_Table[[#This Row],[Discounts]]&gt;50000,"High discount",Sales_Table[[#This Row],[Discounts]]&gt;=5001,"medium discount",Sales_Table[[#This Row],[Discounts]]&gt;=1,"Low discount",Sales_Table[[#This Row],[Discounts]]&lt;1,"None")</f>
        <v>Low discount</v>
      </c>
      <c r="C308">
        <v>1743</v>
      </c>
      <c r="D308" s="1">
        <v>15</v>
      </c>
      <c r="E308" s="1">
        <f>Sales_Table[[#This Row],[Units Sold]]*Sales_Table[[#This Row],[Sale Price]]-Sales_Table[[#This Row],[Discounts]]</f>
        <v>24576.3</v>
      </c>
      <c r="F308" s="1">
        <v>1568.7</v>
      </c>
      <c r="G308" s="1">
        <v>17430</v>
      </c>
      <c r="H308" s="1">
        <f>Sales_Table[[#This Row],[sales amount]]-Sales_Table[[#This Row],[COGS]]</f>
        <v>7146.2999999999993</v>
      </c>
      <c r="I308" s="5">
        <v>41852</v>
      </c>
      <c r="J308" s="8">
        <f>MONTH(Sales_Table[[#This Row],[Date]])</f>
        <v>8</v>
      </c>
      <c r="K308" s="8">
        <f>YEAR(Sales_Table[[#This Row],[Date]])</f>
        <v>2014</v>
      </c>
    </row>
    <row r="309" spans="1:11" x14ac:dyDescent="0.3">
      <c r="A309" s="4" t="s">
        <v>9</v>
      </c>
      <c r="B309" s="4" t="str" cm="1">
        <f t="array" ref="B309">_xlfn.IFS(Sales_Table[[#This Row],[Discounts]]&gt;50000,"High discount",Sales_Table[[#This Row],[Discounts]]&gt;=5001,"medium discount",Sales_Table[[#This Row],[Discounts]]&gt;=1,"Low discount",Sales_Table[[#This Row],[Discounts]]&lt;1,"None")</f>
        <v>Low discount</v>
      </c>
      <c r="C309">
        <v>1153</v>
      </c>
      <c r="D309" s="1">
        <v>15</v>
      </c>
      <c r="E309" s="1">
        <f>Sales_Table[[#This Row],[Units Sold]]*Sales_Table[[#This Row],[Sale Price]]-Sales_Table[[#This Row],[Discounts]]</f>
        <v>16257.3</v>
      </c>
      <c r="F309" s="1">
        <v>1037.7</v>
      </c>
      <c r="G309" s="1">
        <v>11530</v>
      </c>
      <c r="H309" s="1">
        <f>Sales_Table[[#This Row],[sales amount]]-Sales_Table[[#This Row],[COGS]]</f>
        <v>4727.2999999999993</v>
      </c>
      <c r="I309" s="5">
        <v>41913</v>
      </c>
      <c r="J309" s="8">
        <f>MONTH(Sales_Table[[#This Row],[Date]])</f>
        <v>10</v>
      </c>
      <c r="K309" s="8">
        <f>YEAR(Sales_Table[[#This Row],[Date]])</f>
        <v>2014</v>
      </c>
    </row>
    <row r="310" spans="1:11" x14ac:dyDescent="0.3">
      <c r="A310" s="4" t="s">
        <v>9</v>
      </c>
      <c r="B310" s="4" t="str" cm="1">
        <f t="array" ref="B310">_xlfn.IFS(Sales_Table[[#This Row],[Discounts]]&gt;50000,"High discount",Sales_Table[[#This Row],[Discounts]]&gt;=5001,"medium discount",Sales_Table[[#This Row],[Discounts]]&gt;=1,"Low discount",Sales_Table[[#This Row],[Discounts]]&lt;1,"None")</f>
        <v>Low discount</v>
      </c>
      <c r="C310">
        <v>1757</v>
      </c>
      <c r="D310" s="1">
        <v>20</v>
      </c>
      <c r="E310" s="1">
        <f>Sales_Table[[#This Row],[Units Sold]]*Sales_Table[[#This Row],[Sale Price]]-Sales_Table[[#This Row],[Discounts]]</f>
        <v>33031.599999999999</v>
      </c>
      <c r="F310" s="1">
        <v>2108.4</v>
      </c>
      <c r="G310" s="1">
        <v>17570</v>
      </c>
      <c r="H310" s="1">
        <f>Sales_Table[[#This Row],[sales amount]]-Sales_Table[[#This Row],[COGS]]</f>
        <v>15461.599999999999</v>
      </c>
      <c r="I310" s="5">
        <v>41548</v>
      </c>
      <c r="J310" s="8">
        <f>MONTH(Sales_Table[[#This Row],[Date]])</f>
        <v>10</v>
      </c>
      <c r="K310" s="8">
        <f>YEAR(Sales_Table[[#This Row],[Date]])</f>
        <v>2013</v>
      </c>
    </row>
    <row r="311" spans="1:11" x14ac:dyDescent="0.3">
      <c r="A311" s="4" t="s">
        <v>10</v>
      </c>
      <c r="B311" s="4" t="str" cm="1">
        <f t="array" ref="B311">_xlfn.IFS(Sales_Table[[#This Row],[Discounts]]&gt;50000,"High discount",Sales_Table[[#This Row],[Discounts]]&gt;=5001,"medium discount",Sales_Table[[#This Row],[Discounts]]&gt;=1,"Low discount",Sales_Table[[#This Row],[Discounts]]&lt;1,"None")</f>
        <v>Low discount</v>
      </c>
      <c r="C311">
        <v>1001</v>
      </c>
      <c r="D311" s="1">
        <v>20</v>
      </c>
      <c r="E311" s="1">
        <f>Sales_Table[[#This Row],[Units Sold]]*Sales_Table[[#This Row],[Sale Price]]-Sales_Table[[#This Row],[Discounts]]</f>
        <v>18818.8</v>
      </c>
      <c r="F311" s="1">
        <v>1201.2</v>
      </c>
      <c r="G311" s="1">
        <v>10010</v>
      </c>
      <c r="H311" s="1">
        <f>Sales_Table[[#This Row],[sales amount]]-Sales_Table[[#This Row],[COGS]]</f>
        <v>8808.7999999999993</v>
      </c>
      <c r="I311" s="5">
        <v>41852</v>
      </c>
      <c r="J311" s="8">
        <f>MONTH(Sales_Table[[#This Row],[Date]])</f>
        <v>8</v>
      </c>
      <c r="K311" s="8">
        <f>YEAR(Sales_Table[[#This Row],[Date]])</f>
        <v>2014</v>
      </c>
    </row>
    <row r="312" spans="1:11" x14ac:dyDescent="0.3">
      <c r="A312" s="4" t="s">
        <v>10</v>
      </c>
      <c r="B312" s="4" t="str" cm="1">
        <f t="array" ref="B312">_xlfn.IFS(Sales_Table[[#This Row],[Discounts]]&gt;50000,"High discount",Sales_Table[[#This Row],[Discounts]]&gt;=5001,"medium discount",Sales_Table[[#This Row],[Discounts]]&gt;=1,"Low discount",Sales_Table[[#This Row],[Discounts]]&lt;1,"None")</f>
        <v>Low discount</v>
      </c>
      <c r="C312">
        <v>1333</v>
      </c>
      <c r="D312" s="1">
        <v>7</v>
      </c>
      <c r="E312" s="1">
        <f>Sales_Table[[#This Row],[Units Sold]]*Sales_Table[[#This Row],[Sale Price]]-Sales_Table[[#This Row],[Discounts]]</f>
        <v>8771.14</v>
      </c>
      <c r="F312" s="1">
        <v>559.86</v>
      </c>
      <c r="G312" s="1">
        <v>6665</v>
      </c>
      <c r="H312" s="1">
        <f>Sales_Table[[#This Row],[sales amount]]-Sales_Table[[#This Row],[COGS]]</f>
        <v>2106.1399999999994</v>
      </c>
      <c r="I312" s="5">
        <v>41944</v>
      </c>
      <c r="J312" s="8">
        <f>MONTH(Sales_Table[[#This Row],[Date]])</f>
        <v>11</v>
      </c>
      <c r="K312" s="8">
        <f>YEAR(Sales_Table[[#This Row],[Date]])</f>
        <v>2014</v>
      </c>
    </row>
    <row r="313" spans="1:11" x14ac:dyDescent="0.3">
      <c r="A313" s="4" t="s">
        <v>11</v>
      </c>
      <c r="B313" s="4" t="str" cm="1">
        <f t="array" ref="B313">_xlfn.IFS(Sales_Table[[#This Row],[Discounts]]&gt;50000,"High discount",Sales_Table[[#This Row],[Discounts]]&gt;=5001,"medium discount",Sales_Table[[#This Row],[Discounts]]&gt;=1,"Low discount",Sales_Table[[#This Row],[Discounts]]&lt;1,"None")</f>
        <v>Low discount</v>
      </c>
      <c r="C313">
        <v>1153</v>
      </c>
      <c r="D313" s="1">
        <v>15</v>
      </c>
      <c r="E313" s="1">
        <f>Sales_Table[[#This Row],[Units Sold]]*Sales_Table[[#This Row],[Sale Price]]-Sales_Table[[#This Row],[Discounts]]</f>
        <v>16257.3</v>
      </c>
      <c r="F313" s="1">
        <v>1037.7</v>
      </c>
      <c r="G313" s="1">
        <v>11530</v>
      </c>
      <c r="H313" s="1">
        <f>Sales_Table[[#This Row],[sales amount]]-Sales_Table[[#This Row],[COGS]]</f>
        <v>4727.2999999999993</v>
      </c>
      <c r="I313" s="5">
        <v>41913</v>
      </c>
      <c r="J313" s="8">
        <f>MONTH(Sales_Table[[#This Row],[Date]])</f>
        <v>10</v>
      </c>
      <c r="K313" s="8">
        <f>YEAR(Sales_Table[[#This Row],[Date]])</f>
        <v>2014</v>
      </c>
    </row>
    <row r="314" spans="1:11" x14ac:dyDescent="0.3">
      <c r="A314" s="4" t="s">
        <v>7</v>
      </c>
      <c r="B314" s="4" t="str" cm="1">
        <f t="array" ref="B314">_xlfn.IFS(Sales_Table[[#This Row],[Discounts]]&gt;50000,"High discount",Sales_Table[[#This Row],[Discounts]]&gt;=5001,"medium discount",Sales_Table[[#This Row],[Discounts]]&gt;=1,"Low discount",Sales_Table[[#This Row],[Discounts]]&lt;1,"None")</f>
        <v>Low discount</v>
      </c>
      <c r="C314">
        <v>727</v>
      </c>
      <c r="D314" s="1">
        <v>12</v>
      </c>
      <c r="E314" s="1">
        <f>Sales_Table[[#This Row],[Units Sold]]*Sales_Table[[#This Row],[Sale Price]]-Sales_Table[[#This Row],[Discounts]]</f>
        <v>8113.32</v>
      </c>
      <c r="F314" s="1">
        <v>610.67999999999995</v>
      </c>
      <c r="G314" s="1">
        <v>2181</v>
      </c>
      <c r="H314" s="1">
        <f>Sales_Table[[#This Row],[sales amount]]-Sales_Table[[#This Row],[COGS]]</f>
        <v>5932.32</v>
      </c>
      <c r="I314" s="5">
        <v>41671</v>
      </c>
      <c r="J314" s="8">
        <f>MONTH(Sales_Table[[#This Row],[Date]])</f>
        <v>2</v>
      </c>
      <c r="K314" s="8">
        <f>YEAR(Sales_Table[[#This Row],[Date]])</f>
        <v>2014</v>
      </c>
    </row>
    <row r="315" spans="1:11" x14ac:dyDescent="0.3">
      <c r="A315" s="4" t="s">
        <v>7</v>
      </c>
      <c r="B315" s="4" t="str" cm="1">
        <f t="array" ref="B315">_xlfn.IFS(Sales_Table[[#This Row],[Discounts]]&gt;50000,"High discount",Sales_Table[[#This Row],[Discounts]]&gt;=5001,"medium discount",Sales_Table[[#This Row],[Discounts]]&gt;=1,"Low discount",Sales_Table[[#This Row],[Discounts]]&lt;1,"None")</f>
        <v>Low discount</v>
      </c>
      <c r="C315">
        <v>1884</v>
      </c>
      <c r="D315" s="1">
        <v>12</v>
      </c>
      <c r="E315" s="1">
        <f>Sales_Table[[#This Row],[Units Sold]]*Sales_Table[[#This Row],[Sale Price]]-Sales_Table[[#This Row],[Discounts]]</f>
        <v>21025.439999999999</v>
      </c>
      <c r="F315" s="1">
        <v>1582.56</v>
      </c>
      <c r="G315" s="1">
        <v>5652</v>
      </c>
      <c r="H315" s="1">
        <f>Sales_Table[[#This Row],[sales amount]]-Sales_Table[[#This Row],[COGS]]</f>
        <v>15373.439999999999</v>
      </c>
      <c r="I315" s="5">
        <v>41852</v>
      </c>
      <c r="J315" s="8">
        <f>MONTH(Sales_Table[[#This Row],[Date]])</f>
        <v>8</v>
      </c>
      <c r="K315" s="8">
        <f>YEAR(Sales_Table[[#This Row],[Date]])</f>
        <v>2014</v>
      </c>
    </row>
    <row r="316" spans="1:11" x14ac:dyDescent="0.3">
      <c r="A316" s="4" t="s">
        <v>7</v>
      </c>
      <c r="B316" s="4" t="str" cm="1">
        <f t="array" ref="B316">_xlfn.IFS(Sales_Table[[#This Row],[Discounts]]&gt;50000,"High discount",Sales_Table[[#This Row],[Discounts]]&gt;=5001,"medium discount",Sales_Table[[#This Row],[Discounts]]&gt;=1,"Low discount",Sales_Table[[#This Row],[Discounts]]&lt;1,"None")</f>
        <v>Low discount</v>
      </c>
      <c r="C316">
        <v>1834</v>
      </c>
      <c r="D316" s="1">
        <v>20</v>
      </c>
      <c r="E316" s="1">
        <f>Sales_Table[[#This Row],[Units Sold]]*Sales_Table[[#This Row],[Sale Price]]-Sales_Table[[#This Row],[Discounts]]</f>
        <v>34112.400000000001</v>
      </c>
      <c r="F316" s="1">
        <v>2567.6</v>
      </c>
      <c r="G316" s="1">
        <v>18340</v>
      </c>
      <c r="H316" s="1">
        <f>Sales_Table[[#This Row],[sales amount]]-Sales_Table[[#This Row],[COGS]]</f>
        <v>15772.400000000001</v>
      </c>
      <c r="I316" s="5">
        <v>41518</v>
      </c>
      <c r="J316" s="8">
        <f>MONTH(Sales_Table[[#This Row],[Date]])</f>
        <v>9</v>
      </c>
      <c r="K316" s="8">
        <f>YEAR(Sales_Table[[#This Row],[Date]])</f>
        <v>2013</v>
      </c>
    </row>
    <row r="317" spans="1:11" x14ac:dyDescent="0.3">
      <c r="A317" s="4" t="s">
        <v>8</v>
      </c>
      <c r="B317" s="4" t="str" cm="1">
        <f t="array" ref="B317">_xlfn.IFS(Sales_Table[[#This Row],[Discounts]]&gt;50000,"High discount",Sales_Table[[#This Row],[Discounts]]&gt;=5001,"medium discount",Sales_Table[[#This Row],[Discounts]]&gt;=1,"Low discount",Sales_Table[[#This Row],[Discounts]]&lt;1,"None")</f>
        <v>Low discount</v>
      </c>
      <c r="C317">
        <v>2340</v>
      </c>
      <c r="D317" s="1">
        <v>12</v>
      </c>
      <c r="E317" s="1">
        <f>Sales_Table[[#This Row],[Units Sold]]*Sales_Table[[#This Row],[Sale Price]]-Sales_Table[[#This Row],[Discounts]]</f>
        <v>26114.400000000001</v>
      </c>
      <c r="F317" s="1">
        <v>1965.6</v>
      </c>
      <c r="G317" s="1">
        <v>7020</v>
      </c>
      <c r="H317" s="1">
        <f>Sales_Table[[#This Row],[sales amount]]-Sales_Table[[#This Row],[COGS]]</f>
        <v>19094.400000000001</v>
      </c>
      <c r="I317" s="5">
        <v>41640</v>
      </c>
      <c r="J317" s="8">
        <f>MONTH(Sales_Table[[#This Row],[Date]])</f>
        <v>1</v>
      </c>
      <c r="K317" s="8">
        <f>YEAR(Sales_Table[[#This Row],[Date]])</f>
        <v>2014</v>
      </c>
    </row>
    <row r="318" spans="1:11" x14ac:dyDescent="0.3">
      <c r="A318" s="4" t="s">
        <v>8</v>
      </c>
      <c r="B318" s="4" t="str" cm="1">
        <f t="array" ref="B318">_xlfn.IFS(Sales_Table[[#This Row],[Discounts]]&gt;50000,"High discount",Sales_Table[[#This Row],[Discounts]]&gt;=5001,"medium discount",Sales_Table[[#This Row],[Discounts]]&gt;=1,"Low discount",Sales_Table[[#This Row],[Discounts]]&lt;1,"None")</f>
        <v>Low discount</v>
      </c>
      <c r="C318">
        <v>2342</v>
      </c>
      <c r="D318" s="1">
        <v>12</v>
      </c>
      <c r="E318" s="1">
        <f>Sales_Table[[#This Row],[Units Sold]]*Sales_Table[[#This Row],[Sale Price]]-Sales_Table[[#This Row],[Discounts]]</f>
        <v>26136.720000000001</v>
      </c>
      <c r="F318" s="1">
        <v>1967.28</v>
      </c>
      <c r="G318" s="1">
        <v>7026</v>
      </c>
      <c r="H318" s="1">
        <f>Sales_Table[[#This Row],[sales amount]]-Sales_Table[[#This Row],[COGS]]</f>
        <v>19110.72</v>
      </c>
      <c r="I318" s="5">
        <v>41944</v>
      </c>
      <c r="J318" s="8">
        <f>MONTH(Sales_Table[[#This Row],[Date]])</f>
        <v>11</v>
      </c>
      <c r="K318" s="8">
        <f>YEAR(Sales_Table[[#This Row],[Date]])</f>
        <v>2014</v>
      </c>
    </row>
    <row r="319" spans="1:11" x14ac:dyDescent="0.3">
      <c r="A319" s="4" t="s">
        <v>9</v>
      </c>
      <c r="B319" s="4" t="str" cm="1">
        <f t="array" ref="B319">_xlfn.IFS(Sales_Table[[#This Row],[Discounts]]&gt;50000,"High discount",Sales_Table[[#This Row],[Discounts]]&gt;=5001,"medium discount",Sales_Table[[#This Row],[Discounts]]&gt;=1,"Low discount",Sales_Table[[#This Row],[Discounts]]&lt;1,"None")</f>
        <v>Low discount</v>
      </c>
      <c r="C319">
        <v>1031</v>
      </c>
      <c r="D319" s="1">
        <v>7</v>
      </c>
      <c r="E319" s="1">
        <f>Sales_Table[[#This Row],[Units Sold]]*Sales_Table[[#This Row],[Sale Price]]-Sales_Table[[#This Row],[Discounts]]</f>
        <v>6711.81</v>
      </c>
      <c r="F319" s="1">
        <v>505.19</v>
      </c>
      <c r="G319" s="1">
        <v>5155</v>
      </c>
      <c r="H319" s="1">
        <f>Sales_Table[[#This Row],[sales amount]]-Sales_Table[[#This Row],[COGS]]</f>
        <v>1556.8100000000004</v>
      </c>
      <c r="I319" s="5">
        <v>41518</v>
      </c>
      <c r="J319" s="8">
        <f>MONTH(Sales_Table[[#This Row],[Date]])</f>
        <v>9</v>
      </c>
      <c r="K319" s="8">
        <f>YEAR(Sales_Table[[#This Row],[Date]])</f>
        <v>2013</v>
      </c>
    </row>
    <row r="320" spans="1:11" x14ac:dyDescent="0.3">
      <c r="A320" s="4" t="s">
        <v>10</v>
      </c>
      <c r="B320" s="4" t="str" cm="1">
        <f t="array" ref="B320">_xlfn.IFS(Sales_Table[[#This Row],[Discounts]]&gt;50000,"High discount",Sales_Table[[#This Row],[Discounts]]&gt;=5001,"medium discount",Sales_Table[[#This Row],[Discounts]]&gt;=1,"Low discount",Sales_Table[[#This Row],[Discounts]]&lt;1,"None")</f>
        <v>Low discount</v>
      </c>
      <c r="C320">
        <v>1262</v>
      </c>
      <c r="D320" s="1">
        <v>15</v>
      </c>
      <c r="E320" s="1">
        <f>Sales_Table[[#This Row],[Units Sold]]*Sales_Table[[#This Row],[Sale Price]]-Sales_Table[[#This Row],[Discounts]]</f>
        <v>17604.900000000001</v>
      </c>
      <c r="F320" s="1">
        <v>1325.1</v>
      </c>
      <c r="G320" s="1">
        <v>12620</v>
      </c>
      <c r="H320" s="1">
        <f>Sales_Table[[#This Row],[sales amount]]-Sales_Table[[#This Row],[COGS]]</f>
        <v>4984.9000000000015</v>
      </c>
      <c r="I320" s="5">
        <v>41760</v>
      </c>
      <c r="J320" s="8">
        <f>MONTH(Sales_Table[[#This Row],[Date]])</f>
        <v>5</v>
      </c>
      <c r="K320" s="8">
        <f>YEAR(Sales_Table[[#This Row],[Date]])</f>
        <v>2014</v>
      </c>
    </row>
    <row r="321" spans="1:11" x14ac:dyDescent="0.3">
      <c r="A321" s="4" t="s">
        <v>10</v>
      </c>
      <c r="B321" s="4" t="str" cm="1">
        <f t="array" ref="B321">_xlfn.IFS(Sales_Table[[#This Row],[Discounts]]&gt;50000,"High discount",Sales_Table[[#This Row],[Discounts]]&gt;=5001,"medium discount",Sales_Table[[#This Row],[Discounts]]&gt;=1,"Low discount",Sales_Table[[#This Row],[Discounts]]&lt;1,"None")</f>
        <v>Low discount</v>
      </c>
      <c r="C321">
        <v>1135</v>
      </c>
      <c r="D321" s="1">
        <v>7</v>
      </c>
      <c r="E321" s="1">
        <f>Sales_Table[[#This Row],[Units Sold]]*Sales_Table[[#This Row],[Sale Price]]-Sales_Table[[#This Row],[Discounts]]</f>
        <v>7388.85</v>
      </c>
      <c r="F321" s="1">
        <v>556.15</v>
      </c>
      <c r="G321" s="1">
        <v>5675</v>
      </c>
      <c r="H321" s="1">
        <f>Sales_Table[[#This Row],[sales amount]]-Sales_Table[[#This Row],[COGS]]</f>
        <v>1713.8500000000004</v>
      </c>
      <c r="I321" s="5">
        <v>41791</v>
      </c>
      <c r="J321" s="8">
        <f>MONTH(Sales_Table[[#This Row],[Date]])</f>
        <v>6</v>
      </c>
      <c r="K321" s="8">
        <f>YEAR(Sales_Table[[#This Row],[Date]])</f>
        <v>2014</v>
      </c>
    </row>
    <row r="322" spans="1:11" x14ac:dyDescent="0.3">
      <c r="A322" s="4" t="s">
        <v>10</v>
      </c>
      <c r="B322" s="4" t="str" cm="1">
        <f t="array" ref="B322">_xlfn.IFS(Sales_Table[[#This Row],[Discounts]]&gt;50000,"High discount",Sales_Table[[#This Row],[Discounts]]&gt;=5001,"medium discount",Sales_Table[[#This Row],[Discounts]]&gt;=1,"Low discount",Sales_Table[[#This Row],[Discounts]]&lt;1,"None")</f>
        <v>Low discount</v>
      </c>
      <c r="C322">
        <v>547</v>
      </c>
      <c r="D322" s="1">
        <v>7</v>
      </c>
      <c r="E322" s="1">
        <f>Sales_Table[[#This Row],[Units Sold]]*Sales_Table[[#This Row],[Sale Price]]-Sales_Table[[#This Row],[Discounts]]</f>
        <v>3560.9700000000003</v>
      </c>
      <c r="F322" s="1">
        <v>268.02999999999997</v>
      </c>
      <c r="G322" s="1">
        <v>2735</v>
      </c>
      <c r="H322" s="1">
        <f>Sales_Table[[#This Row],[sales amount]]-Sales_Table[[#This Row],[COGS]]</f>
        <v>825.97000000000025</v>
      </c>
      <c r="I322" s="5">
        <v>41944</v>
      </c>
      <c r="J322" s="8">
        <f>MONTH(Sales_Table[[#This Row],[Date]])</f>
        <v>11</v>
      </c>
      <c r="K322" s="8">
        <f>YEAR(Sales_Table[[#This Row],[Date]])</f>
        <v>2014</v>
      </c>
    </row>
    <row r="323" spans="1:11" x14ac:dyDescent="0.3">
      <c r="A323" s="4" t="s">
        <v>10</v>
      </c>
      <c r="B323" s="4" t="str" cm="1">
        <f t="array" ref="B323">_xlfn.IFS(Sales_Table[[#This Row],[Discounts]]&gt;50000,"High discount",Sales_Table[[#This Row],[Discounts]]&gt;=5001,"medium discount",Sales_Table[[#This Row],[Discounts]]&gt;=1,"Low discount",Sales_Table[[#This Row],[Discounts]]&lt;1,"None")</f>
        <v>Low discount</v>
      </c>
      <c r="C323">
        <v>1582</v>
      </c>
      <c r="D323" s="1">
        <v>7</v>
      </c>
      <c r="E323" s="1">
        <f>Sales_Table[[#This Row],[Units Sold]]*Sales_Table[[#This Row],[Sale Price]]-Sales_Table[[#This Row],[Discounts]]</f>
        <v>10298.82</v>
      </c>
      <c r="F323" s="1">
        <v>775.18</v>
      </c>
      <c r="G323" s="1">
        <v>7910</v>
      </c>
      <c r="H323" s="1">
        <f>Sales_Table[[#This Row],[sales amount]]-Sales_Table[[#This Row],[COGS]]</f>
        <v>2388.8199999999997</v>
      </c>
      <c r="I323" s="5">
        <v>41974</v>
      </c>
      <c r="J323" s="8">
        <f>MONTH(Sales_Table[[#This Row],[Date]])</f>
        <v>12</v>
      </c>
      <c r="K323" s="8">
        <f>YEAR(Sales_Table[[#This Row],[Date]])</f>
        <v>2014</v>
      </c>
    </row>
    <row r="324" spans="1:11" x14ac:dyDescent="0.3">
      <c r="A324" s="4" t="s">
        <v>11</v>
      </c>
      <c r="B324" s="4" t="str" cm="1">
        <f t="array" ref="B324">_xlfn.IFS(Sales_Table[[#This Row],[Discounts]]&gt;50000,"High discount",Sales_Table[[#This Row],[Discounts]]&gt;=5001,"medium discount",Sales_Table[[#This Row],[Discounts]]&gt;=1,"Low discount",Sales_Table[[#This Row],[Discounts]]&lt;1,"None")</f>
        <v>Low discount</v>
      </c>
      <c r="C324">
        <v>1738.5</v>
      </c>
      <c r="D324" s="1">
        <v>12</v>
      </c>
      <c r="E324" s="1">
        <f>Sales_Table[[#This Row],[Units Sold]]*Sales_Table[[#This Row],[Sale Price]]-Sales_Table[[#This Row],[Discounts]]</f>
        <v>19401.66</v>
      </c>
      <c r="F324" s="1">
        <v>1460.34</v>
      </c>
      <c r="G324" s="1">
        <v>5215.5</v>
      </c>
      <c r="H324" s="1">
        <f>Sales_Table[[#This Row],[sales amount]]-Sales_Table[[#This Row],[COGS]]</f>
        <v>14186.16</v>
      </c>
      <c r="I324" s="5">
        <v>41730</v>
      </c>
      <c r="J324" s="8">
        <f>MONTH(Sales_Table[[#This Row],[Date]])</f>
        <v>4</v>
      </c>
      <c r="K324" s="8">
        <f>YEAR(Sales_Table[[#This Row],[Date]])</f>
        <v>2014</v>
      </c>
    </row>
    <row r="325" spans="1:11" x14ac:dyDescent="0.3">
      <c r="A325" s="4" t="s">
        <v>11</v>
      </c>
      <c r="B325" s="4" t="str" cm="1">
        <f t="array" ref="B325">_xlfn.IFS(Sales_Table[[#This Row],[Discounts]]&gt;50000,"High discount",Sales_Table[[#This Row],[Discounts]]&gt;=5001,"medium discount",Sales_Table[[#This Row],[Discounts]]&gt;=1,"Low discount",Sales_Table[[#This Row],[Discounts]]&lt;1,"None")</f>
        <v>Low discount</v>
      </c>
      <c r="C325">
        <v>2215</v>
      </c>
      <c r="D325" s="1">
        <v>12</v>
      </c>
      <c r="E325" s="1">
        <f>Sales_Table[[#This Row],[Units Sold]]*Sales_Table[[#This Row],[Sale Price]]-Sales_Table[[#This Row],[Discounts]]</f>
        <v>24719.4</v>
      </c>
      <c r="F325" s="1">
        <v>1860.6</v>
      </c>
      <c r="G325" s="1">
        <v>6645</v>
      </c>
      <c r="H325" s="1">
        <f>Sales_Table[[#This Row],[sales amount]]-Sales_Table[[#This Row],[COGS]]</f>
        <v>18074.400000000001</v>
      </c>
      <c r="I325" s="5">
        <v>41518</v>
      </c>
      <c r="J325" s="8">
        <f>MONTH(Sales_Table[[#This Row],[Date]])</f>
        <v>9</v>
      </c>
      <c r="K325" s="8">
        <f>YEAR(Sales_Table[[#This Row],[Date]])</f>
        <v>2013</v>
      </c>
    </row>
    <row r="326" spans="1:11" x14ac:dyDescent="0.3">
      <c r="A326" s="4" t="s">
        <v>11</v>
      </c>
      <c r="B326" s="4" t="str" cm="1">
        <f t="array" ref="B326">_xlfn.IFS(Sales_Table[[#This Row],[Discounts]]&gt;50000,"High discount",Sales_Table[[#This Row],[Discounts]]&gt;=5001,"medium discount",Sales_Table[[#This Row],[Discounts]]&gt;=1,"Low discount",Sales_Table[[#This Row],[Discounts]]&lt;1,"None")</f>
        <v>Low discount</v>
      </c>
      <c r="C326">
        <v>1582</v>
      </c>
      <c r="D326" s="1">
        <v>7</v>
      </c>
      <c r="E326" s="1">
        <f>Sales_Table[[#This Row],[Units Sold]]*Sales_Table[[#This Row],[Sale Price]]-Sales_Table[[#This Row],[Discounts]]</f>
        <v>10298.82</v>
      </c>
      <c r="F326" s="1">
        <v>775.18</v>
      </c>
      <c r="G326" s="1">
        <v>7910</v>
      </c>
      <c r="H326" s="1">
        <f>Sales_Table[[#This Row],[sales amount]]-Sales_Table[[#This Row],[COGS]]</f>
        <v>2388.8199999999997</v>
      </c>
      <c r="I326" s="5">
        <v>41974</v>
      </c>
      <c r="J326" s="8">
        <f>MONTH(Sales_Table[[#This Row],[Date]])</f>
        <v>12</v>
      </c>
      <c r="K326" s="8">
        <f>YEAR(Sales_Table[[#This Row],[Date]])</f>
        <v>2014</v>
      </c>
    </row>
    <row r="327" spans="1:11" x14ac:dyDescent="0.3">
      <c r="A327" s="4" t="s">
        <v>12</v>
      </c>
      <c r="B327" s="4" t="str" cm="1">
        <f t="array" ref="B327">_xlfn.IFS(Sales_Table[[#This Row],[Discounts]]&gt;50000,"High discount",Sales_Table[[#This Row],[Discounts]]&gt;=5001,"medium discount",Sales_Table[[#This Row],[Discounts]]&gt;=1,"Low discount",Sales_Table[[#This Row],[Discounts]]&lt;1,"None")</f>
        <v>Low discount</v>
      </c>
      <c r="C327">
        <v>1135</v>
      </c>
      <c r="D327" s="1">
        <v>7</v>
      </c>
      <c r="E327" s="1">
        <f>Sales_Table[[#This Row],[Units Sold]]*Sales_Table[[#This Row],[Sale Price]]-Sales_Table[[#This Row],[Discounts]]</f>
        <v>7388.85</v>
      </c>
      <c r="F327" s="1">
        <v>556.15</v>
      </c>
      <c r="G327" s="1">
        <v>5675</v>
      </c>
      <c r="H327" s="1">
        <f>Sales_Table[[#This Row],[sales amount]]-Sales_Table[[#This Row],[COGS]]</f>
        <v>1713.8500000000004</v>
      </c>
      <c r="I327" s="5">
        <v>41791</v>
      </c>
      <c r="J327" s="8">
        <f>MONTH(Sales_Table[[#This Row],[Date]])</f>
        <v>6</v>
      </c>
      <c r="K327" s="8">
        <f>YEAR(Sales_Table[[#This Row],[Date]])</f>
        <v>2014</v>
      </c>
    </row>
    <row r="328" spans="1:11" x14ac:dyDescent="0.3">
      <c r="A328" s="4" t="s">
        <v>7</v>
      </c>
      <c r="B328" s="4" t="str" cm="1">
        <f t="array" ref="B328">_xlfn.IFS(Sales_Table[[#This Row],[Discounts]]&gt;50000,"High discount",Sales_Table[[#This Row],[Discounts]]&gt;=5001,"medium discount",Sales_Table[[#This Row],[Discounts]]&gt;=1,"Low discount",Sales_Table[[#This Row],[Discounts]]&lt;1,"None")</f>
        <v>medium discount</v>
      </c>
      <c r="C328">
        <v>1761</v>
      </c>
      <c r="D328" s="1">
        <v>350</v>
      </c>
      <c r="E328" s="1">
        <f>Sales_Table[[#This Row],[Units Sold]]*Sales_Table[[#This Row],[Sale Price]]-Sales_Table[[#This Row],[Discounts]]</f>
        <v>573205.5</v>
      </c>
      <c r="F328" s="1">
        <v>43144.5</v>
      </c>
      <c r="G328" s="1">
        <v>457860</v>
      </c>
      <c r="H328" s="1">
        <f>Sales_Table[[#This Row],[sales amount]]-Sales_Table[[#This Row],[COGS]]</f>
        <v>115345.5</v>
      </c>
      <c r="I328" s="5">
        <v>41699</v>
      </c>
      <c r="J328" s="8">
        <f>MONTH(Sales_Table[[#This Row],[Date]])</f>
        <v>3</v>
      </c>
      <c r="K328" s="8">
        <f>YEAR(Sales_Table[[#This Row],[Date]])</f>
        <v>2014</v>
      </c>
    </row>
    <row r="329" spans="1:11" x14ac:dyDescent="0.3">
      <c r="A329" s="4" t="s">
        <v>7</v>
      </c>
      <c r="B329" s="4" t="str" cm="1">
        <f t="array" ref="B329">_xlfn.IFS(Sales_Table[[#This Row],[Discounts]]&gt;50000,"High discount",Sales_Table[[#This Row],[Discounts]]&gt;=5001,"medium discount",Sales_Table[[#This Row],[Discounts]]&gt;=1,"Low discount",Sales_Table[[#This Row],[Discounts]]&lt;1,"None")</f>
        <v>medium discount</v>
      </c>
      <c r="C329">
        <v>448</v>
      </c>
      <c r="D329" s="1">
        <v>300</v>
      </c>
      <c r="E329" s="1">
        <f>Sales_Table[[#This Row],[Units Sold]]*Sales_Table[[#This Row],[Sale Price]]-Sales_Table[[#This Row],[Discounts]]</f>
        <v>124992</v>
      </c>
      <c r="F329" s="1">
        <v>9408</v>
      </c>
      <c r="G329" s="1">
        <v>112000</v>
      </c>
      <c r="H329" s="1">
        <f>Sales_Table[[#This Row],[sales amount]]-Sales_Table[[#This Row],[COGS]]</f>
        <v>12992</v>
      </c>
      <c r="I329" s="5">
        <v>41791</v>
      </c>
      <c r="J329" s="8">
        <f>MONTH(Sales_Table[[#This Row],[Date]])</f>
        <v>6</v>
      </c>
      <c r="K329" s="8">
        <f>YEAR(Sales_Table[[#This Row],[Date]])</f>
        <v>2014</v>
      </c>
    </row>
    <row r="330" spans="1:11" x14ac:dyDescent="0.3">
      <c r="A330" s="4" t="s">
        <v>7</v>
      </c>
      <c r="B330" s="4" t="str" cm="1">
        <f t="array" ref="B330">_xlfn.IFS(Sales_Table[[#This Row],[Discounts]]&gt;50000,"High discount",Sales_Table[[#This Row],[Discounts]]&gt;=5001,"medium discount",Sales_Table[[#This Row],[Discounts]]&gt;=1,"Low discount",Sales_Table[[#This Row],[Discounts]]&lt;1,"None")</f>
        <v>medium discount</v>
      </c>
      <c r="C330">
        <v>2181</v>
      </c>
      <c r="D330" s="1">
        <v>300</v>
      </c>
      <c r="E330" s="1">
        <f>Sales_Table[[#This Row],[Units Sold]]*Sales_Table[[#This Row],[Sale Price]]-Sales_Table[[#This Row],[Discounts]]</f>
        <v>608499</v>
      </c>
      <c r="F330" s="1">
        <v>45801</v>
      </c>
      <c r="G330" s="1">
        <v>545250</v>
      </c>
      <c r="H330" s="1">
        <f>Sales_Table[[#This Row],[sales amount]]-Sales_Table[[#This Row],[COGS]]</f>
        <v>63249</v>
      </c>
      <c r="I330" s="5">
        <v>41913</v>
      </c>
      <c r="J330" s="8">
        <f>MONTH(Sales_Table[[#This Row],[Date]])</f>
        <v>10</v>
      </c>
      <c r="K330" s="8">
        <f>YEAR(Sales_Table[[#This Row],[Date]])</f>
        <v>2014</v>
      </c>
    </row>
    <row r="331" spans="1:11" x14ac:dyDescent="0.3">
      <c r="A331" s="4" t="s">
        <v>8</v>
      </c>
      <c r="B331" s="4" t="str" cm="1">
        <f t="array" ref="B331">_xlfn.IFS(Sales_Table[[#This Row],[Discounts]]&gt;50000,"High discount",Sales_Table[[#This Row],[Discounts]]&gt;=5001,"medium discount",Sales_Table[[#This Row],[Discounts]]&gt;=1,"Low discount",Sales_Table[[#This Row],[Discounts]]&lt;1,"None")</f>
        <v>Low discount</v>
      </c>
      <c r="C331">
        <v>1976</v>
      </c>
      <c r="D331" s="1">
        <v>20</v>
      </c>
      <c r="E331" s="1">
        <f>Sales_Table[[#This Row],[Units Sold]]*Sales_Table[[#This Row],[Sale Price]]-Sales_Table[[#This Row],[Discounts]]</f>
        <v>36753.599999999999</v>
      </c>
      <c r="F331" s="1">
        <v>2766.4</v>
      </c>
      <c r="G331" s="1">
        <v>19760</v>
      </c>
      <c r="H331" s="1">
        <f>Sales_Table[[#This Row],[sales amount]]-Sales_Table[[#This Row],[COGS]]</f>
        <v>16993.599999999999</v>
      </c>
      <c r="I331" s="5">
        <v>41913</v>
      </c>
      <c r="J331" s="8">
        <f>MONTH(Sales_Table[[#This Row],[Date]])</f>
        <v>10</v>
      </c>
      <c r="K331" s="8">
        <f>YEAR(Sales_Table[[#This Row],[Date]])</f>
        <v>2014</v>
      </c>
    </row>
    <row r="332" spans="1:11" x14ac:dyDescent="0.3">
      <c r="A332" s="4" t="s">
        <v>8</v>
      </c>
      <c r="B332" s="4" t="str" cm="1">
        <f t="array" ref="B332">_xlfn.IFS(Sales_Table[[#This Row],[Discounts]]&gt;50000,"High discount",Sales_Table[[#This Row],[Discounts]]&gt;=5001,"medium discount",Sales_Table[[#This Row],[Discounts]]&gt;=1,"Low discount",Sales_Table[[#This Row],[Discounts]]&lt;1,"None")</f>
        <v>medium discount</v>
      </c>
      <c r="C332">
        <v>2181</v>
      </c>
      <c r="D332" s="1">
        <v>300</v>
      </c>
      <c r="E332" s="1">
        <f>Sales_Table[[#This Row],[Units Sold]]*Sales_Table[[#This Row],[Sale Price]]-Sales_Table[[#This Row],[Discounts]]</f>
        <v>608499</v>
      </c>
      <c r="F332" s="1">
        <v>45801</v>
      </c>
      <c r="G332" s="1">
        <v>545250</v>
      </c>
      <c r="H332" s="1">
        <f>Sales_Table[[#This Row],[sales amount]]-Sales_Table[[#This Row],[COGS]]</f>
        <v>63249</v>
      </c>
      <c r="I332" s="5">
        <v>41913</v>
      </c>
      <c r="J332" s="8">
        <f>MONTH(Sales_Table[[#This Row],[Date]])</f>
        <v>10</v>
      </c>
      <c r="K332" s="8">
        <f>YEAR(Sales_Table[[#This Row],[Date]])</f>
        <v>2014</v>
      </c>
    </row>
    <row r="333" spans="1:11" x14ac:dyDescent="0.3">
      <c r="A333" s="4" t="s">
        <v>8</v>
      </c>
      <c r="B333" s="4" t="str" cm="1">
        <f t="array" ref="B333">_xlfn.IFS(Sales_Table[[#This Row],[Discounts]]&gt;50000,"High discount",Sales_Table[[#This Row],[Discounts]]&gt;=5001,"medium discount",Sales_Table[[#This Row],[Discounts]]&gt;=1,"Low discount",Sales_Table[[#This Row],[Discounts]]&lt;1,"None")</f>
        <v>medium discount</v>
      </c>
      <c r="C333">
        <v>2500</v>
      </c>
      <c r="D333" s="1">
        <v>125</v>
      </c>
      <c r="E333" s="1">
        <f>Sales_Table[[#This Row],[Units Sold]]*Sales_Table[[#This Row],[Sale Price]]-Sales_Table[[#This Row],[Discounts]]</f>
        <v>290625</v>
      </c>
      <c r="F333" s="1">
        <v>21875</v>
      </c>
      <c r="G333" s="1">
        <v>300000</v>
      </c>
      <c r="H333" s="1">
        <f>Sales_Table[[#This Row],[sales amount]]-Sales_Table[[#This Row],[COGS]]</f>
        <v>-9375</v>
      </c>
      <c r="I333" s="5">
        <v>41579</v>
      </c>
      <c r="J333" s="8">
        <f>MONTH(Sales_Table[[#This Row],[Date]])</f>
        <v>11</v>
      </c>
      <c r="K333" s="8">
        <f>YEAR(Sales_Table[[#This Row],[Date]])</f>
        <v>2013</v>
      </c>
    </row>
    <row r="334" spans="1:11" x14ac:dyDescent="0.3">
      <c r="A334" s="4" t="s">
        <v>9</v>
      </c>
      <c r="B334" s="4" t="str" cm="1">
        <f t="array" ref="B334">_xlfn.IFS(Sales_Table[[#This Row],[Discounts]]&gt;50000,"High discount",Sales_Table[[#This Row],[Discounts]]&gt;=5001,"medium discount",Sales_Table[[#This Row],[Discounts]]&gt;=1,"Low discount",Sales_Table[[#This Row],[Discounts]]&lt;1,"None")</f>
        <v>medium discount</v>
      </c>
      <c r="C334">
        <v>1702</v>
      </c>
      <c r="D334" s="1">
        <v>300</v>
      </c>
      <c r="E334" s="1">
        <f>Sales_Table[[#This Row],[Units Sold]]*Sales_Table[[#This Row],[Sale Price]]-Sales_Table[[#This Row],[Discounts]]</f>
        <v>474858</v>
      </c>
      <c r="F334" s="1">
        <v>35742</v>
      </c>
      <c r="G334" s="1">
        <v>425500</v>
      </c>
      <c r="H334" s="1">
        <f>Sales_Table[[#This Row],[sales amount]]-Sales_Table[[#This Row],[COGS]]</f>
        <v>49358</v>
      </c>
      <c r="I334" s="5">
        <v>41760</v>
      </c>
      <c r="J334" s="8">
        <f>MONTH(Sales_Table[[#This Row],[Date]])</f>
        <v>5</v>
      </c>
      <c r="K334" s="8">
        <f>YEAR(Sales_Table[[#This Row],[Date]])</f>
        <v>2014</v>
      </c>
    </row>
    <row r="335" spans="1:11" x14ac:dyDescent="0.3">
      <c r="A335" s="4" t="s">
        <v>9</v>
      </c>
      <c r="B335" s="4" t="str" cm="1">
        <f t="array" ref="B335">_xlfn.IFS(Sales_Table[[#This Row],[Discounts]]&gt;50000,"High discount",Sales_Table[[#This Row],[Discounts]]&gt;=5001,"medium discount",Sales_Table[[#This Row],[Discounts]]&gt;=1,"Low discount",Sales_Table[[#This Row],[Discounts]]&lt;1,"None")</f>
        <v>medium discount</v>
      </c>
      <c r="C335">
        <v>448</v>
      </c>
      <c r="D335" s="1">
        <v>300</v>
      </c>
      <c r="E335" s="1">
        <f>Sales_Table[[#This Row],[Units Sold]]*Sales_Table[[#This Row],[Sale Price]]-Sales_Table[[#This Row],[Discounts]]</f>
        <v>124992</v>
      </c>
      <c r="F335" s="1">
        <v>9408</v>
      </c>
      <c r="G335" s="1">
        <v>112000</v>
      </c>
      <c r="H335" s="1">
        <f>Sales_Table[[#This Row],[sales amount]]-Sales_Table[[#This Row],[COGS]]</f>
        <v>12992</v>
      </c>
      <c r="I335" s="5">
        <v>41791</v>
      </c>
      <c r="J335" s="8">
        <f>MONTH(Sales_Table[[#This Row],[Date]])</f>
        <v>6</v>
      </c>
      <c r="K335" s="8">
        <f>YEAR(Sales_Table[[#This Row],[Date]])</f>
        <v>2014</v>
      </c>
    </row>
    <row r="336" spans="1:11" x14ac:dyDescent="0.3">
      <c r="A336" s="4" t="s">
        <v>9</v>
      </c>
      <c r="B336" s="4" t="str" cm="1">
        <f t="array" ref="B336">_xlfn.IFS(Sales_Table[[#This Row],[Discounts]]&gt;50000,"High discount",Sales_Table[[#This Row],[Discounts]]&gt;=5001,"medium discount",Sales_Table[[#This Row],[Discounts]]&gt;=1,"Low discount",Sales_Table[[#This Row],[Discounts]]&lt;1,"None")</f>
        <v>medium discount</v>
      </c>
      <c r="C336">
        <v>3513</v>
      </c>
      <c r="D336" s="1">
        <v>125</v>
      </c>
      <c r="E336" s="1">
        <f>Sales_Table[[#This Row],[Units Sold]]*Sales_Table[[#This Row],[Sale Price]]-Sales_Table[[#This Row],[Discounts]]</f>
        <v>408386.25</v>
      </c>
      <c r="F336" s="1">
        <v>30738.75</v>
      </c>
      <c r="G336" s="1">
        <v>421560</v>
      </c>
      <c r="H336" s="1">
        <f>Sales_Table[[#This Row],[sales amount]]-Sales_Table[[#This Row],[COGS]]</f>
        <v>-13173.75</v>
      </c>
      <c r="I336" s="5">
        <v>41821</v>
      </c>
      <c r="J336" s="8">
        <f>MONTH(Sales_Table[[#This Row],[Date]])</f>
        <v>7</v>
      </c>
      <c r="K336" s="8">
        <f>YEAR(Sales_Table[[#This Row],[Date]])</f>
        <v>2014</v>
      </c>
    </row>
    <row r="337" spans="1:11" x14ac:dyDescent="0.3">
      <c r="A337" s="4" t="s">
        <v>9</v>
      </c>
      <c r="B337" s="4" t="str" cm="1">
        <f t="array" ref="B337">_xlfn.IFS(Sales_Table[[#This Row],[Discounts]]&gt;50000,"High discount",Sales_Table[[#This Row],[Discounts]]&gt;=5001,"medium discount",Sales_Table[[#This Row],[Discounts]]&gt;=1,"Low discount",Sales_Table[[#This Row],[Discounts]]&lt;1,"None")</f>
        <v>Low discount</v>
      </c>
      <c r="C337">
        <v>2101</v>
      </c>
      <c r="D337" s="1">
        <v>15</v>
      </c>
      <c r="E337" s="1">
        <f>Sales_Table[[#This Row],[Units Sold]]*Sales_Table[[#This Row],[Sale Price]]-Sales_Table[[#This Row],[Discounts]]</f>
        <v>29308.95</v>
      </c>
      <c r="F337" s="1">
        <v>2206.0500000000002</v>
      </c>
      <c r="G337" s="1">
        <v>21010</v>
      </c>
      <c r="H337" s="1">
        <f>Sales_Table[[#This Row],[sales amount]]-Sales_Table[[#This Row],[COGS]]</f>
        <v>8298.9500000000007</v>
      </c>
      <c r="I337" s="5">
        <v>41852</v>
      </c>
      <c r="J337" s="8">
        <f>MONTH(Sales_Table[[#This Row],[Date]])</f>
        <v>8</v>
      </c>
      <c r="K337" s="8">
        <f>YEAR(Sales_Table[[#This Row],[Date]])</f>
        <v>2014</v>
      </c>
    </row>
    <row r="338" spans="1:11" x14ac:dyDescent="0.3">
      <c r="A338" s="4" t="s">
        <v>9</v>
      </c>
      <c r="B338" s="4" t="str" cm="1">
        <f t="array" ref="B338">_xlfn.IFS(Sales_Table[[#This Row],[Discounts]]&gt;50000,"High discount",Sales_Table[[#This Row],[Discounts]]&gt;=5001,"medium discount",Sales_Table[[#This Row],[Discounts]]&gt;=1,"Low discount",Sales_Table[[#This Row],[Discounts]]&lt;1,"None")</f>
        <v>Low discount</v>
      </c>
      <c r="C338">
        <v>2931</v>
      </c>
      <c r="D338" s="1">
        <v>15</v>
      </c>
      <c r="E338" s="1">
        <f>Sales_Table[[#This Row],[Units Sold]]*Sales_Table[[#This Row],[Sale Price]]-Sales_Table[[#This Row],[Discounts]]</f>
        <v>40887.449999999997</v>
      </c>
      <c r="F338" s="1">
        <v>3077.55</v>
      </c>
      <c r="G338" s="1">
        <v>29310</v>
      </c>
      <c r="H338" s="1">
        <f>Sales_Table[[#This Row],[sales amount]]-Sales_Table[[#This Row],[COGS]]</f>
        <v>11577.449999999997</v>
      </c>
      <c r="I338" s="5">
        <v>41518</v>
      </c>
      <c r="J338" s="8">
        <f>MONTH(Sales_Table[[#This Row],[Date]])</f>
        <v>9</v>
      </c>
      <c r="K338" s="8">
        <f>YEAR(Sales_Table[[#This Row],[Date]])</f>
        <v>2013</v>
      </c>
    </row>
    <row r="339" spans="1:11" x14ac:dyDescent="0.3">
      <c r="A339" s="4" t="s">
        <v>9</v>
      </c>
      <c r="B339" s="4" t="str" cm="1">
        <f t="array" ref="B339">_xlfn.IFS(Sales_Table[[#This Row],[Discounts]]&gt;50000,"High discount",Sales_Table[[#This Row],[Discounts]]&gt;=5001,"medium discount",Sales_Table[[#This Row],[Discounts]]&gt;=1,"Low discount",Sales_Table[[#This Row],[Discounts]]&lt;1,"None")</f>
        <v>Low discount</v>
      </c>
      <c r="C339">
        <v>1535</v>
      </c>
      <c r="D339" s="1">
        <v>20</v>
      </c>
      <c r="E339" s="1">
        <f>Sales_Table[[#This Row],[Units Sold]]*Sales_Table[[#This Row],[Sale Price]]-Sales_Table[[#This Row],[Discounts]]</f>
        <v>28551</v>
      </c>
      <c r="F339" s="1">
        <v>2149</v>
      </c>
      <c r="G339" s="1">
        <v>15350</v>
      </c>
      <c r="H339" s="1">
        <f>Sales_Table[[#This Row],[sales amount]]-Sales_Table[[#This Row],[COGS]]</f>
        <v>13201</v>
      </c>
      <c r="I339" s="5">
        <v>41883</v>
      </c>
      <c r="J339" s="8">
        <f>MONTH(Sales_Table[[#This Row],[Date]])</f>
        <v>9</v>
      </c>
      <c r="K339" s="8">
        <f>YEAR(Sales_Table[[#This Row],[Date]])</f>
        <v>2014</v>
      </c>
    </row>
    <row r="340" spans="1:11" x14ac:dyDescent="0.3">
      <c r="A340" s="4" t="s">
        <v>9</v>
      </c>
      <c r="B340" s="4" t="str" cm="1">
        <f t="array" ref="B340">_xlfn.IFS(Sales_Table[[#This Row],[Discounts]]&gt;50000,"High discount",Sales_Table[[#This Row],[Discounts]]&gt;=5001,"medium discount",Sales_Table[[#This Row],[Discounts]]&gt;=1,"Low discount",Sales_Table[[#This Row],[Discounts]]&lt;1,"None")</f>
        <v>medium discount</v>
      </c>
      <c r="C340">
        <v>1123</v>
      </c>
      <c r="D340" s="1">
        <v>300</v>
      </c>
      <c r="E340" s="1">
        <f>Sales_Table[[#This Row],[Units Sold]]*Sales_Table[[#This Row],[Sale Price]]-Sales_Table[[#This Row],[Discounts]]</f>
        <v>313317</v>
      </c>
      <c r="F340" s="1">
        <v>23583</v>
      </c>
      <c r="G340" s="1">
        <v>280750</v>
      </c>
      <c r="H340" s="1">
        <f>Sales_Table[[#This Row],[sales amount]]-Sales_Table[[#This Row],[COGS]]</f>
        <v>32567</v>
      </c>
      <c r="I340" s="5">
        <v>41518</v>
      </c>
      <c r="J340" s="8">
        <f>MONTH(Sales_Table[[#This Row],[Date]])</f>
        <v>9</v>
      </c>
      <c r="K340" s="8">
        <f>YEAR(Sales_Table[[#This Row],[Date]])</f>
        <v>2013</v>
      </c>
    </row>
    <row r="341" spans="1:11" x14ac:dyDescent="0.3">
      <c r="A341" s="4" t="s">
        <v>9</v>
      </c>
      <c r="B341" s="4" t="str" cm="1">
        <f t="array" ref="B341">_xlfn.IFS(Sales_Table[[#This Row],[Discounts]]&gt;50000,"High discount",Sales_Table[[#This Row],[Discounts]]&gt;=5001,"medium discount",Sales_Table[[#This Row],[Discounts]]&gt;=1,"Low discount",Sales_Table[[#This Row],[Discounts]]&lt;1,"None")</f>
        <v>medium discount</v>
      </c>
      <c r="C341">
        <v>1404</v>
      </c>
      <c r="D341" s="1">
        <v>300</v>
      </c>
      <c r="E341" s="1">
        <f>Sales_Table[[#This Row],[Units Sold]]*Sales_Table[[#This Row],[Sale Price]]-Sales_Table[[#This Row],[Discounts]]</f>
        <v>391716</v>
      </c>
      <c r="F341" s="1">
        <v>29484</v>
      </c>
      <c r="G341" s="1">
        <v>351000</v>
      </c>
      <c r="H341" s="1">
        <f>Sales_Table[[#This Row],[sales amount]]-Sales_Table[[#This Row],[COGS]]</f>
        <v>40716</v>
      </c>
      <c r="I341" s="5">
        <v>41579</v>
      </c>
      <c r="J341" s="8">
        <f>MONTH(Sales_Table[[#This Row],[Date]])</f>
        <v>11</v>
      </c>
      <c r="K341" s="8">
        <f>YEAR(Sales_Table[[#This Row],[Date]])</f>
        <v>2013</v>
      </c>
    </row>
    <row r="342" spans="1:11" x14ac:dyDescent="0.3">
      <c r="A342" s="4" t="s">
        <v>9</v>
      </c>
      <c r="B342" s="4" t="str" cm="1">
        <f t="array" ref="B342">_xlfn.IFS(Sales_Table[[#This Row],[Discounts]]&gt;50000,"High discount",Sales_Table[[#This Row],[Discounts]]&gt;=5001,"medium discount",Sales_Table[[#This Row],[Discounts]]&gt;=1,"Low discount",Sales_Table[[#This Row],[Discounts]]&lt;1,"None")</f>
        <v>Low discount</v>
      </c>
      <c r="C342">
        <v>2763</v>
      </c>
      <c r="D342" s="1">
        <v>12</v>
      </c>
      <c r="E342" s="1">
        <f>Sales_Table[[#This Row],[Units Sold]]*Sales_Table[[#This Row],[Sale Price]]-Sales_Table[[#This Row],[Discounts]]</f>
        <v>30835.08</v>
      </c>
      <c r="F342" s="1">
        <v>2320.92</v>
      </c>
      <c r="G342" s="1">
        <v>8289</v>
      </c>
      <c r="H342" s="1">
        <f>Sales_Table[[#This Row],[sales amount]]-Sales_Table[[#This Row],[COGS]]</f>
        <v>22546.080000000002</v>
      </c>
      <c r="I342" s="5">
        <v>41579</v>
      </c>
      <c r="J342" s="8">
        <f>MONTH(Sales_Table[[#This Row],[Date]])</f>
        <v>11</v>
      </c>
      <c r="K342" s="8">
        <f>YEAR(Sales_Table[[#This Row],[Date]])</f>
        <v>2013</v>
      </c>
    </row>
    <row r="343" spans="1:11" x14ac:dyDescent="0.3">
      <c r="A343" s="4" t="s">
        <v>9</v>
      </c>
      <c r="B343" s="4" t="str" cm="1">
        <f t="array" ref="B343">_xlfn.IFS(Sales_Table[[#This Row],[Discounts]]&gt;50000,"High discount",Sales_Table[[#This Row],[Discounts]]&gt;=5001,"medium discount",Sales_Table[[#This Row],[Discounts]]&gt;=1,"Low discount",Sales_Table[[#This Row],[Discounts]]&lt;1,"None")</f>
        <v>Low discount</v>
      </c>
      <c r="C343">
        <v>2125</v>
      </c>
      <c r="D343" s="1">
        <v>7</v>
      </c>
      <c r="E343" s="1">
        <f>Sales_Table[[#This Row],[Units Sold]]*Sales_Table[[#This Row],[Sale Price]]-Sales_Table[[#This Row],[Discounts]]</f>
        <v>13833.75</v>
      </c>
      <c r="F343" s="1">
        <v>1041.25</v>
      </c>
      <c r="G343" s="1">
        <v>10625</v>
      </c>
      <c r="H343" s="1">
        <f>Sales_Table[[#This Row],[sales amount]]-Sales_Table[[#This Row],[COGS]]</f>
        <v>3208.75</v>
      </c>
      <c r="I343" s="5">
        <v>41609</v>
      </c>
      <c r="J343" s="8">
        <f>MONTH(Sales_Table[[#This Row],[Date]])</f>
        <v>12</v>
      </c>
      <c r="K343" s="8">
        <f>YEAR(Sales_Table[[#This Row],[Date]])</f>
        <v>2013</v>
      </c>
    </row>
    <row r="344" spans="1:11" x14ac:dyDescent="0.3">
      <c r="A344" s="4" t="s">
        <v>10</v>
      </c>
      <c r="B344" s="4" t="str" cm="1">
        <f t="array" ref="B344">_xlfn.IFS(Sales_Table[[#This Row],[Discounts]]&gt;50000,"High discount",Sales_Table[[#This Row],[Discounts]]&gt;=5001,"medium discount",Sales_Table[[#This Row],[Discounts]]&gt;=1,"Low discount",Sales_Table[[#This Row],[Discounts]]&lt;1,"None")</f>
        <v>medium discount</v>
      </c>
      <c r="C344">
        <v>1659</v>
      </c>
      <c r="D344" s="1">
        <v>300</v>
      </c>
      <c r="E344" s="1">
        <f>Sales_Table[[#This Row],[Units Sold]]*Sales_Table[[#This Row],[Sale Price]]-Sales_Table[[#This Row],[Discounts]]</f>
        <v>462861</v>
      </c>
      <c r="F344" s="1">
        <v>34839</v>
      </c>
      <c r="G344" s="1">
        <v>414750</v>
      </c>
      <c r="H344" s="1">
        <f>Sales_Table[[#This Row],[sales amount]]-Sales_Table[[#This Row],[COGS]]</f>
        <v>48111</v>
      </c>
      <c r="I344" s="5">
        <v>41821</v>
      </c>
      <c r="J344" s="8">
        <f>MONTH(Sales_Table[[#This Row],[Date]])</f>
        <v>7</v>
      </c>
      <c r="K344" s="8">
        <f>YEAR(Sales_Table[[#This Row],[Date]])</f>
        <v>2014</v>
      </c>
    </row>
    <row r="345" spans="1:11" x14ac:dyDescent="0.3">
      <c r="A345" s="4" t="s">
        <v>10</v>
      </c>
      <c r="B345" s="4" t="str" cm="1">
        <f t="array" ref="B345">_xlfn.IFS(Sales_Table[[#This Row],[Discounts]]&gt;50000,"High discount",Sales_Table[[#This Row],[Discounts]]&gt;=5001,"medium discount",Sales_Table[[#This Row],[Discounts]]&gt;=1,"Low discount",Sales_Table[[#This Row],[Discounts]]&lt;1,"None")</f>
        <v>Low discount</v>
      </c>
      <c r="C345">
        <v>609</v>
      </c>
      <c r="D345" s="1">
        <v>20</v>
      </c>
      <c r="E345" s="1">
        <f>Sales_Table[[#This Row],[Units Sold]]*Sales_Table[[#This Row],[Sale Price]]-Sales_Table[[#This Row],[Discounts]]</f>
        <v>11327.4</v>
      </c>
      <c r="F345" s="1">
        <v>852.6</v>
      </c>
      <c r="G345" s="1">
        <v>6090</v>
      </c>
      <c r="H345" s="1">
        <f>Sales_Table[[#This Row],[sales amount]]-Sales_Table[[#This Row],[COGS]]</f>
        <v>5237.3999999999996</v>
      </c>
      <c r="I345" s="5">
        <v>41852</v>
      </c>
      <c r="J345" s="8">
        <f>MONTH(Sales_Table[[#This Row],[Date]])</f>
        <v>8</v>
      </c>
      <c r="K345" s="8">
        <f>YEAR(Sales_Table[[#This Row],[Date]])</f>
        <v>2014</v>
      </c>
    </row>
    <row r="346" spans="1:11" x14ac:dyDescent="0.3">
      <c r="A346" s="4" t="s">
        <v>10</v>
      </c>
      <c r="B346" s="4" t="str" cm="1">
        <f t="array" ref="B346">_xlfn.IFS(Sales_Table[[#This Row],[Discounts]]&gt;50000,"High discount",Sales_Table[[#This Row],[Discounts]]&gt;=5001,"medium discount",Sales_Table[[#This Row],[Discounts]]&gt;=1,"Low discount",Sales_Table[[#This Row],[Discounts]]&lt;1,"None")</f>
        <v>medium discount</v>
      </c>
      <c r="C346">
        <v>2087</v>
      </c>
      <c r="D346" s="1">
        <v>125</v>
      </c>
      <c r="E346" s="1">
        <f>Sales_Table[[#This Row],[Units Sold]]*Sales_Table[[#This Row],[Sale Price]]-Sales_Table[[#This Row],[Discounts]]</f>
        <v>242613.75</v>
      </c>
      <c r="F346" s="1">
        <v>18261.25</v>
      </c>
      <c r="G346" s="1">
        <v>250440</v>
      </c>
      <c r="H346" s="1">
        <f>Sales_Table[[#This Row],[sales amount]]-Sales_Table[[#This Row],[COGS]]</f>
        <v>-7826.25</v>
      </c>
      <c r="I346" s="5">
        <v>41883</v>
      </c>
      <c r="J346" s="8">
        <f>MONTH(Sales_Table[[#This Row],[Date]])</f>
        <v>9</v>
      </c>
      <c r="K346" s="8">
        <f>YEAR(Sales_Table[[#This Row],[Date]])</f>
        <v>2014</v>
      </c>
    </row>
    <row r="347" spans="1:11" x14ac:dyDescent="0.3">
      <c r="A347" s="4" t="s">
        <v>10</v>
      </c>
      <c r="B347" s="4" t="str" cm="1">
        <f t="array" ref="B347">_xlfn.IFS(Sales_Table[[#This Row],[Discounts]]&gt;50000,"High discount",Sales_Table[[#This Row],[Discounts]]&gt;=5001,"medium discount",Sales_Table[[#This Row],[Discounts]]&gt;=1,"Low discount",Sales_Table[[#This Row],[Discounts]]&lt;1,"None")</f>
        <v>Low discount</v>
      </c>
      <c r="C347">
        <v>1976</v>
      </c>
      <c r="D347" s="1">
        <v>20</v>
      </c>
      <c r="E347" s="1">
        <f>Sales_Table[[#This Row],[Units Sold]]*Sales_Table[[#This Row],[Sale Price]]-Sales_Table[[#This Row],[Discounts]]</f>
        <v>36753.599999999999</v>
      </c>
      <c r="F347" s="1">
        <v>2766.4</v>
      </c>
      <c r="G347" s="1">
        <v>19760</v>
      </c>
      <c r="H347" s="1">
        <f>Sales_Table[[#This Row],[sales amount]]-Sales_Table[[#This Row],[COGS]]</f>
        <v>16993.599999999999</v>
      </c>
      <c r="I347" s="5">
        <v>41913</v>
      </c>
      <c r="J347" s="8">
        <f>MONTH(Sales_Table[[#This Row],[Date]])</f>
        <v>10</v>
      </c>
      <c r="K347" s="8">
        <f>YEAR(Sales_Table[[#This Row],[Date]])</f>
        <v>2014</v>
      </c>
    </row>
    <row r="348" spans="1:11" x14ac:dyDescent="0.3">
      <c r="A348" s="4" t="s">
        <v>10</v>
      </c>
      <c r="B348" s="4" t="str" cm="1">
        <f t="array" ref="B348">_xlfn.IFS(Sales_Table[[#This Row],[Discounts]]&gt;50000,"High discount",Sales_Table[[#This Row],[Discounts]]&gt;=5001,"medium discount",Sales_Table[[#This Row],[Discounts]]&gt;=1,"Low discount",Sales_Table[[#This Row],[Discounts]]&lt;1,"None")</f>
        <v>Low discount</v>
      </c>
      <c r="C348">
        <v>1421</v>
      </c>
      <c r="D348" s="1">
        <v>20</v>
      </c>
      <c r="E348" s="1">
        <f>Sales_Table[[#This Row],[Units Sold]]*Sales_Table[[#This Row],[Sale Price]]-Sales_Table[[#This Row],[Discounts]]</f>
        <v>26430.6</v>
      </c>
      <c r="F348" s="1">
        <v>1989.4</v>
      </c>
      <c r="G348" s="1">
        <v>14210</v>
      </c>
      <c r="H348" s="1">
        <f>Sales_Table[[#This Row],[sales amount]]-Sales_Table[[#This Row],[COGS]]</f>
        <v>12220.599999999999</v>
      </c>
      <c r="I348" s="5">
        <v>41609</v>
      </c>
      <c r="J348" s="8">
        <f>MONTH(Sales_Table[[#This Row],[Date]])</f>
        <v>12</v>
      </c>
      <c r="K348" s="8">
        <f>YEAR(Sales_Table[[#This Row],[Date]])</f>
        <v>2013</v>
      </c>
    </row>
    <row r="349" spans="1:11" x14ac:dyDescent="0.3">
      <c r="A349" s="4" t="s">
        <v>10</v>
      </c>
      <c r="B349" s="4" t="str" cm="1">
        <f t="array" ref="B349">_xlfn.IFS(Sales_Table[[#This Row],[Discounts]]&gt;50000,"High discount",Sales_Table[[#This Row],[Discounts]]&gt;=5001,"medium discount",Sales_Table[[#This Row],[Discounts]]&gt;=1,"Low discount",Sales_Table[[#This Row],[Discounts]]&lt;1,"None")</f>
        <v>medium discount</v>
      </c>
      <c r="C349">
        <v>1372</v>
      </c>
      <c r="D349" s="1">
        <v>300</v>
      </c>
      <c r="E349" s="1">
        <f>Sales_Table[[#This Row],[Units Sold]]*Sales_Table[[#This Row],[Sale Price]]-Sales_Table[[#This Row],[Discounts]]</f>
        <v>382788</v>
      </c>
      <c r="F349" s="1">
        <v>28812</v>
      </c>
      <c r="G349" s="1">
        <v>343000</v>
      </c>
      <c r="H349" s="1">
        <f>Sales_Table[[#This Row],[sales amount]]-Sales_Table[[#This Row],[COGS]]</f>
        <v>39788</v>
      </c>
      <c r="I349" s="5">
        <v>41974</v>
      </c>
      <c r="J349" s="8">
        <f>MONTH(Sales_Table[[#This Row],[Date]])</f>
        <v>12</v>
      </c>
      <c r="K349" s="8">
        <f>YEAR(Sales_Table[[#This Row],[Date]])</f>
        <v>2014</v>
      </c>
    </row>
    <row r="350" spans="1:11" x14ac:dyDescent="0.3">
      <c r="A350" s="4" t="s">
        <v>10</v>
      </c>
      <c r="B350" s="4" t="str" cm="1">
        <f t="array" ref="B350">_xlfn.IFS(Sales_Table[[#This Row],[Discounts]]&gt;50000,"High discount",Sales_Table[[#This Row],[Discounts]]&gt;=5001,"medium discount",Sales_Table[[#This Row],[Discounts]]&gt;=1,"Low discount",Sales_Table[[#This Row],[Discounts]]&lt;1,"None")</f>
        <v>Low discount</v>
      </c>
      <c r="C350">
        <v>588</v>
      </c>
      <c r="D350" s="1">
        <v>20</v>
      </c>
      <c r="E350" s="1">
        <f>Sales_Table[[#This Row],[Units Sold]]*Sales_Table[[#This Row],[Sale Price]]-Sales_Table[[#This Row],[Discounts]]</f>
        <v>10936.8</v>
      </c>
      <c r="F350" s="1">
        <v>823.2</v>
      </c>
      <c r="G350" s="1">
        <v>5880</v>
      </c>
      <c r="H350" s="1">
        <f>Sales_Table[[#This Row],[sales amount]]-Sales_Table[[#This Row],[COGS]]</f>
        <v>5056.7999999999993</v>
      </c>
      <c r="I350" s="5">
        <v>41609</v>
      </c>
      <c r="J350" s="8">
        <f>MONTH(Sales_Table[[#This Row],[Date]])</f>
        <v>12</v>
      </c>
      <c r="K350" s="8">
        <f>YEAR(Sales_Table[[#This Row],[Date]])</f>
        <v>2013</v>
      </c>
    </row>
    <row r="351" spans="1:11" x14ac:dyDescent="0.3">
      <c r="A351" s="4" t="s">
        <v>11</v>
      </c>
      <c r="B351" s="4" t="str" cm="1">
        <f t="array" ref="B351">_xlfn.IFS(Sales_Table[[#This Row],[Discounts]]&gt;50000,"High discount",Sales_Table[[#This Row],[Discounts]]&gt;=5001,"medium discount",Sales_Table[[#This Row],[Discounts]]&gt;=1,"Low discount",Sales_Table[[#This Row],[Discounts]]&lt;1,"None")</f>
        <v>Low discount</v>
      </c>
      <c r="C351">
        <v>3244.5</v>
      </c>
      <c r="D351" s="1">
        <v>12</v>
      </c>
      <c r="E351" s="1">
        <f>Sales_Table[[#This Row],[Units Sold]]*Sales_Table[[#This Row],[Sale Price]]-Sales_Table[[#This Row],[Discounts]]</f>
        <v>36208.620000000003</v>
      </c>
      <c r="F351" s="1">
        <v>2725.38</v>
      </c>
      <c r="G351" s="1">
        <v>9733.5</v>
      </c>
      <c r="H351" s="1">
        <f>Sales_Table[[#This Row],[sales amount]]-Sales_Table[[#This Row],[COGS]]</f>
        <v>26475.120000000003</v>
      </c>
      <c r="I351" s="5">
        <v>41640</v>
      </c>
      <c r="J351" s="8">
        <f>MONTH(Sales_Table[[#This Row],[Date]])</f>
        <v>1</v>
      </c>
      <c r="K351" s="8">
        <f>YEAR(Sales_Table[[#This Row],[Date]])</f>
        <v>2014</v>
      </c>
    </row>
    <row r="352" spans="1:11" x14ac:dyDescent="0.3">
      <c r="A352" s="4" t="s">
        <v>11</v>
      </c>
      <c r="B352" s="4" t="str" cm="1">
        <f t="array" ref="B352">_xlfn.IFS(Sales_Table[[#This Row],[Discounts]]&gt;50000,"High discount",Sales_Table[[#This Row],[Discounts]]&gt;=5001,"medium discount",Sales_Table[[#This Row],[Discounts]]&gt;=1,"Low discount",Sales_Table[[#This Row],[Discounts]]&lt;1,"None")</f>
        <v>medium discount</v>
      </c>
      <c r="C352">
        <v>959</v>
      </c>
      <c r="D352" s="1">
        <v>300</v>
      </c>
      <c r="E352" s="1">
        <f>Sales_Table[[#This Row],[Units Sold]]*Sales_Table[[#This Row],[Sale Price]]-Sales_Table[[#This Row],[Discounts]]</f>
        <v>267561</v>
      </c>
      <c r="F352" s="1">
        <v>20139</v>
      </c>
      <c r="G352" s="1">
        <v>239750</v>
      </c>
      <c r="H352" s="1">
        <f>Sales_Table[[#This Row],[sales amount]]-Sales_Table[[#This Row],[COGS]]</f>
        <v>27811</v>
      </c>
      <c r="I352" s="5">
        <v>41671</v>
      </c>
      <c r="J352" s="8">
        <f>MONTH(Sales_Table[[#This Row],[Date]])</f>
        <v>2</v>
      </c>
      <c r="K352" s="8">
        <f>YEAR(Sales_Table[[#This Row],[Date]])</f>
        <v>2014</v>
      </c>
    </row>
    <row r="353" spans="1:11" x14ac:dyDescent="0.3">
      <c r="A353" s="4" t="s">
        <v>11</v>
      </c>
      <c r="B353" s="4" t="str" cm="1">
        <f t="array" ref="B353">_xlfn.IFS(Sales_Table[[#This Row],[Discounts]]&gt;50000,"High discount",Sales_Table[[#This Row],[Discounts]]&gt;=5001,"medium discount",Sales_Table[[#This Row],[Discounts]]&gt;=1,"Low discount",Sales_Table[[#This Row],[Discounts]]&lt;1,"None")</f>
        <v>High discount</v>
      </c>
      <c r="C353">
        <v>2747</v>
      </c>
      <c r="D353" s="1">
        <v>300</v>
      </c>
      <c r="E353" s="1">
        <f>Sales_Table[[#This Row],[Units Sold]]*Sales_Table[[#This Row],[Sale Price]]-Sales_Table[[#This Row],[Discounts]]</f>
        <v>766413</v>
      </c>
      <c r="F353" s="1">
        <v>57687</v>
      </c>
      <c r="G353" s="1">
        <v>686750</v>
      </c>
      <c r="H353" s="1">
        <f>Sales_Table[[#This Row],[sales amount]]-Sales_Table[[#This Row],[COGS]]</f>
        <v>79663</v>
      </c>
      <c r="I353" s="5">
        <v>41671</v>
      </c>
      <c r="J353" s="8">
        <f>MONTH(Sales_Table[[#This Row],[Date]])</f>
        <v>2</v>
      </c>
      <c r="K353" s="8">
        <f>YEAR(Sales_Table[[#This Row],[Date]])</f>
        <v>2014</v>
      </c>
    </row>
    <row r="354" spans="1:11" x14ac:dyDescent="0.3">
      <c r="A354" s="4" t="s">
        <v>12</v>
      </c>
      <c r="B354" s="4" t="str" cm="1">
        <f t="array" ref="B354">_xlfn.IFS(Sales_Table[[#This Row],[Discounts]]&gt;50000,"High discount",Sales_Table[[#This Row],[Discounts]]&gt;=5001,"medium discount",Sales_Table[[#This Row],[Discounts]]&gt;=1,"Low discount",Sales_Table[[#This Row],[Discounts]]&lt;1,"None")</f>
        <v>medium discount</v>
      </c>
      <c r="C354">
        <v>1645</v>
      </c>
      <c r="D354" s="1">
        <v>125</v>
      </c>
      <c r="E354" s="1">
        <f>Sales_Table[[#This Row],[Units Sold]]*Sales_Table[[#This Row],[Sale Price]]-Sales_Table[[#This Row],[Discounts]]</f>
        <v>191231.25</v>
      </c>
      <c r="F354" s="1">
        <v>14393.75</v>
      </c>
      <c r="G354" s="1">
        <v>197400</v>
      </c>
      <c r="H354" s="1">
        <f>Sales_Table[[#This Row],[sales amount]]-Sales_Table[[#This Row],[COGS]]</f>
        <v>-6168.75</v>
      </c>
      <c r="I354" s="5">
        <v>41760</v>
      </c>
      <c r="J354" s="8">
        <f>MONTH(Sales_Table[[#This Row],[Date]])</f>
        <v>5</v>
      </c>
      <c r="K354" s="8">
        <f>YEAR(Sales_Table[[#This Row],[Date]])</f>
        <v>2014</v>
      </c>
    </row>
    <row r="355" spans="1:11" x14ac:dyDescent="0.3">
      <c r="A355" s="4" t="s">
        <v>12</v>
      </c>
      <c r="B355" s="4" t="str" cm="1">
        <f t="array" ref="B355">_xlfn.IFS(Sales_Table[[#This Row],[Discounts]]&gt;50000,"High discount",Sales_Table[[#This Row],[Discounts]]&gt;=5001,"medium discount",Sales_Table[[#This Row],[Discounts]]&gt;=1,"Low discount",Sales_Table[[#This Row],[Discounts]]&lt;1,"None")</f>
        <v>High discount</v>
      </c>
      <c r="C355">
        <v>2876</v>
      </c>
      <c r="D355" s="1">
        <v>350</v>
      </c>
      <c r="E355" s="1">
        <f>Sales_Table[[#This Row],[Units Sold]]*Sales_Table[[#This Row],[Sale Price]]-Sales_Table[[#This Row],[Discounts]]</f>
        <v>936138</v>
      </c>
      <c r="F355" s="1">
        <v>70462</v>
      </c>
      <c r="G355" s="1">
        <v>747760</v>
      </c>
      <c r="H355" s="1">
        <f>Sales_Table[[#This Row],[sales amount]]-Sales_Table[[#This Row],[COGS]]</f>
        <v>188378</v>
      </c>
      <c r="I355" s="5">
        <v>41883</v>
      </c>
      <c r="J355" s="8">
        <f>MONTH(Sales_Table[[#This Row],[Date]])</f>
        <v>9</v>
      </c>
      <c r="K355" s="8">
        <f>YEAR(Sales_Table[[#This Row],[Date]])</f>
        <v>2014</v>
      </c>
    </row>
    <row r="356" spans="1:11" x14ac:dyDescent="0.3">
      <c r="A356" s="4" t="s">
        <v>12</v>
      </c>
      <c r="B356" s="4" t="str" cm="1">
        <f t="array" ref="B356">_xlfn.IFS(Sales_Table[[#This Row],[Discounts]]&gt;50000,"High discount",Sales_Table[[#This Row],[Discounts]]&gt;=5001,"medium discount",Sales_Table[[#This Row],[Discounts]]&gt;=1,"Low discount",Sales_Table[[#This Row],[Discounts]]&lt;1,"None")</f>
        <v>medium discount</v>
      </c>
      <c r="C356">
        <v>994</v>
      </c>
      <c r="D356" s="1">
        <v>125</v>
      </c>
      <c r="E356" s="1">
        <f>Sales_Table[[#This Row],[Units Sold]]*Sales_Table[[#This Row],[Sale Price]]-Sales_Table[[#This Row],[Discounts]]</f>
        <v>115552.5</v>
      </c>
      <c r="F356" s="1">
        <v>8697.5</v>
      </c>
      <c r="G356" s="1">
        <v>119280</v>
      </c>
      <c r="H356" s="1">
        <f>Sales_Table[[#This Row],[sales amount]]-Sales_Table[[#This Row],[COGS]]</f>
        <v>-3727.5</v>
      </c>
      <c r="I356" s="5">
        <v>41518</v>
      </c>
      <c r="J356" s="8">
        <f>MONTH(Sales_Table[[#This Row],[Date]])</f>
        <v>9</v>
      </c>
      <c r="K356" s="8">
        <f>YEAR(Sales_Table[[#This Row],[Date]])</f>
        <v>2013</v>
      </c>
    </row>
    <row r="357" spans="1:11" x14ac:dyDescent="0.3">
      <c r="A357" s="4" t="s">
        <v>12</v>
      </c>
      <c r="B357" s="4" t="str" cm="1">
        <f t="array" ref="B357">_xlfn.IFS(Sales_Table[[#This Row],[Discounts]]&gt;50000,"High discount",Sales_Table[[#This Row],[Discounts]]&gt;=5001,"medium discount",Sales_Table[[#This Row],[Discounts]]&gt;=1,"Low discount",Sales_Table[[#This Row],[Discounts]]&lt;1,"None")</f>
        <v>Low discount</v>
      </c>
      <c r="C357">
        <v>1118</v>
      </c>
      <c r="D357" s="1">
        <v>20</v>
      </c>
      <c r="E357" s="1">
        <f>Sales_Table[[#This Row],[Units Sold]]*Sales_Table[[#This Row],[Sale Price]]-Sales_Table[[#This Row],[Discounts]]</f>
        <v>20794.8</v>
      </c>
      <c r="F357" s="1">
        <v>1565.2</v>
      </c>
      <c r="G357" s="1">
        <v>11180</v>
      </c>
      <c r="H357" s="1">
        <f>Sales_Table[[#This Row],[sales amount]]-Sales_Table[[#This Row],[COGS]]</f>
        <v>9614.7999999999993</v>
      </c>
      <c r="I357" s="5">
        <v>41944</v>
      </c>
      <c r="J357" s="8">
        <f>MONTH(Sales_Table[[#This Row],[Date]])</f>
        <v>11</v>
      </c>
      <c r="K357" s="8">
        <f>YEAR(Sales_Table[[#This Row],[Date]])</f>
        <v>2014</v>
      </c>
    </row>
    <row r="358" spans="1:11" x14ac:dyDescent="0.3">
      <c r="A358" s="4" t="s">
        <v>12</v>
      </c>
      <c r="B358" s="4" t="str" cm="1">
        <f t="array" ref="B358">_xlfn.IFS(Sales_Table[[#This Row],[Discounts]]&gt;50000,"High discount",Sales_Table[[#This Row],[Discounts]]&gt;=5001,"medium discount",Sales_Table[[#This Row],[Discounts]]&gt;=1,"Low discount",Sales_Table[[#This Row],[Discounts]]&lt;1,"None")</f>
        <v>medium discount</v>
      </c>
      <c r="C358">
        <v>1372</v>
      </c>
      <c r="D358" s="1">
        <v>300</v>
      </c>
      <c r="E358" s="1">
        <f>Sales_Table[[#This Row],[Units Sold]]*Sales_Table[[#This Row],[Sale Price]]-Sales_Table[[#This Row],[Discounts]]</f>
        <v>382788</v>
      </c>
      <c r="F358" s="1">
        <v>28812</v>
      </c>
      <c r="G358" s="1">
        <v>343000</v>
      </c>
      <c r="H358" s="1">
        <f>Sales_Table[[#This Row],[sales amount]]-Sales_Table[[#This Row],[COGS]]</f>
        <v>39788</v>
      </c>
      <c r="I358" s="5">
        <v>41974</v>
      </c>
      <c r="J358" s="8">
        <f>MONTH(Sales_Table[[#This Row],[Date]])</f>
        <v>12</v>
      </c>
      <c r="K358" s="8">
        <f>YEAR(Sales_Table[[#This Row],[Date]])</f>
        <v>2014</v>
      </c>
    </row>
    <row r="359" spans="1:11" x14ac:dyDescent="0.3">
      <c r="A359" s="4" t="s">
        <v>8</v>
      </c>
      <c r="B359" s="4" t="str" cm="1">
        <f t="array" ref="B359">_xlfn.IFS(Sales_Table[[#This Row],[Discounts]]&gt;50000,"High discount",Sales_Table[[#This Row],[Discounts]]&gt;=5001,"medium discount",Sales_Table[[#This Row],[Discounts]]&gt;=1,"Low discount",Sales_Table[[#This Row],[Discounts]]&lt;1,"None")</f>
        <v>Low discount</v>
      </c>
      <c r="C359">
        <v>488</v>
      </c>
      <c r="D359" s="1">
        <v>7</v>
      </c>
      <c r="E359" s="1">
        <f>Sales_Table[[#This Row],[Units Sold]]*Sales_Table[[#This Row],[Sale Price]]-Sales_Table[[#This Row],[Discounts]]</f>
        <v>3142.7200000000003</v>
      </c>
      <c r="F359" s="1">
        <v>273.27999999999997</v>
      </c>
      <c r="G359" s="1">
        <v>2440</v>
      </c>
      <c r="H359" s="1">
        <f>Sales_Table[[#This Row],[sales amount]]-Sales_Table[[#This Row],[COGS]]</f>
        <v>702.72000000000025</v>
      </c>
      <c r="I359" s="5">
        <v>41671</v>
      </c>
      <c r="J359" s="8">
        <f>MONTH(Sales_Table[[#This Row],[Date]])</f>
        <v>2</v>
      </c>
      <c r="K359" s="8">
        <f>YEAR(Sales_Table[[#This Row],[Date]])</f>
        <v>2014</v>
      </c>
    </row>
    <row r="360" spans="1:11" x14ac:dyDescent="0.3">
      <c r="A360" s="4" t="s">
        <v>8</v>
      </c>
      <c r="B360" s="4" t="str" cm="1">
        <f t="array" ref="B360">_xlfn.IFS(Sales_Table[[#This Row],[Discounts]]&gt;50000,"High discount",Sales_Table[[#This Row],[Discounts]]&gt;=5001,"medium discount",Sales_Table[[#This Row],[Discounts]]&gt;=1,"Low discount",Sales_Table[[#This Row],[Discounts]]&lt;1,"None")</f>
        <v>Low discount</v>
      </c>
      <c r="C360">
        <v>1282</v>
      </c>
      <c r="D360" s="1">
        <v>20</v>
      </c>
      <c r="E360" s="1">
        <f>Sales_Table[[#This Row],[Units Sold]]*Sales_Table[[#This Row],[Sale Price]]-Sales_Table[[#This Row],[Discounts]]</f>
        <v>23588.799999999999</v>
      </c>
      <c r="F360" s="1">
        <v>2051.1999999999998</v>
      </c>
      <c r="G360" s="1">
        <v>12820</v>
      </c>
      <c r="H360" s="1">
        <f>Sales_Table[[#This Row],[sales amount]]-Sales_Table[[#This Row],[COGS]]</f>
        <v>10768.8</v>
      </c>
      <c r="I360" s="5">
        <v>41791</v>
      </c>
      <c r="J360" s="8">
        <f>MONTH(Sales_Table[[#This Row],[Date]])</f>
        <v>6</v>
      </c>
      <c r="K360" s="8">
        <f>YEAR(Sales_Table[[#This Row],[Date]])</f>
        <v>2014</v>
      </c>
    </row>
    <row r="361" spans="1:11" x14ac:dyDescent="0.3">
      <c r="A361" s="4" t="s">
        <v>9</v>
      </c>
      <c r="B361" s="4" t="str" cm="1">
        <f t="array" ref="B361">_xlfn.IFS(Sales_Table[[#This Row],[Discounts]]&gt;50000,"High discount",Sales_Table[[#This Row],[Discounts]]&gt;=5001,"medium discount",Sales_Table[[#This Row],[Discounts]]&gt;=1,"Low discount",Sales_Table[[#This Row],[Discounts]]&lt;1,"None")</f>
        <v>Low discount</v>
      </c>
      <c r="C361">
        <v>257</v>
      </c>
      <c r="D361" s="1">
        <v>7</v>
      </c>
      <c r="E361" s="1">
        <f>Sales_Table[[#This Row],[Units Sold]]*Sales_Table[[#This Row],[Sale Price]]-Sales_Table[[#This Row],[Discounts]]</f>
        <v>1655.08</v>
      </c>
      <c r="F361" s="1">
        <v>143.91999999999999</v>
      </c>
      <c r="G361" s="1">
        <v>1285</v>
      </c>
      <c r="H361" s="1">
        <f>Sales_Table[[#This Row],[sales amount]]-Sales_Table[[#This Row],[COGS]]</f>
        <v>370.07999999999993</v>
      </c>
      <c r="I361" s="5">
        <v>41760</v>
      </c>
      <c r="J361" s="8">
        <f>MONTH(Sales_Table[[#This Row],[Date]])</f>
        <v>5</v>
      </c>
      <c r="K361" s="8">
        <f>YEAR(Sales_Table[[#This Row],[Date]])</f>
        <v>2014</v>
      </c>
    </row>
    <row r="362" spans="1:11" x14ac:dyDescent="0.3">
      <c r="A362" s="4" t="s">
        <v>12</v>
      </c>
      <c r="B362" s="4" t="str" cm="1">
        <f t="array" ref="B362">_xlfn.IFS(Sales_Table[[#This Row],[Discounts]]&gt;50000,"High discount",Sales_Table[[#This Row],[Discounts]]&gt;=5001,"medium discount",Sales_Table[[#This Row],[Discounts]]&gt;=1,"Low discount",Sales_Table[[#This Row],[Discounts]]&lt;1,"None")</f>
        <v>Low discount</v>
      </c>
      <c r="C362">
        <v>1282</v>
      </c>
      <c r="D362" s="1">
        <v>20</v>
      </c>
      <c r="E362" s="1">
        <f>Sales_Table[[#This Row],[Units Sold]]*Sales_Table[[#This Row],[Sale Price]]-Sales_Table[[#This Row],[Discounts]]</f>
        <v>23588.799999999999</v>
      </c>
      <c r="F362" s="1">
        <v>2051.1999999999998</v>
      </c>
      <c r="G362" s="1">
        <v>12820</v>
      </c>
      <c r="H362" s="1">
        <f>Sales_Table[[#This Row],[sales amount]]-Sales_Table[[#This Row],[COGS]]</f>
        <v>10768.8</v>
      </c>
      <c r="I362" s="5">
        <v>41791</v>
      </c>
      <c r="J362" s="8">
        <f>MONTH(Sales_Table[[#This Row],[Date]])</f>
        <v>6</v>
      </c>
      <c r="K362" s="8">
        <f>YEAR(Sales_Table[[#This Row],[Date]])</f>
        <v>2014</v>
      </c>
    </row>
    <row r="363" spans="1:11" x14ac:dyDescent="0.3">
      <c r="A363" s="4" t="s">
        <v>7</v>
      </c>
      <c r="B363" s="4" t="str" cm="1">
        <f t="array" ref="B363">_xlfn.IFS(Sales_Table[[#This Row],[Discounts]]&gt;50000,"High discount",Sales_Table[[#This Row],[Discounts]]&gt;=5001,"medium discount",Sales_Table[[#This Row],[Discounts]]&gt;=1,"Low discount",Sales_Table[[#This Row],[Discounts]]&lt;1,"None")</f>
        <v>medium discount</v>
      </c>
      <c r="C363">
        <v>1540</v>
      </c>
      <c r="D363" s="1">
        <v>125</v>
      </c>
      <c r="E363" s="1">
        <f>Sales_Table[[#This Row],[Units Sold]]*Sales_Table[[#This Row],[Sale Price]]-Sales_Table[[#This Row],[Discounts]]</f>
        <v>177100</v>
      </c>
      <c r="F363" s="1">
        <v>15400</v>
      </c>
      <c r="G363" s="1">
        <v>184800</v>
      </c>
      <c r="H363" s="1">
        <f>Sales_Table[[#This Row],[sales amount]]-Sales_Table[[#This Row],[COGS]]</f>
        <v>-7700</v>
      </c>
      <c r="I363" s="5">
        <v>41852</v>
      </c>
      <c r="J363" s="8">
        <f>MONTH(Sales_Table[[#This Row],[Date]])</f>
        <v>8</v>
      </c>
      <c r="K363" s="8">
        <f>YEAR(Sales_Table[[#This Row],[Date]])</f>
        <v>2014</v>
      </c>
    </row>
    <row r="364" spans="1:11" x14ac:dyDescent="0.3">
      <c r="A364" s="4" t="s">
        <v>7</v>
      </c>
      <c r="B364" s="4" t="str" cm="1">
        <f t="array" ref="B364">_xlfn.IFS(Sales_Table[[#This Row],[Discounts]]&gt;50000,"High discount",Sales_Table[[#This Row],[Discounts]]&gt;=5001,"medium discount",Sales_Table[[#This Row],[Discounts]]&gt;=1,"Low discount",Sales_Table[[#This Row],[Discounts]]&lt;1,"None")</f>
        <v>Low discount</v>
      </c>
      <c r="C364">
        <v>490</v>
      </c>
      <c r="D364" s="1">
        <v>15</v>
      </c>
      <c r="E364" s="1">
        <f>Sales_Table[[#This Row],[Units Sold]]*Sales_Table[[#This Row],[Sale Price]]-Sales_Table[[#This Row],[Discounts]]</f>
        <v>6762</v>
      </c>
      <c r="F364" s="1">
        <v>588</v>
      </c>
      <c r="G364" s="1">
        <v>4900</v>
      </c>
      <c r="H364" s="1">
        <f>Sales_Table[[#This Row],[sales amount]]-Sales_Table[[#This Row],[COGS]]</f>
        <v>1862</v>
      </c>
      <c r="I364" s="5">
        <v>41944</v>
      </c>
      <c r="J364" s="8">
        <f>MONTH(Sales_Table[[#This Row],[Date]])</f>
        <v>11</v>
      </c>
      <c r="K364" s="8">
        <f>YEAR(Sales_Table[[#This Row],[Date]])</f>
        <v>2014</v>
      </c>
    </row>
    <row r="365" spans="1:11" x14ac:dyDescent="0.3">
      <c r="A365" s="4" t="s">
        <v>7</v>
      </c>
      <c r="B365" s="4" t="str" cm="1">
        <f t="array" ref="B365">_xlfn.IFS(Sales_Table[[#This Row],[Discounts]]&gt;50000,"High discount",Sales_Table[[#This Row],[Discounts]]&gt;=5001,"medium discount",Sales_Table[[#This Row],[Discounts]]&gt;=1,"Low discount",Sales_Table[[#This Row],[Discounts]]&lt;1,"None")</f>
        <v>medium discount</v>
      </c>
      <c r="C365">
        <v>1362</v>
      </c>
      <c r="D365" s="1">
        <v>350</v>
      </c>
      <c r="E365" s="1">
        <f>Sales_Table[[#This Row],[Units Sold]]*Sales_Table[[#This Row],[Sale Price]]-Sales_Table[[#This Row],[Discounts]]</f>
        <v>438564</v>
      </c>
      <c r="F365" s="1">
        <v>38136</v>
      </c>
      <c r="G365" s="1">
        <v>354120</v>
      </c>
      <c r="H365" s="1">
        <f>Sales_Table[[#This Row],[sales amount]]-Sales_Table[[#This Row],[COGS]]</f>
        <v>84444</v>
      </c>
      <c r="I365" s="5">
        <v>41974</v>
      </c>
      <c r="J365" s="8">
        <f>MONTH(Sales_Table[[#This Row],[Date]])</f>
        <v>12</v>
      </c>
      <c r="K365" s="8">
        <f>YEAR(Sales_Table[[#This Row],[Date]])</f>
        <v>2014</v>
      </c>
    </row>
    <row r="366" spans="1:11" x14ac:dyDescent="0.3">
      <c r="A366" s="4" t="s">
        <v>8</v>
      </c>
      <c r="B366" s="4" t="str" cm="1">
        <f t="array" ref="B366">_xlfn.IFS(Sales_Table[[#This Row],[Discounts]]&gt;50000,"High discount",Sales_Table[[#This Row],[Discounts]]&gt;=5001,"medium discount",Sales_Table[[#This Row],[Discounts]]&gt;=1,"Low discount",Sales_Table[[#This Row],[Discounts]]&lt;1,"None")</f>
        <v>Low discount</v>
      </c>
      <c r="C366">
        <v>2501</v>
      </c>
      <c r="D366" s="1">
        <v>15</v>
      </c>
      <c r="E366" s="1">
        <f>Sales_Table[[#This Row],[Units Sold]]*Sales_Table[[#This Row],[Sale Price]]-Sales_Table[[#This Row],[Discounts]]</f>
        <v>34513.800000000003</v>
      </c>
      <c r="F366" s="1">
        <v>3001.2</v>
      </c>
      <c r="G366" s="1">
        <v>25010</v>
      </c>
      <c r="H366" s="1">
        <f>Sales_Table[[#This Row],[sales amount]]-Sales_Table[[#This Row],[COGS]]</f>
        <v>9503.8000000000029</v>
      </c>
      <c r="I366" s="5">
        <v>41699</v>
      </c>
      <c r="J366" s="8">
        <f>MONTH(Sales_Table[[#This Row],[Date]])</f>
        <v>3</v>
      </c>
      <c r="K366" s="8">
        <f>YEAR(Sales_Table[[#This Row],[Date]])</f>
        <v>2014</v>
      </c>
    </row>
    <row r="367" spans="1:11" x14ac:dyDescent="0.3">
      <c r="A367" s="4" t="s">
        <v>8</v>
      </c>
      <c r="B367" s="4" t="str" cm="1">
        <f t="array" ref="B367">_xlfn.IFS(Sales_Table[[#This Row],[Discounts]]&gt;50000,"High discount",Sales_Table[[#This Row],[Discounts]]&gt;=5001,"medium discount",Sales_Table[[#This Row],[Discounts]]&gt;=1,"Low discount",Sales_Table[[#This Row],[Discounts]]&lt;1,"None")</f>
        <v>Low discount</v>
      </c>
      <c r="C367">
        <v>708</v>
      </c>
      <c r="D367" s="1">
        <v>20</v>
      </c>
      <c r="E367" s="1">
        <f>Sales_Table[[#This Row],[Units Sold]]*Sales_Table[[#This Row],[Sale Price]]-Sales_Table[[#This Row],[Discounts]]</f>
        <v>13027.2</v>
      </c>
      <c r="F367" s="1">
        <v>1132.8</v>
      </c>
      <c r="G367" s="1">
        <v>7080</v>
      </c>
      <c r="H367" s="1">
        <f>Sales_Table[[#This Row],[sales amount]]-Sales_Table[[#This Row],[COGS]]</f>
        <v>5947.2000000000007</v>
      </c>
      <c r="I367" s="5">
        <v>41791</v>
      </c>
      <c r="J367" s="8">
        <f>MONTH(Sales_Table[[#This Row],[Date]])</f>
        <v>6</v>
      </c>
      <c r="K367" s="8">
        <f>YEAR(Sales_Table[[#This Row],[Date]])</f>
        <v>2014</v>
      </c>
    </row>
    <row r="368" spans="1:11" x14ac:dyDescent="0.3">
      <c r="A368" s="4" t="s">
        <v>8</v>
      </c>
      <c r="B368" s="4" t="str" cm="1">
        <f t="array" ref="B368">_xlfn.IFS(Sales_Table[[#This Row],[Discounts]]&gt;50000,"High discount",Sales_Table[[#This Row],[Discounts]]&gt;=5001,"medium discount",Sales_Table[[#This Row],[Discounts]]&gt;=1,"Low discount",Sales_Table[[#This Row],[Discounts]]&lt;1,"None")</f>
        <v>Low discount</v>
      </c>
      <c r="C368">
        <v>645</v>
      </c>
      <c r="D368" s="1">
        <v>20</v>
      </c>
      <c r="E368" s="1">
        <f>Sales_Table[[#This Row],[Units Sold]]*Sales_Table[[#This Row],[Sale Price]]-Sales_Table[[#This Row],[Discounts]]</f>
        <v>11868</v>
      </c>
      <c r="F368" s="1">
        <v>1032</v>
      </c>
      <c r="G368" s="1">
        <v>6450</v>
      </c>
      <c r="H368" s="1">
        <f>Sales_Table[[#This Row],[sales amount]]-Sales_Table[[#This Row],[COGS]]</f>
        <v>5418</v>
      </c>
      <c r="I368" s="5">
        <v>41821</v>
      </c>
      <c r="J368" s="8">
        <f>MONTH(Sales_Table[[#This Row],[Date]])</f>
        <v>7</v>
      </c>
      <c r="K368" s="8">
        <f>YEAR(Sales_Table[[#This Row],[Date]])</f>
        <v>2014</v>
      </c>
    </row>
    <row r="369" spans="1:11" x14ac:dyDescent="0.3">
      <c r="A369" s="4" t="s">
        <v>8</v>
      </c>
      <c r="B369" s="4" t="str" cm="1">
        <f t="array" ref="B369">_xlfn.IFS(Sales_Table[[#This Row],[Discounts]]&gt;50000,"High discount",Sales_Table[[#This Row],[Discounts]]&gt;=5001,"medium discount",Sales_Table[[#This Row],[Discounts]]&gt;=1,"Low discount",Sales_Table[[#This Row],[Discounts]]&lt;1,"None")</f>
        <v>medium discount</v>
      </c>
      <c r="C369">
        <v>1562</v>
      </c>
      <c r="D369" s="1">
        <v>300</v>
      </c>
      <c r="E369" s="1">
        <f>Sales_Table[[#This Row],[Units Sold]]*Sales_Table[[#This Row],[Sale Price]]-Sales_Table[[#This Row],[Discounts]]</f>
        <v>431112</v>
      </c>
      <c r="F369" s="1">
        <v>37488</v>
      </c>
      <c r="G369" s="1">
        <v>390500</v>
      </c>
      <c r="H369" s="1">
        <f>Sales_Table[[#This Row],[sales amount]]-Sales_Table[[#This Row],[COGS]]</f>
        <v>40612</v>
      </c>
      <c r="I369" s="5">
        <v>41852</v>
      </c>
      <c r="J369" s="8">
        <f>MONTH(Sales_Table[[#This Row],[Date]])</f>
        <v>8</v>
      </c>
      <c r="K369" s="8">
        <f>YEAR(Sales_Table[[#This Row],[Date]])</f>
        <v>2014</v>
      </c>
    </row>
    <row r="370" spans="1:11" x14ac:dyDescent="0.3">
      <c r="A370" s="4" t="s">
        <v>8</v>
      </c>
      <c r="B370" s="4" t="str" cm="1">
        <f t="array" ref="B370">_xlfn.IFS(Sales_Table[[#This Row],[Discounts]]&gt;50000,"High discount",Sales_Table[[#This Row],[Discounts]]&gt;=5001,"medium discount",Sales_Table[[#This Row],[Discounts]]&gt;=1,"Low discount",Sales_Table[[#This Row],[Discounts]]&lt;1,"None")</f>
        <v>medium discount</v>
      </c>
      <c r="C370">
        <v>1283</v>
      </c>
      <c r="D370" s="1">
        <v>300</v>
      </c>
      <c r="E370" s="1">
        <f>Sales_Table[[#This Row],[Units Sold]]*Sales_Table[[#This Row],[Sale Price]]-Sales_Table[[#This Row],[Discounts]]</f>
        <v>354108</v>
      </c>
      <c r="F370" s="1">
        <v>30792</v>
      </c>
      <c r="G370" s="1">
        <v>320750</v>
      </c>
      <c r="H370" s="1">
        <f>Sales_Table[[#This Row],[sales amount]]-Sales_Table[[#This Row],[COGS]]</f>
        <v>33358</v>
      </c>
      <c r="I370" s="5">
        <v>41518</v>
      </c>
      <c r="J370" s="8">
        <f>MONTH(Sales_Table[[#This Row],[Date]])</f>
        <v>9</v>
      </c>
      <c r="K370" s="8">
        <f>YEAR(Sales_Table[[#This Row],[Date]])</f>
        <v>2013</v>
      </c>
    </row>
    <row r="371" spans="1:11" x14ac:dyDescent="0.3">
      <c r="A371" s="4" t="s">
        <v>8</v>
      </c>
      <c r="B371" s="4" t="str" cm="1">
        <f t="array" ref="B371">_xlfn.IFS(Sales_Table[[#This Row],[Discounts]]&gt;50000,"High discount",Sales_Table[[#This Row],[Discounts]]&gt;=5001,"medium discount",Sales_Table[[#This Row],[Discounts]]&gt;=1,"Low discount",Sales_Table[[#This Row],[Discounts]]&lt;1,"None")</f>
        <v>Low discount</v>
      </c>
      <c r="C371">
        <v>711</v>
      </c>
      <c r="D371" s="1">
        <v>15</v>
      </c>
      <c r="E371" s="1">
        <f>Sales_Table[[#This Row],[Units Sold]]*Sales_Table[[#This Row],[Sale Price]]-Sales_Table[[#This Row],[Discounts]]</f>
        <v>9811.7999999999993</v>
      </c>
      <c r="F371" s="1">
        <v>853.2</v>
      </c>
      <c r="G371" s="1">
        <v>7110</v>
      </c>
      <c r="H371" s="1">
        <f>Sales_Table[[#This Row],[sales amount]]-Sales_Table[[#This Row],[COGS]]</f>
        <v>2701.7999999999993</v>
      </c>
      <c r="I371" s="5">
        <v>41974</v>
      </c>
      <c r="J371" s="8">
        <f>MONTH(Sales_Table[[#This Row],[Date]])</f>
        <v>12</v>
      </c>
      <c r="K371" s="8">
        <f>YEAR(Sales_Table[[#This Row],[Date]])</f>
        <v>2014</v>
      </c>
    </row>
    <row r="372" spans="1:11" x14ac:dyDescent="0.3">
      <c r="A372" s="4" t="s">
        <v>9</v>
      </c>
      <c r="B372" s="4" t="str" cm="1">
        <f t="array" ref="B372">_xlfn.IFS(Sales_Table[[#This Row],[Discounts]]&gt;50000,"High discount",Sales_Table[[#This Row],[Discounts]]&gt;=5001,"medium discount",Sales_Table[[#This Row],[Discounts]]&gt;=1,"Low discount",Sales_Table[[#This Row],[Discounts]]&lt;1,"None")</f>
        <v>medium discount</v>
      </c>
      <c r="C372">
        <v>1114</v>
      </c>
      <c r="D372" s="1">
        <v>125</v>
      </c>
      <c r="E372" s="1">
        <f>Sales_Table[[#This Row],[Units Sold]]*Sales_Table[[#This Row],[Sale Price]]-Sales_Table[[#This Row],[Discounts]]</f>
        <v>128110</v>
      </c>
      <c r="F372" s="1">
        <v>11140</v>
      </c>
      <c r="G372" s="1">
        <v>133680</v>
      </c>
      <c r="H372" s="1">
        <f>Sales_Table[[#This Row],[sales amount]]-Sales_Table[[#This Row],[COGS]]</f>
        <v>-5570</v>
      </c>
      <c r="I372" s="5">
        <v>41699</v>
      </c>
      <c r="J372" s="8">
        <f>MONTH(Sales_Table[[#This Row],[Date]])</f>
        <v>3</v>
      </c>
      <c r="K372" s="8">
        <f>YEAR(Sales_Table[[#This Row],[Date]])</f>
        <v>2014</v>
      </c>
    </row>
    <row r="373" spans="1:11" x14ac:dyDescent="0.3">
      <c r="A373" s="4" t="s">
        <v>9</v>
      </c>
      <c r="B373" s="4" t="str" cm="1">
        <f t="array" ref="B373">_xlfn.IFS(Sales_Table[[#This Row],[Discounts]]&gt;50000,"High discount",Sales_Table[[#This Row],[Discounts]]&gt;=5001,"medium discount",Sales_Table[[#This Row],[Discounts]]&gt;=1,"Low discount",Sales_Table[[#This Row],[Discounts]]&lt;1,"None")</f>
        <v>Low discount</v>
      </c>
      <c r="C373">
        <v>1259</v>
      </c>
      <c r="D373" s="1">
        <v>7</v>
      </c>
      <c r="E373" s="1">
        <f>Sales_Table[[#This Row],[Units Sold]]*Sales_Table[[#This Row],[Sale Price]]-Sales_Table[[#This Row],[Discounts]]</f>
        <v>8107.96</v>
      </c>
      <c r="F373" s="1">
        <v>705.04</v>
      </c>
      <c r="G373" s="1">
        <v>6295</v>
      </c>
      <c r="H373" s="1">
        <f>Sales_Table[[#This Row],[sales amount]]-Sales_Table[[#This Row],[COGS]]</f>
        <v>1812.96</v>
      </c>
      <c r="I373" s="5">
        <v>41730</v>
      </c>
      <c r="J373" s="8">
        <f>MONTH(Sales_Table[[#This Row],[Date]])</f>
        <v>4</v>
      </c>
      <c r="K373" s="8">
        <f>YEAR(Sales_Table[[#This Row],[Date]])</f>
        <v>2014</v>
      </c>
    </row>
    <row r="374" spans="1:11" x14ac:dyDescent="0.3">
      <c r="A374" s="4" t="s">
        <v>9</v>
      </c>
      <c r="B374" s="4" t="str" cm="1">
        <f t="array" ref="B374">_xlfn.IFS(Sales_Table[[#This Row],[Discounts]]&gt;50000,"High discount",Sales_Table[[#This Row],[Discounts]]&gt;=5001,"medium discount",Sales_Table[[#This Row],[Discounts]]&gt;=1,"Low discount",Sales_Table[[#This Row],[Discounts]]&lt;1,"None")</f>
        <v>Low discount</v>
      </c>
      <c r="C374">
        <v>1095</v>
      </c>
      <c r="D374" s="1">
        <v>7</v>
      </c>
      <c r="E374" s="1">
        <f>Sales_Table[[#This Row],[Units Sold]]*Sales_Table[[#This Row],[Sale Price]]-Sales_Table[[#This Row],[Discounts]]</f>
        <v>7051.8</v>
      </c>
      <c r="F374" s="1">
        <v>613.20000000000005</v>
      </c>
      <c r="G374" s="1">
        <v>5475</v>
      </c>
      <c r="H374" s="1">
        <f>Sales_Table[[#This Row],[sales amount]]-Sales_Table[[#This Row],[COGS]]</f>
        <v>1576.8000000000002</v>
      </c>
      <c r="I374" s="5">
        <v>41760</v>
      </c>
      <c r="J374" s="8">
        <f>MONTH(Sales_Table[[#This Row],[Date]])</f>
        <v>5</v>
      </c>
      <c r="K374" s="8">
        <f>YEAR(Sales_Table[[#This Row],[Date]])</f>
        <v>2014</v>
      </c>
    </row>
    <row r="375" spans="1:11" x14ac:dyDescent="0.3">
      <c r="A375" s="4" t="s">
        <v>9</v>
      </c>
      <c r="B375" s="4" t="str" cm="1">
        <f t="array" ref="B375">_xlfn.IFS(Sales_Table[[#This Row],[Discounts]]&gt;50000,"High discount",Sales_Table[[#This Row],[Discounts]]&gt;=5001,"medium discount",Sales_Table[[#This Row],[Discounts]]&gt;=1,"Low discount",Sales_Table[[#This Row],[Discounts]]&lt;1,"None")</f>
        <v>Low discount</v>
      </c>
      <c r="C375">
        <v>1366</v>
      </c>
      <c r="D375" s="1">
        <v>20</v>
      </c>
      <c r="E375" s="1">
        <f>Sales_Table[[#This Row],[Units Sold]]*Sales_Table[[#This Row],[Sale Price]]-Sales_Table[[#This Row],[Discounts]]</f>
        <v>25134.400000000001</v>
      </c>
      <c r="F375" s="1">
        <v>2185.6</v>
      </c>
      <c r="G375" s="1">
        <v>13660</v>
      </c>
      <c r="H375" s="1">
        <f>Sales_Table[[#This Row],[sales amount]]-Sales_Table[[#This Row],[COGS]]</f>
        <v>11474.400000000001</v>
      </c>
      <c r="I375" s="5">
        <v>41791</v>
      </c>
      <c r="J375" s="8">
        <f>MONTH(Sales_Table[[#This Row],[Date]])</f>
        <v>6</v>
      </c>
      <c r="K375" s="8">
        <f>YEAR(Sales_Table[[#This Row],[Date]])</f>
        <v>2014</v>
      </c>
    </row>
    <row r="376" spans="1:11" x14ac:dyDescent="0.3">
      <c r="A376" s="4" t="s">
        <v>9</v>
      </c>
      <c r="B376" s="4" t="str" cm="1">
        <f t="array" ref="B376">_xlfn.IFS(Sales_Table[[#This Row],[Discounts]]&gt;50000,"High discount",Sales_Table[[#This Row],[Discounts]]&gt;=5001,"medium discount",Sales_Table[[#This Row],[Discounts]]&gt;=1,"Low discount",Sales_Table[[#This Row],[Discounts]]&lt;1,"None")</f>
        <v>High discount</v>
      </c>
      <c r="C376">
        <v>2460</v>
      </c>
      <c r="D376" s="1">
        <v>300</v>
      </c>
      <c r="E376" s="1">
        <f>Sales_Table[[#This Row],[Units Sold]]*Sales_Table[[#This Row],[Sale Price]]-Sales_Table[[#This Row],[Discounts]]</f>
        <v>678960</v>
      </c>
      <c r="F376" s="1">
        <v>59040</v>
      </c>
      <c r="G376" s="1">
        <v>615000</v>
      </c>
      <c r="H376" s="1">
        <f>Sales_Table[[#This Row],[sales amount]]-Sales_Table[[#This Row],[COGS]]</f>
        <v>63960</v>
      </c>
      <c r="I376" s="5">
        <v>41791</v>
      </c>
      <c r="J376" s="8">
        <f>MONTH(Sales_Table[[#This Row],[Date]])</f>
        <v>6</v>
      </c>
      <c r="K376" s="8">
        <f>YEAR(Sales_Table[[#This Row],[Date]])</f>
        <v>2014</v>
      </c>
    </row>
    <row r="377" spans="1:11" x14ac:dyDescent="0.3">
      <c r="A377" s="4" t="s">
        <v>9</v>
      </c>
      <c r="B377" s="4" t="str" cm="1">
        <f t="array" ref="B377">_xlfn.IFS(Sales_Table[[#This Row],[Discounts]]&gt;50000,"High discount",Sales_Table[[#This Row],[Discounts]]&gt;=5001,"medium discount",Sales_Table[[#This Row],[Discounts]]&gt;=1,"Low discount",Sales_Table[[#This Row],[Discounts]]&lt;1,"None")</f>
        <v>Low discount</v>
      </c>
      <c r="C377">
        <v>678</v>
      </c>
      <c r="D377" s="1">
        <v>7</v>
      </c>
      <c r="E377" s="1">
        <f>Sales_Table[[#This Row],[Units Sold]]*Sales_Table[[#This Row],[Sale Price]]-Sales_Table[[#This Row],[Discounts]]</f>
        <v>4366.32</v>
      </c>
      <c r="F377" s="1">
        <v>379.68</v>
      </c>
      <c r="G377" s="1">
        <v>3390</v>
      </c>
      <c r="H377" s="1">
        <f>Sales_Table[[#This Row],[sales amount]]-Sales_Table[[#This Row],[COGS]]</f>
        <v>976.31999999999971</v>
      </c>
      <c r="I377" s="5">
        <v>41852</v>
      </c>
      <c r="J377" s="8">
        <f>MONTH(Sales_Table[[#This Row],[Date]])</f>
        <v>8</v>
      </c>
      <c r="K377" s="8">
        <f>YEAR(Sales_Table[[#This Row],[Date]])</f>
        <v>2014</v>
      </c>
    </row>
    <row r="378" spans="1:11" x14ac:dyDescent="0.3">
      <c r="A378" s="4" t="s">
        <v>9</v>
      </c>
      <c r="B378" s="4" t="str" cm="1">
        <f t="array" ref="B378">_xlfn.IFS(Sales_Table[[#This Row],[Discounts]]&gt;50000,"High discount",Sales_Table[[#This Row],[Discounts]]&gt;=5001,"medium discount",Sales_Table[[#This Row],[Discounts]]&gt;=1,"Low discount",Sales_Table[[#This Row],[Discounts]]&lt;1,"None")</f>
        <v>Low discount</v>
      </c>
      <c r="C378">
        <v>1598</v>
      </c>
      <c r="D378" s="1">
        <v>7</v>
      </c>
      <c r="E378" s="1">
        <f>Sales_Table[[#This Row],[Units Sold]]*Sales_Table[[#This Row],[Sale Price]]-Sales_Table[[#This Row],[Discounts]]</f>
        <v>10291.120000000001</v>
      </c>
      <c r="F378" s="1">
        <v>894.88</v>
      </c>
      <c r="G378" s="1">
        <v>7990</v>
      </c>
      <c r="H378" s="1">
        <f>Sales_Table[[#This Row],[sales amount]]-Sales_Table[[#This Row],[COGS]]</f>
        <v>2301.1200000000008</v>
      </c>
      <c r="I378" s="5">
        <v>41852</v>
      </c>
      <c r="J378" s="8">
        <f>MONTH(Sales_Table[[#This Row],[Date]])</f>
        <v>8</v>
      </c>
      <c r="K378" s="8">
        <f>YEAR(Sales_Table[[#This Row],[Date]])</f>
        <v>2014</v>
      </c>
    </row>
    <row r="379" spans="1:11" x14ac:dyDescent="0.3">
      <c r="A379" s="4" t="s">
        <v>9</v>
      </c>
      <c r="B379" s="4" t="str" cm="1">
        <f t="array" ref="B379">_xlfn.IFS(Sales_Table[[#This Row],[Discounts]]&gt;50000,"High discount",Sales_Table[[#This Row],[Discounts]]&gt;=5001,"medium discount",Sales_Table[[#This Row],[Discounts]]&gt;=1,"Low discount",Sales_Table[[#This Row],[Discounts]]&lt;1,"None")</f>
        <v>Low discount</v>
      </c>
      <c r="C379">
        <v>2409</v>
      </c>
      <c r="D379" s="1">
        <v>7</v>
      </c>
      <c r="E379" s="1">
        <f>Sales_Table[[#This Row],[Units Sold]]*Sales_Table[[#This Row],[Sale Price]]-Sales_Table[[#This Row],[Discounts]]</f>
        <v>15513.96</v>
      </c>
      <c r="F379" s="1">
        <v>1349.04</v>
      </c>
      <c r="G379" s="1">
        <v>12045</v>
      </c>
      <c r="H379" s="1">
        <f>Sales_Table[[#This Row],[sales amount]]-Sales_Table[[#This Row],[COGS]]</f>
        <v>3468.9599999999991</v>
      </c>
      <c r="I379" s="5">
        <v>41518</v>
      </c>
      <c r="J379" s="8">
        <f>MONTH(Sales_Table[[#This Row],[Date]])</f>
        <v>9</v>
      </c>
      <c r="K379" s="8">
        <f>YEAR(Sales_Table[[#This Row],[Date]])</f>
        <v>2013</v>
      </c>
    </row>
    <row r="380" spans="1:11" x14ac:dyDescent="0.3">
      <c r="A380" s="4" t="s">
        <v>9</v>
      </c>
      <c r="B380" s="4" t="str" cm="1">
        <f t="array" ref="B380">_xlfn.IFS(Sales_Table[[#This Row],[Discounts]]&gt;50000,"High discount",Sales_Table[[#This Row],[Discounts]]&gt;=5001,"medium discount",Sales_Table[[#This Row],[Discounts]]&gt;=1,"Low discount",Sales_Table[[#This Row],[Discounts]]&lt;1,"None")</f>
        <v>Low discount</v>
      </c>
      <c r="C380">
        <v>1934</v>
      </c>
      <c r="D380" s="1">
        <v>20</v>
      </c>
      <c r="E380" s="1">
        <f>Sales_Table[[#This Row],[Units Sold]]*Sales_Table[[#This Row],[Sale Price]]-Sales_Table[[#This Row],[Discounts]]</f>
        <v>35585.599999999999</v>
      </c>
      <c r="F380" s="1">
        <v>3094.4</v>
      </c>
      <c r="G380" s="1">
        <v>19340</v>
      </c>
      <c r="H380" s="1">
        <f>Sales_Table[[#This Row],[sales amount]]-Sales_Table[[#This Row],[COGS]]</f>
        <v>16245.599999999999</v>
      </c>
      <c r="I380" s="5">
        <v>41883</v>
      </c>
      <c r="J380" s="8">
        <f>MONTH(Sales_Table[[#This Row],[Date]])</f>
        <v>9</v>
      </c>
      <c r="K380" s="8">
        <f>YEAR(Sales_Table[[#This Row],[Date]])</f>
        <v>2014</v>
      </c>
    </row>
    <row r="381" spans="1:11" x14ac:dyDescent="0.3">
      <c r="A381" s="4" t="s">
        <v>9</v>
      </c>
      <c r="B381" s="4" t="str" cm="1">
        <f t="array" ref="B381">_xlfn.IFS(Sales_Table[[#This Row],[Discounts]]&gt;50000,"High discount",Sales_Table[[#This Row],[Discounts]]&gt;=5001,"medium discount",Sales_Table[[#This Row],[Discounts]]&gt;=1,"Low discount",Sales_Table[[#This Row],[Discounts]]&lt;1,"None")</f>
        <v>Low discount</v>
      </c>
      <c r="C381">
        <v>2993</v>
      </c>
      <c r="D381" s="1">
        <v>20</v>
      </c>
      <c r="E381" s="1">
        <f>Sales_Table[[#This Row],[Units Sold]]*Sales_Table[[#This Row],[Sale Price]]-Sales_Table[[#This Row],[Discounts]]</f>
        <v>55071.199999999997</v>
      </c>
      <c r="F381" s="1">
        <v>4788.8</v>
      </c>
      <c r="G381" s="1">
        <v>29930</v>
      </c>
      <c r="H381" s="1">
        <f>Sales_Table[[#This Row],[sales amount]]-Sales_Table[[#This Row],[COGS]]</f>
        <v>25141.199999999997</v>
      </c>
      <c r="I381" s="5">
        <v>41883</v>
      </c>
      <c r="J381" s="8">
        <f>MONTH(Sales_Table[[#This Row],[Date]])</f>
        <v>9</v>
      </c>
      <c r="K381" s="8">
        <f>YEAR(Sales_Table[[#This Row],[Date]])</f>
        <v>2014</v>
      </c>
    </row>
    <row r="382" spans="1:11" x14ac:dyDescent="0.3">
      <c r="A382" s="4" t="s">
        <v>9</v>
      </c>
      <c r="B382" s="4" t="str" cm="1">
        <f t="array" ref="B382">_xlfn.IFS(Sales_Table[[#This Row],[Discounts]]&gt;50000,"High discount",Sales_Table[[#This Row],[Discounts]]&gt;=5001,"medium discount",Sales_Table[[#This Row],[Discounts]]&gt;=1,"Low discount",Sales_Table[[#This Row],[Discounts]]&lt;1,"None")</f>
        <v>High discount</v>
      </c>
      <c r="C382">
        <v>2146</v>
      </c>
      <c r="D382" s="1">
        <v>350</v>
      </c>
      <c r="E382" s="1">
        <f>Sales_Table[[#This Row],[Units Sold]]*Sales_Table[[#This Row],[Sale Price]]-Sales_Table[[#This Row],[Discounts]]</f>
        <v>691012</v>
      </c>
      <c r="F382" s="1">
        <v>60088</v>
      </c>
      <c r="G382" s="1">
        <v>557960</v>
      </c>
      <c r="H382" s="1">
        <f>Sales_Table[[#This Row],[sales amount]]-Sales_Table[[#This Row],[COGS]]</f>
        <v>133052</v>
      </c>
      <c r="I382" s="5">
        <v>41579</v>
      </c>
      <c r="J382" s="8">
        <f>MONTH(Sales_Table[[#This Row],[Date]])</f>
        <v>11</v>
      </c>
      <c r="K382" s="8">
        <f>YEAR(Sales_Table[[#This Row],[Date]])</f>
        <v>2013</v>
      </c>
    </row>
    <row r="383" spans="1:11" x14ac:dyDescent="0.3">
      <c r="A383" s="4" t="s">
        <v>9</v>
      </c>
      <c r="B383" s="4" t="str" cm="1">
        <f t="array" ref="B383">_xlfn.IFS(Sales_Table[[#This Row],[Discounts]]&gt;50000,"High discount",Sales_Table[[#This Row],[Discounts]]&gt;=5001,"medium discount",Sales_Table[[#This Row],[Discounts]]&gt;=1,"Low discount",Sales_Table[[#This Row],[Discounts]]&lt;1,"None")</f>
        <v>Low discount</v>
      </c>
      <c r="C383">
        <v>1946</v>
      </c>
      <c r="D383" s="1">
        <v>7</v>
      </c>
      <c r="E383" s="1">
        <f>Sales_Table[[#This Row],[Units Sold]]*Sales_Table[[#This Row],[Sale Price]]-Sales_Table[[#This Row],[Discounts]]</f>
        <v>12532.24</v>
      </c>
      <c r="F383" s="1">
        <v>1089.76</v>
      </c>
      <c r="G383" s="1">
        <v>9730</v>
      </c>
      <c r="H383" s="1">
        <f>Sales_Table[[#This Row],[sales amount]]-Sales_Table[[#This Row],[COGS]]</f>
        <v>2802.24</v>
      </c>
      <c r="I383" s="5">
        <v>41609</v>
      </c>
      <c r="J383" s="8">
        <f>MONTH(Sales_Table[[#This Row],[Date]])</f>
        <v>12</v>
      </c>
      <c r="K383" s="8">
        <f>YEAR(Sales_Table[[#This Row],[Date]])</f>
        <v>2013</v>
      </c>
    </row>
    <row r="384" spans="1:11" x14ac:dyDescent="0.3">
      <c r="A384" s="4" t="s">
        <v>9</v>
      </c>
      <c r="B384" s="4" t="str" cm="1">
        <f t="array" ref="B384">_xlfn.IFS(Sales_Table[[#This Row],[Discounts]]&gt;50000,"High discount",Sales_Table[[#This Row],[Discounts]]&gt;=5001,"medium discount",Sales_Table[[#This Row],[Discounts]]&gt;=1,"Low discount",Sales_Table[[#This Row],[Discounts]]&lt;1,"None")</f>
        <v>medium discount</v>
      </c>
      <c r="C384">
        <v>1362</v>
      </c>
      <c r="D384" s="1">
        <v>350</v>
      </c>
      <c r="E384" s="1">
        <f>Sales_Table[[#This Row],[Units Sold]]*Sales_Table[[#This Row],[Sale Price]]-Sales_Table[[#This Row],[Discounts]]</f>
        <v>438564</v>
      </c>
      <c r="F384" s="1">
        <v>38136</v>
      </c>
      <c r="G384" s="1">
        <v>354120</v>
      </c>
      <c r="H384" s="1">
        <f>Sales_Table[[#This Row],[sales amount]]-Sales_Table[[#This Row],[COGS]]</f>
        <v>84444</v>
      </c>
      <c r="I384" s="5">
        <v>41974</v>
      </c>
      <c r="J384" s="8">
        <f>MONTH(Sales_Table[[#This Row],[Date]])</f>
        <v>12</v>
      </c>
      <c r="K384" s="8">
        <f>YEAR(Sales_Table[[#This Row],[Date]])</f>
        <v>2014</v>
      </c>
    </row>
    <row r="385" spans="1:11" x14ac:dyDescent="0.3">
      <c r="A385" s="4" t="s">
        <v>10</v>
      </c>
      <c r="B385" s="4" t="str" cm="1">
        <f t="array" ref="B385">_xlfn.IFS(Sales_Table[[#This Row],[Discounts]]&gt;50000,"High discount",Sales_Table[[#This Row],[Discounts]]&gt;=5001,"medium discount",Sales_Table[[#This Row],[Discounts]]&gt;=1,"Low discount",Sales_Table[[#This Row],[Discounts]]&lt;1,"None")</f>
        <v>Low discount</v>
      </c>
      <c r="C385">
        <v>598</v>
      </c>
      <c r="D385" s="1">
        <v>12</v>
      </c>
      <c r="E385" s="1">
        <f>Sales_Table[[#This Row],[Units Sold]]*Sales_Table[[#This Row],[Sale Price]]-Sales_Table[[#This Row],[Discounts]]</f>
        <v>6601.92</v>
      </c>
      <c r="F385" s="1">
        <v>574.08000000000004</v>
      </c>
      <c r="G385" s="1">
        <v>1794</v>
      </c>
      <c r="H385" s="1">
        <f>Sales_Table[[#This Row],[sales amount]]-Sales_Table[[#This Row],[COGS]]</f>
        <v>4807.92</v>
      </c>
      <c r="I385" s="5">
        <v>41699</v>
      </c>
      <c r="J385" s="8">
        <f>MONTH(Sales_Table[[#This Row],[Date]])</f>
        <v>3</v>
      </c>
      <c r="K385" s="8">
        <f>YEAR(Sales_Table[[#This Row],[Date]])</f>
        <v>2014</v>
      </c>
    </row>
    <row r="386" spans="1:11" x14ac:dyDescent="0.3">
      <c r="A386" s="4" t="s">
        <v>10</v>
      </c>
      <c r="B386" s="4" t="str" cm="1">
        <f t="array" ref="B386">_xlfn.IFS(Sales_Table[[#This Row],[Discounts]]&gt;50000,"High discount",Sales_Table[[#This Row],[Discounts]]&gt;=5001,"medium discount",Sales_Table[[#This Row],[Discounts]]&gt;=1,"Low discount",Sales_Table[[#This Row],[Discounts]]&lt;1,"None")</f>
        <v>Low discount</v>
      </c>
      <c r="C386">
        <v>2907</v>
      </c>
      <c r="D386" s="1">
        <v>7</v>
      </c>
      <c r="E386" s="1">
        <f>Sales_Table[[#This Row],[Units Sold]]*Sales_Table[[#This Row],[Sale Price]]-Sales_Table[[#This Row],[Discounts]]</f>
        <v>18721.080000000002</v>
      </c>
      <c r="F386" s="1">
        <v>1627.92</v>
      </c>
      <c r="G386" s="1">
        <v>14535</v>
      </c>
      <c r="H386" s="1">
        <f>Sales_Table[[#This Row],[sales amount]]-Sales_Table[[#This Row],[COGS]]</f>
        <v>4186.0800000000017</v>
      </c>
      <c r="I386" s="5">
        <v>41791</v>
      </c>
      <c r="J386" s="8">
        <f>MONTH(Sales_Table[[#This Row],[Date]])</f>
        <v>6</v>
      </c>
      <c r="K386" s="8">
        <f>YEAR(Sales_Table[[#This Row],[Date]])</f>
        <v>2014</v>
      </c>
    </row>
    <row r="387" spans="1:11" x14ac:dyDescent="0.3">
      <c r="A387" s="4" t="s">
        <v>10</v>
      </c>
      <c r="B387" s="4" t="str" cm="1">
        <f t="array" ref="B387">_xlfn.IFS(Sales_Table[[#This Row],[Discounts]]&gt;50000,"High discount",Sales_Table[[#This Row],[Discounts]]&gt;=5001,"medium discount",Sales_Table[[#This Row],[Discounts]]&gt;=1,"Low discount",Sales_Table[[#This Row],[Discounts]]&lt;1,"None")</f>
        <v>Low discount</v>
      </c>
      <c r="C387">
        <v>2338</v>
      </c>
      <c r="D387" s="1">
        <v>7</v>
      </c>
      <c r="E387" s="1">
        <f>Sales_Table[[#This Row],[Units Sold]]*Sales_Table[[#This Row],[Sale Price]]-Sales_Table[[#This Row],[Discounts]]</f>
        <v>15056.72</v>
      </c>
      <c r="F387" s="1">
        <v>1309.28</v>
      </c>
      <c r="G387" s="1">
        <v>11690</v>
      </c>
      <c r="H387" s="1">
        <f>Sales_Table[[#This Row],[sales amount]]-Sales_Table[[#This Row],[COGS]]</f>
        <v>3366.7199999999993</v>
      </c>
      <c r="I387" s="5">
        <v>41791</v>
      </c>
      <c r="J387" s="8">
        <f>MONTH(Sales_Table[[#This Row],[Date]])</f>
        <v>6</v>
      </c>
      <c r="K387" s="8">
        <f>YEAR(Sales_Table[[#This Row],[Date]])</f>
        <v>2014</v>
      </c>
    </row>
    <row r="388" spans="1:11" x14ac:dyDescent="0.3">
      <c r="A388" s="4" t="s">
        <v>10</v>
      </c>
      <c r="B388" s="4" t="str" cm="1">
        <f t="array" ref="B388">_xlfn.IFS(Sales_Table[[#This Row],[Discounts]]&gt;50000,"High discount",Sales_Table[[#This Row],[Discounts]]&gt;=5001,"medium discount",Sales_Table[[#This Row],[Discounts]]&gt;=1,"Low discount",Sales_Table[[#This Row],[Discounts]]&lt;1,"None")</f>
        <v>medium discount</v>
      </c>
      <c r="C388">
        <v>386</v>
      </c>
      <c r="D388" s="1">
        <v>300</v>
      </c>
      <c r="E388" s="1">
        <f>Sales_Table[[#This Row],[Units Sold]]*Sales_Table[[#This Row],[Sale Price]]-Sales_Table[[#This Row],[Discounts]]</f>
        <v>106536</v>
      </c>
      <c r="F388" s="1">
        <v>9264</v>
      </c>
      <c r="G388" s="1">
        <v>96500</v>
      </c>
      <c r="H388" s="1">
        <f>Sales_Table[[#This Row],[sales amount]]-Sales_Table[[#This Row],[COGS]]</f>
        <v>10036</v>
      </c>
      <c r="I388" s="5">
        <v>41579</v>
      </c>
      <c r="J388" s="8">
        <f>MONTH(Sales_Table[[#This Row],[Date]])</f>
        <v>11</v>
      </c>
      <c r="K388" s="8">
        <f>YEAR(Sales_Table[[#This Row],[Date]])</f>
        <v>2013</v>
      </c>
    </row>
    <row r="389" spans="1:11" x14ac:dyDescent="0.3">
      <c r="A389" s="4" t="s">
        <v>10</v>
      </c>
      <c r="B389" s="4" t="str" cm="1">
        <f t="array" ref="B389">_xlfn.IFS(Sales_Table[[#This Row],[Discounts]]&gt;50000,"High discount",Sales_Table[[#This Row],[Discounts]]&gt;=5001,"medium discount",Sales_Table[[#This Row],[Discounts]]&gt;=1,"Low discount",Sales_Table[[#This Row],[Discounts]]&lt;1,"None")</f>
        <v>medium discount</v>
      </c>
      <c r="C389">
        <v>635</v>
      </c>
      <c r="D389" s="1">
        <v>300</v>
      </c>
      <c r="E389" s="1">
        <f>Sales_Table[[#This Row],[Units Sold]]*Sales_Table[[#This Row],[Sale Price]]-Sales_Table[[#This Row],[Discounts]]</f>
        <v>175260</v>
      </c>
      <c r="F389" s="1">
        <v>15240</v>
      </c>
      <c r="G389" s="1">
        <v>158750</v>
      </c>
      <c r="H389" s="1">
        <f>Sales_Table[[#This Row],[sales amount]]-Sales_Table[[#This Row],[COGS]]</f>
        <v>16510</v>
      </c>
      <c r="I389" s="5">
        <v>41974</v>
      </c>
      <c r="J389" s="8">
        <f>MONTH(Sales_Table[[#This Row],[Date]])</f>
        <v>12</v>
      </c>
      <c r="K389" s="8">
        <f>YEAR(Sales_Table[[#This Row],[Date]])</f>
        <v>2014</v>
      </c>
    </row>
    <row r="390" spans="1:11" x14ac:dyDescent="0.3">
      <c r="A390" s="4" t="s">
        <v>11</v>
      </c>
      <c r="B390" s="4" t="str" cm="1">
        <f t="array" ref="B390">_xlfn.IFS(Sales_Table[[#This Row],[Discounts]]&gt;50000,"High discount",Sales_Table[[#This Row],[Discounts]]&gt;=5001,"medium discount",Sales_Table[[#This Row],[Discounts]]&gt;=1,"Low discount",Sales_Table[[#This Row],[Discounts]]&lt;1,"None")</f>
        <v>medium discount</v>
      </c>
      <c r="C390">
        <v>574.5</v>
      </c>
      <c r="D390" s="1">
        <v>350</v>
      </c>
      <c r="E390" s="1">
        <f>Sales_Table[[#This Row],[Units Sold]]*Sales_Table[[#This Row],[Sale Price]]-Sales_Table[[#This Row],[Discounts]]</f>
        <v>184989</v>
      </c>
      <c r="F390" s="1">
        <v>16086</v>
      </c>
      <c r="G390" s="1">
        <v>149370</v>
      </c>
      <c r="H390" s="1">
        <f>Sales_Table[[#This Row],[sales amount]]-Sales_Table[[#This Row],[COGS]]</f>
        <v>35619</v>
      </c>
      <c r="I390" s="5">
        <v>41730</v>
      </c>
      <c r="J390" s="8">
        <f>MONTH(Sales_Table[[#This Row],[Date]])</f>
        <v>4</v>
      </c>
      <c r="K390" s="8">
        <f>YEAR(Sales_Table[[#This Row],[Date]])</f>
        <v>2014</v>
      </c>
    </row>
    <row r="391" spans="1:11" x14ac:dyDescent="0.3">
      <c r="A391" s="4" t="s">
        <v>11</v>
      </c>
      <c r="B391" s="4" t="str" cm="1">
        <f t="array" ref="B391">_xlfn.IFS(Sales_Table[[#This Row],[Discounts]]&gt;50000,"High discount",Sales_Table[[#This Row],[Discounts]]&gt;=5001,"medium discount",Sales_Table[[#This Row],[Discounts]]&gt;=1,"Low discount",Sales_Table[[#This Row],[Discounts]]&lt;1,"None")</f>
        <v>Low discount</v>
      </c>
      <c r="C391">
        <v>2338</v>
      </c>
      <c r="D391" s="1">
        <v>7</v>
      </c>
      <c r="E391" s="1">
        <f>Sales_Table[[#This Row],[Units Sold]]*Sales_Table[[#This Row],[Sale Price]]-Sales_Table[[#This Row],[Discounts]]</f>
        <v>15056.72</v>
      </c>
      <c r="F391" s="1">
        <v>1309.28</v>
      </c>
      <c r="G391" s="1">
        <v>11690</v>
      </c>
      <c r="H391" s="1">
        <f>Sales_Table[[#This Row],[sales amount]]-Sales_Table[[#This Row],[COGS]]</f>
        <v>3366.7199999999993</v>
      </c>
      <c r="I391" s="5">
        <v>41791</v>
      </c>
      <c r="J391" s="8">
        <f>MONTH(Sales_Table[[#This Row],[Date]])</f>
        <v>6</v>
      </c>
      <c r="K391" s="8">
        <f>YEAR(Sales_Table[[#This Row],[Date]])</f>
        <v>2014</v>
      </c>
    </row>
    <row r="392" spans="1:11" x14ac:dyDescent="0.3">
      <c r="A392" s="4" t="s">
        <v>11</v>
      </c>
      <c r="B392" s="4" t="str" cm="1">
        <f t="array" ref="B392">_xlfn.IFS(Sales_Table[[#This Row],[Discounts]]&gt;50000,"High discount",Sales_Table[[#This Row],[Discounts]]&gt;=5001,"medium discount",Sales_Table[[#This Row],[Discounts]]&gt;=1,"Low discount",Sales_Table[[#This Row],[Discounts]]&lt;1,"None")</f>
        <v>medium discount</v>
      </c>
      <c r="C392">
        <v>381</v>
      </c>
      <c r="D392" s="1">
        <v>350</v>
      </c>
      <c r="E392" s="1">
        <f>Sales_Table[[#This Row],[Units Sold]]*Sales_Table[[#This Row],[Sale Price]]-Sales_Table[[#This Row],[Discounts]]</f>
        <v>122682</v>
      </c>
      <c r="F392" s="1">
        <v>10668</v>
      </c>
      <c r="G392" s="1">
        <v>99060</v>
      </c>
      <c r="H392" s="1">
        <f>Sales_Table[[#This Row],[sales amount]]-Sales_Table[[#This Row],[COGS]]</f>
        <v>23622</v>
      </c>
      <c r="I392" s="5">
        <v>41852</v>
      </c>
      <c r="J392" s="8">
        <f>MONTH(Sales_Table[[#This Row],[Date]])</f>
        <v>8</v>
      </c>
      <c r="K392" s="8">
        <f>YEAR(Sales_Table[[#This Row],[Date]])</f>
        <v>2014</v>
      </c>
    </row>
    <row r="393" spans="1:11" x14ac:dyDescent="0.3">
      <c r="A393" s="4" t="s">
        <v>11</v>
      </c>
      <c r="B393" s="4" t="str" cm="1">
        <f t="array" ref="B393">_xlfn.IFS(Sales_Table[[#This Row],[Discounts]]&gt;50000,"High discount",Sales_Table[[#This Row],[Discounts]]&gt;=5001,"medium discount",Sales_Table[[#This Row],[Discounts]]&gt;=1,"Low discount",Sales_Table[[#This Row],[Discounts]]&lt;1,"None")</f>
        <v>medium discount</v>
      </c>
      <c r="C393">
        <v>422</v>
      </c>
      <c r="D393" s="1">
        <v>350</v>
      </c>
      <c r="E393" s="1">
        <f>Sales_Table[[#This Row],[Units Sold]]*Sales_Table[[#This Row],[Sale Price]]-Sales_Table[[#This Row],[Discounts]]</f>
        <v>135884</v>
      </c>
      <c r="F393" s="1">
        <v>11816</v>
      </c>
      <c r="G393" s="1">
        <v>109720</v>
      </c>
      <c r="H393" s="1">
        <f>Sales_Table[[#This Row],[sales amount]]-Sales_Table[[#This Row],[COGS]]</f>
        <v>26164</v>
      </c>
      <c r="I393" s="5">
        <v>41852</v>
      </c>
      <c r="J393" s="8">
        <f>MONTH(Sales_Table[[#This Row],[Date]])</f>
        <v>8</v>
      </c>
      <c r="K393" s="8">
        <f>YEAR(Sales_Table[[#This Row],[Date]])</f>
        <v>2014</v>
      </c>
    </row>
    <row r="394" spans="1:11" x14ac:dyDescent="0.3">
      <c r="A394" s="4" t="s">
        <v>11</v>
      </c>
      <c r="B394" s="4" t="str" cm="1">
        <f t="array" ref="B394">_xlfn.IFS(Sales_Table[[#This Row],[Discounts]]&gt;50000,"High discount",Sales_Table[[#This Row],[Discounts]]&gt;=5001,"medium discount",Sales_Table[[#This Row],[Discounts]]&gt;=1,"Low discount",Sales_Table[[#This Row],[Discounts]]&lt;1,"None")</f>
        <v>High discount</v>
      </c>
      <c r="C394">
        <v>2134</v>
      </c>
      <c r="D394" s="1">
        <v>300</v>
      </c>
      <c r="E394" s="1">
        <f>Sales_Table[[#This Row],[Units Sold]]*Sales_Table[[#This Row],[Sale Price]]-Sales_Table[[#This Row],[Discounts]]</f>
        <v>588984</v>
      </c>
      <c r="F394" s="1">
        <v>51216</v>
      </c>
      <c r="G394" s="1">
        <v>533500</v>
      </c>
      <c r="H394" s="1">
        <f>Sales_Table[[#This Row],[sales amount]]-Sales_Table[[#This Row],[COGS]]</f>
        <v>55484</v>
      </c>
      <c r="I394" s="5">
        <v>41883</v>
      </c>
      <c r="J394" s="8">
        <f>MONTH(Sales_Table[[#This Row],[Date]])</f>
        <v>9</v>
      </c>
      <c r="K394" s="8">
        <f>YEAR(Sales_Table[[#This Row],[Date]])</f>
        <v>2014</v>
      </c>
    </row>
    <row r="395" spans="1:11" x14ac:dyDescent="0.3">
      <c r="A395" s="4" t="s">
        <v>11</v>
      </c>
      <c r="B395" s="4" t="str" cm="1">
        <f t="array" ref="B395">_xlfn.IFS(Sales_Table[[#This Row],[Discounts]]&gt;50000,"High discount",Sales_Table[[#This Row],[Discounts]]&gt;=5001,"medium discount",Sales_Table[[#This Row],[Discounts]]&gt;=1,"Low discount",Sales_Table[[#This Row],[Discounts]]&lt;1,"None")</f>
        <v>medium discount</v>
      </c>
      <c r="C395">
        <v>808</v>
      </c>
      <c r="D395" s="1">
        <v>300</v>
      </c>
      <c r="E395" s="1">
        <f>Sales_Table[[#This Row],[Units Sold]]*Sales_Table[[#This Row],[Sale Price]]-Sales_Table[[#This Row],[Discounts]]</f>
        <v>223008</v>
      </c>
      <c r="F395" s="1">
        <v>19392</v>
      </c>
      <c r="G395" s="1">
        <v>202000</v>
      </c>
      <c r="H395" s="1">
        <f>Sales_Table[[#This Row],[sales amount]]-Sales_Table[[#This Row],[COGS]]</f>
        <v>21008</v>
      </c>
      <c r="I395" s="5">
        <v>41609</v>
      </c>
      <c r="J395" s="8">
        <f>MONTH(Sales_Table[[#This Row],[Date]])</f>
        <v>12</v>
      </c>
      <c r="K395" s="8">
        <f>YEAR(Sales_Table[[#This Row],[Date]])</f>
        <v>2013</v>
      </c>
    </row>
    <row r="396" spans="1:11" x14ac:dyDescent="0.3">
      <c r="A396" s="4" t="s">
        <v>12</v>
      </c>
      <c r="B396" s="4" t="str" cm="1">
        <f t="array" ref="B396">_xlfn.IFS(Sales_Table[[#This Row],[Discounts]]&gt;50000,"High discount",Sales_Table[[#This Row],[Discounts]]&gt;=5001,"medium discount",Sales_Table[[#This Row],[Discounts]]&gt;=1,"Low discount",Sales_Table[[#This Row],[Discounts]]&lt;1,"None")</f>
        <v>Low discount</v>
      </c>
      <c r="C396">
        <v>708</v>
      </c>
      <c r="D396" s="1">
        <v>20</v>
      </c>
      <c r="E396" s="1">
        <f>Sales_Table[[#This Row],[Units Sold]]*Sales_Table[[#This Row],[Sale Price]]-Sales_Table[[#This Row],[Discounts]]</f>
        <v>13027.2</v>
      </c>
      <c r="F396" s="1">
        <v>1132.8</v>
      </c>
      <c r="G396" s="1">
        <v>7080</v>
      </c>
      <c r="H396" s="1">
        <f>Sales_Table[[#This Row],[sales amount]]-Sales_Table[[#This Row],[COGS]]</f>
        <v>5947.2000000000007</v>
      </c>
      <c r="I396" s="5">
        <v>41791</v>
      </c>
      <c r="J396" s="8">
        <f>MONTH(Sales_Table[[#This Row],[Date]])</f>
        <v>6</v>
      </c>
      <c r="K396" s="8">
        <f>YEAR(Sales_Table[[#This Row],[Date]])</f>
        <v>2014</v>
      </c>
    </row>
    <row r="397" spans="1:11" x14ac:dyDescent="0.3">
      <c r="A397" s="4" t="s">
        <v>12</v>
      </c>
      <c r="B397" s="4" t="str" cm="1">
        <f t="array" ref="B397">_xlfn.IFS(Sales_Table[[#This Row],[Discounts]]&gt;50000,"High discount",Sales_Table[[#This Row],[Discounts]]&gt;=5001,"medium discount",Sales_Table[[#This Row],[Discounts]]&gt;=1,"Low discount",Sales_Table[[#This Row],[Discounts]]&lt;1,"None")</f>
        <v>Low discount</v>
      </c>
      <c r="C397">
        <v>2907</v>
      </c>
      <c r="D397" s="1">
        <v>7</v>
      </c>
      <c r="E397" s="1">
        <f>Sales_Table[[#This Row],[Units Sold]]*Sales_Table[[#This Row],[Sale Price]]-Sales_Table[[#This Row],[Discounts]]</f>
        <v>18721.080000000002</v>
      </c>
      <c r="F397" s="1">
        <v>1627.92</v>
      </c>
      <c r="G397" s="1">
        <v>14535</v>
      </c>
      <c r="H397" s="1">
        <f>Sales_Table[[#This Row],[sales amount]]-Sales_Table[[#This Row],[COGS]]</f>
        <v>4186.0800000000017</v>
      </c>
      <c r="I397" s="5">
        <v>41791</v>
      </c>
      <c r="J397" s="8">
        <f>MONTH(Sales_Table[[#This Row],[Date]])</f>
        <v>6</v>
      </c>
      <c r="K397" s="8">
        <f>YEAR(Sales_Table[[#This Row],[Date]])</f>
        <v>2014</v>
      </c>
    </row>
    <row r="398" spans="1:11" x14ac:dyDescent="0.3">
      <c r="A398" s="4" t="s">
        <v>12</v>
      </c>
      <c r="B398" s="4" t="str" cm="1">
        <f t="array" ref="B398">_xlfn.IFS(Sales_Table[[#This Row],[Discounts]]&gt;50000,"High discount",Sales_Table[[#This Row],[Discounts]]&gt;=5001,"medium discount",Sales_Table[[#This Row],[Discounts]]&gt;=1,"Low discount",Sales_Table[[#This Row],[Discounts]]&lt;1,"None")</f>
        <v>Low discount</v>
      </c>
      <c r="C398">
        <v>1366</v>
      </c>
      <c r="D398" s="1">
        <v>20</v>
      </c>
      <c r="E398" s="1">
        <f>Sales_Table[[#This Row],[Units Sold]]*Sales_Table[[#This Row],[Sale Price]]-Sales_Table[[#This Row],[Discounts]]</f>
        <v>25134.400000000001</v>
      </c>
      <c r="F398" s="1">
        <v>2185.6</v>
      </c>
      <c r="G398" s="1">
        <v>13660</v>
      </c>
      <c r="H398" s="1">
        <f>Sales_Table[[#This Row],[sales amount]]-Sales_Table[[#This Row],[COGS]]</f>
        <v>11474.400000000001</v>
      </c>
      <c r="I398" s="5">
        <v>41791</v>
      </c>
      <c r="J398" s="8">
        <f>MONTH(Sales_Table[[#This Row],[Date]])</f>
        <v>6</v>
      </c>
      <c r="K398" s="8">
        <f>YEAR(Sales_Table[[#This Row],[Date]])</f>
        <v>2014</v>
      </c>
    </row>
    <row r="399" spans="1:11" x14ac:dyDescent="0.3">
      <c r="A399" s="4" t="s">
        <v>12</v>
      </c>
      <c r="B399" s="4" t="str" cm="1">
        <f t="array" ref="B399">_xlfn.IFS(Sales_Table[[#This Row],[Discounts]]&gt;50000,"High discount",Sales_Table[[#This Row],[Discounts]]&gt;=5001,"medium discount",Sales_Table[[#This Row],[Discounts]]&gt;=1,"Low discount",Sales_Table[[#This Row],[Discounts]]&lt;1,"None")</f>
        <v>High discount</v>
      </c>
      <c r="C399">
        <v>2460</v>
      </c>
      <c r="D399" s="1">
        <v>300</v>
      </c>
      <c r="E399" s="1">
        <f>Sales_Table[[#This Row],[Units Sold]]*Sales_Table[[#This Row],[Sale Price]]-Sales_Table[[#This Row],[Discounts]]</f>
        <v>678960</v>
      </c>
      <c r="F399" s="1">
        <v>59040</v>
      </c>
      <c r="G399" s="1">
        <v>615000</v>
      </c>
      <c r="H399" s="1">
        <f>Sales_Table[[#This Row],[sales amount]]-Sales_Table[[#This Row],[COGS]]</f>
        <v>63960</v>
      </c>
      <c r="I399" s="5">
        <v>41791</v>
      </c>
      <c r="J399" s="8">
        <f>MONTH(Sales_Table[[#This Row],[Date]])</f>
        <v>6</v>
      </c>
      <c r="K399" s="8">
        <f>YEAR(Sales_Table[[#This Row],[Date]])</f>
        <v>2014</v>
      </c>
    </row>
    <row r="400" spans="1:11" x14ac:dyDescent="0.3">
      <c r="A400" s="4" t="s">
        <v>12</v>
      </c>
      <c r="B400" s="4" t="str" cm="1">
        <f t="array" ref="B400">_xlfn.IFS(Sales_Table[[#This Row],[Discounts]]&gt;50000,"High discount",Sales_Table[[#This Row],[Discounts]]&gt;=5001,"medium discount",Sales_Table[[#This Row],[Discounts]]&gt;=1,"Low discount",Sales_Table[[#This Row],[Discounts]]&lt;1,"None")</f>
        <v>Low discount</v>
      </c>
      <c r="C400">
        <v>1520</v>
      </c>
      <c r="D400" s="1">
        <v>20</v>
      </c>
      <c r="E400" s="1">
        <f>Sales_Table[[#This Row],[Units Sold]]*Sales_Table[[#This Row],[Sale Price]]-Sales_Table[[#This Row],[Discounts]]</f>
        <v>27968</v>
      </c>
      <c r="F400" s="1">
        <v>2432</v>
      </c>
      <c r="G400" s="1">
        <v>15200</v>
      </c>
      <c r="H400" s="1">
        <f>Sales_Table[[#This Row],[sales amount]]-Sales_Table[[#This Row],[COGS]]</f>
        <v>12768</v>
      </c>
      <c r="I400" s="5">
        <v>41944</v>
      </c>
      <c r="J400" s="8">
        <f>MONTH(Sales_Table[[#This Row],[Date]])</f>
        <v>11</v>
      </c>
      <c r="K400" s="8">
        <f>YEAR(Sales_Table[[#This Row],[Date]])</f>
        <v>2014</v>
      </c>
    </row>
    <row r="401" spans="1:11" x14ac:dyDescent="0.3">
      <c r="A401" s="4" t="s">
        <v>12</v>
      </c>
      <c r="B401" s="4" t="str" cm="1">
        <f t="array" ref="B401">_xlfn.IFS(Sales_Table[[#This Row],[Discounts]]&gt;50000,"High discount",Sales_Table[[#This Row],[Discounts]]&gt;=5001,"medium discount",Sales_Table[[#This Row],[Discounts]]&gt;=1,"Low discount",Sales_Table[[#This Row],[Discounts]]&lt;1,"None")</f>
        <v>Low discount</v>
      </c>
      <c r="C401">
        <v>711</v>
      </c>
      <c r="D401" s="1">
        <v>15</v>
      </c>
      <c r="E401" s="1">
        <f>Sales_Table[[#This Row],[Units Sold]]*Sales_Table[[#This Row],[Sale Price]]-Sales_Table[[#This Row],[Discounts]]</f>
        <v>9811.7999999999993</v>
      </c>
      <c r="F401" s="1">
        <v>853.2</v>
      </c>
      <c r="G401" s="1">
        <v>7110</v>
      </c>
      <c r="H401" s="1">
        <f>Sales_Table[[#This Row],[sales amount]]-Sales_Table[[#This Row],[COGS]]</f>
        <v>2701.7999999999993</v>
      </c>
      <c r="I401" s="5">
        <v>41974</v>
      </c>
      <c r="J401" s="8">
        <f>MONTH(Sales_Table[[#This Row],[Date]])</f>
        <v>12</v>
      </c>
      <c r="K401" s="8">
        <f>YEAR(Sales_Table[[#This Row],[Date]])</f>
        <v>2014</v>
      </c>
    </row>
    <row r="402" spans="1:11" x14ac:dyDescent="0.3">
      <c r="A402" s="4" t="s">
        <v>12</v>
      </c>
      <c r="B402" s="4" t="str" cm="1">
        <f t="array" ref="B402">_xlfn.IFS(Sales_Table[[#This Row],[Discounts]]&gt;50000,"High discount",Sales_Table[[#This Row],[Discounts]]&gt;=5001,"medium discount",Sales_Table[[#This Row],[Discounts]]&gt;=1,"Low discount",Sales_Table[[#This Row],[Discounts]]&lt;1,"None")</f>
        <v>Low discount</v>
      </c>
      <c r="C402">
        <v>1375</v>
      </c>
      <c r="D402" s="1">
        <v>12</v>
      </c>
      <c r="E402" s="1">
        <f>Sales_Table[[#This Row],[Units Sold]]*Sales_Table[[#This Row],[Sale Price]]-Sales_Table[[#This Row],[Discounts]]</f>
        <v>15180</v>
      </c>
      <c r="F402" s="1">
        <v>1320</v>
      </c>
      <c r="G402" s="1">
        <v>4125</v>
      </c>
      <c r="H402" s="1">
        <f>Sales_Table[[#This Row],[sales amount]]-Sales_Table[[#This Row],[COGS]]</f>
        <v>11055</v>
      </c>
      <c r="I402" s="5">
        <v>41609</v>
      </c>
      <c r="J402" s="8">
        <f>MONTH(Sales_Table[[#This Row],[Date]])</f>
        <v>12</v>
      </c>
      <c r="K402" s="8">
        <f>YEAR(Sales_Table[[#This Row],[Date]])</f>
        <v>2013</v>
      </c>
    </row>
    <row r="403" spans="1:11" x14ac:dyDescent="0.3">
      <c r="A403" s="4" t="s">
        <v>12</v>
      </c>
      <c r="B403" s="4" t="str" cm="1">
        <f t="array" ref="B403">_xlfn.IFS(Sales_Table[[#This Row],[Discounts]]&gt;50000,"High discount",Sales_Table[[#This Row],[Discounts]]&gt;=5001,"medium discount",Sales_Table[[#This Row],[Discounts]]&gt;=1,"Low discount",Sales_Table[[#This Row],[Discounts]]&lt;1,"None")</f>
        <v>medium discount</v>
      </c>
      <c r="C403">
        <v>635</v>
      </c>
      <c r="D403" s="1">
        <v>300</v>
      </c>
      <c r="E403" s="1">
        <f>Sales_Table[[#This Row],[Units Sold]]*Sales_Table[[#This Row],[Sale Price]]-Sales_Table[[#This Row],[Discounts]]</f>
        <v>175260</v>
      </c>
      <c r="F403" s="1">
        <v>15240</v>
      </c>
      <c r="G403" s="1">
        <v>158750</v>
      </c>
      <c r="H403" s="1">
        <f>Sales_Table[[#This Row],[sales amount]]-Sales_Table[[#This Row],[COGS]]</f>
        <v>16510</v>
      </c>
      <c r="I403" s="5">
        <v>41974</v>
      </c>
      <c r="J403" s="8">
        <f>MONTH(Sales_Table[[#This Row],[Date]])</f>
        <v>12</v>
      </c>
      <c r="K403" s="8">
        <f>YEAR(Sales_Table[[#This Row],[Date]])</f>
        <v>2014</v>
      </c>
    </row>
    <row r="404" spans="1:11" x14ac:dyDescent="0.3">
      <c r="A404" s="4" t="s">
        <v>11</v>
      </c>
      <c r="B404" s="4" t="str" cm="1">
        <f t="array" ref="B404">_xlfn.IFS(Sales_Table[[#This Row],[Discounts]]&gt;50000,"High discount",Sales_Table[[#This Row],[Discounts]]&gt;=5001,"medium discount",Sales_Table[[#This Row],[Discounts]]&gt;=1,"Low discount",Sales_Table[[#This Row],[Discounts]]&lt;1,"None")</f>
        <v>Low discount</v>
      </c>
      <c r="C404">
        <v>436.5</v>
      </c>
      <c r="D404" s="1">
        <v>20</v>
      </c>
      <c r="E404" s="1">
        <f>Sales_Table[[#This Row],[Units Sold]]*Sales_Table[[#This Row],[Sale Price]]-Sales_Table[[#This Row],[Discounts]]</f>
        <v>8031.6</v>
      </c>
      <c r="F404" s="1">
        <v>698.40000000000009</v>
      </c>
      <c r="G404" s="1">
        <v>4365</v>
      </c>
      <c r="H404" s="1">
        <f>Sales_Table[[#This Row],[sales amount]]-Sales_Table[[#This Row],[COGS]]</f>
        <v>3666.6000000000004</v>
      </c>
      <c r="I404" s="5">
        <v>41821</v>
      </c>
      <c r="J404" s="8">
        <f>MONTH(Sales_Table[[#This Row],[Date]])</f>
        <v>7</v>
      </c>
      <c r="K404" s="8">
        <f>YEAR(Sales_Table[[#This Row],[Date]])</f>
        <v>2014</v>
      </c>
    </row>
    <row r="405" spans="1:11" x14ac:dyDescent="0.3">
      <c r="A405" s="4" t="s">
        <v>7</v>
      </c>
      <c r="B405" s="4" t="str" cm="1">
        <f t="array" ref="B405">_xlfn.IFS(Sales_Table[[#This Row],[Discounts]]&gt;50000,"High discount",Sales_Table[[#This Row],[Discounts]]&gt;=5001,"medium discount",Sales_Table[[#This Row],[Discounts]]&gt;=1,"Low discount",Sales_Table[[#This Row],[Discounts]]&lt;1,"None")</f>
        <v>medium discount</v>
      </c>
      <c r="C405">
        <v>1094</v>
      </c>
      <c r="D405" s="1">
        <v>300</v>
      </c>
      <c r="E405" s="1">
        <f>Sales_Table[[#This Row],[Units Sold]]*Sales_Table[[#This Row],[Sale Price]]-Sales_Table[[#This Row],[Discounts]]</f>
        <v>298662</v>
      </c>
      <c r="F405" s="1">
        <v>29538</v>
      </c>
      <c r="G405" s="1">
        <v>273500</v>
      </c>
      <c r="H405" s="1">
        <f>Sales_Table[[#This Row],[sales amount]]-Sales_Table[[#This Row],[COGS]]</f>
        <v>25162</v>
      </c>
      <c r="I405" s="5">
        <v>41791</v>
      </c>
      <c r="J405" s="8">
        <f>MONTH(Sales_Table[[#This Row],[Date]])</f>
        <v>6</v>
      </c>
      <c r="K405" s="8">
        <f>YEAR(Sales_Table[[#This Row],[Date]])</f>
        <v>2014</v>
      </c>
    </row>
    <row r="406" spans="1:11" x14ac:dyDescent="0.3">
      <c r="A406" s="4" t="s">
        <v>7</v>
      </c>
      <c r="B406" s="4" t="str" cm="1">
        <f t="array" ref="B406">_xlfn.IFS(Sales_Table[[#This Row],[Discounts]]&gt;50000,"High discount",Sales_Table[[#This Row],[Discounts]]&gt;=5001,"medium discount",Sales_Table[[#This Row],[Discounts]]&gt;=1,"Low discount",Sales_Table[[#This Row],[Discounts]]&lt;1,"None")</f>
        <v>Low discount</v>
      </c>
      <c r="C406">
        <v>367</v>
      </c>
      <c r="D406" s="1">
        <v>12</v>
      </c>
      <c r="E406" s="1">
        <f>Sales_Table[[#This Row],[Units Sold]]*Sales_Table[[#This Row],[Sale Price]]-Sales_Table[[#This Row],[Discounts]]</f>
        <v>4007.64</v>
      </c>
      <c r="F406" s="1">
        <v>396.36</v>
      </c>
      <c r="G406" s="1">
        <v>1101</v>
      </c>
      <c r="H406" s="1">
        <f>Sales_Table[[#This Row],[sales amount]]-Sales_Table[[#This Row],[COGS]]</f>
        <v>2906.64</v>
      </c>
      <c r="I406" s="5">
        <v>41548</v>
      </c>
      <c r="J406" s="8">
        <f>MONTH(Sales_Table[[#This Row],[Date]])</f>
        <v>10</v>
      </c>
      <c r="K406" s="8">
        <f>YEAR(Sales_Table[[#This Row],[Date]])</f>
        <v>2013</v>
      </c>
    </row>
    <row r="407" spans="1:11" x14ac:dyDescent="0.3">
      <c r="A407" s="4" t="s">
        <v>8</v>
      </c>
      <c r="B407" s="4" t="str" cm="1">
        <f t="array" ref="B407">_xlfn.IFS(Sales_Table[[#This Row],[Discounts]]&gt;50000,"High discount",Sales_Table[[#This Row],[Discounts]]&gt;=5001,"medium discount",Sales_Table[[#This Row],[Discounts]]&gt;=1,"Low discount",Sales_Table[[#This Row],[Discounts]]&lt;1,"None")</f>
        <v>High discount</v>
      </c>
      <c r="C407">
        <v>3802.5</v>
      </c>
      <c r="D407" s="1">
        <v>300</v>
      </c>
      <c r="E407" s="1">
        <f>Sales_Table[[#This Row],[Units Sold]]*Sales_Table[[#This Row],[Sale Price]]-Sales_Table[[#This Row],[Discounts]]</f>
        <v>1038082.5</v>
      </c>
      <c r="F407" s="1">
        <v>102667.5</v>
      </c>
      <c r="G407" s="1">
        <v>950625</v>
      </c>
      <c r="H407" s="1">
        <f>Sales_Table[[#This Row],[sales amount]]-Sales_Table[[#This Row],[COGS]]</f>
        <v>87457.5</v>
      </c>
      <c r="I407" s="5">
        <v>41730</v>
      </c>
      <c r="J407" s="8">
        <f>MONTH(Sales_Table[[#This Row],[Date]])</f>
        <v>4</v>
      </c>
      <c r="K407" s="8">
        <f>YEAR(Sales_Table[[#This Row],[Date]])</f>
        <v>2014</v>
      </c>
    </row>
    <row r="408" spans="1:11" x14ac:dyDescent="0.3">
      <c r="A408" s="4" t="s">
        <v>8</v>
      </c>
      <c r="B408" s="4" t="str" cm="1">
        <f t="array" ref="B408">_xlfn.IFS(Sales_Table[[#This Row],[Discounts]]&gt;50000,"High discount",Sales_Table[[#This Row],[Discounts]]&gt;=5001,"medium discount",Sales_Table[[#This Row],[Discounts]]&gt;=1,"Low discount",Sales_Table[[#This Row],[Discounts]]&lt;1,"None")</f>
        <v>High discount</v>
      </c>
      <c r="C408">
        <v>1666</v>
      </c>
      <c r="D408" s="1">
        <v>350</v>
      </c>
      <c r="E408" s="1">
        <f>Sales_Table[[#This Row],[Units Sold]]*Sales_Table[[#This Row],[Sale Price]]-Sales_Table[[#This Row],[Discounts]]</f>
        <v>530621</v>
      </c>
      <c r="F408" s="1">
        <v>52479</v>
      </c>
      <c r="G408" s="1">
        <v>433160</v>
      </c>
      <c r="H408" s="1">
        <f>Sales_Table[[#This Row],[sales amount]]-Sales_Table[[#This Row],[COGS]]</f>
        <v>97461</v>
      </c>
      <c r="I408" s="5">
        <v>41760</v>
      </c>
      <c r="J408" s="8">
        <f>MONTH(Sales_Table[[#This Row],[Date]])</f>
        <v>5</v>
      </c>
      <c r="K408" s="8">
        <f>YEAR(Sales_Table[[#This Row],[Date]])</f>
        <v>2014</v>
      </c>
    </row>
    <row r="409" spans="1:11" x14ac:dyDescent="0.3">
      <c r="A409" s="4" t="s">
        <v>8</v>
      </c>
      <c r="B409" s="4" t="str" cm="1">
        <f t="array" ref="B409">_xlfn.IFS(Sales_Table[[#This Row],[Discounts]]&gt;50000,"High discount",Sales_Table[[#This Row],[Discounts]]&gt;=5001,"medium discount",Sales_Table[[#This Row],[Discounts]]&gt;=1,"Low discount",Sales_Table[[#This Row],[Discounts]]&lt;1,"None")</f>
        <v>medium discount</v>
      </c>
      <c r="C409">
        <v>322</v>
      </c>
      <c r="D409" s="1">
        <v>300</v>
      </c>
      <c r="E409" s="1">
        <f>Sales_Table[[#This Row],[Units Sold]]*Sales_Table[[#This Row],[Sale Price]]-Sales_Table[[#This Row],[Discounts]]</f>
        <v>87906</v>
      </c>
      <c r="F409" s="1">
        <v>8694</v>
      </c>
      <c r="G409" s="1">
        <v>80500</v>
      </c>
      <c r="H409" s="1">
        <f>Sales_Table[[#This Row],[sales amount]]-Sales_Table[[#This Row],[COGS]]</f>
        <v>7406</v>
      </c>
      <c r="I409" s="5">
        <v>41518</v>
      </c>
      <c r="J409" s="8">
        <f>MONTH(Sales_Table[[#This Row],[Date]])</f>
        <v>9</v>
      </c>
      <c r="K409" s="8">
        <f>YEAR(Sales_Table[[#This Row],[Date]])</f>
        <v>2013</v>
      </c>
    </row>
    <row r="410" spans="1:11" x14ac:dyDescent="0.3">
      <c r="A410" s="4" t="s">
        <v>8</v>
      </c>
      <c r="B410" s="4" t="str" cm="1">
        <f t="array" ref="B410">_xlfn.IFS(Sales_Table[[#This Row],[Discounts]]&gt;50000,"High discount",Sales_Table[[#This Row],[Discounts]]&gt;=5001,"medium discount",Sales_Table[[#This Row],[Discounts]]&gt;=1,"Low discount",Sales_Table[[#This Row],[Discounts]]&lt;1,"None")</f>
        <v>Low discount</v>
      </c>
      <c r="C410">
        <v>2321</v>
      </c>
      <c r="D410" s="1">
        <v>12</v>
      </c>
      <c r="E410" s="1">
        <f>Sales_Table[[#This Row],[Units Sold]]*Sales_Table[[#This Row],[Sale Price]]-Sales_Table[[#This Row],[Discounts]]</f>
        <v>25345.32</v>
      </c>
      <c r="F410" s="1">
        <v>2506.6799999999998</v>
      </c>
      <c r="G410" s="1">
        <v>6963</v>
      </c>
      <c r="H410" s="1">
        <f>Sales_Table[[#This Row],[sales amount]]-Sales_Table[[#This Row],[COGS]]</f>
        <v>18382.32</v>
      </c>
      <c r="I410" s="5">
        <v>41944</v>
      </c>
      <c r="J410" s="8">
        <f>MONTH(Sales_Table[[#This Row],[Date]])</f>
        <v>11</v>
      </c>
      <c r="K410" s="8">
        <f>YEAR(Sales_Table[[#This Row],[Date]])</f>
        <v>2014</v>
      </c>
    </row>
    <row r="411" spans="1:11" x14ac:dyDescent="0.3">
      <c r="A411" s="4" t="s">
        <v>8</v>
      </c>
      <c r="B411" s="4" t="str" cm="1">
        <f t="array" ref="B411">_xlfn.IFS(Sales_Table[[#This Row],[Discounts]]&gt;50000,"High discount",Sales_Table[[#This Row],[Discounts]]&gt;=5001,"medium discount",Sales_Table[[#This Row],[Discounts]]&gt;=1,"Low discount",Sales_Table[[#This Row],[Discounts]]&lt;1,"None")</f>
        <v>medium discount</v>
      </c>
      <c r="C411">
        <v>1857</v>
      </c>
      <c r="D411" s="1">
        <v>125</v>
      </c>
      <c r="E411" s="1">
        <f>Sales_Table[[#This Row],[Units Sold]]*Sales_Table[[#This Row],[Sale Price]]-Sales_Table[[#This Row],[Discounts]]</f>
        <v>211233.75</v>
      </c>
      <c r="F411" s="1">
        <v>20891.25</v>
      </c>
      <c r="G411" s="1">
        <v>222840</v>
      </c>
      <c r="H411" s="1">
        <f>Sales_Table[[#This Row],[sales amount]]-Sales_Table[[#This Row],[COGS]]</f>
        <v>-11606.25</v>
      </c>
      <c r="I411" s="5">
        <v>41579</v>
      </c>
      <c r="J411" s="8">
        <f>MONTH(Sales_Table[[#This Row],[Date]])</f>
        <v>11</v>
      </c>
      <c r="K411" s="8">
        <f>YEAR(Sales_Table[[#This Row],[Date]])</f>
        <v>2013</v>
      </c>
    </row>
    <row r="412" spans="1:11" x14ac:dyDescent="0.3">
      <c r="A412" s="4" t="s">
        <v>8</v>
      </c>
      <c r="B412" s="4" t="str" cm="1">
        <f t="array" ref="B412">_xlfn.IFS(Sales_Table[[#This Row],[Discounts]]&gt;50000,"High discount",Sales_Table[[#This Row],[Discounts]]&gt;=5001,"medium discount",Sales_Table[[#This Row],[Discounts]]&gt;=1,"Low discount",Sales_Table[[#This Row],[Discounts]]&lt;1,"None")</f>
        <v>Low discount</v>
      </c>
      <c r="C412">
        <v>1611</v>
      </c>
      <c r="D412" s="1">
        <v>7</v>
      </c>
      <c r="E412" s="1">
        <f>Sales_Table[[#This Row],[Units Sold]]*Sales_Table[[#This Row],[Sale Price]]-Sales_Table[[#This Row],[Discounts]]</f>
        <v>10262.07</v>
      </c>
      <c r="F412" s="1">
        <v>1014.93</v>
      </c>
      <c r="G412" s="1">
        <v>8055</v>
      </c>
      <c r="H412" s="1">
        <f>Sales_Table[[#This Row],[sales amount]]-Sales_Table[[#This Row],[COGS]]</f>
        <v>2207.0699999999997</v>
      </c>
      <c r="I412" s="5">
        <v>41609</v>
      </c>
      <c r="J412" s="8">
        <f>MONTH(Sales_Table[[#This Row],[Date]])</f>
        <v>12</v>
      </c>
      <c r="K412" s="8">
        <f>YEAR(Sales_Table[[#This Row],[Date]])</f>
        <v>2013</v>
      </c>
    </row>
    <row r="413" spans="1:11" x14ac:dyDescent="0.3">
      <c r="A413" s="4" t="s">
        <v>8</v>
      </c>
      <c r="B413" s="4" t="str" cm="1">
        <f t="array" ref="B413">_xlfn.IFS(Sales_Table[[#This Row],[Discounts]]&gt;50000,"High discount",Sales_Table[[#This Row],[Discounts]]&gt;=5001,"medium discount",Sales_Table[[#This Row],[Discounts]]&gt;=1,"Low discount",Sales_Table[[#This Row],[Discounts]]&lt;1,"None")</f>
        <v>medium discount</v>
      </c>
      <c r="C413">
        <v>2797</v>
      </c>
      <c r="D413" s="1">
        <v>125</v>
      </c>
      <c r="E413" s="1">
        <f>Sales_Table[[#This Row],[Units Sold]]*Sales_Table[[#This Row],[Sale Price]]-Sales_Table[[#This Row],[Discounts]]</f>
        <v>318158.75</v>
      </c>
      <c r="F413" s="1">
        <v>31466.25</v>
      </c>
      <c r="G413" s="1">
        <v>335640</v>
      </c>
      <c r="H413" s="1">
        <f>Sales_Table[[#This Row],[sales amount]]-Sales_Table[[#This Row],[COGS]]</f>
        <v>-17481.25</v>
      </c>
      <c r="I413" s="5">
        <v>41974</v>
      </c>
      <c r="J413" s="8">
        <f>MONTH(Sales_Table[[#This Row],[Date]])</f>
        <v>12</v>
      </c>
      <c r="K413" s="8">
        <f>YEAR(Sales_Table[[#This Row],[Date]])</f>
        <v>2014</v>
      </c>
    </row>
    <row r="414" spans="1:11" x14ac:dyDescent="0.3">
      <c r="A414" s="4" t="s">
        <v>8</v>
      </c>
      <c r="B414" s="4" t="str" cm="1">
        <f t="array" ref="B414">_xlfn.IFS(Sales_Table[[#This Row],[Discounts]]&gt;50000,"High discount",Sales_Table[[#This Row],[Discounts]]&gt;=5001,"medium discount",Sales_Table[[#This Row],[Discounts]]&gt;=1,"Low discount",Sales_Table[[#This Row],[Discounts]]&lt;1,"None")</f>
        <v>medium discount</v>
      </c>
      <c r="C414">
        <v>334</v>
      </c>
      <c r="D414" s="1">
        <v>300</v>
      </c>
      <c r="E414" s="1">
        <f>Sales_Table[[#This Row],[Units Sold]]*Sales_Table[[#This Row],[Sale Price]]-Sales_Table[[#This Row],[Discounts]]</f>
        <v>91182</v>
      </c>
      <c r="F414" s="1">
        <v>9018</v>
      </c>
      <c r="G414" s="1">
        <v>83500</v>
      </c>
      <c r="H414" s="1">
        <f>Sales_Table[[#This Row],[sales amount]]-Sales_Table[[#This Row],[COGS]]</f>
        <v>7682</v>
      </c>
      <c r="I414" s="5">
        <v>41609</v>
      </c>
      <c r="J414" s="8">
        <f>MONTH(Sales_Table[[#This Row],[Date]])</f>
        <v>12</v>
      </c>
      <c r="K414" s="8">
        <f>YEAR(Sales_Table[[#This Row],[Date]])</f>
        <v>2013</v>
      </c>
    </row>
    <row r="415" spans="1:11" x14ac:dyDescent="0.3">
      <c r="A415" s="4" t="s">
        <v>9</v>
      </c>
      <c r="B415" s="4" t="str" cm="1">
        <f t="array" ref="B415">_xlfn.IFS(Sales_Table[[#This Row],[Discounts]]&gt;50000,"High discount",Sales_Table[[#This Row],[Discounts]]&gt;=5001,"medium discount",Sales_Table[[#This Row],[Discounts]]&gt;=1,"Low discount",Sales_Table[[#This Row],[Discounts]]&lt;1,"None")</f>
        <v>High discount</v>
      </c>
      <c r="C415">
        <v>2565</v>
      </c>
      <c r="D415" s="1">
        <v>300</v>
      </c>
      <c r="E415" s="1">
        <f>Sales_Table[[#This Row],[Units Sold]]*Sales_Table[[#This Row],[Sale Price]]-Sales_Table[[#This Row],[Discounts]]</f>
        <v>700245</v>
      </c>
      <c r="F415" s="1">
        <v>69255</v>
      </c>
      <c r="G415" s="1">
        <v>641250</v>
      </c>
      <c r="H415" s="1">
        <f>Sales_Table[[#This Row],[sales amount]]-Sales_Table[[#This Row],[COGS]]</f>
        <v>58995</v>
      </c>
      <c r="I415" s="5">
        <v>41640</v>
      </c>
      <c r="J415" s="8">
        <f>MONTH(Sales_Table[[#This Row],[Date]])</f>
        <v>1</v>
      </c>
      <c r="K415" s="8">
        <f>YEAR(Sales_Table[[#This Row],[Date]])</f>
        <v>2014</v>
      </c>
    </row>
    <row r="416" spans="1:11" x14ac:dyDescent="0.3">
      <c r="A416" s="4" t="s">
        <v>9</v>
      </c>
      <c r="B416" s="4" t="str" cm="1">
        <f t="array" ref="B416">_xlfn.IFS(Sales_Table[[#This Row],[Discounts]]&gt;50000,"High discount",Sales_Table[[#This Row],[Discounts]]&gt;=5001,"medium discount",Sales_Table[[#This Row],[Discounts]]&gt;=1,"Low discount",Sales_Table[[#This Row],[Discounts]]&lt;1,"None")</f>
        <v>High discount</v>
      </c>
      <c r="C416">
        <v>2417</v>
      </c>
      <c r="D416" s="1">
        <v>350</v>
      </c>
      <c r="E416" s="1">
        <f>Sales_Table[[#This Row],[Units Sold]]*Sales_Table[[#This Row],[Sale Price]]-Sales_Table[[#This Row],[Discounts]]</f>
        <v>769814.5</v>
      </c>
      <c r="F416" s="1">
        <v>76135.5</v>
      </c>
      <c r="G416" s="1">
        <v>628420</v>
      </c>
      <c r="H416" s="1">
        <f>Sales_Table[[#This Row],[sales amount]]-Sales_Table[[#This Row],[COGS]]</f>
        <v>141394.5</v>
      </c>
      <c r="I416" s="5">
        <v>41640</v>
      </c>
      <c r="J416" s="8">
        <f>MONTH(Sales_Table[[#This Row],[Date]])</f>
        <v>1</v>
      </c>
      <c r="K416" s="8">
        <f>YEAR(Sales_Table[[#This Row],[Date]])</f>
        <v>2014</v>
      </c>
    </row>
    <row r="417" spans="1:11" x14ac:dyDescent="0.3">
      <c r="A417" s="4" t="s">
        <v>9</v>
      </c>
      <c r="B417" s="4" t="str" cm="1">
        <f t="array" ref="B417">_xlfn.IFS(Sales_Table[[#This Row],[Discounts]]&gt;50000,"High discount",Sales_Table[[#This Row],[Discounts]]&gt;=5001,"medium discount",Sales_Table[[#This Row],[Discounts]]&gt;=1,"Low discount",Sales_Table[[#This Row],[Discounts]]&lt;1,"None")</f>
        <v>Low discount</v>
      </c>
      <c r="C417">
        <v>3675</v>
      </c>
      <c r="D417" s="1">
        <v>15</v>
      </c>
      <c r="E417" s="1">
        <f>Sales_Table[[#This Row],[Units Sold]]*Sales_Table[[#This Row],[Sale Price]]-Sales_Table[[#This Row],[Discounts]]</f>
        <v>50163.75</v>
      </c>
      <c r="F417" s="1">
        <v>4961.25</v>
      </c>
      <c r="G417" s="1">
        <v>36750</v>
      </c>
      <c r="H417" s="1">
        <f>Sales_Table[[#This Row],[sales amount]]-Sales_Table[[#This Row],[COGS]]</f>
        <v>13413.75</v>
      </c>
      <c r="I417" s="5">
        <v>41730</v>
      </c>
      <c r="J417" s="8">
        <f>MONTH(Sales_Table[[#This Row],[Date]])</f>
        <v>4</v>
      </c>
      <c r="K417" s="8">
        <f>YEAR(Sales_Table[[#This Row],[Date]])</f>
        <v>2014</v>
      </c>
    </row>
    <row r="418" spans="1:11" x14ac:dyDescent="0.3">
      <c r="A418" s="4" t="s">
        <v>9</v>
      </c>
      <c r="B418" s="4" t="str" cm="1">
        <f t="array" ref="B418">_xlfn.IFS(Sales_Table[[#This Row],[Discounts]]&gt;50000,"High discount",Sales_Table[[#This Row],[Discounts]]&gt;=5001,"medium discount",Sales_Table[[#This Row],[Discounts]]&gt;=1,"Low discount",Sales_Table[[#This Row],[Discounts]]&lt;1,"None")</f>
        <v>medium discount</v>
      </c>
      <c r="C418">
        <v>1094</v>
      </c>
      <c r="D418" s="1">
        <v>300</v>
      </c>
      <c r="E418" s="1">
        <f>Sales_Table[[#This Row],[Units Sold]]*Sales_Table[[#This Row],[Sale Price]]-Sales_Table[[#This Row],[Discounts]]</f>
        <v>298662</v>
      </c>
      <c r="F418" s="1">
        <v>29538</v>
      </c>
      <c r="G418" s="1">
        <v>273500</v>
      </c>
      <c r="H418" s="1">
        <f>Sales_Table[[#This Row],[sales amount]]-Sales_Table[[#This Row],[COGS]]</f>
        <v>25162</v>
      </c>
      <c r="I418" s="5">
        <v>41791</v>
      </c>
      <c r="J418" s="8">
        <f>MONTH(Sales_Table[[#This Row],[Date]])</f>
        <v>6</v>
      </c>
      <c r="K418" s="8">
        <f>YEAR(Sales_Table[[#This Row],[Date]])</f>
        <v>2014</v>
      </c>
    </row>
    <row r="419" spans="1:11" x14ac:dyDescent="0.3">
      <c r="A419" s="4" t="s">
        <v>9</v>
      </c>
      <c r="B419" s="4" t="str" cm="1">
        <f t="array" ref="B419">_xlfn.IFS(Sales_Table[[#This Row],[Discounts]]&gt;50000,"High discount",Sales_Table[[#This Row],[Discounts]]&gt;=5001,"medium discount",Sales_Table[[#This Row],[Discounts]]&gt;=1,"Low discount",Sales_Table[[#This Row],[Discounts]]&lt;1,"None")</f>
        <v>Low discount</v>
      </c>
      <c r="C419">
        <v>1227</v>
      </c>
      <c r="D419" s="1">
        <v>15</v>
      </c>
      <c r="E419" s="1">
        <f>Sales_Table[[#This Row],[Units Sold]]*Sales_Table[[#This Row],[Sale Price]]-Sales_Table[[#This Row],[Discounts]]</f>
        <v>16748.55</v>
      </c>
      <c r="F419" s="1">
        <v>1656.45</v>
      </c>
      <c r="G419" s="1">
        <v>12270</v>
      </c>
      <c r="H419" s="1">
        <f>Sales_Table[[#This Row],[sales amount]]-Sales_Table[[#This Row],[COGS]]</f>
        <v>4478.5499999999993</v>
      </c>
      <c r="I419" s="5">
        <v>41913</v>
      </c>
      <c r="J419" s="8">
        <f>MONTH(Sales_Table[[#This Row],[Date]])</f>
        <v>10</v>
      </c>
      <c r="K419" s="8">
        <f>YEAR(Sales_Table[[#This Row],[Date]])</f>
        <v>2014</v>
      </c>
    </row>
    <row r="420" spans="1:11" x14ac:dyDescent="0.3">
      <c r="A420" s="4" t="s">
        <v>9</v>
      </c>
      <c r="B420" s="4" t="str" cm="1">
        <f t="array" ref="B420">_xlfn.IFS(Sales_Table[[#This Row],[Discounts]]&gt;50000,"High discount",Sales_Table[[#This Row],[Discounts]]&gt;=5001,"medium discount",Sales_Table[[#This Row],[Discounts]]&gt;=1,"Low discount",Sales_Table[[#This Row],[Discounts]]&lt;1,"None")</f>
        <v>Low discount</v>
      </c>
      <c r="C420">
        <v>367</v>
      </c>
      <c r="D420" s="1">
        <v>12</v>
      </c>
      <c r="E420" s="1">
        <f>Sales_Table[[#This Row],[Units Sold]]*Sales_Table[[#This Row],[Sale Price]]-Sales_Table[[#This Row],[Discounts]]</f>
        <v>4007.64</v>
      </c>
      <c r="F420" s="1">
        <v>396.36</v>
      </c>
      <c r="G420" s="1">
        <v>1101</v>
      </c>
      <c r="H420" s="1">
        <f>Sales_Table[[#This Row],[sales amount]]-Sales_Table[[#This Row],[COGS]]</f>
        <v>2906.64</v>
      </c>
      <c r="I420" s="5">
        <v>41548</v>
      </c>
      <c r="J420" s="8">
        <f>MONTH(Sales_Table[[#This Row],[Date]])</f>
        <v>10</v>
      </c>
      <c r="K420" s="8">
        <f>YEAR(Sales_Table[[#This Row],[Date]])</f>
        <v>2013</v>
      </c>
    </row>
    <row r="421" spans="1:11" x14ac:dyDescent="0.3">
      <c r="A421" s="4" t="s">
        <v>9</v>
      </c>
      <c r="B421" s="4" t="str" cm="1">
        <f t="array" ref="B421">_xlfn.IFS(Sales_Table[[#This Row],[Discounts]]&gt;50000,"High discount",Sales_Table[[#This Row],[Discounts]]&gt;=5001,"medium discount",Sales_Table[[#This Row],[Discounts]]&gt;=1,"Low discount",Sales_Table[[#This Row],[Discounts]]&lt;1,"None")</f>
        <v>medium discount</v>
      </c>
      <c r="C421">
        <v>1324</v>
      </c>
      <c r="D421" s="1">
        <v>300</v>
      </c>
      <c r="E421" s="1">
        <f>Sales_Table[[#This Row],[Units Sold]]*Sales_Table[[#This Row],[Sale Price]]-Sales_Table[[#This Row],[Discounts]]</f>
        <v>361452</v>
      </c>
      <c r="F421" s="1">
        <v>35748</v>
      </c>
      <c r="G421" s="1">
        <v>331000</v>
      </c>
      <c r="H421" s="1">
        <f>Sales_Table[[#This Row],[sales amount]]-Sales_Table[[#This Row],[COGS]]</f>
        <v>30452</v>
      </c>
      <c r="I421" s="5">
        <v>41944</v>
      </c>
      <c r="J421" s="8">
        <f>MONTH(Sales_Table[[#This Row],[Date]])</f>
        <v>11</v>
      </c>
      <c r="K421" s="8">
        <f>YEAR(Sales_Table[[#This Row],[Date]])</f>
        <v>2014</v>
      </c>
    </row>
    <row r="422" spans="1:11" x14ac:dyDescent="0.3">
      <c r="A422" s="4" t="s">
        <v>9</v>
      </c>
      <c r="B422" s="4" t="str" cm="1">
        <f t="array" ref="B422">_xlfn.IFS(Sales_Table[[#This Row],[Discounts]]&gt;50000,"High discount",Sales_Table[[#This Row],[Discounts]]&gt;=5001,"medium discount",Sales_Table[[#This Row],[Discounts]]&gt;=1,"Low discount",Sales_Table[[#This Row],[Discounts]]&lt;1,"None")</f>
        <v>Low discount</v>
      </c>
      <c r="C422">
        <v>1775</v>
      </c>
      <c r="D422" s="1">
        <v>12</v>
      </c>
      <c r="E422" s="1">
        <f>Sales_Table[[#This Row],[Units Sold]]*Sales_Table[[#This Row],[Sale Price]]-Sales_Table[[#This Row],[Discounts]]</f>
        <v>19383</v>
      </c>
      <c r="F422" s="1">
        <v>1917</v>
      </c>
      <c r="G422" s="1">
        <v>5325</v>
      </c>
      <c r="H422" s="1">
        <f>Sales_Table[[#This Row],[sales amount]]-Sales_Table[[#This Row],[COGS]]</f>
        <v>14058</v>
      </c>
      <c r="I422" s="5">
        <v>41579</v>
      </c>
      <c r="J422" s="8">
        <f>MONTH(Sales_Table[[#This Row],[Date]])</f>
        <v>11</v>
      </c>
      <c r="K422" s="8">
        <f>YEAR(Sales_Table[[#This Row],[Date]])</f>
        <v>2013</v>
      </c>
    </row>
    <row r="423" spans="1:11" x14ac:dyDescent="0.3">
      <c r="A423" s="4" t="s">
        <v>9</v>
      </c>
      <c r="B423" s="4" t="str" cm="1">
        <f t="array" ref="B423">_xlfn.IFS(Sales_Table[[#This Row],[Discounts]]&gt;50000,"High discount",Sales_Table[[#This Row],[Discounts]]&gt;=5001,"medium discount",Sales_Table[[#This Row],[Discounts]]&gt;=1,"Low discount",Sales_Table[[#This Row],[Discounts]]&lt;1,"None")</f>
        <v>medium discount</v>
      </c>
      <c r="C423">
        <v>2797</v>
      </c>
      <c r="D423" s="1">
        <v>125</v>
      </c>
      <c r="E423" s="1">
        <f>Sales_Table[[#This Row],[Units Sold]]*Sales_Table[[#This Row],[Sale Price]]-Sales_Table[[#This Row],[Discounts]]</f>
        <v>318158.75</v>
      </c>
      <c r="F423" s="1">
        <v>31466.25</v>
      </c>
      <c r="G423" s="1">
        <v>335640</v>
      </c>
      <c r="H423" s="1">
        <f>Sales_Table[[#This Row],[sales amount]]-Sales_Table[[#This Row],[COGS]]</f>
        <v>-17481.25</v>
      </c>
      <c r="I423" s="5">
        <v>41974</v>
      </c>
      <c r="J423" s="8">
        <f>MONTH(Sales_Table[[#This Row],[Date]])</f>
        <v>12</v>
      </c>
      <c r="K423" s="8">
        <f>YEAR(Sales_Table[[#This Row],[Date]])</f>
        <v>2014</v>
      </c>
    </row>
    <row r="424" spans="1:11" x14ac:dyDescent="0.3">
      <c r="A424" s="4" t="s">
        <v>10</v>
      </c>
      <c r="B424" s="4" t="str" cm="1">
        <f t="array" ref="B424">_xlfn.IFS(Sales_Table[[#This Row],[Discounts]]&gt;50000,"High discount",Sales_Table[[#This Row],[Discounts]]&gt;=5001,"medium discount",Sales_Table[[#This Row],[Discounts]]&gt;=1,"Low discount",Sales_Table[[#This Row],[Discounts]]&lt;1,"None")</f>
        <v>Low discount</v>
      </c>
      <c r="C424">
        <v>245</v>
      </c>
      <c r="D424" s="1">
        <v>15</v>
      </c>
      <c r="E424" s="1">
        <f>Sales_Table[[#This Row],[Units Sold]]*Sales_Table[[#This Row],[Sale Price]]-Sales_Table[[#This Row],[Discounts]]</f>
        <v>3344.25</v>
      </c>
      <c r="F424" s="1">
        <v>330.75</v>
      </c>
      <c r="G424" s="1">
        <v>2450</v>
      </c>
      <c r="H424" s="1">
        <f>Sales_Table[[#This Row],[sales amount]]-Sales_Table[[#This Row],[COGS]]</f>
        <v>894.25</v>
      </c>
      <c r="I424" s="5">
        <v>41760</v>
      </c>
      <c r="J424" s="8">
        <f>MONTH(Sales_Table[[#This Row],[Date]])</f>
        <v>5</v>
      </c>
      <c r="K424" s="8">
        <f>YEAR(Sales_Table[[#This Row],[Date]])</f>
        <v>2014</v>
      </c>
    </row>
    <row r="425" spans="1:11" x14ac:dyDescent="0.3">
      <c r="A425" s="4" t="s">
        <v>10</v>
      </c>
      <c r="B425" s="4" t="str" cm="1">
        <f t="array" ref="B425">_xlfn.IFS(Sales_Table[[#This Row],[Discounts]]&gt;50000,"High discount",Sales_Table[[#This Row],[Discounts]]&gt;=5001,"medium discount",Sales_Table[[#This Row],[Discounts]]&gt;=1,"Low discount",Sales_Table[[#This Row],[Discounts]]&lt;1,"None")</f>
        <v>High discount</v>
      </c>
      <c r="C425">
        <v>3793.5</v>
      </c>
      <c r="D425" s="1">
        <v>300</v>
      </c>
      <c r="E425" s="1">
        <f>Sales_Table[[#This Row],[Units Sold]]*Sales_Table[[#This Row],[Sale Price]]-Sales_Table[[#This Row],[Discounts]]</f>
        <v>1035625.5</v>
      </c>
      <c r="F425" s="1">
        <v>102424.5</v>
      </c>
      <c r="G425" s="1">
        <v>948375</v>
      </c>
      <c r="H425" s="1">
        <f>Sales_Table[[#This Row],[sales amount]]-Sales_Table[[#This Row],[COGS]]</f>
        <v>87250.5</v>
      </c>
      <c r="I425" s="5">
        <v>41821</v>
      </c>
      <c r="J425" s="8">
        <f>MONTH(Sales_Table[[#This Row],[Date]])</f>
        <v>7</v>
      </c>
      <c r="K425" s="8">
        <f>YEAR(Sales_Table[[#This Row],[Date]])</f>
        <v>2014</v>
      </c>
    </row>
    <row r="426" spans="1:11" x14ac:dyDescent="0.3">
      <c r="A426" s="4" t="s">
        <v>10</v>
      </c>
      <c r="B426" s="4" t="str" cm="1">
        <f t="array" ref="B426">_xlfn.IFS(Sales_Table[[#This Row],[Discounts]]&gt;50000,"High discount",Sales_Table[[#This Row],[Discounts]]&gt;=5001,"medium discount",Sales_Table[[#This Row],[Discounts]]&gt;=1,"Low discount",Sales_Table[[#This Row],[Discounts]]&lt;1,"None")</f>
        <v>medium discount</v>
      </c>
      <c r="C426">
        <v>1307</v>
      </c>
      <c r="D426" s="1">
        <v>350</v>
      </c>
      <c r="E426" s="1">
        <f>Sales_Table[[#This Row],[Units Sold]]*Sales_Table[[#This Row],[Sale Price]]-Sales_Table[[#This Row],[Discounts]]</f>
        <v>416279.5</v>
      </c>
      <c r="F426" s="1">
        <v>41170.5</v>
      </c>
      <c r="G426" s="1">
        <v>339820</v>
      </c>
      <c r="H426" s="1">
        <f>Sales_Table[[#This Row],[sales amount]]-Sales_Table[[#This Row],[COGS]]</f>
        <v>76459.5</v>
      </c>
      <c r="I426" s="5">
        <v>41821</v>
      </c>
      <c r="J426" s="8">
        <f>MONTH(Sales_Table[[#This Row],[Date]])</f>
        <v>7</v>
      </c>
      <c r="K426" s="8">
        <f>YEAR(Sales_Table[[#This Row],[Date]])</f>
        <v>2014</v>
      </c>
    </row>
    <row r="427" spans="1:11" x14ac:dyDescent="0.3">
      <c r="A427" s="4" t="s">
        <v>10</v>
      </c>
      <c r="B427" s="4" t="str" cm="1">
        <f t="array" ref="B427">_xlfn.IFS(Sales_Table[[#This Row],[Discounts]]&gt;50000,"High discount",Sales_Table[[#This Row],[Discounts]]&gt;=5001,"medium discount",Sales_Table[[#This Row],[Discounts]]&gt;=1,"Low discount",Sales_Table[[#This Row],[Discounts]]&lt;1,"None")</f>
        <v>medium discount</v>
      </c>
      <c r="C427">
        <v>567</v>
      </c>
      <c r="D427" s="1">
        <v>125</v>
      </c>
      <c r="E427" s="1">
        <f>Sales_Table[[#This Row],[Units Sold]]*Sales_Table[[#This Row],[Sale Price]]-Sales_Table[[#This Row],[Discounts]]</f>
        <v>64496.25</v>
      </c>
      <c r="F427" s="1">
        <v>6378.75</v>
      </c>
      <c r="G427" s="1">
        <v>68040</v>
      </c>
      <c r="H427" s="1">
        <f>Sales_Table[[#This Row],[sales amount]]-Sales_Table[[#This Row],[COGS]]</f>
        <v>-3543.75</v>
      </c>
      <c r="I427" s="5">
        <v>41883</v>
      </c>
      <c r="J427" s="8">
        <f>MONTH(Sales_Table[[#This Row],[Date]])</f>
        <v>9</v>
      </c>
      <c r="K427" s="8">
        <f>YEAR(Sales_Table[[#This Row],[Date]])</f>
        <v>2014</v>
      </c>
    </row>
    <row r="428" spans="1:11" x14ac:dyDescent="0.3">
      <c r="A428" s="4" t="s">
        <v>10</v>
      </c>
      <c r="B428" s="4" t="str" cm="1">
        <f t="array" ref="B428">_xlfn.IFS(Sales_Table[[#This Row],[Discounts]]&gt;50000,"High discount",Sales_Table[[#This Row],[Discounts]]&gt;=5001,"medium discount",Sales_Table[[#This Row],[Discounts]]&gt;=1,"Low discount",Sales_Table[[#This Row],[Discounts]]&lt;1,"None")</f>
        <v>medium discount</v>
      </c>
      <c r="C428">
        <v>2110</v>
      </c>
      <c r="D428" s="1">
        <v>125</v>
      </c>
      <c r="E428" s="1">
        <f>Sales_Table[[#This Row],[Units Sold]]*Sales_Table[[#This Row],[Sale Price]]-Sales_Table[[#This Row],[Discounts]]</f>
        <v>240012.5</v>
      </c>
      <c r="F428" s="1">
        <v>23737.5</v>
      </c>
      <c r="G428" s="1">
        <v>253200</v>
      </c>
      <c r="H428" s="1">
        <f>Sales_Table[[#This Row],[sales amount]]-Sales_Table[[#This Row],[COGS]]</f>
        <v>-13187.5</v>
      </c>
      <c r="I428" s="5">
        <v>41883</v>
      </c>
      <c r="J428" s="8">
        <f>MONTH(Sales_Table[[#This Row],[Date]])</f>
        <v>9</v>
      </c>
      <c r="K428" s="8">
        <f>YEAR(Sales_Table[[#This Row],[Date]])</f>
        <v>2014</v>
      </c>
    </row>
    <row r="429" spans="1:11" x14ac:dyDescent="0.3">
      <c r="A429" s="4" t="s">
        <v>10</v>
      </c>
      <c r="B429" s="4" t="str" cm="1">
        <f t="array" ref="B429">_xlfn.IFS(Sales_Table[[#This Row],[Discounts]]&gt;50000,"High discount",Sales_Table[[#This Row],[Discounts]]&gt;=5001,"medium discount",Sales_Table[[#This Row],[Discounts]]&gt;=1,"Low discount",Sales_Table[[#This Row],[Discounts]]&lt;1,"None")</f>
        <v>medium discount</v>
      </c>
      <c r="C429">
        <v>1269</v>
      </c>
      <c r="D429" s="1">
        <v>350</v>
      </c>
      <c r="E429" s="1">
        <f>Sales_Table[[#This Row],[Units Sold]]*Sales_Table[[#This Row],[Sale Price]]-Sales_Table[[#This Row],[Discounts]]</f>
        <v>404176.5</v>
      </c>
      <c r="F429" s="1">
        <v>39973.5</v>
      </c>
      <c r="G429" s="1">
        <v>329940</v>
      </c>
      <c r="H429" s="1">
        <f>Sales_Table[[#This Row],[sales amount]]-Sales_Table[[#This Row],[COGS]]</f>
        <v>74236.5</v>
      </c>
      <c r="I429" s="5">
        <v>41913</v>
      </c>
      <c r="J429" s="8">
        <f>MONTH(Sales_Table[[#This Row],[Date]])</f>
        <v>10</v>
      </c>
      <c r="K429" s="8">
        <f>YEAR(Sales_Table[[#This Row],[Date]])</f>
        <v>2014</v>
      </c>
    </row>
    <row r="430" spans="1:11" x14ac:dyDescent="0.3">
      <c r="A430" s="4" t="s">
        <v>11</v>
      </c>
      <c r="B430" s="4" t="str" cm="1">
        <f t="array" ref="B430">_xlfn.IFS(Sales_Table[[#This Row],[Discounts]]&gt;50000,"High discount",Sales_Table[[#This Row],[Discounts]]&gt;=5001,"medium discount",Sales_Table[[#This Row],[Discounts]]&gt;=1,"Low discount",Sales_Table[[#This Row],[Discounts]]&lt;1,"None")</f>
        <v>Low discount</v>
      </c>
      <c r="C430">
        <v>1956</v>
      </c>
      <c r="D430" s="1">
        <v>12</v>
      </c>
      <c r="E430" s="1">
        <f>Sales_Table[[#This Row],[Units Sold]]*Sales_Table[[#This Row],[Sale Price]]-Sales_Table[[#This Row],[Discounts]]</f>
        <v>21359.52</v>
      </c>
      <c r="F430" s="1">
        <v>2112.48</v>
      </c>
      <c r="G430" s="1">
        <v>5868</v>
      </c>
      <c r="H430" s="1">
        <f>Sales_Table[[#This Row],[sales amount]]-Sales_Table[[#This Row],[COGS]]</f>
        <v>15491.52</v>
      </c>
      <c r="I430" s="5">
        <v>41640</v>
      </c>
      <c r="J430" s="8">
        <f>MONTH(Sales_Table[[#This Row],[Date]])</f>
        <v>1</v>
      </c>
      <c r="K430" s="8">
        <f>YEAR(Sales_Table[[#This Row],[Date]])</f>
        <v>2014</v>
      </c>
    </row>
    <row r="431" spans="1:11" x14ac:dyDescent="0.3">
      <c r="A431" s="4" t="s">
        <v>11</v>
      </c>
      <c r="B431" s="4" t="str" cm="1">
        <f t="array" ref="B431">_xlfn.IFS(Sales_Table[[#This Row],[Discounts]]&gt;50000,"High discount",Sales_Table[[#This Row],[Discounts]]&gt;=5001,"medium discount",Sales_Table[[#This Row],[Discounts]]&gt;=1,"Low discount",Sales_Table[[#This Row],[Discounts]]&lt;1,"None")</f>
        <v>High discount</v>
      </c>
      <c r="C431">
        <v>2659</v>
      </c>
      <c r="D431" s="1">
        <v>300</v>
      </c>
      <c r="E431" s="1">
        <f>Sales_Table[[#This Row],[Units Sold]]*Sales_Table[[#This Row],[Sale Price]]-Sales_Table[[#This Row],[Discounts]]</f>
        <v>725907</v>
      </c>
      <c r="F431" s="1">
        <v>71793</v>
      </c>
      <c r="G431" s="1">
        <v>664750</v>
      </c>
      <c r="H431" s="1">
        <f>Sales_Table[[#This Row],[sales amount]]-Sales_Table[[#This Row],[COGS]]</f>
        <v>61157</v>
      </c>
      <c r="I431" s="5">
        <v>41671</v>
      </c>
      <c r="J431" s="8">
        <f>MONTH(Sales_Table[[#This Row],[Date]])</f>
        <v>2</v>
      </c>
      <c r="K431" s="8">
        <f>YEAR(Sales_Table[[#This Row],[Date]])</f>
        <v>2014</v>
      </c>
    </row>
    <row r="432" spans="1:11" x14ac:dyDescent="0.3">
      <c r="A432" s="4" t="s">
        <v>11</v>
      </c>
      <c r="B432" s="4" t="str" cm="1">
        <f t="array" ref="B432">_xlfn.IFS(Sales_Table[[#This Row],[Discounts]]&gt;50000,"High discount",Sales_Table[[#This Row],[Discounts]]&gt;=5001,"medium discount",Sales_Table[[#This Row],[Discounts]]&gt;=1,"Low discount",Sales_Table[[#This Row],[Discounts]]&lt;1,"None")</f>
        <v>medium discount</v>
      </c>
      <c r="C432">
        <v>1351.5</v>
      </c>
      <c r="D432" s="1">
        <v>350</v>
      </c>
      <c r="E432" s="1">
        <f>Sales_Table[[#This Row],[Units Sold]]*Sales_Table[[#This Row],[Sale Price]]-Sales_Table[[#This Row],[Discounts]]</f>
        <v>430452.75</v>
      </c>
      <c r="F432" s="1">
        <v>42572.25</v>
      </c>
      <c r="G432" s="1">
        <v>351390</v>
      </c>
      <c r="H432" s="1">
        <f>Sales_Table[[#This Row],[sales amount]]-Sales_Table[[#This Row],[COGS]]</f>
        <v>79062.75</v>
      </c>
      <c r="I432" s="5">
        <v>41730</v>
      </c>
      <c r="J432" s="8">
        <f>MONTH(Sales_Table[[#This Row],[Date]])</f>
        <v>4</v>
      </c>
      <c r="K432" s="8">
        <f>YEAR(Sales_Table[[#This Row],[Date]])</f>
        <v>2014</v>
      </c>
    </row>
    <row r="433" spans="1:11" x14ac:dyDescent="0.3">
      <c r="A433" s="4" t="s">
        <v>11</v>
      </c>
      <c r="B433" s="4" t="str" cm="1">
        <f t="array" ref="B433">_xlfn.IFS(Sales_Table[[#This Row],[Discounts]]&gt;50000,"High discount",Sales_Table[[#This Row],[Discounts]]&gt;=5001,"medium discount",Sales_Table[[#This Row],[Discounts]]&gt;=1,"Low discount",Sales_Table[[#This Row],[Discounts]]&lt;1,"None")</f>
        <v>Low discount</v>
      </c>
      <c r="C433">
        <v>880</v>
      </c>
      <c r="D433" s="1">
        <v>12</v>
      </c>
      <c r="E433" s="1">
        <f>Sales_Table[[#This Row],[Units Sold]]*Sales_Table[[#This Row],[Sale Price]]-Sales_Table[[#This Row],[Discounts]]</f>
        <v>9609.6</v>
      </c>
      <c r="F433" s="1">
        <v>950.4</v>
      </c>
      <c r="G433" s="1">
        <v>2640</v>
      </c>
      <c r="H433" s="1">
        <f>Sales_Table[[#This Row],[sales amount]]-Sales_Table[[#This Row],[COGS]]</f>
        <v>6969.6</v>
      </c>
      <c r="I433" s="5">
        <v>41760</v>
      </c>
      <c r="J433" s="8">
        <f>MONTH(Sales_Table[[#This Row],[Date]])</f>
        <v>5</v>
      </c>
      <c r="K433" s="8">
        <f>YEAR(Sales_Table[[#This Row],[Date]])</f>
        <v>2014</v>
      </c>
    </row>
    <row r="434" spans="1:11" x14ac:dyDescent="0.3">
      <c r="A434" s="4" t="s">
        <v>11</v>
      </c>
      <c r="B434" s="4" t="str" cm="1">
        <f t="array" ref="B434">_xlfn.IFS(Sales_Table[[#This Row],[Discounts]]&gt;50000,"High discount",Sales_Table[[#This Row],[Discounts]]&gt;=5001,"medium discount",Sales_Table[[#This Row],[Discounts]]&gt;=1,"Low discount",Sales_Table[[#This Row],[Discounts]]&lt;1,"None")</f>
        <v>High discount</v>
      </c>
      <c r="C434">
        <v>1867</v>
      </c>
      <c r="D434" s="1">
        <v>300</v>
      </c>
      <c r="E434" s="1">
        <f>Sales_Table[[#This Row],[Units Sold]]*Sales_Table[[#This Row],[Sale Price]]-Sales_Table[[#This Row],[Discounts]]</f>
        <v>509691</v>
      </c>
      <c r="F434" s="1">
        <v>50409</v>
      </c>
      <c r="G434" s="1">
        <v>466750</v>
      </c>
      <c r="H434" s="1">
        <f>Sales_Table[[#This Row],[sales amount]]-Sales_Table[[#This Row],[COGS]]</f>
        <v>42941</v>
      </c>
      <c r="I434" s="5">
        <v>41883</v>
      </c>
      <c r="J434" s="8">
        <f>MONTH(Sales_Table[[#This Row],[Date]])</f>
        <v>9</v>
      </c>
      <c r="K434" s="8">
        <f>YEAR(Sales_Table[[#This Row],[Date]])</f>
        <v>2014</v>
      </c>
    </row>
    <row r="435" spans="1:11" x14ac:dyDescent="0.3">
      <c r="A435" s="4" t="s">
        <v>11</v>
      </c>
      <c r="B435" s="4" t="str" cm="1">
        <f t="array" ref="B435">_xlfn.IFS(Sales_Table[[#This Row],[Discounts]]&gt;50000,"High discount",Sales_Table[[#This Row],[Discounts]]&gt;=5001,"medium discount",Sales_Table[[#This Row],[Discounts]]&gt;=1,"Low discount",Sales_Table[[#This Row],[Discounts]]&lt;1,"None")</f>
        <v>Low discount</v>
      </c>
      <c r="C435">
        <v>2234</v>
      </c>
      <c r="D435" s="1">
        <v>12</v>
      </c>
      <c r="E435" s="1">
        <f>Sales_Table[[#This Row],[Units Sold]]*Sales_Table[[#This Row],[Sale Price]]-Sales_Table[[#This Row],[Discounts]]</f>
        <v>24395.279999999999</v>
      </c>
      <c r="F435" s="1">
        <v>2412.7199999999998</v>
      </c>
      <c r="G435" s="1">
        <v>6702</v>
      </c>
      <c r="H435" s="1">
        <f>Sales_Table[[#This Row],[sales amount]]-Sales_Table[[#This Row],[COGS]]</f>
        <v>17693.28</v>
      </c>
      <c r="I435" s="5">
        <v>41518</v>
      </c>
      <c r="J435" s="8">
        <f>MONTH(Sales_Table[[#This Row],[Date]])</f>
        <v>9</v>
      </c>
      <c r="K435" s="8">
        <f>YEAR(Sales_Table[[#This Row],[Date]])</f>
        <v>2013</v>
      </c>
    </row>
    <row r="436" spans="1:11" x14ac:dyDescent="0.3">
      <c r="A436" s="4" t="s">
        <v>11</v>
      </c>
      <c r="B436" s="4" t="str" cm="1">
        <f t="array" ref="B436">_xlfn.IFS(Sales_Table[[#This Row],[Discounts]]&gt;50000,"High discount",Sales_Table[[#This Row],[Discounts]]&gt;=5001,"medium discount",Sales_Table[[#This Row],[Discounts]]&gt;=1,"Low discount",Sales_Table[[#This Row],[Discounts]]&lt;1,"None")</f>
        <v>Low discount</v>
      </c>
      <c r="C436">
        <v>1227</v>
      </c>
      <c r="D436" s="1">
        <v>15</v>
      </c>
      <c r="E436" s="1">
        <f>Sales_Table[[#This Row],[Units Sold]]*Sales_Table[[#This Row],[Sale Price]]-Sales_Table[[#This Row],[Discounts]]</f>
        <v>16748.55</v>
      </c>
      <c r="F436" s="1">
        <v>1656.45</v>
      </c>
      <c r="G436" s="1">
        <v>12270</v>
      </c>
      <c r="H436" s="1">
        <f>Sales_Table[[#This Row],[sales amount]]-Sales_Table[[#This Row],[COGS]]</f>
        <v>4478.5499999999993</v>
      </c>
      <c r="I436" s="5">
        <v>41913</v>
      </c>
      <c r="J436" s="8">
        <f>MONTH(Sales_Table[[#This Row],[Date]])</f>
        <v>10</v>
      </c>
      <c r="K436" s="8">
        <f>YEAR(Sales_Table[[#This Row],[Date]])</f>
        <v>2014</v>
      </c>
    </row>
    <row r="437" spans="1:11" x14ac:dyDescent="0.3">
      <c r="A437" s="4" t="s">
        <v>11</v>
      </c>
      <c r="B437" s="4" t="str" cm="1">
        <f t="array" ref="B437">_xlfn.IFS(Sales_Table[[#This Row],[Discounts]]&gt;50000,"High discount",Sales_Table[[#This Row],[Discounts]]&gt;=5001,"medium discount",Sales_Table[[#This Row],[Discounts]]&gt;=1,"Low discount",Sales_Table[[#This Row],[Discounts]]&lt;1,"None")</f>
        <v>medium discount</v>
      </c>
      <c r="C437">
        <v>877</v>
      </c>
      <c r="D437" s="1">
        <v>125</v>
      </c>
      <c r="E437" s="1">
        <f>Sales_Table[[#This Row],[Units Sold]]*Sales_Table[[#This Row],[Sale Price]]-Sales_Table[[#This Row],[Discounts]]</f>
        <v>99758.75</v>
      </c>
      <c r="F437" s="1">
        <v>9866.25</v>
      </c>
      <c r="G437" s="1">
        <v>105240</v>
      </c>
      <c r="H437" s="1">
        <f>Sales_Table[[#This Row],[sales amount]]-Sales_Table[[#This Row],[COGS]]</f>
        <v>-5481.25</v>
      </c>
      <c r="I437" s="5">
        <v>41944</v>
      </c>
      <c r="J437" s="8">
        <f>MONTH(Sales_Table[[#This Row],[Date]])</f>
        <v>11</v>
      </c>
      <c r="K437" s="8">
        <f>YEAR(Sales_Table[[#This Row],[Date]])</f>
        <v>2014</v>
      </c>
    </row>
    <row r="438" spans="1:11" x14ac:dyDescent="0.3">
      <c r="A438" s="4" t="s">
        <v>12</v>
      </c>
      <c r="B438" s="4" t="str" cm="1">
        <f t="array" ref="B438">_xlfn.IFS(Sales_Table[[#This Row],[Discounts]]&gt;50000,"High discount",Sales_Table[[#This Row],[Discounts]]&gt;=5001,"medium discount",Sales_Table[[#This Row],[Discounts]]&gt;=1,"Low discount",Sales_Table[[#This Row],[Discounts]]&lt;1,"None")</f>
        <v>High discount</v>
      </c>
      <c r="C438">
        <v>2071</v>
      </c>
      <c r="D438" s="1">
        <v>350</v>
      </c>
      <c r="E438" s="1">
        <f>Sales_Table[[#This Row],[Units Sold]]*Sales_Table[[#This Row],[Sale Price]]-Sales_Table[[#This Row],[Discounts]]</f>
        <v>659613.5</v>
      </c>
      <c r="F438" s="1">
        <v>65236.5</v>
      </c>
      <c r="G438" s="1">
        <v>538460</v>
      </c>
      <c r="H438" s="1">
        <f>Sales_Table[[#This Row],[sales amount]]-Sales_Table[[#This Row],[COGS]]</f>
        <v>121153.5</v>
      </c>
      <c r="I438" s="5">
        <v>41883</v>
      </c>
      <c r="J438" s="8">
        <f>MONTH(Sales_Table[[#This Row],[Date]])</f>
        <v>9</v>
      </c>
      <c r="K438" s="8">
        <f>YEAR(Sales_Table[[#This Row],[Date]])</f>
        <v>2014</v>
      </c>
    </row>
    <row r="439" spans="1:11" x14ac:dyDescent="0.3">
      <c r="A439" s="4" t="s">
        <v>12</v>
      </c>
      <c r="B439" s="4" t="str" cm="1">
        <f t="array" ref="B439">_xlfn.IFS(Sales_Table[[#This Row],[Discounts]]&gt;50000,"High discount",Sales_Table[[#This Row],[Discounts]]&gt;=5001,"medium discount",Sales_Table[[#This Row],[Discounts]]&gt;=1,"Low discount",Sales_Table[[#This Row],[Discounts]]&lt;1,"None")</f>
        <v>medium discount</v>
      </c>
      <c r="C439">
        <v>1269</v>
      </c>
      <c r="D439" s="1">
        <v>350</v>
      </c>
      <c r="E439" s="1">
        <f>Sales_Table[[#This Row],[Units Sold]]*Sales_Table[[#This Row],[Sale Price]]-Sales_Table[[#This Row],[Discounts]]</f>
        <v>404176.5</v>
      </c>
      <c r="F439" s="1">
        <v>39973.5</v>
      </c>
      <c r="G439" s="1">
        <v>329940</v>
      </c>
      <c r="H439" s="1">
        <f>Sales_Table[[#This Row],[sales amount]]-Sales_Table[[#This Row],[COGS]]</f>
        <v>74236.5</v>
      </c>
      <c r="I439" s="5">
        <v>41913</v>
      </c>
      <c r="J439" s="8">
        <f>MONTH(Sales_Table[[#This Row],[Date]])</f>
        <v>10</v>
      </c>
      <c r="K439" s="8">
        <f>YEAR(Sales_Table[[#This Row],[Date]])</f>
        <v>2014</v>
      </c>
    </row>
    <row r="440" spans="1:11" x14ac:dyDescent="0.3">
      <c r="A440" s="4" t="s">
        <v>12</v>
      </c>
      <c r="B440" s="4" t="str" cm="1">
        <f t="array" ref="B440">_xlfn.IFS(Sales_Table[[#This Row],[Discounts]]&gt;50000,"High discount",Sales_Table[[#This Row],[Discounts]]&gt;=5001,"medium discount",Sales_Table[[#This Row],[Discounts]]&gt;=1,"Low discount",Sales_Table[[#This Row],[Discounts]]&lt;1,"None")</f>
        <v>Low discount</v>
      </c>
      <c r="C440">
        <v>970</v>
      </c>
      <c r="D440" s="1">
        <v>15</v>
      </c>
      <c r="E440" s="1">
        <f>Sales_Table[[#This Row],[Units Sold]]*Sales_Table[[#This Row],[Sale Price]]-Sales_Table[[#This Row],[Discounts]]</f>
        <v>13240.5</v>
      </c>
      <c r="F440" s="1">
        <v>1309.5</v>
      </c>
      <c r="G440" s="1">
        <v>9700</v>
      </c>
      <c r="H440" s="1">
        <f>Sales_Table[[#This Row],[sales amount]]-Sales_Table[[#This Row],[COGS]]</f>
        <v>3540.5</v>
      </c>
      <c r="I440" s="5">
        <v>41579</v>
      </c>
      <c r="J440" s="8">
        <f>MONTH(Sales_Table[[#This Row],[Date]])</f>
        <v>11</v>
      </c>
      <c r="K440" s="8">
        <f>YEAR(Sales_Table[[#This Row],[Date]])</f>
        <v>2013</v>
      </c>
    </row>
    <row r="441" spans="1:11" x14ac:dyDescent="0.3">
      <c r="A441" s="4" t="s">
        <v>12</v>
      </c>
      <c r="B441" s="4" t="str" cm="1">
        <f t="array" ref="B441">_xlfn.IFS(Sales_Table[[#This Row],[Discounts]]&gt;50000,"High discount",Sales_Table[[#This Row],[Discounts]]&gt;=5001,"medium discount",Sales_Table[[#This Row],[Discounts]]&gt;=1,"Low discount",Sales_Table[[#This Row],[Discounts]]&lt;1,"None")</f>
        <v>Low discount</v>
      </c>
      <c r="C441">
        <v>1694</v>
      </c>
      <c r="D441" s="1">
        <v>20</v>
      </c>
      <c r="E441" s="1">
        <f>Sales_Table[[#This Row],[Units Sold]]*Sales_Table[[#This Row],[Sale Price]]-Sales_Table[[#This Row],[Discounts]]</f>
        <v>30830.799999999999</v>
      </c>
      <c r="F441" s="1">
        <v>3049.2</v>
      </c>
      <c r="G441" s="1">
        <v>16940</v>
      </c>
      <c r="H441" s="1">
        <f>Sales_Table[[#This Row],[sales amount]]-Sales_Table[[#This Row],[COGS]]</f>
        <v>13890.8</v>
      </c>
      <c r="I441" s="5">
        <v>41944</v>
      </c>
      <c r="J441" s="8">
        <f>MONTH(Sales_Table[[#This Row],[Date]])</f>
        <v>11</v>
      </c>
      <c r="K441" s="8">
        <f>YEAR(Sales_Table[[#This Row],[Date]])</f>
        <v>2014</v>
      </c>
    </row>
    <row r="442" spans="1:11" x14ac:dyDescent="0.3">
      <c r="A442" s="4" t="s">
        <v>7</v>
      </c>
      <c r="B442" s="4" t="str" cm="1">
        <f t="array" ref="B442">_xlfn.IFS(Sales_Table[[#This Row],[Discounts]]&gt;50000,"High discount",Sales_Table[[#This Row],[Discounts]]&gt;=5001,"medium discount",Sales_Table[[#This Row],[Discounts]]&gt;=1,"Low discount",Sales_Table[[#This Row],[Discounts]]&lt;1,"None")</f>
        <v>Low discount</v>
      </c>
      <c r="C442">
        <v>663</v>
      </c>
      <c r="D442" s="1">
        <v>20</v>
      </c>
      <c r="E442" s="1">
        <f>Sales_Table[[#This Row],[Units Sold]]*Sales_Table[[#This Row],[Sale Price]]-Sales_Table[[#This Row],[Discounts]]</f>
        <v>12066.6</v>
      </c>
      <c r="F442" s="1">
        <v>1193.4000000000001</v>
      </c>
      <c r="G442" s="1">
        <v>6630</v>
      </c>
      <c r="H442" s="1">
        <f>Sales_Table[[#This Row],[sales amount]]-Sales_Table[[#This Row],[COGS]]</f>
        <v>5436.6</v>
      </c>
      <c r="I442" s="5">
        <v>41760</v>
      </c>
      <c r="J442" s="8">
        <f>MONTH(Sales_Table[[#This Row],[Date]])</f>
        <v>5</v>
      </c>
      <c r="K442" s="8">
        <f>YEAR(Sales_Table[[#This Row],[Date]])</f>
        <v>2014</v>
      </c>
    </row>
    <row r="443" spans="1:11" x14ac:dyDescent="0.3">
      <c r="A443" s="4" t="s">
        <v>7</v>
      </c>
      <c r="B443" s="4" t="str" cm="1">
        <f t="array" ref="B443">_xlfn.IFS(Sales_Table[[#This Row],[Discounts]]&gt;50000,"High discount",Sales_Table[[#This Row],[Discounts]]&gt;=5001,"medium discount",Sales_Table[[#This Row],[Discounts]]&gt;=1,"Low discount",Sales_Table[[#This Row],[Discounts]]&lt;1,"None")</f>
        <v>Low discount</v>
      </c>
      <c r="C443">
        <v>819</v>
      </c>
      <c r="D443" s="1">
        <v>7</v>
      </c>
      <c r="E443" s="1">
        <f>Sales_Table[[#This Row],[Units Sold]]*Sales_Table[[#This Row],[Sale Price]]-Sales_Table[[#This Row],[Discounts]]</f>
        <v>5217.03</v>
      </c>
      <c r="F443" s="1">
        <v>515.97</v>
      </c>
      <c r="G443" s="1">
        <v>4095</v>
      </c>
      <c r="H443" s="1">
        <f>Sales_Table[[#This Row],[sales amount]]-Sales_Table[[#This Row],[COGS]]</f>
        <v>1122.0299999999997</v>
      </c>
      <c r="I443" s="5">
        <v>41821</v>
      </c>
      <c r="J443" s="8">
        <f>MONTH(Sales_Table[[#This Row],[Date]])</f>
        <v>7</v>
      </c>
      <c r="K443" s="8">
        <f>YEAR(Sales_Table[[#This Row],[Date]])</f>
        <v>2014</v>
      </c>
    </row>
    <row r="444" spans="1:11" x14ac:dyDescent="0.3">
      <c r="A444" s="4" t="s">
        <v>7</v>
      </c>
      <c r="B444" s="4" t="str" cm="1">
        <f t="array" ref="B444">_xlfn.IFS(Sales_Table[[#This Row],[Discounts]]&gt;50000,"High discount",Sales_Table[[#This Row],[Discounts]]&gt;=5001,"medium discount",Sales_Table[[#This Row],[Discounts]]&gt;=1,"Low discount",Sales_Table[[#This Row],[Discounts]]&lt;1,"None")</f>
        <v>Low discount</v>
      </c>
      <c r="C444">
        <v>1580</v>
      </c>
      <c r="D444" s="1">
        <v>12</v>
      </c>
      <c r="E444" s="1">
        <f>Sales_Table[[#This Row],[Units Sold]]*Sales_Table[[#This Row],[Sale Price]]-Sales_Table[[#This Row],[Discounts]]</f>
        <v>17253.599999999999</v>
      </c>
      <c r="F444" s="1">
        <v>1706.4</v>
      </c>
      <c r="G444" s="1">
        <v>4740</v>
      </c>
      <c r="H444" s="1">
        <f>Sales_Table[[#This Row],[sales amount]]-Sales_Table[[#This Row],[COGS]]</f>
        <v>12513.599999999999</v>
      </c>
      <c r="I444" s="5">
        <v>41883</v>
      </c>
      <c r="J444" s="8">
        <f>MONTH(Sales_Table[[#This Row],[Date]])</f>
        <v>9</v>
      </c>
      <c r="K444" s="8">
        <f>YEAR(Sales_Table[[#This Row],[Date]])</f>
        <v>2014</v>
      </c>
    </row>
    <row r="445" spans="1:11" x14ac:dyDescent="0.3">
      <c r="A445" s="4" t="s">
        <v>7</v>
      </c>
      <c r="B445" s="4" t="str" cm="1">
        <f t="array" ref="B445">_xlfn.IFS(Sales_Table[[#This Row],[Discounts]]&gt;50000,"High discount",Sales_Table[[#This Row],[Discounts]]&gt;=5001,"medium discount",Sales_Table[[#This Row],[Discounts]]&gt;=1,"Low discount",Sales_Table[[#This Row],[Discounts]]&lt;1,"None")</f>
        <v>Low discount</v>
      </c>
      <c r="C445">
        <v>521</v>
      </c>
      <c r="D445" s="1">
        <v>7</v>
      </c>
      <c r="E445" s="1">
        <f>Sales_Table[[#This Row],[Units Sold]]*Sales_Table[[#This Row],[Sale Price]]-Sales_Table[[#This Row],[Discounts]]</f>
        <v>3318.77</v>
      </c>
      <c r="F445" s="1">
        <v>328.23</v>
      </c>
      <c r="G445" s="1">
        <v>2605</v>
      </c>
      <c r="H445" s="1">
        <f>Sales_Table[[#This Row],[sales amount]]-Sales_Table[[#This Row],[COGS]]</f>
        <v>713.77</v>
      </c>
      <c r="I445" s="5">
        <v>41974</v>
      </c>
      <c r="J445" s="8">
        <f>MONTH(Sales_Table[[#This Row],[Date]])</f>
        <v>12</v>
      </c>
      <c r="K445" s="8">
        <f>YEAR(Sales_Table[[#This Row],[Date]])</f>
        <v>2014</v>
      </c>
    </row>
    <row r="446" spans="1:11" x14ac:dyDescent="0.3">
      <c r="A446" s="4" t="s">
        <v>9</v>
      </c>
      <c r="B446" s="4" t="str" cm="1">
        <f t="array" ref="B446">_xlfn.IFS(Sales_Table[[#This Row],[Discounts]]&gt;50000,"High discount",Sales_Table[[#This Row],[Discounts]]&gt;=5001,"medium discount",Sales_Table[[#This Row],[Discounts]]&gt;=1,"Low discount",Sales_Table[[#This Row],[Discounts]]&lt;1,"None")</f>
        <v>Low discount</v>
      </c>
      <c r="C446">
        <v>973</v>
      </c>
      <c r="D446" s="1">
        <v>20</v>
      </c>
      <c r="E446" s="1">
        <f>Sales_Table[[#This Row],[Units Sold]]*Sales_Table[[#This Row],[Sale Price]]-Sales_Table[[#This Row],[Discounts]]</f>
        <v>17708.599999999999</v>
      </c>
      <c r="F446" s="1">
        <v>1751.4</v>
      </c>
      <c r="G446" s="1">
        <v>9730</v>
      </c>
      <c r="H446" s="1">
        <f>Sales_Table[[#This Row],[sales amount]]-Sales_Table[[#This Row],[COGS]]</f>
        <v>7978.5999999999985</v>
      </c>
      <c r="I446" s="5">
        <v>41699</v>
      </c>
      <c r="J446" s="8">
        <f>MONTH(Sales_Table[[#This Row],[Date]])</f>
        <v>3</v>
      </c>
      <c r="K446" s="8">
        <f>YEAR(Sales_Table[[#This Row],[Date]])</f>
        <v>2014</v>
      </c>
    </row>
    <row r="447" spans="1:11" x14ac:dyDescent="0.3">
      <c r="A447" s="4" t="s">
        <v>9</v>
      </c>
      <c r="B447" s="4" t="str" cm="1">
        <f t="array" ref="B447">_xlfn.IFS(Sales_Table[[#This Row],[Discounts]]&gt;50000,"High discount",Sales_Table[[#This Row],[Discounts]]&gt;=5001,"medium discount",Sales_Table[[#This Row],[Discounts]]&gt;=1,"Low discount",Sales_Table[[#This Row],[Discounts]]&lt;1,"None")</f>
        <v>Low discount</v>
      </c>
      <c r="C447">
        <v>1038</v>
      </c>
      <c r="D447" s="1">
        <v>20</v>
      </c>
      <c r="E447" s="1">
        <f>Sales_Table[[#This Row],[Units Sold]]*Sales_Table[[#This Row],[Sale Price]]-Sales_Table[[#This Row],[Discounts]]</f>
        <v>18891.599999999999</v>
      </c>
      <c r="F447" s="1">
        <v>1868.4</v>
      </c>
      <c r="G447" s="1">
        <v>10380</v>
      </c>
      <c r="H447" s="1">
        <f>Sales_Table[[#This Row],[sales amount]]-Sales_Table[[#This Row],[COGS]]</f>
        <v>8511.5999999999985</v>
      </c>
      <c r="I447" s="5">
        <v>41791</v>
      </c>
      <c r="J447" s="8">
        <f>MONTH(Sales_Table[[#This Row],[Date]])</f>
        <v>6</v>
      </c>
      <c r="K447" s="8">
        <f>YEAR(Sales_Table[[#This Row],[Date]])</f>
        <v>2014</v>
      </c>
    </row>
    <row r="448" spans="1:11" x14ac:dyDescent="0.3">
      <c r="A448" s="4" t="s">
        <v>9</v>
      </c>
      <c r="B448" s="4" t="str" cm="1">
        <f t="array" ref="B448">_xlfn.IFS(Sales_Table[[#This Row],[Discounts]]&gt;50000,"High discount",Sales_Table[[#This Row],[Discounts]]&gt;=5001,"medium discount",Sales_Table[[#This Row],[Discounts]]&gt;=1,"Low discount",Sales_Table[[#This Row],[Discounts]]&lt;1,"None")</f>
        <v>Low discount</v>
      </c>
      <c r="C448">
        <v>360</v>
      </c>
      <c r="D448" s="1">
        <v>7</v>
      </c>
      <c r="E448" s="1">
        <f>Sales_Table[[#This Row],[Units Sold]]*Sales_Table[[#This Row],[Sale Price]]-Sales_Table[[#This Row],[Discounts]]</f>
        <v>2293.1999999999998</v>
      </c>
      <c r="F448" s="1">
        <v>226.8</v>
      </c>
      <c r="G448" s="1">
        <v>1800</v>
      </c>
      <c r="H448" s="1">
        <f>Sales_Table[[#This Row],[sales amount]]-Sales_Table[[#This Row],[COGS]]</f>
        <v>493.19999999999982</v>
      </c>
      <c r="I448" s="5">
        <v>41913</v>
      </c>
      <c r="J448" s="8">
        <f>MONTH(Sales_Table[[#This Row],[Date]])</f>
        <v>10</v>
      </c>
      <c r="K448" s="8">
        <f>YEAR(Sales_Table[[#This Row],[Date]])</f>
        <v>2014</v>
      </c>
    </row>
    <row r="449" spans="1:11" x14ac:dyDescent="0.3">
      <c r="A449" s="4" t="s">
        <v>10</v>
      </c>
      <c r="B449" s="4" t="str" cm="1">
        <f t="array" ref="B449">_xlfn.IFS(Sales_Table[[#This Row],[Discounts]]&gt;50000,"High discount",Sales_Table[[#This Row],[Discounts]]&gt;=5001,"medium discount",Sales_Table[[#This Row],[Discounts]]&gt;=1,"Low discount",Sales_Table[[#This Row],[Discounts]]&lt;1,"None")</f>
        <v>Low discount</v>
      </c>
      <c r="C449">
        <v>1967</v>
      </c>
      <c r="D449" s="1">
        <v>12</v>
      </c>
      <c r="E449" s="1">
        <f>Sales_Table[[#This Row],[Units Sold]]*Sales_Table[[#This Row],[Sale Price]]-Sales_Table[[#This Row],[Discounts]]</f>
        <v>21479.64</v>
      </c>
      <c r="F449" s="1">
        <v>2124.36</v>
      </c>
      <c r="G449" s="1">
        <v>5901</v>
      </c>
      <c r="H449" s="1">
        <f>Sales_Table[[#This Row],[sales amount]]-Sales_Table[[#This Row],[COGS]]</f>
        <v>15578.64</v>
      </c>
      <c r="I449" s="5">
        <v>41699</v>
      </c>
      <c r="J449" s="8">
        <f>MONTH(Sales_Table[[#This Row],[Date]])</f>
        <v>3</v>
      </c>
      <c r="K449" s="8">
        <f>YEAR(Sales_Table[[#This Row],[Date]])</f>
        <v>2014</v>
      </c>
    </row>
    <row r="450" spans="1:11" x14ac:dyDescent="0.3">
      <c r="A450" s="4" t="s">
        <v>10</v>
      </c>
      <c r="B450" s="4" t="str" cm="1">
        <f t="array" ref="B450">_xlfn.IFS(Sales_Table[[#This Row],[Discounts]]&gt;50000,"High discount",Sales_Table[[#This Row],[Discounts]]&gt;=5001,"medium discount",Sales_Table[[#This Row],[Discounts]]&gt;=1,"Low discount",Sales_Table[[#This Row],[Discounts]]&lt;1,"None")</f>
        <v>Low discount</v>
      </c>
      <c r="C450">
        <v>2628</v>
      </c>
      <c r="D450" s="1">
        <v>15</v>
      </c>
      <c r="E450" s="1">
        <f>Sales_Table[[#This Row],[Units Sold]]*Sales_Table[[#This Row],[Sale Price]]-Sales_Table[[#This Row],[Discounts]]</f>
        <v>35872.199999999997</v>
      </c>
      <c r="F450" s="1">
        <v>3547.8</v>
      </c>
      <c r="G450" s="1">
        <v>26280</v>
      </c>
      <c r="H450" s="1">
        <f>Sales_Table[[#This Row],[sales amount]]-Sales_Table[[#This Row],[COGS]]</f>
        <v>9592.1999999999971</v>
      </c>
      <c r="I450" s="5">
        <v>41730</v>
      </c>
      <c r="J450" s="8">
        <f>MONTH(Sales_Table[[#This Row],[Date]])</f>
        <v>4</v>
      </c>
      <c r="K450" s="8">
        <f>YEAR(Sales_Table[[#This Row],[Date]])</f>
        <v>2014</v>
      </c>
    </row>
    <row r="451" spans="1:11" x14ac:dyDescent="0.3">
      <c r="A451" s="4" t="s">
        <v>11</v>
      </c>
      <c r="B451" s="4" t="str" cm="1">
        <f t="array" ref="B451">_xlfn.IFS(Sales_Table[[#This Row],[Discounts]]&gt;50000,"High discount",Sales_Table[[#This Row],[Discounts]]&gt;=5001,"medium discount",Sales_Table[[#This Row],[Discounts]]&gt;=1,"Low discount",Sales_Table[[#This Row],[Discounts]]&lt;1,"None")</f>
        <v>Low discount</v>
      </c>
      <c r="C451">
        <v>360</v>
      </c>
      <c r="D451" s="1">
        <v>7</v>
      </c>
      <c r="E451" s="1">
        <f>Sales_Table[[#This Row],[Units Sold]]*Sales_Table[[#This Row],[Sale Price]]-Sales_Table[[#This Row],[Discounts]]</f>
        <v>2293.1999999999998</v>
      </c>
      <c r="F451" s="1">
        <v>226.8</v>
      </c>
      <c r="G451" s="1">
        <v>1800</v>
      </c>
      <c r="H451" s="1">
        <f>Sales_Table[[#This Row],[sales amount]]-Sales_Table[[#This Row],[COGS]]</f>
        <v>493.19999999999982</v>
      </c>
      <c r="I451" s="5">
        <v>41913</v>
      </c>
      <c r="J451" s="8">
        <f>MONTH(Sales_Table[[#This Row],[Date]])</f>
        <v>10</v>
      </c>
      <c r="K451" s="8">
        <f>YEAR(Sales_Table[[#This Row],[Date]])</f>
        <v>2014</v>
      </c>
    </row>
    <row r="452" spans="1:11" x14ac:dyDescent="0.3">
      <c r="A452" s="4" t="s">
        <v>11</v>
      </c>
      <c r="B452" s="4" t="str" cm="1">
        <f t="array" ref="B452">_xlfn.IFS(Sales_Table[[#This Row],[Discounts]]&gt;50000,"High discount",Sales_Table[[#This Row],[Discounts]]&gt;=5001,"medium discount",Sales_Table[[#This Row],[Discounts]]&gt;=1,"Low discount",Sales_Table[[#This Row],[Discounts]]&lt;1,"None")</f>
        <v>Low discount</v>
      </c>
      <c r="C452">
        <v>2682</v>
      </c>
      <c r="D452" s="1">
        <v>20</v>
      </c>
      <c r="E452" s="1">
        <f>Sales_Table[[#This Row],[Units Sold]]*Sales_Table[[#This Row],[Sale Price]]-Sales_Table[[#This Row],[Discounts]]</f>
        <v>48812.4</v>
      </c>
      <c r="F452" s="1">
        <v>4827.6000000000004</v>
      </c>
      <c r="G452" s="1">
        <v>26820</v>
      </c>
      <c r="H452" s="1">
        <f>Sales_Table[[#This Row],[sales amount]]-Sales_Table[[#This Row],[COGS]]</f>
        <v>21992.400000000001</v>
      </c>
      <c r="I452" s="5">
        <v>41579</v>
      </c>
      <c r="J452" s="8">
        <f>MONTH(Sales_Table[[#This Row],[Date]])</f>
        <v>11</v>
      </c>
      <c r="K452" s="8">
        <f>YEAR(Sales_Table[[#This Row],[Date]])</f>
        <v>2013</v>
      </c>
    </row>
    <row r="453" spans="1:11" x14ac:dyDescent="0.3">
      <c r="A453" s="4" t="s">
        <v>11</v>
      </c>
      <c r="B453" s="4" t="str" cm="1">
        <f t="array" ref="B453">_xlfn.IFS(Sales_Table[[#This Row],[Discounts]]&gt;50000,"High discount",Sales_Table[[#This Row],[Discounts]]&gt;=5001,"medium discount",Sales_Table[[#This Row],[Discounts]]&gt;=1,"Low discount",Sales_Table[[#This Row],[Discounts]]&lt;1,"None")</f>
        <v>Low discount</v>
      </c>
      <c r="C453">
        <v>521</v>
      </c>
      <c r="D453" s="1">
        <v>7</v>
      </c>
      <c r="E453" s="1">
        <f>Sales_Table[[#This Row],[Units Sold]]*Sales_Table[[#This Row],[Sale Price]]-Sales_Table[[#This Row],[Discounts]]</f>
        <v>3318.77</v>
      </c>
      <c r="F453" s="1">
        <v>328.23</v>
      </c>
      <c r="G453" s="1">
        <v>2605</v>
      </c>
      <c r="H453" s="1">
        <f>Sales_Table[[#This Row],[sales amount]]-Sales_Table[[#This Row],[COGS]]</f>
        <v>713.77</v>
      </c>
      <c r="I453" s="5">
        <v>41974</v>
      </c>
      <c r="J453" s="8">
        <f>MONTH(Sales_Table[[#This Row],[Date]])</f>
        <v>12</v>
      </c>
      <c r="K453" s="8">
        <f>YEAR(Sales_Table[[#This Row],[Date]])</f>
        <v>2014</v>
      </c>
    </row>
    <row r="454" spans="1:11" x14ac:dyDescent="0.3">
      <c r="A454" s="4" t="s">
        <v>12</v>
      </c>
      <c r="B454" s="4" t="str" cm="1">
        <f t="array" ref="B454">_xlfn.IFS(Sales_Table[[#This Row],[Discounts]]&gt;50000,"High discount",Sales_Table[[#This Row],[Discounts]]&gt;=5001,"medium discount",Sales_Table[[#This Row],[Discounts]]&gt;=1,"Low discount",Sales_Table[[#This Row],[Discounts]]&lt;1,"None")</f>
        <v>Low discount</v>
      </c>
      <c r="C454">
        <v>1038</v>
      </c>
      <c r="D454" s="1">
        <v>20</v>
      </c>
      <c r="E454" s="1">
        <f>Sales_Table[[#This Row],[Units Sold]]*Sales_Table[[#This Row],[Sale Price]]-Sales_Table[[#This Row],[Discounts]]</f>
        <v>18891.599999999999</v>
      </c>
      <c r="F454" s="1">
        <v>1868.4</v>
      </c>
      <c r="G454" s="1">
        <v>10380</v>
      </c>
      <c r="H454" s="1">
        <f>Sales_Table[[#This Row],[sales amount]]-Sales_Table[[#This Row],[COGS]]</f>
        <v>8511.5999999999985</v>
      </c>
      <c r="I454" s="5">
        <v>41791</v>
      </c>
      <c r="J454" s="8">
        <f>MONTH(Sales_Table[[#This Row],[Date]])</f>
        <v>6</v>
      </c>
      <c r="K454" s="8">
        <f>YEAR(Sales_Table[[#This Row],[Date]])</f>
        <v>2014</v>
      </c>
    </row>
    <row r="455" spans="1:11" x14ac:dyDescent="0.3">
      <c r="A455" s="4" t="s">
        <v>12</v>
      </c>
      <c r="B455" s="4" t="str" cm="1">
        <f t="array" ref="B455">_xlfn.IFS(Sales_Table[[#This Row],[Discounts]]&gt;50000,"High discount",Sales_Table[[#This Row],[Discounts]]&gt;=5001,"medium discount",Sales_Table[[#This Row],[Discounts]]&gt;=1,"Low discount",Sales_Table[[#This Row],[Discounts]]&lt;1,"None")</f>
        <v>Low discount</v>
      </c>
      <c r="C455">
        <v>1630.5</v>
      </c>
      <c r="D455" s="1">
        <v>15</v>
      </c>
      <c r="E455" s="1">
        <f>Sales_Table[[#This Row],[Units Sold]]*Sales_Table[[#This Row],[Sale Price]]-Sales_Table[[#This Row],[Discounts]]</f>
        <v>22256.325000000001</v>
      </c>
      <c r="F455" s="1">
        <v>2201.1750000000002</v>
      </c>
      <c r="G455" s="1">
        <v>16305</v>
      </c>
      <c r="H455" s="1">
        <f>Sales_Table[[#This Row],[sales amount]]-Sales_Table[[#This Row],[COGS]]</f>
        <v>5951.3250000000007</v>
      </c>
      <c r="I455" s="5">
        <v>41821</v>
      </c>
      <c r="J455" s="8">
        <f>MONTH(Sales_Table[[#This Row],[Date]])</f>
        <v>7</v>
      </c>
      <c r="K455" s="8">
        <f>YEAR(Sales_Table[[#This Row],[Date]])</f>
        <v>2014</v>
      </c>
    </row>
    <row r="456" spans="1:11" x14ac:dyDescent="0.3">
      <c r="A456" s="4" t="s">
        <v>12</v>
      </c>
      <c r="B456" s="4" t="str" cm="1">
        <f t="array" ref="B456">_xlfn.IFS(Sales_Table[[#This Row],[Discounts]]&gt;50000,"High discount",Sales_Table[[#This Row],[Discounts]]&gt;=5001,"medium discount",Sales_Table[[#This Row],[Discounts]]&gt;=1,"Low discount",Sales_Table[[#This Row],[Discounts]]&lt;1,"None")</f>
        <v>Low discount</v>
      </c>
      <c r="C456">
        <v>306</v>
      </c>
      <c r="D456" s="1">
        <v>12</v>
      </c>
      <c r="E456" s="1">
        <f>Sales_Table[[#This Row],[Units Sold]]*Sales_Table[[#This Row],[Sale Price]]-Sales_Table[[#This Row],[Discounts]]</f>
        <v>3341.52</v>
      </c>
      <c r="F456" s="1">
        <v>330.48</v>
      </c>
      <c r="G456" s="1">
        <v>918</v>
      </c>
      <c r="H456" s="1">
        <f>Sales_Table[[#This Row],[sales amount]]-Sales_Table[[#This Row],[COGS]]</f>
        <v>2423.52</v>
      </c>
      <c r="I456" s="5">
        <v>41609</v>
      </c>
      <c r="J456" s="8">
        <f>MONTH(Sales_Table[[#This Row],[Date]])</f>
        <v>12</v>
      </c>
      <c r="K456" s="8">
        <f>YEAR(Sales_Table[[#This Row],[Date]])</f>
        <v>2013</v>
      </c>
    </row>
    <row r="457" spans="1:11" x14ac:dyDescent="0.3">
      <c r="A457" s="4" t="s">
        <v>7</v>
      </c>
      <c r="B457" s="4" t="str" cm="1">
        <f t="array" ref="B457">_xlfn.IFS(Sales_Table[[#This Row],[Discounts]]&gt;50000,"High discount",Sales_Table[[#This Row],[Discounts]]&gt;=5001,"medium discount",Sales_Table[[#This Row],[Discounts]]&gt;=1,"Low discount",Sales_Table[[#This Row],[Discounts]]&lt;1,"None")</f>
        <v>Low discount</v>
      </c>
      <c r="C457">
        <v>386</v>
      </c>
      <c r="D457" s="1">
        <v>12</v>
      </c>
      <c r="E457" s="1">
        <f>Sales_Table[[#This Row],[Units Sold]]*Sales_Table[[#This Row],[Sale Price]]-Sales_Table[[#This Row],[Discounts]]</f>
        <v>4168.8</v>
      </c>
      <c r="F457" s="1">
        <v>463.2</v>
      </c>
      <c r="G457" s="1">
        <v>1158</v>
      </c>
      <c r="H457" s="1">
        <f>Sales_Table[[#This Row],[sales amount]]-Sales_Table[[#This Row],[COGS]]</f>
        <v>3010.8</v>
      </c>
      <c r="I457" s="5">
        <v>41548</v>
      </c>
      <c r="J457" s="8">
        <f>MONTH(Sales_Table[[#This Row],[Date]])</f>
        <v>10</v>
      </c>
      <c r="K457" s="8">
        <f>YEAR(Sales_Table[[#This Row],[Date]])</f>
        <v>2013</v>
      </c>
    </row>
    <row r="458" spans="1:11" x14ac:dyDescent="0.3">
      <c r="A458" s="4" t="s">
        <v>8</v>
      </c>
      <c r="B458" s="4" t="str" cm="1">
        <f t="array" ref="B458">_xlfn.IFS(Sales_Table[[#This Row],[Discounts]]&gt;50000,"High discount",Sales_Table[[#This Row],[Discounts]]&gt;=5001,"medium discount",Sales_Table[[#This Row],[Discounts]]&gt;=1,"Low discount",Sales_Table[[#This Row],[Discounts]]&lt;1,"None")</f>
        <v>Low discount</v>
      </c>
      <c r="C458">
        <v>2328</v>
      </c>
      <c r="D458" s="1">
        <v>7</v>
      </c>
      <c r="E458" s="1">
        <f>Sales_Table[[#This Row],[Units Sold]]*Sales_Table[[#This Row],[Sale Price]]-Sales_Table[[#This Row],[Discounts]]</f>
        <v>14666.4</v>
      </c>
      <c r="F458" s="1">
        <v>1629.6</v>
      </c>
      <c r="G458" s="1">
        <v>11640</v>
      </c>
      <c r="H458" s="1">
        <f>Sales_Table[[#This Row],[sales amount]]-Sales_Table[[#This Row],[COGS]]</f>
        <v>3026.3999999999996</v>
      </c>
      <c r="I458" s="5">
        <v>41883</v>
      </c>
      <c r="J458" s="8">
        <f>MONTH(Sales_Table[[#This Row],[Date]])</f>
        <v>9</v>
      </c>
      <c r="K458" s="8">
        <f>YEAR(Sales_Table[[#This Row],[Date]])</f>
        <v>2014</v>
      </c>
    </row>
    <row r="459" spans="1:11" x14ac:dyDescent="0.3">
      <c r="A459" s="4" t="s">
        <v>9</v>
      </c>
      <c r="B459" s="4" t="str" cm="1">
        <f t="array" ref="B459">_xlfn.IFS(Sales_Table[[#This Row],[Discounts]]&gt;50000,"High discount",Sales_Table[[#This Row],[Discounts]]&gt;=5001,"medium discount",Sales_Table[[#This Row],[Discounts]]&gt;=1,"Low discount",Sales_Table[[#This Row],[Discounts]]&lt;1,"None")</f>
        <v>Low discount</v>
      </c>
      <c r="C459">
        <v>386</v>
      </c>
      <c r="D459" s="1">
        <v>12</v>
      </c>
      <c r="E459" s="1">
        <f>Sales_Table[[#This Row],[Units Sold]]*Sales_Table[[#This Row],[Sale Price]]-Sales_Table[[#This Row],[Discounts]]</f>
        <v>4168.8</v>
      </c>
      <c r="F459" s="1">
        <v>463.2</v>
      </c>
      <c r="G459" s="1">
        <v>1158</v>
      </c>
      <c r="H459" s="1">
        <f>Sales_Table[[#This Row],[sales amount]]-Sales_Table[[#This Row],[COGS]]</f>
        <v>3010.8</v>
      </c>
      <c r="I459" s="5">
        <v>41548</v>
      </c>
      <c r="J459" s="8">
        <f>MONTH(Sales_Table[[#This Row],[Date]])</f>
        <v>10</v>
      </c>
      <c r="K459" s="8">
        <f>YEAR(Sales_Table[[#This Row],[Date]])</f>
        <v>2013</v>
      </c>
    </row>
    <row r="460" spans="1:11" x14ac:dyDescent="0.3">
      <c r="A460" s="4" t="s">
        <v>7</v>
      </c>
      <c r="B460" s="4" t="str" cm="1">
        <f t="array" ref="B460">_xlfn.IFS(Sales_Table[[#This Row],[Discounts]]&gt;50000,"High discount",Sales_Table[[#This Row],[Discounts]]&gt;=5001,"medium discount",Sales_Table[[#This Row],[Discounts]]&gt;=1,"Low discount",Sales_Table[[#This Row],[Discounts]]&lt;1,"None")</f>
        <v>medium discount</v>
      </c>
      <c r="C460">
        <v>3445.5</v>
      </c>
      <c r="D460" s="1">
        <v>125</v>
      </c>
      <c r="E460" s="1">
        <f>Sales_Table[[#This Row],[Units Sold]]*Sales_Table[[#This Row],[Sale Price]]-Sales_Table[[#This Row],[Discounts]]</f>
        <v>387618.75</v>
      </c>
      <c r="F460" s="1">
        <v>43068.75</v>
      </c>
      <c r="G460" s="1">
        <v>413460</v>
      </c>
      <c r="H460" s="1">
        <f>Sales_Table[[#This Row],[sales amount]]-Sales_Table[[#This Row],[COGS]]</f>
        <v>-25841.25</v>
      </c>
      <c r="I460" s="5">
        <v>41730</v>
      </c>
      <c r="J460" s="8">
        <f>MONTH(Sales_Table[[#This Row],[Date]])</f>
        <v>4</v>
      </c>
      <c r="K460" s="8">
        <f>YEAR(Sales_Table[[#This Row],[Date]])</f>
        <v>2014</v>
      </c>
    </row>
    <row r="461" spans="1:11" x14ac:dyDescent="0.3">
      <c r="A461" s="4" t="s">
        <v>7</v>
      </c>
      <c r="B461" s="4" t="str" cm="1">
        <f t="array" ref="B461">_xlfn.IFS(Sales_Table[[#This Row],[Discounts]]&gt;50000,"High discount",Sales_Table[[#This Row],[Discounts]]&gt;=5001,"medium discount",Sales_Table[[#This Row],[Discounts]]&gt;=1,"Low discount",Sales_Table[[#This Row],[Discounts]]&lt;1,"None")</f>
        <v>medium discount</v>
      </c>
      <c r="C461">
        <v>1482</v>
      </c>
      <c r="D461" s="1">
        <v>125</v>
      </c>
      <c r="E461" s="1">
        <f>Sales_Table[[#This Row],[Units Sold]]*Sales_Table[[#This Row],[Sale Price]]-Sales_Table[[#This Row],[Discounts]]</f>
        <v>166725</v>
      </c>
      <c r="F461" s="1">
        <v>18525</v>
      </c>
      <c r="G461" s="1">
        <v>177840</v>
      </c>
      <c r="H461" s="1">
        <f>Sales_Table[[#This Row],[sales amount]]-Sales_Table[[#This Row],[COGS]]</f>
        <v>-11115</v>
      </c>
      <c r="I461" s="5">
        <v>41609</v>
      </c>
      <c r="J461" s="8">
        <f>MONTH(Sales_Table[[#This Row],[Date]])</f>
        <v>12</v>
      </c>
      <c r="K461" s="8">
        <f>YEAR(Sales_Table[[#This Row],[Date]])</f>
        <v>2013</v>
      </c>
    </row>
    <row r="462" spans="1:11" x14ac:dyDescent="0.3">
      <c r="A462" s="4" t="s">
        <v>8</v>
      </c>
      <c r="B462" s="4" t="str" cm="1">
        <f t="array" ref="B462">_xlfn.IFS(Sales_Table[[#This Row],[Discounts]]&gt;50000,"High discount",Sales_Table[[#This Row],[Discounts]]&gt;=5001,"medium discount",Sales_Table[[#This Row],[Discounts]]&gt;=1,"Low discount",Sales_Table[[#This Row],[Discounts]]&lt;1,"None")</f>
        <v>High discount</v>
      </c>
      <c r="C462">
        <v>2313</v>
      </c>
      <c r="D462" s="1">
        <v>350</v>
      </c>
      <c r="E462" s="1">
        <f>Sales_Table[[#This Row],[Units Sold]]*Sales_Table[[#This Row],[Sale Price]]-Sales_Table[[#This Row],[Discounts]]</f>
        <v>728595</v>
      </c>
      <c r="F462" s="1">
        <v>80955</v>
      </c>
      <c r="G462" s="1">
        <v>601380</v>
      </c>
      <c r="H462" s="1">
        <f>Sales_Table[[#This Row],[sales amount]]-Sales_Table[[#This Row],[COGS]]</f>
        <v>127215</v>
      </c>
      <c r="I462" s="5">
        <v>41760</v>
      </c>
      <c r="J462" s="8">
        <f>MONTH(Sales_Table[[#This Row],[Date]])</f>
        <v>5</v>
      </c>
      <c r="K462" s="8">
        <f>YEAR(Sales_Table[[#This Row],[Date]])</f>
        <v>2014</v>
      </c>
    </row>
    <row r="463" spans="1:11" x14ac:dyDescent="0.3">
      <c r="A463" s="4" t="s">
        <v>8</v>
      </c>
      <c r="B463" s="4" t="str" cm="1">
        <f t="array" ref="B463">_xlfn.IFS(Sales_Table[[#This Row],[Discounts]]&gt;50000,"High discount",Sales_Table[[#This Row],[Discounts]]&gt;=5001,"medium discount",Sales_Table[[#This Row],[Discounts]]&gt;=1,"Low discount",Sales_Table[[#This Row],[Discounts]]&lt;1,"None")</f>
        <v>medium discount</v>
      </c>
      <c r="C463">
        <v>1804</v>
      </c>
      <c r="D463" s="1">
        <v>125</v>
      </c>
      <c r="E463" s="1">
        <f>Sales_Table[[#This Row],[Units Sold]]*Sales_Table[[#This Row],[Sale Price]]-Sales_Table[[#This Row],[Discounts]]</f>
        <v>202950</v>
      </c>
      <c r="F463" s="1">
        <v>22550</v>
      </c>
      <c r="G463" s="1">
        <v>216480</v>
      </c>
      <c r="H463" s="1">
        <f>Sales_Table[[#This Row],[sales amount]]-Sales_Table[[#This Row],[COGS]]</f>
        <v>-13530</v>
      </c>
      <c r="I463" s="5">
        <v>41579</v>
      </c>
      <c r="J463" s="8">
        <f>MONTH(Sales_Table[[#This Row],[Date]])</f>
        <v>11</v>
      </c>
      <c r="K463" s="8">
        <f>YEAR(Sales_Table[[#This Row],[Date]])</f>
        <v>2013</v>
      </c>
    </row>
    <row r="464" spans="1:11" x14ac:dyDescent="0.3">
      <c r="A464" s="4" t="s">
        <v>8</v>
      </c>
      <c r="B464" s="4" t="str" cm="1">
        <f t="array" ref="B464">_xlfn.IFS(Sales_Table[[#This Row],[Discounts]]&gt;50000,"High discount",Sales_Table[[#This Row],[Discounts]]&gt;=5001,"medium discount",Sales_Table[[#This Row],[Discounts]]&gt;=1,"Low discount",Sales_Table[[#This Row],[Discounts]]&lt;1,"None")</f>
        <v>Low discount</v>
      </c>
      <c r="C464">
        <v>2072</v>
      </c>
      <c r="D464" s="1">
        <v>15</v>
      </c>
      <c r="E464" s="1">
        <f>Sales_Table[[#This Row],[Units Sold]]*Sales_Table[[#This Row],[Sale Price]]-Sales_Table[[#This Row],[Discounts]]</f>
        <v>27972</v>
      </c>
      <c r="F464" s="1">
        <v>3108</v>
      </c>
      <c r="G464" s="1">
        <v>20720</v>
      </c>
      <c r="H464" s="1">
        <f>Sales_Table[[#This Row],[sales amount]]-Sales_Table[[#This Row],[COGS]]</f>
        <v>7252</v>
      </c>
      <c r="I464" s="5">
        <v>41974</v>
      </c>
      <c r="J464" s="8">
        <f>MONTH(Sales_Table[[#This Row],[Date]])</f>
        <v>12</v>
      </c>
      <c r="K464" s="8">
        <f>YEAR(Sales_Table[[#This Row],[Date]])</f>
        <v>2014</v>
      </c>
    </row>
    <row r="465" spans="1:11" x14ac:dyDescent="0.3">
      <c r="A465" s="4" t="s">
        <v>9</v>
      </c>
      <c r="B465" s="4" t="str" cm="1">
        <f t="array" ref="B465">_xlfn.IFS(Sales_Table[[#This Row],[Discounts]]&gt;50000,"High discount",Sales_Table[[#This Row],[Discounts]]&gt;=5001,"medium discount",Sales_Table[[#This Row],[Discounts]]&gt;=1,"Low discount",Sales_Table[[#This Row],[Discounts]]&lt;1,"None")</f>
        <v>Low discount</v>
      </c>
      <c r="C465">
        <v>1954</v>
      </c>
      <c r="D465" s="1">
        <v>20</v>
      </c>
      <c r="E465" s="1">
        <f>Sales_Table[[#This Row],[Units Sold]]*Sales_Table[[#This Row],[Sale Price]]-Sales_Table[[#This Row],[Discounts]]</f>
        <v>35172</v>
      </c>
      <c r="F465" s="1">
        <v>3908</v>
      </c>
      <c r="G465" s="1">
        <v>19540</v>
      </c>
      <c r="H465" s="1">
        <f>Sales_Table[[#This Row],[sales amount]]-Sales_Table[[#This Row],[COGS]]</f>
        <v>15632</v>
      </c>
      <c r="I465" s="5">
        <v>41699</v>
      </c>
      <c r="J465" s="8">
        <f>MONTH(Sales_Table[[#This Row],[Date]])</f>
        <v>3</v>
      </c>
      <c r="K465" s="8">
        <f>YEAR(Sales_Table[[#This Row],[Date]])</f>
        <v>2014</v>
      </c>
    </row>
    <row r="466" spans="1:11" x14ac:dyDescent="0.3">
      <c r="A466" s="4" t="s">
        <v>9</v>
      </c>
      <c r="B466" s="4" t="str" cm="1">
        <f t="array" ref="B466">_xlfn.IFS(Sales_Table[[#This Row],[Discounts]]&gt;50000,"High discount",Sales_Table[[#This Row],[Discounts]]&gt;=5001,"medium discount",Sales_Table[[#This Row],[Discounts]]&gt;=1,"Low discount",Sales_Table[[#This Row],[Discounts]]&lt;1,"None")</f>
        <v>medium discount</v>
      </c>
      <c r="C466">
        <v>591</v>
      </c>
      <c r="D466" s="1">
        <v>300</v>
      </c>
      <c r="E466" s="1">
        <f>Sales_Table[[#This Row],[Units Sold]]*Sales_Table[[#This Row],[Sale Price]]-Sales_Table[[#This Row],[Discounts]]</f>
        <v>159570</v>
      </c>
      <c r="F466" s="1">
        <v>17730</v>
      </c>
      <c r="G466" s="1">
        <v>147750</v>
      </c>
      <c r="H466" s="1">
        <f>Sales_Table[[#This Row],[sales amount]]-Sales_Table[[#This Row],[COGS]]</f>
        <v>11820</v>
      </c>
      <c r="I466" s="5">
        <v>41760</v>
      </c>
      <c r="J466" s="8">
        <f>MONTH(Sales_Table[[#This Row],[Date]])</f>
        <v>5</v>
      </c>
      <c r="K466" s="8">
        <f>YEAR(Sales_Table[[#This Row],[Date]])</f>
        <v>2014</v>
      </c>
    </row>
    <row r="467" spans="1:11" x14ac:dyDescent="0.3">
      <c r="A467" s="4" t="s">
        <v>9</v>
      </c>
      <c r="B467" s="4" t="str" cm="1">
        <f t="array" ref="B467">_xlfn.IFS(Sales_Table[[#This Row],[Discounts]]&gt;50000,"High discount",Sales_Table[[#This Row],[Discounts]]&gt;=5001,"medium discount",Sales_Table[[#This Row],[Discounts]]&gt;=1,"Low discount",Sales_Table[[#This Row],[Discounts]]&lt;1,"None")</f>
        <v>Low discount</v>
      </c>
      <c r="C467">
        <v>2167</v>
      </c>
      <c r="D467" s="1">
        <v>15</v>
      </c>
      <c r="E467" s="1">
        <f>Sales_Table[[#This Row],[Units Sold]]*Sales_Table[[#This Row],[Sale Price]]-Sales_Table[[#This Row],[Discounts]]</f>
        <v>29254.5</v>
      </c>
      <c r="F467" s="1">
        <v>3250.5</v>
      </c>
      <c r="G467" s="1">
        <v>21670</v>
      </c>
      <c r="H467" s="1">
        <f>Sales_Table[[#This Row],[sales amount]]-Sales_Table[[#This Row],[COGS]]</f>
        <v>7584.5</v>
      </c>
      <c r="I467" s="5">
        <v>41548</v>
      </c>
      <c r="J467" s="8">
        <f>MONTH(Sales_Table[[#This Row],[Date]])</f>
        <v>10</v>
      </c>
      <c r="K467" s="8">
        <f>YEAR(Sales_Table[[#This Row],[Date]])</f>
        <v>2013</v>
      </c>
    </row>
    <row r="468" spans="1:11" x14ac:dyDescent="0.3">
      <c r="A468" s="4" t="s">
        <v>9</v>
      </c>
      <c r="B468" s="4" t="str" cm="1">
        <f t="array" ref="B468">_xlfn.IFS(Sales_Table[[#This Row],[Discounts]]&gt;50000,"High discount",Sales_Table[[#This Row],[Discounts]]&gt;=5001,"medium discount",Sales_Table[[#This Row],[Discounts]]&gt;=1,"Low discount",Sales_Table[[#This Row],[Discounts]]&lt;1,"None")</f>
        <v>Low discount</v>
      </c>
      <c r="C468">
        <v>241</v>
      </c>
      <c r="D468" s="1">
        <v>20</v>
      </c>
      <c r="E468" s="1">
        <f>Sales_Table[[#This Row],[Units Sold]]*Sales_Table[[#This Row],[Sale Price]]-Sales_Table[[#This Row],[Discounts]]</f>
        <v>4338</v>
      </c>
      <c r="F468" s="1">
        <v>482</v>
      </c>
      <c r="G468" s="1">
        <v>2410</v>
      </c>
      <c r="H468" s="1">
        <f>Sales_Table[[#This Row],[sales amount]]-Sales_Table[[#This Row],[COGS]]</f>
        <v>1928</v>
      </c>
      <c r="I468" s="5">
        <v>41913</v>
      </c>
      <c r="J468" s="8">
        <f>MONTH(Sales_Table[[#This Row],[Date]])</f>
        <v>10</v>
      </c>
      <c r="K468" s="8">
        <f>YEAR(Sales_Table[[#This Row],[Date]])</f>
        <v>2014</v>
      </c>
    </row>
    <row r="469" spans="1:11" x14ac:dyDescent="0.3">
      <c r="A469" s="4" t="s">
        <v>10</v>
      </c>
      <c r="B469" s="4" t="str" cm="1">
        <f t="array" ref="B469">_xlfn.IFS(Sales_Table[[#This Row],[Discounts]]&gt;50000,"High discount",Sales_Table[[#This Row],[Discounts]]&gt;=5001,"medium discount",Sales_Table[[#This Row],[Discounts]]&gt;=1,"Low discount",Sales_Table[[#This Row],[Discounts]]&lt;1,"None")</f>
        <v>Low discount</v>
      </c>
      <c r="C469">
        <v>681</v>
      </c>
      <c r="D469" s="1">
        <v>15</v>
      </c>
      <c r="E469" s="1">
        <f>Sales_Table[[#This Row],[Units Sold]]*Sales_Table[[#This Row],[Sale Price]]-Sales_Table[[#This Row],[Discounts]]</f>
        <v>9193.5</v>
      </c>
      <c r="F469" s="1">
        <v>1021.5</v>
      </c>
      <c r="G469" s="1">
        <v>6810</v>
      </c>
      <c r="H469" s="1">
        <f>Sales_Table[[#This Row],[sales amount]]-Sales_Table[[#This Row],[COGS]]</f>
        <v>2383.5</v>
      </c>
      <c r="I469" s="5">
        <v>41640</v>
      </c>
      <c r="J469" s="8">
        <f>MONTH(Sales_Table[[#This Row],[Date]])</f>
        <v>1</v>
      </c>
      <c r="K469" s="8">
        <f>YEAR(Sales_Table[[#This Row],[Date]])</f>
        <v>2014</v>
      </c>
    </row>
    <row r="470" spans="1:11" x14ac:dyDescent="0.3">
      <c r="A470" s="4" t="s">
        <v>10</v>
      </c>
      <c r="B470" s="4" t="str" cm="1">
        <f t="array" ref="B470">_xlfn.IFS(Sales_Table[[#This Row],[Discounts]]&gt;50000,"High discount",Sales_Table[[#This Row],[Discounts]]&gt;=5001,"medium discount",Sales_Table[[#This Row],[Discounts]]&gt;=1,"Low discount",Sales_Table[[#This Row],[Discounts]]&lt;1,"None")</f>
        <v>Low discount</v>
      </c>
      <c r="C470">
        <v>510</v>
      </c>
      <c r="D470" s="1">
        <v>15</v>
      </c>
      <c r="E470" s="1">
        <f>Sales_Table[[#This Row],[Units Sold]]*Sales_Table[[#This Row],[Sale Price]]-Sales_Table[[#This Row],[Discounts]]</f>
        <v>6885</v>
      </c>
      <c r="F470" s="1">
        <v>765</v>
      </c>
      <c r="G470" s="1">
        <v>5100</v>
      </c>
      <c r="H470" s="1">
        <f>Sales_Table[[#This Row],[sales amount]]-Sales_Table[[#This Row],[COGS]]</f>
        <v>1785</v>
      </c>
      <c r="I470" s="5">
        <v>41730</v>
      </c>
      <c r="J470" s="8">
        <f>MONTH(Sales_Table[[#This Row],[Date]])</f>
        <v>4</v>
      </c>
      <c r="K470" s="8">
        <f>YEAR(Sales_Table[[#This Row],[Date]])</f>
        <v>2014</v>
      </c>
    </row>
    <row r="471" spans="1:11" x14ac:dyDescent="0.3">
      <c r="A471" s="4" t="s">
        <v>10</v>
      </c>
      <c r="B471" s="4" t="str" cm="1">
        <f t="array" ref="B471">_xlfn.IFS(Sales_Table[[#This Row],[Discounts]]&gt;50000,"High discount",Sales_Table[[#This Row],[Discounts]]&gt;=5001,"medium discount",Sales_Table[[#This Row],[Discounts]]&gt;=1,"Low discount",Sales_Table[[#This Row],[Discounts]]&lt;1,"None")</f>
        <v>Low discount</v>
      </c>
      <c r="C471">
        <v>790</v>
      </c>
      <c r="D471" s="1">
        <v>15</v>
      </c>
      <c r="E471" s="1">
        <f>Sales_Table[[#This Row],[Units Sold]]*Sales_Table[[#This Row],[Sale Price]]-Sales_Table[[#This Row],[Discounts]]</f>
        <v>10665</v>
      </c>
      <c r="F471" s="1">
        <v>1185</v>
      </c>
      <c r="G471" s="1">
        <v>7900</v>
      </c>
      <c r="H471" s="1">
        <f>Sales_Table[[#This Row],[sales amount]]-Sales_Table[[#This Row],[COGS]]</f>
        <v>2765</v>
      </c>
      <c r="I471" s="5">
        <v>41760</v>
      </c>
      <c r="J471" s="8">
        <f>MONTH(Sales_Table[[#This Row],[Date]])</f>
        <v>5</v>
      </c>
      <c r="K471" s="8">
        <f>YEAR(Sales_Table[[#This Row],[Date]])</f>
        <v>2014</v>
      </c>
    </row>
    <row r="472" spans="1:11" x14ac:dyDescent="0.3">
      <c r="A472" s="4" t="s">
        <v>10</v>
      </c>
      <c r="B472" s="4" t="str" cm="1">
        <f t="array" ref="B472">_xlfn.IFS(Sales_Table[[#This Row],[Discounts]]&gt;50000,"High discount",Sales_Table[[#This Row],[Discounts]]&gt;=5001,"medium discount",Sales_Table[[#This Row],[Discounts]]&gt;=1,"Low discount",Sales_Table[[#This Row],[Discounts]]&lt;1,"None")</f>
        <v>medium discount</v>
      </c>
      <c r="C472">
        <v>639</v>
      </c>
      <c r="D472" s="1">
        <v>350</v>
      </c>
      <c r="E472" s="1">
        <f>Sales_Table[[#This Row],[Units Sold]]*Sales_Table[[#This Row],[Sale Price]]-Sales_Table[[#This Row],[Discounts]]</f>
        <v>201285</v>
      </c>
      <c r="F472" s="1">
        <v>22365</v>
      </c>
      <c r="G472" s="1">
        <v>166140</v>
      </c>
      <c r="H472" s="1">
        <f>Sales_Table[[#This Row],[sales amount]]-Sales_Table[[#This Row],[COGS]]</f>
        <v>35145</v>
      </c>
      <c r="I472" s="5">
        <v>41821</v>
      </c>
      <c r="J472" s="8">
        <f>MONTH(Sales_Table[[#This Row],[Date]])</f>
        <v>7</v>
      </c>
      <c r="K472" s="8">
        <f>YEAR(Sales_Table[[#This Row],[Date]])</f>
        <v>2014</v>
      </c>
    </row>
    <row r="473" spans="1:11" x14ac:dyDescent="0.3">
      <c r="A473" s="4" t="s">
        <v>10</v>
      </c>
      <c r="B473" s="4" t="str" cm="1">
        <f t="array" ref="B473">_xlfn.IFS(Sales_Table[[#This Row],[Discounts]]&gt;50000,"High discount",Sales_Table[[#This Row],[Discounts]]&gt;=5001,"medium discount",Sales_Table[[#This Row],[Discounts]]&gt;=1,"Low discount",Sales_Table[[#This Row],[Discounts]]&lt;1,"None")</f>
        <v>medium discount</v>
      </c>
      <c r="C473">
        <v>1596</v>
      </c>
      <c r="D473" s="1">
        <v>125</v>
      </c>
      <c r="E473" s="1">
        <f>Sales_Table[[#This Row],[Units Sold]]*Sales_Table[[#This Row],[Sale Price]]-Sales_Table[[#This Row],[Discounts]]</f>
        <v>179550</v>
      </c>
      <c r="F473" s="1">
        <v>19950</v>
      </c>
      <c r="G473" s="1">
        <v>191520</v>
      </c>
      <c r="H473" s="1">
        <f>Sales_Table[[#This Row],[sales amount]]-Sales_Table[[#This Row],[COGS]]</f>
        <v>-11970</v>
      </c>
      <c r="I473" s="5">
        <v>41883</v>
      </c>
      <c r="J473" s="8">
        <f>MONTH(Sales_Table[[#This Row],[Date]])</f>
        <v>9</v>
      </c>
      <c r="K473" s="8">
        <f>YEAR(Sales_Table[[#This Row],[Date]])</f>
        <v>2014</v>
      </c>
    </row>
    <row r="474" spans="1:11" x14ac:dyDescent="0.3">
      <c r="A474" s="4" t="s">
        <v>10</v>
      </c>
      <c r="B474" s="4" t="str" cm="1">
        <f t="array" ref="B474">_xlfn.IFS(Sales_Table[[#This Row],[Discounts]]&gt;50000,"High discount",Sales_Table[[#This Row],[Discounts]]&gt;=5001,"medium discount",Sales_Table[[#This Row],[Discounts]]&gt;=1,"Low discount",Sales_Table[[#This Row],[Discounts]]&lt;1,"None")</f>
        <v>High discount</v>
      </c>
      <c r="C474">
        <v>2294</v>
      </c>
      <c r="D474" s="1">
        <v>300</v>
      </c>
      <c r="E474" s="1">
        <f>Sales_Table[[#This Row],[Units Sold]]*Sales_Table[[#This Row],[Sale Price]]-Sales_Table[[#This Row],[Discounts]]</f>
        <v>619380</v>
      </c>
      <c r="F474" s="1">
        <v>68820</v>
      </c>
      <c r="G474" s="1">
        <v>573500</v>
      </c>
      <c r="H474" s="1">
        <f>Sales_Table[[#This Row],[sales amount]]-Sales_Table[[#This Row],[COGS]]</f>
        <v>45880</v>
      </c>
      <c r="I474" s="5">
        <v>41548</v>
      </c>
      <c r="J474" s="8">
        <f>MONTH(Sales_Table[[#This Row],[Date]])</f>
        <v>10</v>
      </c>
      <c r="K474" s="8">
        <f>YEAR(Sales_Table[[#This Row],[Date]])</f>
        <v>2013</v>
      </c>
    </row>
    <row r="475" spans="1:11" x14ac:dyDescent="0.3">
      <c r="A475" s="4" t="s">
        <v>10</v>
      </c>
      <c r="B475" s="4" t="str" cm="1">
        <f t="array" ref="B475">_xlfn.IFS(Sales_Table[[#This Row],[Discounts]]&gt;50000,"High discount",Sales_Table[[#This Row],[Discounts]]&gt;=5001,"medium discount",Sales_Table[[#This Row],[Discounts]]&gt;=1,"Low discount",Sales_Table[[#This Row],[Discounts]]&lt;1,"None")</f>
        <v>Low discount</v>
      </c>
      <c r="C475">
        <v>241</v>
      </c>
      <c r="D475" s="1">
        <v>20</v>
      </c>
      <c r="E475" s="1">
        <f>Sales_Table[[#This Row],[Units Sold]]*Sales_Table[[#This Row],[Sale Price]]-Sales_Table[[#This Row],[Discounts]]</f>
        <v>4338</v>
      </c>
      <c r="F475" s="1">
        <v>482</v>
      </c>
      <c r="G475" s="1">
        <v>2410</v>
      </c>
      <c r="H475" s="1">
        <f>Sales_Table[[#This Row],[sales amount]]-Sales_Table[[#This Row],[COGS]]</f>
        <v>1928</v>
      </c>
      <c r="I475" s="5">
        <v>41913</v>
      </c>
      <c r="J475" s="8">
        <f>MONTH(Sales_Table[[#This Row],[Date]])</f>
        <v>10</v>
      </c>
      <c r="K475" s="8">
        <f>YEAR(Sales_Table[[#This Row],[Date]])</f>
        <v>2014</v>
      </c>
    </row>
    <row r="476" spans="1:11" x14ac:dyDescent="0.3">
      <c r="A476" s="4" t="s">
        <v>10</v>
      </c>
      <c r="B476" s="4" t="str" cm="1">
        <f t="array" ref="B476">_xlfn.IFS(Sales_Table[[#This Row],[Discounts]]&gt;50000,"High discount",Sales_Table[[#This Row],[Discounts]]&gt;=5001,"medium discount",Sales_Table[[#This Row],[Discounts]]&gt;=1,"Low discount",Sales_Table[[#This Row],[Discounts]]&lt;1,"None")</f>
        <v>Low discount</v>
      </c>
      <c r="C476">
        <v>2665</v>
      </c>
      <c r="D476" s="1">
        <v>7</v>
      </c>
      <c r="E476" s="1">
        <f>Sales_Table[[#This Row],[Units Sold]]*Sales_Table[[#This Row],[Sale Price]]-Sales_Table[[#This Row],[Discounts]]</f>
        <v>16789.5</v>
      </c>
      <c r="F476" s="1">
        <v>1865.5</v>
      </c>
      <c r="G476" s="1">
        <v>13325</v>
      </c>
      <c r="H476" s="1">
        <f>Sales_Table[[#This Row],[sales amount]]-Sales_Table[[#This Row],[COGS]]</f>
        <v>3464.5</v>
      </c>
      <c r="I476" s="5">
        <v>41944</v>
      </c>
      <c r="J476" s="8">
        <f>MONTH(Sales_Table[[#This Row],[Date]])</f>
        <v>11</v>
      </c>
      <c r="K476" s="8">
        <f>YEAR(Sales_Table[[#This Row],[Date]])</f>
        <v>2014</v>
      </c>
    </row>
    <row r="477" spans="1:11" x14ac:dyDescent="0.3">
      <c r="A477" s="4" t="s">
        <v>10</v>
      </c>
      <c r="B477" s="4" t="str" cm="1">
        <f t="array" ref="B477">_xlfn.IFS(Sales_Table[[#This Row],[Discounts]]&gt;50000,"High discount",Sales_Table[[#This Row],[Discounts]]&gt;=5001,"medium discount",Sales_Table[[#This Row],[Discounts]]&gt;=1,"Low discount",Sales_Table[[#This Row],[Discounts]]&lt;1,"None")</f>
        <v>medium discount</v>
      </c>
      <c r="C477">
        <v>1916</v>
      </c>
      <c r="D477" s="1">
        <v>125</v>
      </c>
      <c r="E477" s="1">
        <f>Sales_Table[[#This Row],[Units Sold]]*Sales_Table[[#This Row],[Sale Price]]-Sales_Table[[#This Row],[Discounts]]</f>
        <v>215550</v>
      </c>
      <c r="F477" s="1">
        <v>23950</v>
      </c>
      <c r="G477" s="1">
        <v>229920</v>
      </c>
      <c r="H477" s="1">
        <f>Sales_Table[[#This Row],[sales amount]]-Sales_Table[[#This Row],[COGS]]</f>
        <v>-14370</v>
      </c>
      <c r="I477" s="5">
        <v>41609</v>
      </c>
      <c r="J477" s="8">
        <f>MONTH(Sales_Table[[#This Row],[Date]])</f>
        <v>12</v>
      </c>
      <c r="K477" s="8">
        <f>YEAR(Sales_Table[[#This Row],[Date]])</f>
        <v>2013</v>
      </c>
    </row>
    <row r="478" spans="1:11" x14ac:dyDescent="0.3">
      <c r="A478" s="4" t="s">
        <v>10</v>
      </c>
      <c r="B478" s="4" t="str" cm="1">
        <f t="array" ref="B478">_xlfn.IFS(Sales_Table[[#This Row],[Discounts]]&gt;50000,"High discount",Sales_Table[[#This Row],[Discounts]]&gt;=5001,"medium discount",Sales_Table[[#This Row],[Discounts]]&gt;=1,"Low discount",Sales_Table[[#This Row],[Discounts]]&lt;1,"None")</f>
        <v>medium discount</v>
      </c>
      <c r="C478">
        <v>853</v>
      </c>
      <c r="D478" s="1">
        <v>300</v>
      </c>
      <c r="E478" s="1">
        <f>Sales_Table[[#This Row],[Units Sold]]*Sales_Table[[#This Row],[Sale Price]]-Sales_Table[[#This Row],[Discounts]]</f>
        <v>230310</v>
      </c>
      <c r="F478" s="1">
        <v>25590</v>
      </c>
      <c r="G478" s="1">
        <v>213250</v>
      </c>
      <c r="H478" s="1">
        <f>Sales_Table[[#This Row],[sales amount]]-Sales_Table[[#This Row],[COGS]]</f>
        <v>17060</v>
      </c>
      <c r="I478" s="5">
        <v>41974</v>
      </c>
      <c r="J478" s="8">
        <f>MONTH(Sales_Table[[#This Row],[Date]])</f>
        <v>12</v>
      </c>
      <c r="K478" s="8">
        <f>YEAR(Sales_Table[[#This Row],[Date]])</f>
        <v>2014</v>
      </c>
    </row>
    <row r="479" spans="1:11" x14ac:dyDescent="0.3">
      <c r="A479" s="4" t="s">
        <v>11</v>
      </c>
      <c r="B479" s="4" t="str" cm="1">
        <f t="array" ref="B479">_xlfn.IFS(Sales_Table[[#This Row],[Discounts]]&gt;50000,"High discount",Sales_Table[[#This Row],[Discounts]]&gt;=5001,"medium discount",Sales_Table[[#This Row],[Discounts]]&gt;=1,"Low discount",Sales_Table[[#This Row],[Discounts]]&lt;1,"None")</f>
        <v>Low discount</v>
      </c>
      <c r="C479">
        <v>341</v>
      </c>
      <c r="D479" s="1">
        <v>125</v>
      </c>
      <c r="E479" s="1">
        <f>Sales_Table[[#This Row],[Units Sold]]*Sales_Table[[#This Row],[Sale Price]]-Sales_Table[[#This Row],[Discounts]]</f>
        <v>38362.5</v>
      </c>
      <c r="F479" s="1">
        <v>4262.5</v>
      </c>
      <c r="G479" s="1">
        <v>40920</v>
      </c>
      <c r="H479" s="1">
        <f>Sales_Table[[#This Row],[sales amount]]-Sales_Table[[#This Row],[COGS]]</f>
        <v>-2557.5</v>
      </c>
      <c r="I479" s="5">
        <v>41760</v>
      </c>
      <c r="J479" s="8">
        <f>MONTH(Sales_Table[[#This Row],[Date]])</f>
        <v>5</v>
      </c>
      <c r="K479" s="8">
        <f>YEAR(Sales_Table[[#This Row],[Date]])</f>
        <v>2014</v>
      </c>
    </row>
    <row r="480" spans="1:11" x14ac:dyDescent="0.3">
      <c r="A480" s="4" t="s">
        <v>11</v>
      </c>
      <c r="B480" s="4" t="str" cm="1">
        <f t="array" ref="B480">_xlfn.IFS(Sales_Table[[#This Row],[Discounts]]&gt;50000,"High discount",Sales_Table[[#This Row],[Discounts]]&gt;=5001,"medium discount",Sales_Table[[#This Row],[Discounts]]&gt;=1,"Low discount",Sales_Table[[#This Row],[Discounts]]&lt;1,"None")</f>
        <v>Low discount</v>
      </c>
      <c r="C480">
        <v>641</v>
      </c>
      <c r="D480" s="1">
        <v>15</v>
      </c>
      <c r="E480" s="1">
        <f>Sales_Table[[#This Row],[Units Sold]]*Sales_Table[[#This Row],[Sale Price]]-Sales_Table[[#This Row],[Discounts]]</f>
        <v>8653.5</v>
      </c>
      <c r="F480" s="1">
        <v>961.5</v>
      </c>
      <c r="G480" s="1">
        <v>6410</v>
      </c>
      <c r="H480" s="1">
        <f>Sales_Table[[#This Row],[sales amount]]-Sales_Table[[#This Row],[COGS]]</f>
        <v>2243.5</v>
      </c>
      <c r="I480" s="5">
        <v>41821</v>
      </c>
      <c r="J480" s="8">
        <f>MONTH(Sales_Table[[#This Row],[Date]])</f>
        <v>7</v>
      </c>
      <c r="K480" s="8">
        <f>YEAR(Sales_Table[[#This Row],[Date]])</f>
        <v>2014</v>
      </c>
    </row>
    <row r="481" spans="1:11" x14ac:dyDescent="0.3">
      <c r="A481" s="4" t="s">
        <v>11</v>
      </c>
      <c r="B481" s="4" t="str" cm="1">
        <f t="array" ref="B481">_xlfn.IFS(Sales_Table[[#This Row],[Discounts]]&gt;50000,"High discount",Sales_Table[[#This Row],[Discounts]]&gt;=5001,"medium discount",Sales_Table[[#This Row],[Discounts]]&gt;=1,"Low discount",Sales_Table[[#This Row],[Discounts]]&lt;1,"None")</f>
        <v>High discount</v>
      </c>
      <c r="C481">
        <v>2807</v>
      </c>
      <c r="D481" s="1">
        <v>350</v>
      </c>
      <c r="E481" s="1">
        <f>Sales_Table[[#This Row],[Units Sold]]*Sales_Table[[#This Row],[Sale Price]]-Sales_Table[[#This Row],[Discounts]]</f>
        <v>884205</v>
      </c>
      <c r="F481" s="1">
        <v>98245</v>
      </c>
      <c r="G481" s="1">
        <v>729820</v>
      </c>
      <c r="H481" s="1">
        <f>Sales_Table[[#This Row],[sales amount]]-Sales_Table[[#This Row],[COGS]]</f>
        <v>154385</v>
      </c>
      <c r="I481" s="5">
        <v>41852</v>
      </c>
      <c r="J481" s="8">
        <f>MONTH(Sales_Table[[#This Row],[Date]])</f>
        <v>8</v>
      </c>
      <c r="K481" s="8">
        <f>YEAR(Sales_Table[[#This Row],[Date]])</f>
        <v>2014</v>
      </c>
    </row>
    <row r="482" spans="1:11" x14ac:dyDescent="0.3">
      <c r="A482" s="4" t="s">
        <v>11</v>
      </c>
      <c r="B482" s="4" t="str" cm="1">
        <f t="array" ref="B482">_xlfn.IFS(Sales_Table[[#This Row],[Discounts]]&gt;50000,"High discount",Sales_Table[[#This Row],[Discounts]]&gt;=5001,"medium discount",Sales_Table[[#This Row],[Discounts]]&gt;=1,"Low discount",Sales_Table[[#This Row],[Discounts]]&lt;1,"None")</f>
        <v>medium discount</v>
      </c>
      <c r="C482">
        <v>432</v>
      </c>
      <c r="D482" s="1">
        <v>300</v>
      </c>
      <c r="E482" s="1">
        <f>Sales_Table[[#This Row],[Units Sold]]*Sales_Table[[#This Row],[Sale Price]]-Sales_Table[[#This Row],[Discounts]]</f>
        <v>116640</v>
      </c>
      <c r="F482" s="1">
        <v>12960</v>
      </c>
      <c r="G482" s="1">
        <v>108000</v>
      </c>
      <c r="H482" s="1">
        <f>Sales_Table[[#This Row],[sales amount]]-Sales_Table[[#This Row],[COGS]]</f>
        <v>8640</v>
      </c>
      <c r="I482" s="5">
        <v>41883</v>
      </c>
      <c r="J482" s="8">
        <f>MONTH(Sales_Table[[#This Row],[Date]])</f>
        <v>9</v>
      </c>
      <c r="K482" s="8">
        <f>YEAR(Sales_Table[[#This Row],[Date]])</f>
        <v>2014</v>
      </c>
    </row>
    <row r="483" spans="1:11" x14ac:dyDescent="0.3">
      <c r="A483" s="4" t="s">
        <v>11</v>
      </c>
      <c r="B483" s="4" t="str" cm="1">
        <f t="array" ref="B483">_xlfn.IFS(Sales_Table[[#This Row],[Discounts]]&gt;50000,"High discount",Sales_Table[[#This Row],[Discounts]]&gt;=5001,"medium discount",Sales_Table[[#This Row],[Discounts]]&gt;=1,"Low discount",Sales_Table[[#This Row],[Discounts]]&lt;1,"None")</f>
        <v>High discount</v>
      </c>
      <c r="C483">
        <v>2294</v>
      </c>
      <c r="D483" s="1">
        <v>300</v>
      </c>
      <c r="E483" s="1">
        <f>Sales_Table[[#This Row],[Units Sold]]*Sales_Table[[#This Row],[Sale Price]]-Sales_Table[[#This Row],[Discounts]]</f>
        <v>619380</v>
      </c>
      <c r="F483" s="1">
        <v>68820</v>
      </c>
      <c r="G483" s="1">
        <v>573500</v>
      </c>
      <c r="H483" s="1">
        <f>Sales_Table[[#This Row],[sales amount]]-Sales_Table[[#This Row],[COGS]]</f>
        <v>45880</v>
      </c>
      <c r="I483" s="5">
        <v>41548</v>
      </c>
      <c r="J483" s="8">
        <f>MONTH(Sales_Table[[#This Row],[Date]])</f>
        <v>10</v>
      </c>
      <c r="K483" s="8">
        <f>YEAR(Sales_Table[[#This Row],[Date]])</f>
        <v>2013</v>
      </c>
    </row>
    <row r="484" spans="1:11" x14ac:dyDescent="0.3">
      <c r="A484" s="4" t="s">
        <v>11</v>
      </c>
      <c r="B484" s="4" t="str" cm="1">
        <f t="array" ref="B484">_xlfn.IFS(Sales_Table[[#This Row],[Discounts]]&gt;50000,"High discount",Sales_Table[[#This Row],[Discounts]]&gt;=5001,"medium discount",Sales_Table[[#This Row],[Discounts]]&gt;=1,"Low discount",Sales_Table[[#This Row],[Discounts]]&lt;1,"None")</f>
        <v>Low discount</v>
      </c>
      <c r="C484">
        <v>2167</v>
      </c>
      <c r="D484" s="1">
        <v>15</v>
      </c>
      <c r="E484" s="1">
        <f>Sales_Table[[#This Row],[Units Sold]]*Sales_Table[[#This Row],[Sale Price]]-Sales_Table[[#This Row],[Discounts]]</f>
        <v>29254.5</v>
      </c>
      <c r="F484" s="1">
        <v>3250.5</v>
      </c>
      <c r="G484" s="1">
        <v>21670</v>
      </c>
      <c r="H484" s="1">
        <f>Sales_Table[[#This Row],[sales amount]]-Sales_Table[[#This Row],[COGS]]</f>
        <v>7584.5</v>
      </c>
      <c r="I484" s="5">
        <v>41548</v>
      </c>
      <c r="J484" s="8">
        <f>MONTH(Sales_Table[[#This Row],[Date]])</f>
        <v>10</v>
      </c>
      <c r="K484" s="8">
        <f>YEAR(Sales_Table[[#This Row],[Date]])</f>
        <v>2013</v>
      </c>
    </row>
    <row r="485" spans="1:11" x14ac:dyDescent="0.3">
      <c r="A485" s="4" t="s">
        <v>11</v>
      </c>
      <c r="B485" s="4" t="str" cm="1">
        <f t="array" ref="B485">_xlfn.IFS(Sales_Table[[#This Row],[Discounts]]&gt;50000,"High discount",Sales_Table[[#This Row],[Discounts]]&gt;=5001,"medium discount",Sales_Table[[#This Row],[Discounts]]&gt;=1,"Low discount",Sales_Table[[#This Row],[Discounts]]&lt;1,"None")</f>
        <v>medium discount</v>
      </c>
      <c r="C485">
        <v>2529</v>
      </c>
      <c r="D485" s="1">
        <v>125</v>
      </c>
      <c r="E485" s="1">
        <f>Sales_Table[[#This Row],[Units Sold]]*Sales_Table[[#This Row],[Sale Price]]-Sales_Table[[#This Row],[Discounts]]</f>
        <v>284512.5</v>
      </c>
      <c r="F485" s="1">
        <v>31612.5</v>
      </c>
      <c r="G485" s="1">
        <v>303480</v>
      </c>
      <c r="H485" s="1">
        <f>Sales_Table[[#This Row],[sales amount]]-Sales_Table[[#This Row],[COGS]]</f>
        <v>-18967.5</v>
      </c>
      <c r="I485" s="5">
        <v>41944</v>
      </c>
      <c r="J485" s="8">
        <f>MONTH(Sales_Table[[#This Row],[Date]])</f>
        <v>11</v>
      </c>
      <c r="K485" s="8">
        <f>YEAR(Sales_Table[[#This Row],[Date]])</f>
        <v>2014</v>
      </c>
    </row>
    <row r="486" spans="1:11" x14ac:dyDescent="0.3">
      <c r="A486" s="4" t="s">
        <v>11</v>
      </c>
      <c r="B486" s="4" t="str" cm="1">
        <f t="array" ref="B486">_xlfn.IFS(Sales_Table[[#This Row],[Discounts]]&gt;50000,"High discount",Sales_Table[[#This Row],[Discounts]]&gt;=5001,"medium discount",Sales_Table[[#This Row],[Discounts]]&gt;=1,"Low discount",Sales_Table[[#This Row],[Discounts]]&lt;1,"None")</f>
        <v>High discount</v>
      </c>
      <c r="C486">
        <v>1870</v>
      </c>
      <c r="D486" s="1">
        <v>350</v>
      </c>
      <c r="E486" s="1">
        <f>Sales_Table[[#This Row],[Units Sold]]*Sales_Table[[#This Row],[Sale Price]]-Sales_Table[[#This Row],[Discounts]]</f>
        <v>589050</v>
      </c>
      <c r="F486" s="1">
        <v>65450</v>
      </c>
      <c r="G486" s="1">
        <v>486200</v>
      </c>
      <c r="H486" s="1">
        <f>Sales_Table[[#This Row],[sales amount]]-Sales_Table[[#This Row],[COGS]]</f>
        <v>102850</v>
      </c>
      <c r="I486" s="5">
        <v>41609</v>
      </c>
      <c r="J486" s="8">
        <f>MONTH(Sales_Table[[#This Row],[Date]])</f>
        <v>12</v>
      </c>
      <c r="K486" s="8">
        <f>YEAR(Sales_Table[[#This Row],[Date]])</f>
        <v>2013</v>
      </c>
    </row>
    <row r="487" spans="1:11" x14ac:dyDescent="0.3">
      <c r="A487" s="4" t="s">
        <v>12</v>
      </c>
      <c r="B487" s="4" t="str" cm="1">
        <f t="array" ref="B487">_xlfn.IFS(Sales_Table[[#This Row],[Discounts]]&gt;50000,"High discount",Sales_Table[[#This Row],[Discounts]]&gt;=5001,"medium discount",Sales_Table[[#This Row],[Discounts]]&gt;=1,"Low discount",Sales_Table[[#This Row],[Discounts]]&lt;1,"None")</f>
        <v>medium discount</v>
      </c>
      <c r="C487">
        <v>579</v>
      </c>
      <c r="D487" s="1">
        <v>125</v>
      </c>
      <c r="E487" s="1">
        <f>Sales_Table[[#This Row],[Units Sold]]*Sales_Table[[#This Row],[Sale Price]]-Sales_Table[[#This Row],[Discounts]]</f>
        <v>65137.5</v>
      </c>
      <c r="F487" s="1">
        <v>7237.5</v>
      </c>
      <c r="G487" s="1">
        <v>69480</v>
      </c>
      <c r="H487" s="1">
        <f>Sales_Table[[#This Row],[sales amount]]-Sales_Table[[#This Row],[COGS]]</f>
        <v>-4342.5</v>
      </c>
      <c r="I487" s="5">
        <v>41640</v>
      </c>
      <c r="J487" s="8">
        <f>MONTH(Sales_Table[[#This Row],[Date]])</f>
        <v>1</v>
      </c>
      <c r="K487" s="8">
        <f>YEAR(Sales_Table[[#This Row],[Date]])</f>
        <v>2014</v>
      </c>
    </row>
    <row r="488" spans="1:11" x14ac:dyDescent="0.3">
      <c r="A488" s="4" t="s">
        <v>12</v>
      </c>
      <c r="B488" s="4" t="str" cm="1">
        <f t="array" ref="B488">_xlfn.IFS(Sales_Table[[#This Row],[Discounts]]&gt;50000,"High discount",Sales_Table[[#This Row],[Discounts]]&gt;=5001,"medium discount",Sales_Table[[#This Row],[Discounts]]&gt;=1,"Low discount",Sales_Table[[#This Row],[Discounts]]&lt;1,"None")</f>
        <v>High discount</v>
      </c>
      <c r="C488">
        <v>2240</v>
      </c>
      <c r="D488" s="1">
        <v>350</v>
      </c>
      <c r="E488" s="1">
        <f>Sales_Table[[#This Row],[Units Sold]]*Sales_Table[[#This Row],[Sale Price]]-Sales_Table[[#This Row],[Discounts]]</f>
        <v>705600</v>
      </c>
      <c r="F488" s="1">
        <v>78400</v>
      </c>
      <c r="G488" s="1">
        <v>582400</v>
      </c>
      <c r="H488" s="1">
        <f>Sales_Table[[#This Row],[sales amount]]-Sales_Table[[#This Row],[COGS]]</f>
        <v>123200</v>
      </c>
      <c r="I488" s="5">
        <v>41671</v>
      </c>
      <c r="J488" s="8">
        <f>MONTH(Sales_Table[[#This Row],[Date]])</f>
        <v>2</v>
      </c>
      <c r="K488" s="8">
        <f>YEAR(Sales_Table[[#This Row],[Date]])</f>
        <v>2014</v>
      </c>
    </row>
    <row r="489" spans="1:11" x14ac:dyDescent="0.3">
      <c r="A489" s="4" t="s">
        <v>12</v>
      </c>
      <c r="B489" s="4" t="str" cm="1">
        <f t="array" ref="B489">_xlfn.IFS(Sales_Table[[#This Row],[Discounts]]&gt;50000,"High discount",Sales_Table[[#This Row],[Discounts]]&gt;=5001,"medium discount",Sales_Table[[#This Row],[Discounts]]&gt;=1,"Low discount",Sales_Table[[#This Row],[Discounts]]&lt;1,"None")</f>
        <v>High discount</v>
      </c>
      <c r="C489">
        <v>2993</v>
      </c>
      <c r="D489" s="1">
        <v>300</v>
      </c>
      <c r="E489" s="1">
        <f>Sales_Table[[#This Row],[Units Sold]]*Sales_Table[[#This Row],[Sale Price]]-Sales_Table[[#This Row],[Discounts]]</f>
        <v>808110</v>
      </c>
      <c r="F489" s="1">
        <v>89790</v>
      </c>
      <c r="G489" s="1">
        <v>748250</v>
      </c>
      <c r="H489" s="1">
        <f>Sales_Table[[#This Row],[sales amount]]-Sales_Table[[#This Row],[COGS]]</f>
        <v>59860</v>
      </c>
      <c r="I489" s="5">
        <v>41699</v>
      </c>
      <c r="J489" s="8">
        <f>MONTH(Sales_Table[[#This Row],[Date]])</f>
        <v>3</v>
      </c>
      <c r="K489" s="8">
        <f>YEAR(Sales_Table[[#This Row],[Date]])</f>
        <v>2014</v>
      </c>
    </row>
    <row r="490" spans="1:11" x14ac:dyDescent="0.3">
      <c r="A490" s="4" t="s">
        <v>12</v>
      </c>
      <c r="B490" s="4" t="str" cm="1">
        <f t="array" ref="B490">_xlfn.IFS(Sales_Table[[#This Row],[Discounts]]&gt;50000,"High discount",Sales_Table[[#This Row],[Discounts]]&gt;=5001,"medium discount",Sales_Table[[#This Row],[Discounts]]&gt;=1,"Low discount",Sales_Table[[#This Row],[Discounts]]&lt;1,"None")</f>
        <v>Low discount</v>
      </c>
      <c r="C490">
        <v>3520.5</v>
      </c>
      <c r="D490" s="1">
        <v>12</v>
      </c>
      <c r="E490" s="1">
        <f>Sales_Table[[#This Row],[Units Sold]]*Sales_Table[[#This Row],[Sale Price]]-Sales_Table[[#This Row],[Discounts]]</f>
        <v>38021.4</v>
      </c>
      <c r="F490" s="1">
        <v>4224.6000000000004</v>
      </c>
      <c r="G490" s="1">
        <v>10561.5</v>
      </c>
      <c r="H490" s="1">
        <f>Sales_Table[[#This Row],[sales amount]]-Sales_Table[[#This Row],[COGS]]</f>
        <v>27459.9</v>
      </c>
      <c r="I490" s="5">
        <v>41730</v>
      </c>
      <c r="J490" s="8">
        <f>MONTH(Sales_Table[[#This Row],[Date]])</f>
        <v>4</v>
      </c>
      <c r="K490" s="8">
        <f>YEAR(Sales_Table[[#This Row],[Date]])</f>
        <v>2014</v>
      </c>
    </row>
    <row r="491" spans="1:11" x14ac:dyDescent="0.3">
      <c r="A491" s="4" t="s">
        <v>12</v>
      </c>
      <c r="B491" s="4" t="str" cm="1">
        <f t="array" ref="B491">_xlfn.IFS(Sales_Table[[#This Row],[Discounts]]&gt;50000,"High discount",Sales_Table[[#This Row],[Discounts]]&gt;=5001,"medium discount",Sales_Table[[#This Row],[Discounts]]&gt;=1,"Low discount",Sales_Table[[#This Row],[Discounts]]&lt;1,"None")</f>
        <v>Low discount</v>
      </c>
      <c r="C491">
        <v>2039</v>
      </c>
      <c r="D491" s="1">
        <v>20</v>
      </c>
      <c r="E491" s="1">
        <f>Sales_Table[[#This Row],[Units Sold]]*Sales_Table[[#This Row],[Sale Price]]-Sales_Table[[#This Row],[Discounts]]</f>
        <v>36702</v>
      </c>
      <c r="F491" s="1">
        <v>4078</v>
      </c>
      <c r="G491" s="1">
        <v>20390</v>
      </c>
      <c r="H491" s="1">
        <f>Sales_Table[[#This Row],[sales amount]]-Sales_Table[[#This Row],[COGS]]</f>
        <v>16312</v>
      </c>
      <c r="I491" s="5">
        <v>41760</v>
      </c>
      <c r="J491" s="8">
        <f>MONTH(Sales_Table[[#This Row],[Date]])</f>
        <v>5</v>
      </c>
      <c r="K491" s="8">
        <f>YEAR(Sales_Table[[#This Row],[Date]])</f>
        <v>2014</v>
      </c>
    </row>
    <row r="492" spans="1:11" x14ac:dyDescent="0.3">
      <c r="A492" s="4" t="s">
        <v>12</v>
      </c>
      <c r="B492" s="4" t="str" cm="1">
        <f t="array" ref="B492">_xlfn.IFS(Sales_Table[[#This Row],[Discounts]]&gt;50000,"High discount",Sales_Table[[#This Row],[Discounts]]&gt;=5001,"medium discount",Sales_Table[[#This Row],[Discounts]]&gt;=1,"Low discount",Sales_Table[[#This Row],[Discounts]]&lt;1,"None")</f>
        <v>Low discount</v>
      </c>
      <c r="C492">
        <v>2574</v>
      </c>
      <c r="D492" s="1">
        <v>12</v>
      </c>
      <c r="E492" s="1">
        <f>Sales_Table[[#This Row],[Units Sold]]*Sales_Table[[#This Row],[Sale Price]]-Sales_Table[[#This Row],[Discounts]]</f>
        <v>27799.200000000001</v>
      </c>
      <c r="F492" s="1">
        <v>3088.8</v>
      </c>
      <c r="G492" s="1">
        <v>7722</v>
      </c>
      <c r="H492" s="1">
        <f>Sales_Table[[#This Row],[sales amount]]-Sales_Table[[#This Row],[COGS]]</f>
        <v>20077.2</v>
      </c>
      <c r="I492" s="5">
        <v>41852</v>
      </c>
      <c r="J492" s="8">
        <f>MONTH(Sales_Table[[#This Row],[Date]])</f>
        <v>8</v>
      </c>
      <c r="K492" s="8">
        <f>YEAR(Sales_Table[[#This Row],[Date]])</f>
        <v>2014</v>
      </c>
    </row>
    <row r="493" spans="1:11" x14ac:dyDescent="0.3">
      <c r="A493" s="4" t="s">
        <v>12</v>
      </c>
      <c r="B493" s="4" t="str" cm="1">
        <f t="array" ref="B493">_xlfn.IFS(Sales_Table[[#This Row],[Discounts]]&gt;50000,"High discount",Sales_Table[[#This Row],[Discounts]]&gt;=5001,"medium discount",Sales_Table[[#This Row],[Discounts]]&gt;=1,"Low discount",Sales_Table[[#This Row],[Discounts]]&lt;1,"None")</f>
        <v>medium discount</v>
      </c>
      <c r="C493">
        <v>707</v>
      </c>
      <c r="D493" s="1">
        <v>350</v>
      </c>
      <c r="E493" s="1">
        <f>Sales_Table[[#This Row],[Units Sold]]*Sales_Table[[#This Row],[Sale Price]]-Sales_Table[[#This Row],[Discounts]]</f>
        <v>222705</v>
      </c>
      <c r="F493" s="1">
        <v>24745</v>
      </c>
      <c r="G493" s="1">
        <v>183820</v>
      </c>
      <c r="H493" s="1">
        <f>Sales_Table[[#This Row],[sales amount]]-Sales_Table[[#This Row],[COGS]]</f>
        <v>38885</v>
      </c>
      <c r="I493" s="5">
        <v>41883</v>
      </c>
      <c r="J493" s="8">
        <f>MONTH(Sales_Table[[#This Row],[Date]])</f>
        <v>9</v>
      </c>
      <c r="K493" s="8">
        <f>YEAR(Sales_Table[[#This Row],[Date]])</f>
        <v>2014</v>
      </c>
    </row>
    <row r="494" spans="1:11" x14ac:dyDescent="0.3">
      <c r="A494" s="4" t="s">
        <v>12</v>
      </c>
      <c r="B494" s="4" t="str" cm="1">
        <f t="array" ref="B494">_xlfn.IFS(Sales_Table[[#This Row],[Discounts]]&gt;50000,"High discount",Sales_Table[[#This Row],[Discounts]]&gt;=5001,"medium discount",Sales_Table[[#This Row],[Discounts]]&gt;=1,"Low discount",Sales_Table[[#This Row],[Discounts]]&lt;1,"None")</f>
        <v>Low discount</v>
      </c>
      <c r="C494">
        <v>2072</v>
      </c>
      <c r="D494" s="1">
        <v>15</v>
      </c>
      <c r="E494" s="1">
        <f>Sales_Table[[#This Row],[Units Sold]]*Sales_Table[[#This Row],[Sale Price]]-Sales_Table[[#This Row],[Discounts]]</f>
        <v>27972</v>
      </c>
      <c r="F494" s="1">
        <v>3108</v>
      </c>
      <c r="G494" s="1">
        <v>20720</v>
      </c>
      <c r="H494" s="1">
        <f>Sales_Table[[#This Row],[sales amount]]-Sales_Table[[#This Row],[COGS]]</f>
        <v>7252</v>
      </c>
      <c r="I494" s="5">
        <v>41974</v>
      </c>
      <c r="J494" s="8">
        <f>MONTH(Sales_Table[[#This Row],[Date]])</f>
        <v>12</v>
      </c>
      <c r="K494" s="8">
        <f>YEAR(Sales_Table[[#This Row],[Date]])</f>
        <v>2014</v>
      </c>
    </row>
    <row r="495" spans="1:11" x14ac:dyDescent="0.3">
      <c r="A495" s="4" t="s">
        <v>12</v>
      </c>
      <c r="B495" s="4" t="str" cm="1">
        <f t="array" ref="B495">_xlfn.IFS(Sales_Table[[#This Row],[Discounts]]&gt;50000,"High discount",Sales_Table[[#This Row],[Discounts]]&gt;=5001,"medium discount",Sales_Table[[#This Row],[Discounts]]&gt;=1,"Low discount",Sales_Table[[#This Row],[Discounts]]&lt;1,"None")</f>
        <v>medium discount</v>
      </c>
      <c r="C495">
        <v>853</v>
      </c>
      <c r="D495" s="1">
        <v>300</v>
      </c>
      <c r="E495" s="1">
        <f>Sales_Table[[#This Row],[Units Sold]]*Sales_Table[[#This Row],[Sale Price]]-Sales_Table[[#This Row],[Discounts]]</f>
        <v>230310</v>
      </c>
      <c r="F495" s="1">
        <v>25590</v>
      </c>
      <c r="G495" s="1">
        <v>213250</v>
      </c>
      <c r="H495" s="1">
        <f>Sales_Table[[#This Row],[sales amount]]-Sales_Table[[#This Row],[COGS]]</f>
        <v>17060</v>
      </c>
      <c r="I495" s="5">
        <v>41974</v>
      </c>
      <c r="J495" s="8">
        <f>MONTH(Sales_Table[[#This Row],[Date]])</f>
        <v>12</v>
      </c>
      <c r="K495" s="8">
        <f>YEAR(Sales_Table[[#This Row],[Date]])</f>
        <v>2014</v>
      </c>
    </row>
    <row r="496" spans="1:11" x14ac:dyDescent="0.3">
      <c r="A496" s="4" t="s">
        <v>7</v>
      </c>
      <c r="B496" s="4" t="str" cm="1">
        <f t="array" ref="B496">_xlfn.IFS(Sales_Table[[#This Row],[Discounts]]&gt;50000,"High discount",Sales_Table[[#This Row],[Discounts]]&gt;=5001,"medium discount",Sales_Table[[#This Row],[Discounts]]&gt;=1,"Low discount",Sales_Table[[#This Row],[Discounts]]&lt;1,"None")</f>
        <v>Low discount</v>
      </c>
      <c r="C496">
        <v>1198</v>
      </c>
      <c r="D496" s="1">
        <v>12</v>
      </c>
      <c r="E496" s="1">
        <f>Sales_Table[[#This Row],[Units Sold]]*Sales_Table[[#This Row],[Sale Price]]-Sales_Table[[#This Row],[Discounts]]</f>
        <v>12794.64</v>
      </c>
      <c r="F496" s="1">
        <v>1581.36</v>
      </c>
      <c r="G496" s="1">
        <v>3594</v>
      </c>
      <c r="H496" s="1">
        <f>Sales_Table[[#This Row],[sales amount]]-Sales_Table[[#This Row],[COGS]]</f>
        <v>9200.64</v>
      </c>
      <c r="I496" s="5">
        <v>41548</v>
      </c>
      <c r="J496" s="8">
        <f>MONTH(Sales_Table[[#This Row],[Date]])</f>
        <v>10</v>
      </c>
      <c r="K496" s="8">
        <f>YEAR(Sales_Table[[#This Row],[Date]])</f>
        <v>2013</v>
      </c>
    </row>
    <row r="497" spans="1:11" x14ac:dyDescent="0.3">
      <c r="A497" s="4" t="s">
        <v>9</v>
      </c>
      <c r="B497" s="4" t="str" cm="1">
        <f t="array" ref="B497">_xlfn.IFS(Sales_Table[[#This Row],[Discounts]]&gt;50000,"High discount",Sales_Table[[#This Row],[Discounts]]&gt;=5001,"medium discount",Sales_Table[[#This Row],[Discounts]]&gt;=1,"Low discount",Sales_Table[[#This Row],[Discounts]]&lt;1,"None")</f>
        <v>Low discount</v>
      </c>
      <c r="C497">
        <v>2532</v>
      </c>
      <c r="D497" s="1">
        <v>7</v>
      </c>
      <c r="E497" s="1">
        <f>Sales_Table[[#This Row],[Units Sold]]*Sales_Table[[#This Row],[Sale Price]]-Sales_Table[[#This Row],[Discounts]]</f>
        <v>15774.36</v>
      </c>
      <c r="F497" s="1">
        <v>1949.6399999999999</v>
      </c>
      <c r="G497" s="1">
        <v>12660</v>
      </c>
      <c r="H497" s="1">
        <f>Sales_Table[[#This Row],[sales amount]]-Sales_Table[[#This Row],[COGS]]</f>
        <v>3114.3600000000006</v>
      </c>
      <c r="I497" s="5">
        <v>41730</v>
      </c>
      <c r="J497" s="8">
        <f>MONTH(Sales_Table[[#This Row],[Date]])</f>
        <v>4</v>
      </c>
      <c r="K497" s="8">
        <f>YEAR(Sales_Table[[#This Row],[Date]])</f>
        <v>2014</v>
      </c>
    </row>
    <row r="498" spans="1:11" x14ac:dyDescent="0.3">
      <c r="A498" s="4" t="s">
        <v>9</v>
      </c>
      <c r="B498" s="4" t="str" cm="1">
        <f t="array" ref="B498">_xlfn.IFS(Sales_Table[[#This Row],[Discounts]]&gt;50000,"High discount",Sales_Table[[#This Row],[Discounts]]&gt;=5001,"medium discount",Sales_Table[[#This Row],[Discounts]]&gt;=1,"Low discount",Sales_Table[[#This Row],[Discounts]]&lt;1,"None")</f>
        <v>Low discount</v>
      </c>
      <c r="C498">
        <v>1198</v>
      </c>
      <c r="D498" s="1">
        <v>12</v>
      </c>
      <c r="E498" s="1">
        <f>Sales_Table[[#This Row],[Units Sold]]*Sales_Table[[#This Row],[Sale Price]]-Sales_Table[[#This Row],[Discounts]]</f>
        <v>12794.64</v>
      </c>
      <c r="F498" s="1">
        <v>1581.36</v>
      </c>
      <c r="G498" s="1">
        <v>3594</v>
      </c>
      <c r="H498" s="1">
        <f>Sales_Table[[#This Row],[sales amount]]-Sales_Table[[#This Row],[COGS]]</f>
        <v>9200.64</v>
      </c>
      <c r="I498" s="5">
        <v>41548</v>
      </c>
      <c r="J498" s="8">
        <f>MONTH(Sales_Table[[#This Row],[Date]])</f>
        <v>10</v>
      </c>
      <c r="K498" s="8">
        <f>YEAR(Sales_Table[[#This Row],[Date]])</f>
        <v>2013</v>
      </c>
    </row>
    <row r="499" spans="1:11" x14ac:dyDescent="0.3">
      <c r="A499" s="4" t="s">
        <v>10</v>
      </c>
      <c r="B499" s="4" t="str" cm="1">
        <f t="array" ref="B499">_xlfn.IFS(Sales_Table[[#This Row],[Discounts]]&gt;50000,"High discount",Sales_Table[[#This Row],[Discounts]]&gt;=5001,"medium discount",Sales_Table[[#This Row],[Discounts]]&gt;=1,"Low discount",Sales_Table[[#This Row],[Discounts]]&lt;1,"None")</f>
        <v>Low discount</v>
      </c>
      <c r="C499">
        <v>384</v>
      </c>
      <c r="D499" s="1">
        <v>15</v>
      </c>
      <c r="E499" s="1">
        <f>Sales_Table[[#This Row],[Units Sold]]*Sales_Table[[#This Row],[Sale Price]]-Sales_Table[[#This Row],[Discounts]]</f>
        <v>5126.3999999999996</v>
      </c>
      <c r="F499" s="1">
        <v>633.59999999999991</v>
      </c>
      <c r="G499" s="1">
        <v>3840</v>
      </c>
      <c r="H499" s="1">
        <f>Sales_Table[[#This Row],[sales amount]]-Sales_Table[[#This Row],[COGS]]</f>
        <v>1286.3999999999996</v>
      </c>
      <c r="I499" s="5">
        <v>41640</v>
      </c>
      <c r="J499" s="8">
        <f>MONTH(Sales_Table[[#This Row],[Date]])</f>
        <v>1</v>
      </c>
      <c r="K499" s="8">
        <f>YEAR(Sales_Table[[#This Row],[Date]])</f>
        <v>2014</v>
      </c>
    </row>
    <row r="500" spans="1:11" x14ac:dyDescent="0.3">
      <c r="A500" s="4" t="s">
        <v>10</v>
      </c>
      <c r="B500" s="4" t="str" cm="1">
        <f t="array" ref="B500">_xlfn.IFS(Sales_Table[[#This Row],[Discounts]]&gt;50000,"High discount",Sales_Table[[#This Row],[Discounts]]&gt;=5001,"medium discount",Sales_Table[[#This Row],[Discounts]]&gt;=1,"Low discount",Sales_Table[[#This Row],[Discounts]]&lt;1,"None")</f>
        <v>Low discount</v>
      </c>
      <c r="C500">
        <v>472</v>
      </c>
      <c r="D500" s="1">
        <v>12</v>
      </c>
      <c r="E500" s="1">
        <f>Sales_Table[[#This Row],[Units Sold]]*Sales_Table[[#This Row],[Sale Price]]-Sales_Table[[#This Row],[Discounts]]</f>
        <v>5040.96</v>
      </c>
      <c r="F500" s="1">
        <v>623.04</v>
      </c>
      <c r="G500" s="1">
        <v>1416</v>
      </c>
      <c r="H500" s="1">
        <f>Sales_Table[[#This Row],[sales amount]]-Sales_Table[[#This Row],[COGS]]</f>
        <v>3624.96</v>
      </c>
      <c r="I500" s="5">
        <v>41913</v>
      </c>
      <c r="J500" s="8">
        <f>MONTH(Sales_Table[[#This Row],[Date]])</f>
        <v>10</v>
      </c>
      <c r="K500" s="8">
        <f>YEAR(Sales_Table[[#This Row],[Date]])</f>
        <v>2014</v>
      </c>
    </row>
    <row r="501" spans="1:11" x14ac:dyDescent="0.3">
      <c r="A501" s="4" t="s">
        <v>11</v>
      </c>
      <c r="B501" s="4" t="str" cm="1">
        <f t="array" ref="B501">_xlfn.IFS(Sales_Table[[#This Row],[Discounts]]&gt;50000,"High discount",Sales_Table[[#This Row],[Discounts]]&gt;=5001,"medium discount",Sales_Table[[#This Row],[Discounts]]&gt;=1,"Low discount",Sales_Table[[#This Row],[Discounts]]&lt;1,"None")</f>
        <v>Low discount</v>
      </c>
      <c r="C501">
        <v>1579</v>
      </c>
      <c r="D501" s="1">
        <v>7</v>
      </c>
      <c r="E501" s="1">
        <f>Sales_Table[[#This Row],[Units Sold]]*Sales_Table[[#This Row],[Sale Price]]-Sales_Table[[#This Row],[Discounts]]</f>
        <v>9837.17</v>
      </c>
      <c r="F501" s="1">
        <v>1215.83</v>
      </c>
      <c r="G501" s="1">
        <v>7895</v>
      </c>
      <c r="H501" s="1">
        <f>Sales_Table[[#This Row],[sales amount]]-Sales_Table[[#This Row],[COGS]]</f>
        <v>1942.17</v>
      </c>
      <c r="I501" s="5">
        <v>41699</v>
      </c>
      <c r="J501" s="8">
        <f>MONTH(Sales_Table[[#This Row],[Date]])</f>
        <v>3</v>
      </c>
      <c r="K501" s="8">
        <f>YEAR(Sales_Table[[#This Row],[Date]])</f>
        <v>2014</v>
      </c>
    </row>
    <row r="502" spans="1:11" x14ac:dyDescent="0.3">
      <c r="A502" s="4" t="s">
        <v>11</v>
      </c>
      <c r="B502" s="4" t="str" cm="1">
        <f t="array" ref="B502">_xlfn.IFS(Sales_Table[[#This Row],[Discounts]]&gt;50000,"High discount",Sales_Table[[#This Row],[Discounts]]&gt;=5001,"medium discount",Sales_Table[[#This Row],[Discounts]]&gt;=1,"Low discount",Sales_Table[[#This Row],[Discounts]]&lt;1,"None")</f>
        <v>Low discount</v>
      </c>
      <c r="C502">
        <v>1005</v>
      </c>
      <c r="D502" s="1">
        <v>12</v>
      </c>
      <c r="E502" s="1">
        <f>Sales_Table[[#This Row],[Units Sold]]*Sales_Table[[#This Row],[Sale Price]]-Sales_Table[[#This Row],[Discounts]]</f>
        <v>10733.4</v>
      </c>
      <c r="F502" s="1">
        <v>1326.6</v>
      </c>
      <c r="G502" s="1">
        <v>3015</v>
      </c>
      <c r="H502" s="1">
        <f>Sales_Table[[#This Row],[sales amount]]-Sales_Table[[#This Row],[COGS]]</f>
        <v>7718.4</v>
      </c>
      <c r="I502" s="5">
        <v>41518</v>
      </c>
      <c r="J502" s="8">
        <f>MONTH(Sales_Table[[#This Row],[Date]])</f>
        <v>9</v>
      </c>
      <c r="K502" s="8">
        <f>YEAR(Sales_Table[[#This Row],[Date]])</f>
        <v>2013</v>
      </c>
    </row>
    <row r="503" spans="1:11" x14ac:dyDescent="0.3">
      <c r="A503" s="4" t="s">
        <v>12</v>
      </c>
      <c r="B503" s="4" t="str" cm="1">
        <f t="array" ref="B503">_xlfn.IFS(Sales_Table[[#This Row],[Discounts]]&gt;50000,"High discount",Sales_Table[[#This Row],[Discounts]]&gt;=5001,"medium discount",Sales_Table[[#This Row],[Discounts]]&gt;=1,"Low discount",Sales_Table[[#This Row],[Discounts]]&lt;1,"None")</f>
        <v>medium discount</v>
      </c>
      <c r="C503">
        <v>3199.5</v>
      </c>
      <c r="D503" s="1">
        <v>15</v>
      </c>
      <c r="E503" s="1">
        <f>Sales_Table[[#This Row],[Units Sold]]*Sales_Table[[#This Row],[Sale Price]]-Sales_Table[[#This Row],[Discounts]]</f>
        <v>42713.324999999997</v>
      </c>
      <c r="F503" s="1">
        <v>5279.1749999999993</v>
      </c>
      <c r="G503" s="1">
        <v>31995</v>
      </c>
      <c r="H503" s="1">
        <f>Sales_Table[[#This Row],[sales amount]]-Sales_Table[[#This Row],[COGS]]</f>
        <v>10718.324999999997</v>
      </c>
      <c r="I503" s="5">
        <v>41821</v>
      </c>
      <c r="J503" s="8">
        <f>MONTH(Sales_Table[[#This Row],[Date]])</f>
        <v>7</v>
      </c>
      <c r="K503" s="8">
        <f>YEAR(Sales_Table[[#This Row],[Date]])</f>
        <v>2014</v>
      </c>
    </row>
    <row r="504" spans="1:11" x14ac:dyDescent="0.3">
      <c r="A504" s="4" t="s">
        <v>12</v>
      </c>
      <c r="B504" s="4" t="str" cm="1">
        <f t="array" ref="B504">_xlfn.IFS(Sales_Table[[#This Row],[Discounts]]&gt;50000,"High discount",Sales_Table[[#This Row],[Discounts]]&gt;=5001,"medium discount",Sales_Table[[#This Row],[Discounts]]&gt;=1,"Low discount",Sales_Table[[#This Row],[Discounts]]&lt;1,"None")</f>
        <v>Low discount</v>
      </c>
      <c r="C504">
        <v>472</v>
      </c>
      <c r="D504" s="1">
        <v>12</v>
      </c>
      <c r="E504" s="1">
        <f>Sales_Table[[#This Row],[Units Sold]]*Sales_Table[[#This Row],[Sale Price]]-Sales_Table[[#This Row],[Discounts]]</f>
        <v>5040.96</v>
      </c>
      <c r="F504" s="1">
        <v>623.04</v>
      </c>
      <c r="G504" s="1">
        <v>1416</v>
      </c>
      <c r="H504" s="1">
        <f>Sales_Table[[#This Row],[sales amount]]-Sales_Table[[#This Row],[COGS]]</f>
        <v>3624.96</v>
      </c>
      <c r="I504" s="5">
        <v>41913</v>
      </c>
      <c r="J504" s="8">
        <f>MONTH(Sales_Table[[#This Row],[Date]])</f>
        <v>10</v>
      </c>
      <c r="K504" s="8">
        <f>YEAR(Sales_Table[[#This Row],[Date]])</f>
        <v>2014</v>
      </c>
    </row>
    <row r="505" spans="1:11" x14ac:dyDescent="0.3">
      <c r="A505" s="4" t="s">
        <v>7</v>
      </c>
      <c r="B505" s="4" t="str" cm="1">
        <f t="array" ref="B505">_xlfn.IFS(Sales_Table[[#This Row],[Discounts]]&gt;50000,"High discount",Sales_Table[[#This Row],[Discounts]]&gt;=5001,"medium discount",Sales_Table[[#This Row],[Discounts]]&gt;=1,"Low discount",Sales_Table[[#This Row],[Discounts]]&lt;1,"None")</f>
        <v>Low discount</v>
      </c>
      <c r="C505">
        <v>1937</v>
      </c>
      <c r="D505" s="1">
        <v>12</v>
      </c>
      <c r="E505" s="1">
        <f>Sales_Table[[#This Row],[Units Sold]]*Sales_Table[[#This Row],[Sale Price]]-Sales_Table[[#This Row],[Discounts]]</f>
        <v>20687.16</v>
      </c>
      <c r="F505" s="1">
        <v>2556.84</v>
      </c>
      <c r="G505" s="1">
        <v>5811</v>
      </c>
      <c r="H505" s="1">
        <f>Sales_Table[[#This Row],[sales amount]]-Sales_Table[[#This Row],[COGS]]</f>
        <v>14876.16</v>
      </c>
      <c r="I505" s="5">
        <v>41671</v>
      </c>
      <c r="J505" s="8">
        <f>MONTH(Sales_Table[[#This Row],[Date]])</f>
        <v>2</v>
      </c>
      <c r="K505" s="8">
        <f>YEAR(Sales_Table[[#This Row],[Date]])</f>
        <v>2014</v>
      </c>
    </row>
    <row r="506" spans="1:11" x14ac:dyDescent="0.3">
      <c r="A506" s="4" t="s">
        <v>7</v>
      </c>
      <c r="B506" s="4" t="str" cm="1">
        <f t="array" ref="B506">_xlfn.IFS(Sales_Table[[#This Row],[Discounts]]&gt;50000,"High discount",Sales_Table[[#This Row],[Discounts]]&gt;=5001,"medium discount",Sales_Table[[#This Row],[Discounts]]&gt;=1,"Low discount",Sales_Table[[#This Row],[Discounts]]&lt;1,"None")</f>
        <v>medium discount</v>
      </c>
      <c r="C506">
        <v>792</v>
      </c>
      <c r="D506" s="1">
        <v>350</v>
      </c>
      <c r="E506" s="1">
        <f>Sales_Table[[#This Row],[Units Sold]]*Sales_Table[[#This Row],[Sale Price]]-Sales_Table[[#This Row],[Discounts]]</f>
        <v>246708</v>
      </c>
      <c r="F506" s="1">
        <v>30492</v>
      </c>
      <c r="G506" s="1">
        <v>205920</v>
      </c>
      <c r="H506" s="1">
        <f>Sales_Table[[#This Row],[sales amount]]-Sales_Table[[#This Row],[COGS]]</f>
        <v>40788</v>
      </c>
      <c r="I506" s="5">
        <v>41699</v>
      </c>
      <c r="J506" s="8">
        <f>MONTH(Sales_Table[[#This Row],[Date]])</f>
        <v>3</v>
      </c>
      <c r="K506" s="8">
        <f>YEAR(Sales_Table[[#This Row],[Date]])</f>
        <v>2014</v>
      </c>
    </row>
    <row r="507" spans="1:11" x14ac:dyDescent="0.3">
      <c r="A507" s="4" t="s">
        <v>7</v>
      </c>
      <c r="B507" s="4" t="str" cm="1">
        <f t="array" ref="B507">_xlfn.IFS(Sales_Table[[#This Row],[Discounts]]&gt;50000,"High discount",Sales_Table[[#This Row],[Discounts]]&gt;=5001,"medium discount",Sales_Table[[#This Row],[Discounts]]&gt;=1,"Low discount",Sales_Table[[#This Row],[Discounts]]&lt;1,"None")</f>
        <v>High discount</v>
      </c>
      <c r="C507">
        <v>2811</v>
      </c>
      <c r="D507" s="1">
        <v>300</v>
      </c>
      <c r="E507" s="1">
        <f>Sales_Table[[#This Row],[Units Sold]]*Sales_Table[[#This Row],[Sale Price]]-Sales_Table[[#This Row],[Discounts]]</f>
        <v>750537</v>
      </c>
      <c r="F507" s="1">
        <v>92763</v>
      </c>
      <c r="G507" s="1">
        <v>702750</v>
      </c>
      <c r="H507" s="1">
        <f>Sales_Table[[#This Row],[sales amount]]-Sales_Table[[#This Row],[COGS]]</f>
        <v>47787</v>
      </c>
      <c r="I507" s="5">
        <v>41821</v>
      </c>
      <c r="J507" s="8">
        <f>MONTH(Sales_Table[[#This Row],[Date]])</f>
        <v>7</v>
      </c>
      <c r="K507" s="8">
        <f>YEAR(Sales_Table[[#This Row],[Date]])</f>
        <v>2014</v>
      </c>
    </row>
    <row r="508" spans="1:11" x14ac:dyDescent="0.3">
      <c r="A508" s="4" t="s">
        <v>7</v>
      </c>
      <c r="B508" s="4" t="str" cm="1">
        <f t="array" ref="B508">_xlfn.IFS(Sales_Table[[#This Row],[Discounts]]&gt;50000,"High discount",Sales_Table[[#This Row],[Discounts]]&gt;=5001,"medium discount",Sales_Table[[#This Row],[Discounts]]&gt;=1,"Low discount",Sales_Table[[#This Row],[Discounts]]&lt;1,"None")</f>
        <v>medium discount</v>
      </c>
      <c r="C508">
        <v>2441</v>
      </c>
      <c r="D508" s="1">
        <v>125</v>
      </c>
      <c r="E508" s="1">
        <f>Sales_Table[[#This Row],[Units Sold]]*Sales_Table[[#This Row],[Sale Price]]-Sales_Table[[#This Row],[Discounts]]</f>
        <v>271561.25</v>
      </c>
      <c r="F508" s="1">
        <v>33563.75</v>
      </c>
      <c r="G508" s="1">
        <v>292920</v>
      </c>
      <c r="H508" s="1">
        <f>Sales_Table[[#This Row],[sales amount]]-Sales_Table[[#This Row],[COGS]]</f>
        <v>-21358.75</v>
      </c>
      <c r="I508" s="5">
        <v>41913</v>
      </c>
      <c r="J508" s="8">
        <f>MONTH(Sales_Table[[#This Row],[Date]])</f>
        <v>10</v>
      </c>
      <c r="K508" s="8">
        <f>YEAR(Sales_Table[[#This Row],[Date]])</f>
        <v>2014</v>
      </c>
    </row>
    <row r="509" spans="1:11" x14ac:dyDescent="0.3">
      <c r="A509" s="4" t="s">
        <v>7</v>
      </c>
      <c r="B509" s="4" t="str" cm="1">
        <f t="array" ref="B509">_xlfn.IFS(Sales_Table[[#This Row],[Discounts]]&gt;50000,"High discount",Sales_Table[[#This Row],[Discounts]]&gt;=5001,"medium discount",Sales_Table[[#This Row],[Discounts]]&gt;=1,"Low discount",Sales_Table[[#This Row],[Discounts]]&lt;1,"None")</f>
        <v>Low discount</v>
      </c>
      <c r="C509">
        <v>1560</v>
      </c>
      <c r="D509" s="1">
        <v>15</v>
      </c>
      <c r="E509" s="1">
        <f>Sales_Table[[#This Row],[Units Sold]]*Sales_Table[[#This Row],[Sale Price]]-Sales_Table[[#This Row],[Discounts]]</f>
        <v>20826</v>
      </c>
      <c r="F509" s="1">
        <v>2574</v>
      </c>
      <c r="G509" s="1">
        <v>15600</v>
      </c>
      <c r="H509" s="1">
        <f>Sales_Table[[#This Row],[sales amount]]-Sales_Table[[#This Row],[COGS]]</f>
        <v>5226</v>
      </c>
      <c r="I509" s="5">
        <v>41579</v>
      </c>
      <c r="J509" s="8">
        <f>MONTH(Sales_Table[[#This Row],[Date]])</f>
        <v>11</v>
      </c>
      <c r="K509" s="8">
        <f>YEAR(Sales_Table[[#This Row],[Date]])</f>
        <v>2013</v>
      </c>
    </row>
    <row r="510" spans="1:11" x14ac:dyDescent="0.3">
      <c r="A510" s="4" t="s">
        <v>7</v>
      </c>
      <c r="B510" s="4" t="str" cm="1">
        <f t="array" ref="B510">_xlfn.IFS(Sales_Table[[#This Row],[Discounts]]&gt;50000,"High discount",Sales_Table[[#This Row],[Discounts]]&gt;=5001,"medium discount",Sales_Table[[#This Row],[Discounts]]&gt;=1,"Low discount",Sales_Table[[#This Row],[Discounts]]&lt;1,"None")</f>
        <v>Low discount</v>
      </c>
      <c r="C510">
        <v>2706</v>
      </c>
      <c r="D510" s="1">
        <v>7</v>
      </c>
      <c r="E510" s="1">
        <f>Sales_Table[[#This Row],[Units Sold]]*Sales_Table[[#This Row],[Sale Price]]-Sales_Table[[#This Row],[Discounts]]</f>
        <v>16858.38</v>
      </c>
      <c r="F510" s="1">
        <v>2083.62</v>
      </c>
      <c r="G510" s="1">
        <v>13530</v>
      </c>
      <c r="H510" s="1">
        <f>Sales_Table[[#This Row],[sales amount]]-Sales_Table[[#This Row],[COGS]]</f>
        <v>3328.380000000001</v>
      </c>
      <c r="I510" s="5">
        <v>41579</v>
      </c>
      <c r="J510" s="8">
        <f>MONTH(Sales_Table[[#This Row],[Date]])</f>
        <v>11</v>
      </c>
      <c r="K510" s="8">
        <f>YEAR(Sales_Table[[#This Row],[Date]])</f>
        <v>2013</v>
      </c>
    </row>
    <row r="511" spans="1:11" x14ac:dyDescent="0.3">
      <c r="A511" s="4" t="s">
        <v>8</v>
      </c>
      <c r="B511" s="4" t="str" cm="1">
        <f t="array" ref="B511">_xlfn.IFS(Sales_Table[[#This Row],[Discounts]]&gt;50000,"High discount",Sales_Table[[#This Row],[Discounts]]&gt;=5001,"medium discount",Sales_Table[[#This Row],[Discounts]]&gt;=1,"Low discount",Sales_Table[[#This Row],[Discounts]]&lt;1,"None")</f>
        <v>medium discount</v>
      </c>
      <c r="C511">
        <v>766</v>
      </c>
      <c r="D511" s="1">
        <v>350</v>
      </c>
      <c r="E511" s="1">
        <f>Sales_Table[[#This Row],[Units Sold]]*Sales_Table[[#This Row],[Sale Price]]-Sales_Table[[#This Row],[Discounts]]</f>
        <v>238609</v>
      </c>
      <c r="F511" s="1">
        <v>29491</v>
      </c>
      <c r="G511" s="1">
        <v>199160</v>
      </c>
      <c r="H511" s="1">
        <f>Sales_Table[[#This Row],[sales amount]]-Sales_Table[[#This Row],[COGS]]</f>
        <v>39449</v>
      </c>
      <c r="I511" s="5">
        <v>41640</v>
      </c>
      <c r="J511" s="8">
        <f>MONTH(Sales_Table[[#This Row],[Date]])</f>
        <v>1</v>
      </c>
      <c r="K511" s="8">
        <f>YEAR(Sales_Table[[#This Row],[Date]])</f>
        <v>2014</v>
      </c>
    </row>
    <row r="512" spans="1:11" x14ac:dyDescent="0.3">
      <c r="A512" s="4" t="s">
        <v>8</v>
      </c>
      <c r="B512" s="4" t="str" cm="1">
        <f t="array" ref="B512">_xlfn.IFS(Sales_Table[[#This Row],[Discounts]]&gt;50000,"High discount",Sales_Table[[#This Row],[Discounts]]&gt;=5001,"medium discount",Sales_Table[[#This Row],[Discounts]]&gt;=1,"Low discount",Sales_Table[[#This Row],[Discounts]]&lt;1,"None")</f>
        <v>medium discount</v>
      </c>
      <c r="C512">
        <v>2992</v>
      </c>
      <c r="D512" s="1">
        <v>20</v>
      </c>
      <c r="E512" s="1">
        <f>Sales_Table[[#This Row],[Units Sold]]*Sales_Table[[#This Row],[Sale Price]]-Sales_Table[[#This Row],[Discounts]]</f>
        <v>53257.599999999999</v>
      </c>
      <c r="F512" s="1">
        <v>6582.4</v>
      </c>
      <c r="G512" s="1">
        <v>29920</v>
      </c>
      <c r="H512" s="1">
        <f>Sales_Table[[#This Row],[sales amount]]-Sales_Table[[#This Row],[COGS]]</f>
        <v>23337.599999999999</v>
      </c>
      <c r="I512" s="5">
        <v>41548</v>
      </c>
      <c r="J512" s="8">
        <f>MONTH(Sales_Table[[#This Row],[Date]])</f>
        <v>10</v>
      </c>
      <c r="K512" s="8">
        <f>YEAR(Sales_Table[[#This Row],[Date]])</f>
        <v>2013</v>
      </c>
    </row>
    <row r="513" spans="1:11" x14ac:dyDescent="0.3">
      <c r="A513" s="4" t="s">
        <v>8</v>
      </c>
      <c r="B513" s="4" t="str" cm="1">
        <f t="array" ref="B513">_xlfn.IFS(Sales_Table[[#This Row],[Discounts]]&gt;50000,"High discount",Sales_Table[[#This Row],[Discounts]]&gt;=5001,"medium discount",Sales_Table[[#This Row],[Discounts]]&gt;=1,"Low discount",Sales_Table[[#This Row],[Discounts]]&lt;1,"None")</f>
        <v>Low discount</v>
      </c>
      <c r="C513">
        <v>2157</v>
      </c>
      <c r="D513" s="1">
        <v>15</v>
      </c>
      <c r="E513" s="1">
        <f>Sales_Table[[#This Row],[Units Sold]]*Sales_Table[[#This Row],[Sale Price]]-Sales_Table[[#This Row],[Discounts]]</f>
        <v>28795.95</v>
      </c>
      <c r="F513" s="1">
        <v>3559.05</v>
      </c>
      <c r="G513" s="1">
        <v>21570</v>
      </c>
      <c r="H513" s="1">
        <f>Sales_Table[[#This Row],[sales amount]]-Sales_Table[[#This Row],[COGS]]</f>
        <v>7225.9500000000007</v>
      </c>
      <c r="I513" s="5">
        <v>41974</v>
      </c>
      <c r="J513" s="8">
        <f>MONTH(Sales_Table[[#This Row],[Date]])</f>
        <v>12</v>
      </c>
      <c r="K513" s="8">
        <f>YEAR(Sales_Table[[#This Row],[Date]])</f>
        <v>2014</v>
      </c>
    </row>
    <row r="514" spans="1:11" x14ac:dyDescent="0.3">
      <c r="A514" s="4" t="s">
        <v>9</v>
      </c>
      <c r="B514" s="4" t="str" cm="1">
        <f t="array" ref="B514">_xlfn.IFS(Sales_Table[[#This Row],[Discounts]]&gt;50000,"High discount",Sales_Table[[#This Row],[Discounts]]&gt;=5001,"medium discount",Sales_Table[[#This Row],[Discounts]]&gt;=1,"Low discount",Sales_Table[[#This Row],[Discounts]]&lt;1,"None")</f>
        <v>medium discount</v>
      </c>
      <c r="C514">
        <v>873</v>
      </c>
      <c r="D514" s="1">
        <v>300</v>
      </c>
      <c r="E514" s="1">
        <f>Sales_Table[[#This Row],[Units Sold]]*Sales_Table[[#This Row],[Sale Price]]-Sales_Table[[#This Row],[Discounts]]</f>
        <v>233091</v>
      </c>
      <c r="F514" s="1">
        <v>28809</v>
      </c>
      <c r="G514" s="1">
        <v>218250</v>
      </c>
      <c r="H514" s="1">
        <f>Sales_Table[[#This Row],[sales amount]]-Sales_Table[[#This Row],[COGS]]</f>
        <v>14841</v>
      </c>
      <c r="I514" s="5">
        <v>41640</v>
      </c>
      <c r="J514" s="8">
        <f>MONTH(Sales_Table[[#This Row],[Date]])</f>
        <v>1</v>
      </c>
      <c r="K514" s="8">
        <f>YEAR(Sales_Table[[#This Row],[Date]])</f>
        <v>2014</v>
      </c>
    </row>
    <row r="515" spans="1:11" x14ac:dyDescent="0.3">
      <c r="A515" s="4" t="s">
        <v>9</v>
      </c>
      <c r="B515" s="4" t="str" cm="1">
        <f t="array" ref="B515">_xlfn.IFS(Sales_Table[[#This Row],[Discounts]]&gt;50000,"High discount",Sales_Table[[#This Row],[Discounts]]&gt;=5001,"medium discount",Sales_Table[[#This Row],[Discounts]]&gt;=1,"Low discount",Sales_Table[[#This Row],[Discounts]]&lt;1,"None")</f>
        <v>Low discount</v>
      </c>
      <c r="C515">
        <v>1122</v>
      </c>
      <c r="D515" s="1">
        <v>20</v>
      </c>
      <c r="E515" s="1">
        <f>Sales_Table[[#This Row],[Units Sold]]*Sales_Table[[#This Row],[Sale Price]]-Sales_Table[[#This Row],[Discounts]]</f>
        <v>19971.599999999999</v>
      </c>
      <c r="F515" s="1">
        <v>2468.4</v>
      </c>
      <c r="G515" s="1">
        <v>11220</v>
      </c>
      <c r="H515" s="1">
        <f>Sales_Table[[#This Row],[sales amount]]-Sales_Table[[#This Row],[COGS]]</f>
        <v>8751.5999999999985</v>
      </c>
      <c r="I515" s="5">
        <v>41699</v>
      </c>
      <c r="J515" s="8">
        <f>MONTH(Sales_Table[[#This Row],[Date]])</f>
        <v>3</v>
      </c>
      <c r="K515" s="8">
        <f>YEAR(Sales_Table[[#This Row],[Date]])</f>
        <v>2014</v>
      </c>
    </row>
    <row r="516" spans="1:11" x14ac:dyDescent="0.3">
      <c r="A516" s="4" t="s">
        <v>9</v>
      </c>
      <c r="B516" s="4" t="str" cm="1">
        <f t="array" ref="B516">_xlfn.IFS(Sales_Table[[#This Row],[Discounts]]&gt;50000,"High discount",Sales_Table[[#This Row],[Discounts]]&gt;=5001,"medium discount",Sales_Table[[#This Row],[Discounts]]&gt;=1,"Low discount",Sales_Table[[#This Row],[Discounts]]&lt;1,"None")</f>
        <v>High discount</v>
      </c>
      <c r="C516">
        <v>2104.5</v>
      </c>
      <c r="D516" s="1">
        <v>350</v>
      </c>
      <c r="E516" s="1">
        <f>Sales_Table[[#This Row],[Units Sold]]*Sales_Table[[#This Row],[Sale Price]]-Sales_Table[[#This Row],[Discounts]]</f>
        <v>655551.75</v>
      </c>
      <c r="F516" s="1">
        <v>81023.25</v>
      </c>
      <c r="G516" s="1">
        <v>547170</v>
      </c>
      <c r="H516" s="1">
        <f>Sales_Table[[#This Row],[sales amount]]-Sales_Table[[#This Row],[COGS]]</f>
        <v>108381.75</v>
      </c>
      <c r="I516" s="5">
        <v>41821</v>
      </c>
      <c r="J516" s="8">
        <f>MONTH(Sales_Table[[#This Row],[Date]])</f>
        <v>7</v>
      </c>
      <c r="K516" s="8">
        <f>YEAR(Sales_Table[[#This Row],[Date]])</f>
        <v>2014</v>
      </c>
    </row>
    <row r="517" spans="1:11" x14ac:dyDescent="0.3">
      <c r="A517" s="4" t="s">
        <v>9</v>
      </c>
      <c r="B517" s="4" t="str" cm="1">
        <f t="array" ref="B517">_xlfn.IFS(Sales_Table[[#This Row],[Discounts]]&gt;50000,"High discount",Sales_Table[[#This Row],[Discounts]]&gt;=5001,"medium discount",Sales_Table[[#This Row],[Discounts]]&gt;=1,"Low discount",Sales_Table[[#This Row],[Discounts]]&lt;1,"None")</f>
        <v>medium discount</v>
      </c>
      <c r="C517">
        <v>4026</v>
      </c>
      <c r="D517" s="1">
        <v>12</v>
      </c>
      <c r="E517" s="1">
        <f>Sales_Table[[#This Row],[Units Sold]]*Sales_Table[[#This Row],[Sale Price]]-Sales_Table[[#This Row],[Discounts]]</f>
        <v>42997.68</v>
      </c>
      <c r="F517" s="1">
        <v>5314.32</v>
      </c>
      <c r="G517" s="1">
        <v>12078</v>
      </c>
      <c r="H517" s="1">
        <f>Sales_Table[[#This Row],[sales amount]]-Sales_Table[[#This Row],[COGS]]</f>
        <v>30919.68</v>
      </c>
      <c r="I517" s="5">
        <v>41821</v>
      </c>
      <c r="J517" s="8">
        <f>MONTH(Sales_Table[[#This Row],[Date]])</f>
        <v>7</v>
      </c>
      <c r="K517" s="8">
        <f>YEAR(Sales_Table[[#This Row],[Date]])</f>
        <v>2014</v>
      </c>
    </row>
    <row r="518" spans="1:11" x14ac:dyDescent="0.3">
      <c r="A518" s="4" t="s">
        <v>9</v>
      </c>
      <c r="B518" s="4" t="str" cm="1">
        <f t="array" ref="B518">_xlfn.IFS(Sales_Table[[#This Row],[Discounts]]&gt;50000,"High discount",Sales_Table[[#This Row],[Discounts]]&gt;=5001,"medium discount",Sales_Table[[#This Row],[Discounts]]&gt;=1,"Low discount",Sales_Table[[#This Row],[Discounts]]&lt;1,"None")</f>
        <v>Low discount</v>
      </c>
      <c r="C518">
        <v>2425.5</v>
      </c>
      <c r="D518" s="1">
        <v>12</v>
      </c>
      <c r="E518" s="1">
        <f>Sales_Table[[#This Row],[Units Sold]]*Sales_Table[[#This Row],[Sale Price]]-Sales_Table[[#This Row],[Discounts]]</f>
        <v>25904.34</v>
      </c>
      <c r="F518" s="1">
        <v>3201.66</v>
      </c>
      <c r="G518" s="1">
        <v>7276.5</v>
      </c>
      <c r="H518" s="1">
        <f>Sales_Table[[#This Row],[sales amount]]-Sales_Table[[#This Row],[COGS]]</f>
        <v>18627.84</v>
      </c>
      <c r="I518" s="5">
        <v>41821</v>
      </c>
      <c r="J518" s="8">
        <f>MONTH(Sales_Table[[#This Row],[Date]])</f>
        <v>7</v>
      </c>
      <c r="K518" s="8">
        <f>YEAR(Sales_Table[[#This Row],[Date]])</f>
        <v>2014</v>
      </c>
    </row>
    <row r="519" spans="1:11" x14ac:dyDescent="0.3">
      <c r="A519" s="4" t="s">
        <v>9</v>
      </c>
      <c r="B519" s="4" t="str" cm="1">
        <f t="array" ref="B519">_xlfn.IFS(Sales_Table[[#This Row],[Discounts]]&gt;50000,"High discount",Sales_Table[[#This Row],[Discounts]]&gt;=5001,"medium discount",Sales_Table[[#This Row],[Discounts]]&gt;=1,"Low discount",Sales_Table[[#This Row],[Discounts]]&lt;1,"None")</f>
        <v>medium discount</v>
      </c>
      <c r="C519">
        <v>2394</v>
      </c>
      <c r="D519" s="1">
        <v>20</v>
      </c>
      <c r="E519" s="1">
        <f>Sales_Table[[#This Row],[Units Sold]]*Sales_Table[[#This Row],[Sale Price]]-Sales_Table[[#This Row],[Discounts]]</f>
        <v>42613.2</v>
      </c>
      <c r="F519" s="1">
        <v>5266.8</v>
      </c>
      <c r="G519" s="1">
        <v>23940</v>
      </c>
      <c r="H519" s="1">
        <f>Sales_Table[[#This Row],[sales amount]]-Sales_Table[[#This Row],[COGS]]</f>
        <v>18673.199999999997</v>
      </c>
      <c r="I519" s="5">
        <v>41852</v>
      </c>
      <c r="J519" s="8">
        <f>MONTH(Sales_Table[[#This Row],[Date]])</f>
        <v>8</v>
      </c>
      <c r="K519" s="8">
        <f>YEAR(Sales_Table[[#This Row],[Date]])</f>
        <v>2014</v>
      </c>
    </row>
    <row r="520" spans="1:11" x14ac:dyDescent="0.3">
      <c r="A520" s="4" t="s">
        <v>9</v>
      </c>
      <c r="B520" s="4" t="str" cm="1">
        <f t="array" ref="B520">_xlfn.IFS(Sales_Table[[#This Row],[Discounts]]&gt;50000,"High discount",Sales_Table[[#This Row],[Discounts]]&gt;=5001,"medium discount",Sales_Table[[#This Row],[Discounts]]&gt;=1,"Low discount",Sales_Table[[#This Row],[Discounts]]&lt;1,"None")</f>
        <v>Low discount</v>
      </c>
      <c r="C520">
        <v>1984</v>
      </c>
      <c r="D520" s="1">
        <v>15</v>
      </c>
      <c r="E520" s="1">
        <f>Sales_Table[[#This Row],[Units Sold]]*Sales_Table[[#This Row],[Sale Price]]-Sales_Table[[#This Row],[Discounts]]</f>
        <v>26486.400000000001</v>
      </c>
      <c r="F520" s="1">
        <v>3273.6</v>
      </c>
      <c r="G520" s="1">
        <v>19840</v>
      </c>
      <c r="H520" s="1">
        <f>Sales_Table[[#This Row],[sales amount]]-Sales_Table[[#This Row],[COGS]]</f>
        <v>6646.4000000000015</v>
      </c>
      <c r="I520" s="5">
        <v>41852</v>
      </c>
      <c r="J520" s="8">
        <f>MONTH(Sales_Table[[#This Row],[Date]])</f>
        <v>8</v>
      </c>
      <c r="K520" s="8">
        <f>YEAR(Sales_Table[[#This Row],[Date]])</f>
        <v>2014</v>
      </c>
    </row>
    <row r="521" spans="1:11" x14ac:dyDescent="0.3">
      <c r="A521" s="4" t="s">
        <v>9</v>
      </c>
      <c r="B521" s="4" t="str" cm="1">
        <f t="array" ref="B521">_xlfn.IFS(Sales_Table[[#This Row],[Discounts]]&gt;50000,"High discount",Sales_Table[[#This Row],[Discounts]]&gt;=5001,"medium discount",Sales_Table[[#This Row],[Discounts]]&gt;=1,"Low discount",Sales_Table[[#This Row],[Discounts]]&lt;1,"None")</f>
        <v>medium discount</v>
      </c>
      <c r="C521">
        <v>2441</v>
      </c>
      <c r="D521" s="1">
        <v>125</v>
      </c>
      <c r="E521" s="1">
        <f>Sales_Table[[#This Row],[Units Sold]]*Sales_Table[[#This Row],[Sale Price]]-Sales_Table[[#This Row],[Discounts]]</f>
        <v>271561.25</v>
      </c>
      <c r="F521" s="1">
        <v>33563.75</v>
      </c>
      <c r="G521" s="1">
        <v>292920</v>
      </c>
      <c r="H521" s="1">
        <f>Sales_Table[[#This Row],[sales amount]]-Sales_Table[[#This Row],[COGS]]</f>
        <v>-21358.75</v>
      </c>
      <c r="I521" s="5">
        <v>41913</v>
      </c>
      <c r="J521" s="8">
        <f>MONTH(Sales_Table[[#This Row],[Date]])</f>
        <v>10</v>
      </c>
      <c r="K521" s="8">
        <f>YEAR(Sales_Table[[#This Row],[Date]])</f>
        <v>2014</v>
      </c>
    </row>
    <row r="522" spans="1:11" x14ac:dyDescent="0.3">
      <c r="A522" s="4" t="s">
        <v>9</v>
      </c>
      <c r="B522" s="4" t="str" cm="1">
        <f t="array" ref="B522">_xlfn.IFS(Sales_Table[[#This Row],[Discounts]]&gt;50000,"High discount",Sales_Table[[#This Row],[Discounts]]&gt;=5001,"medium discount",Sales_Table[[#This Row],[Discounts]]&gt;=1,"Low discount",Sales_Table[[#This Row],[Discounts]]&lt;1,"None")</f>
        <v>medium discount</v>
      </c>
      <c r="C522">
        <v>2992</v>
      </c>
      <c r="D522" s="1">
        <v>20</v>
      </c>
      <c r="E522" s="1">
        <f>Sales_Table[[#This Row],[Units Sold]]*Sales_Table[[#This Row],[Sale Price]]-Sales_Table[[#This Row],[Discounts]]</f>
        <v>53257.599999999999</v>
      </c>
      <c r="F522" s="1">
        <v>6582.4</v>
      </c>
      <c r="G522" s="1">
        <v>29920</v>
      </c>
      <c r="H522" s="1">
        <f>Sales_Table[[#This Row],[sales amount]]-Sales_Table[[#This Row],[COGS]]</f>
        <v>23337.599999999999</v>
      </c>
      <c r="I522" s="5">
        <v>41548</v>
      </c>
      <c r="J522" s="8">
        <f>MONTH(Sales_Table[[#This Row],[Date]])</f>
        <v>10</v>
      </c>
      <c r="K522" s="8">
        <f>YEAR(Sales_Table[[#This Row],[Date]])</f>
        <v>2013</v>
      </c>
    </row>
    <row r="523" spans="1:11" x14ac:dyDescent="0.3">
      <c r="A523" s="4" t="s">
        <v>9</v>
      </c>
      <c r="B523" s="4" t="str" cm="1">
        <f t="array" ref="B523">_xlfn.IFS(Sales_Table[[#This Row],[Discounts]]&gt;50000,"High discount",Sales_Table[[#This Row],[Discounts]]&gt;=5001,"medium discount",Sales_Table[[#This Row],[Discounts]]&gt;=1,"Low discount",Sales_Table[[#This Row],[Discounts]]&lt;1,"None")</f>
        <v>medium discount</v>
      </c>
      <c r="C523">
        <v>1366</v>
      </c>
      <c r="D523" s="1">
        <v>300</v>
      </c>
      <c r="E523" s="1">
        <f>Sales_Table[[#This Row],[Units Sold]]*Sales_Table[[#This Row],[Sale Price]]-Sales_Table[[#This Row],[Discounts]]</f>
        <v>364722</v>
      </c>
      <c r="F523" s="1">
        <v>45078</v>
      </c>
      <c r="G523" s="1">
        <v>341500</v>
      </c>
      <c r="H523" s="1">
        <f>Sales_Table[[#This Row],[sales amount]]-Sales_Table[[#This Row],[COGS]]</f>
        <v>23222</v>
      </c>
      <c r="I523" s="5">
        <v>41944</v>
      </c>
      <c r="J523" s="8">
        <f>MONTH(Sales_Table[[#This Row],[Date]])</f>
        <v>11</v>
      </c>
      <c r="K523" s="8">
        <f>YEAR(Sales_Table[[#This Row],[Date]])</f>
        <v>2014</v>
      </c>
    </row>
    <row r="524" spans="1:11" x14ac:dyDescent="0.3">
      <c r="A524" s="4" t="s">
        <v>10</v>
      </c>
      <c r="B524" s="4" t="str" cm="1">
        <f t="array" ref="B524">_xlfn.IFS(Sales_Table[[#This Row],[Discounts]]&gt;50000,"High discount",Sales_Table[[#This Row],[Discounts]]&gt;=5001,"medium discount",Sales_Table[[#This Row],[Discounts]]&gt;=1,"Low discount",Sales_Table[[#This Row],[Discounts]]&lt;1,"None")</f>
        <v>medium discount</v>
      </c>
      <c r="C524">
        <v>2805</v>
      </c>
      <c r="D524" s="1">
        <v>20</v>
      </c>
      <c r="E524" s="1">
        <f>Sales_Table[[#This Row],[Units Sold]]*Sales_Table[[#This Row],[Sale Price]]-Sales_Table[[#This Row],[Discounts]]</f>
        <v>49929</v>
      </c>
      <c r="F524" s="1">
        <v>6171</v>
      </c>
      <c r="G524" s="1">
        <v>28050</v>
      </c>
      <c r="H524" s="1">
        <f>Sales_Table[[#This Row],[sales amount]]-Sales_Table[[#This Row],[COGS]]</f>
        <v>21879</v>
      </c>
      <c r="I524" s="5">
        <v>41518</v>
      </c>
      <c r="J524" s="8">
        <f>MONTH(Sales_Table[[#This Row],[Date]])</f>
        <v>9</v>
      </c>
      <c r="K524" s="8">
        <f>YEAR(Sales_Table[[#This Row],[Date]])</f>
        <v>2013</v>
      </c>
    </row>
    <row r="525" spans="1:11" x14ac:dyDescent="0.3">
      <c r="A525" s="4" t="s">
        <v>10</v>
      </c>
      <c r="B525" s="4" t="str" cm="1">
        <f t="array" ref="B525">_xlfn.IFS(Sales_Table[[#This Row],[Discounts]]&gt;50000,"High discount",Sales_Table[[#This Row],[Discounts]]&gt;=5001,"medium discount",Sales_Table[[#This Row],[Discounts]]&gt;=1,"Low discount",Sales_Table[[#This Row],[Discounts]]&lt;1,"None")</f>
        <v>Low discount</v>
      </c>
      <c r="C525">
        <v>655</v>
      </c>
      <c r="D525" s="1">
        <v>15</v>
      </c>
      <c r="E525" s="1">
        <f>Sales_Table[[#This Row],[Units Sold]]*Sales_Table[[#This Row],[Sale Price]]-Sales_Table[[#This Row],[Discounts]]</f>
        <v>8744.25</v>
      </c>
      <c r="F525" s="1">
        <v>1080.75</v>
      </c>
      <c r="G525" s="1">
        <v>6550</v>
      </c>
      <c r="H525" s="1">
        <f>Sales_Table[[#This Row],[sales amount]]-Sales_Table[[#This Row],[COGS]]</f>
        <v>2194.25</v>
      </c>
      <c r="I525" s="5">
        <v>41518</v>
      </c>
      <c r="J525" s="8">
        <f>MONTH(Sales_Table[[#This Row],[Date]])</f>
        <v>9</v>
      </c>
      <c r="K525" s="8">
        <f>YEAR(Sales_Table[[#This Row],[Date]])</f>
        <v>2013</v>
      </c>
    </row>
    <row r="526" spans="1:11" x14ac:dyDescent="0.3">
      <c r="A526" s="4" t="s">
        <v>10</v>
      </c>
      <c r="B526" s="4" t="str" cm="1">
        <f t="array" ref="B526">_xlfn.IFS(Sales_Table[[#This Row],[Discounts]]&gt;50000,"High discount",Sales_Table[[#This Row],[Discounts]]&gt;=5001,"medium discount",Sales_Table[[#This Row],[Discounts]]&gt;=1,"Low discount",Sales_Table[[#This Row],[Discounts]]&lt;1,"None")</f>
        <v>medium discount</v>
      </c>
      <c r="C526">
        <v>344</v>
      </c>
      <c r="D526" s="1">
        <v>350</v>
      </c>
      <c r="E526" s="1">
        <f>Sales_Table[[#This Row],[Units Sold]]*Sales_Table[[#This Row],[Sale Price]]-Sales_Table[[#This Row],[Discounts]]</f>
        <v>107156</v>
      </c>
      <c r="F526" s="1">
        <v>13244</v>
      </c>
      <c r="G526" s="1">
        <v>89440</v>
      </c>
      <c r="H526" s="1">
        <f>Sales_Table[[#This Row],[sales amount]]-Sales_Table[[#This Row],[COGS]]</f>
        <v>17716</v>
      </c>
      <c r="I526" s="5">
        <v>41548</v>
      </c>
      <c r="J526" s="8">
        <f>MONTH(Sales_Table[[#This Row],[Date]])</f>
        <v>10</v>
      </c>
      <c r="K526" s="8">
        <f>YEAR(Sales_Table[[#This Row],[Date]])</f>
        <v>2013</v>
      </c>
    </row>
    <row r="527" spans="1:11" x14ac:dyDescent="0.3">
      <c r="A527" s="4" t="s">
        <v>10</v>
      </c>
      <c r="B527" s="4" t="str" cm="1">
        <f t="array" ref="B527">_xlfn.IFS(Sales_Table[[#This Row],[Discounts]]&gt;50000,"High discount",Sales_Table[[#This Row],[Discounts]]&gt;=5001,"medium discount",Sales_Table[[#This Row],[Discounts]]&gt;=1,"Low discount",Sales_Table[[#This Row],[Discounts]]&lt;1,"None")</f>
        <v>Low discount</v>
      </c>
      <c r="C527">
        <v>1808</v>
      </c>
      <c r="D527" s="1">
        <v>7</v>
      </c>
      <c r="E527" s="1">
        <f>Sales_Table[[#This Row],[Units Sold]]*Sales_Table[[#This Row],[Sale Price]]-Sales_Table[[#This Row],[Discounts]]</f>
        <v>11263.84</v>
      </c>
      <c r="F527" s="1">
        <v>1392.16</v>
      </c>
      <c r="G527" s="1">
        <v>9040</v>
      </c>
      <c r="H527" s="1">
        <f>Sales_Table[[#This Row],[sales amount]]-Sales_Table[[#This Row],[COGS]]</f>
        <v>2223.84</v>
      </c>
      <c r="I527" s="5">
        <v>41944</v>
      </c>
      <c r="J527" s="8">
        <f>MONTH(Sales_Table[[#This Row],[Date]])</f>
        <v>11</v>
      </c>
      <c r="K527" s="8">
        <f>YEAR(Sales_Table[[#This Row],[Date]])</f>
        <v>2014</v>
      </c>
    </row>
    <row r="528" spans="1:11" x14ac:dyDescent="0.3">
      <c r="A528" s="4" t="s">
        <v>11</v>
      </c>
      <c r="B528" s="4" t="str" cm="1">
        <f t="array" ref="B528">_xlfn.IFS(Sales_Table[[#This Row],[Discounts]]&gt;50000,"High discount",Sales_Table[[#This Row],[Discounts]]&gt;=5001,"medium discount",Sales_Table[[#This Row],[Discounts]]&gt;=1,"Low discount",Sales_Table[[#This Row],[Discounts]]&lt;1,"None")</f>
        <v>Low discount</v>
      </c>
      <c r="C528">
        <v>1734</v>
      </c>
      <c r="D528" s="1">
        <v>12</v>
      </c>
      <c r="E528" s="1">
        <f>Sales_Table[[#This Row],[Units Sold]]*Sales_Table[[#This Row],[Sale Price]]-Sales_Table[[#This Row],[Discounts]]</f>
        <v>18519.12</v>
      </c>
      <c r="F528" s="1">
        <v>2288.88</v>
      </c>
      <c r="G528" s="1">
        <v>5202</v>
      </c>
      <c r="H528" s="1">
        <f>Sales_Table[[#This Row],[sales amount]]-Sales_Table[[#This Row],[COGS]]</f>
        <v>13317.119999999999</v>
      </c>
      <c r="I528" s="5">
        <v>41640</v>
      </c>
      <c r="J528" s="8">
        <f>MONTH(Sales_Table[[#This Row],[Date]])</f>
        <v>1</v>
      </c>
      <c r="K528" s="8">
        <f>YEAR(Sales_Table[[#This Row],[Date]])</f>
        <v>2014</v>
      </c>
    </row>
    <row r="529" spans="1:11" x14ac:dyDescent="0.3">
      <c r="A529" s="4" t="s">
        <v>11</v>
      </c>
      <c r="B529" s="4" t="str" cm="1">
        <f t="array" ref="B529">_xlfn.IFS(Sales_Table[[#This Row],[Discounts]]&gt;50000,"High discount",Sales_Table[[#This Row],[Discounts]]&gt;=5001,"medium discount",Sales_Table[[#This Row],[Discounts]]&gt;=1,"Low discount",Sales_Table[[#This Row],[Discounts]]&lt;1,"None")</f>
        <v>medium discount</v>
      </c>
      <c r="C529">
        <v>554</v>
      </c>
      <c r="D529" s="1">
        <v>125</v>
      </c>
      <c r="E529" s="1">
        <f>Sales_Table[[#This Row],[Units Sold]]*Sales_Table[[#This Row],[Sale Price]]-Sales_Table[[#This Row],[Discounts]]</f>
        <v>61632.5</v>
      </c>
      <c r="F529" s="1">
        <v>7617.5</v>
      </c>
      <c r="G529" s="1">
        <v>66480</v>
      </c>
      <c r="H529" s="1">
        <f>Sales_Table[[#This Row],[sales amount]]-Sales_Table[[#This Row],[COGS]]</f>
        <v>-4847.5</v>
      </c>
      <c r="I529" s="5">
        <v>41640</v>
      </c>
      <c r="J529" s="8">
        <f>MONTH(Sales_Table[[#This Row],[Date]])</f>
        <v>1</v>
      </c>
      <c r="K529" s="8">
        <f>YEAR(Sales_Table[[#This Row],[Date]])</f>
        <v>2014</v>
      </c>
    </row>
    <row r="530" spans="1:11" x14ac:dyDescent="0.3">
      <c r="A530" s="4" t="s">
        <v>11</v>
      </c>
      <c r="B530" s="4" t="str" cm="1">
        <f t="array" ref="B530">_xlfn.IFS(Sales_Table[[#This Row],[Discounts]]&gt;50000,"High discount",Sales_Table[[#This Row],[Discounts]]&gt;=5001,"medium discount",Sales_Table[[#This Row],[Discounts]]&gt;=1,"Low discount",Sales_Table[[#This Row],[Discounts]]&lt;1,"None")</f>
        <v>medium discount</v>
      </c>
      <c r="C530">
        <v>2935</v>
      </c>
      <c r="D530" s="1">
        <v>20</v>
      </c>
      <c r="E530" s="1">
        <f>Sales_Table[[#This Row],[Units Sold]]*Sales_Table[[#This Row],[Sale Price]]-Sales_Table[[#This Row],[Discounts]]</f>
        <v>52243</v>
      </c>
      <c r="F530" s="1">
        <v>6457</v>
      </c>
      <c r="G530" s="1">
        <v>29350</v>
      </c>
      <c r="H530" s="1">
        <f>Sales_Table[[#This Row],[sales amount]]-Sales_Table[[#This Row],[COGS]]</f>
        <v>22893</v>
      </c>
      <c r="I530" s="5">
        <v>41579</v>
      </c>
      <c r="J530" s="8">
        <f>MONTH(Sales_Table[[#This Row],[Date]])</f>
        <v>11</v>
      </c>
      <c r="K530" s="8">
        <f>YEAR(Sales_Table[[#This Row],[Date]])</f>
        <v>2013</v>
      </c>
    </row>
    <row r="531" spans="1:11" x14ac:dyDescent="0.3">
      <c r="A531" s="4" t="s">
        <v>12</v>
      </c>
      <c r="B531" s="4" t="str" cm="1">
        <f t="array" ref="B531">_xlfn.IFS(Sales_Table[[#This Row],[Discounts]]&gt;50000,"High discount",Sales_Table[[#This Row],[Discounts]]&gt;=5001,"medium discount",Sales_Table[[#This Row],[Discounts]]&gt;=1,"Low discount",Sales_Table[[#This Row],[Discounts]]&lt;1,"None")</f>
        <v>medium discount</v>
      </c>
      <c r="C531">
        <v>3165</v>
      </c>
      <c r="D531" s="1">
        <v>125</v>
      </c>
      <c r="E531" s="1">
        <f>Sales_Table[[#This Row],[Units Sold]]*Sales_Table[[#This Row],[Sale Price]]-Sales_Table[[#This Row],[Discounts]]</f>
        <v>352106.25</v>
      </c>
      <c r="F531" s="1">
        <v>43518.75</v>
      </c>
      <c r="G531" s="1">
        <v>379800</v>
      </c>
      <c r="H531" s="1">
        <f>Sales_Table[[#This Row],[sales amount]]-Sales_Table[[#This Row],[COGS]]</f>
        <v>-27693.75</v>
      </c>
      <c r="I531" s="5">
        <v>41640</v>
      </c>
      <c r="J531" s="8">
        <f>MONTH(Sales_Table[[#This Row],[Date]])</f>
        <v>1</v>
      </c>
      <c r="K531" s="8">
        <f>YEAR(Sales_Table[[#This Row],[Date]])</f>
        <v>2014</v>
      </c>
    </row>
    <row r="532" spans="1:11" x14ac:dyDescent="0.3">
      <c r="A532" s="4" t="s">
        <v>12</v>
      </c>
      <c r="B532" s="4" t="str" cm="1">
        <f t="array" ref="B532">_xlfn.IFS(Sales_Table[[#This Row],[Discounts]]&gt;50000,"High discount",Sales_Table[[#This Row],[Discounts]]&gt;=5001,"medium discount",Sales_Table[[#This Row],[Discounts]]&gt;=1,"Low discount",Sales_Table[[#This Row],[Discounts]]&lt;1,"None")</f>
        <v>medium discount</v>
      </c>
      <c r="C532">
        <v>2629</v>
      </c>
      <c r="D532" s="1">
        <v>20</v>
      </c>
      <c r="E532" s="1">
        <f>Sales_Table[[#This Row],[Units Sold]]*Sales_Table[[#This Row],[Sale Price]]-Sales_Table[[#This Row],[Discounts]]</f>
        <v>46796.2</v>
      </c>
      <c r="F532" s="1">
        <v>5783.8</v>
      </c>
      <c r="G532" s="1">
        <v>26290</v>
      </c>
      <c r="H532" s="1">
        <f>Sales_Table[[#This Row],[sales amount]]-Sales_Table[[#This Row],[COGS]]</f>
        <v>20506.199999999997</v>
      </c>
      <c r="I532" s="5">
        <v>41640</v>
      </c>
      <c r="J532" s="8">
        <f>MONTH(Sales_Table[[#This Row],[Date]])</f>
        <v>1</v>
      </c>
      <c r="K532" s="8">
        <f>YEAR(Sales_Table[[#This Row],[Date]])</f>
        <v>2014</v>
      </c>
    </row>
    <row r="533" spans="1:11" x14ac:dyDescent="0.3">
      <c r="A533" s="4" t="s">
        <v>12</v>
      </c>
      <c r="B533" s="4" t="str" cm="1">
        <f t="array" ref="B533">_xlfn.IFS(Sales_Table[[#This Row],[Discounts]]&gt;50000,"High discount",Sales_Table[[#This Row],[Discounts]]&gt;=5001,"medium discount",Sales_Table[[#This Row],[Discounts]]&gt;=1,"Low discount",Sales_Table[[#This Row],[Discounts]]&lt;1,"None")</f>
        <v>medium discount</v>
      </c>
      <c r="C533">
        <v>1433</v>
      </c>
      <c r="D533" s="1">
        <v>125</v>
      </c>
      <c r="E533" s="1">
        <f>Sales_Table[[#This Row],[Units Sold]]*Sales_Table[[#This Row],[Sale Price]]-Sales_Table[[#This Row],[Discounts]]</f>
        <v>159421.25</v>
      </c>
      <c r="F533" s="1">
        <v>19703.75</v>
      </c>
      <c r="G533" s="1">
        <v>171960</v>
      </c>
      <c r="H533" s="1">
        <f>Sales_Table[[#This Row],[sales amount]]-Sales_Table[[#This Row],[COGS]]</f>
        <v>-12538.75</v>
      </c>
      <c r="I533" s="5">
        <v>41760</v>
      </c>
      <c r="J533" s="8">
        <f>MONTH(Sales_Table[[#This Row],[Date]])</f>
        <v>5</v>
      </c>
      <c r="K533" s="8">
        <f>YEAR(Sales_Table[[#This Row],[Date]])</f>
        <v>2014</v>
      </c>
    </row>
    <row r="534" spans="1:11" x14ac:dyDescent="0.3">
      <c r="A534" s="4" t="s">
        <v>12</v>
      </c>
      <c r="B534" s="4" t="str" cm="1">
        <f t="array" ref="B534">_xlfn.IFS(Sales_Table[[#This Row],[Discounts]]&gt;50000,"High discount",Sales_Table[[#This Row],[Discounts]]&gt;=5001,"medium discount",Sales_Table[[#This Row],[Discounts]]&gt;=1,"Low discount",Sales_Table[[#This Row],[Discounts]]&lt;1,"None")</f>
        <v>medium discount</v>
      </c>
      <c r="C534">
        <v>947</v>
      </c>
      <c r="D534" s="1">
        <v>125</v>
      </c>
      <c r="E534" s="1">
        <f>Sales_Table[[#This Row],[Units Sold]]*Sales_Table[[#This Row],[Sale Price]]-Sales_Table[[#This Row],[Discounts]]</f>
        <v>105353.75</v>
      </c>
      <c r="F534" s="1">
        <v>13021.25</v>
      </c>
      <c r="G534" s="1">
        <v>113640</v>
      </c>
      <c r="H534" s="1">
        <f>Sales_Table[[#This Row],[sales amount]]-Sales_Table[[#This Row],[COGS]]</f>
        <v>-8286.25</v>
      </c>
      <c r="I534" s="5">
        <v>41518</v>
      </c>
      <c r="J534" s="8">
        <f>MONTH(Sales_Table[[#This Row],[Date]])</f>
        <v>9</v>
      </c>
      <c r="K534" s="8">
        <f>YEAR(Sales_Table[[#This Row],[Date]])</f>
        <v>2013</v>
      </c>
    </row>
    <row r="535" spans="1:11" x14ac:dyDescent="0.3">
      <c r="A535" s="4" t="s">
        <v>12</v>
      </c>
      <c r="B535" s="4" t="str" cm="1">
        <f t="array" ref="B535">_xlfn.IFS(Sales_Table[[#This Row],[Discounts]]&gt;50000,"High discount",Sales_Table[[#This Row],[Discounts]]&gt;=5001,"medium discount",Sales_Table[[#This Row],[Discounts]]&gt;=1,"Low discount",Sales_Table[[#This Row],[Discounts]]&lt;1,"None")</f>
        <v>medium discount</v>
      </c>
      <c r="C535">
        <v>344</v>
      </c>
      <c r="D535" s="1">
        <v>350</v>
      </c>
      <c r="E535" s="1">
        <f>Sales_Table[[#This Row],[Units Sold]]*Sales_Table[[#This Row],[Sale Price]]-Sales_Table[[#This Row],[Discounts]]</f>
        <v>107156</v>
      </c>
      <c r="F535" s="1">
        <v>13244</v>
      </c>
      <c r="G535" s="1">
        <v>89440</v>
      </c>
      <c r="H535" s="1">
        <f>Sales_Table[[#This Row],[sales amount]]-Sales_Table[[#This Row],[COGS]]</f>
        <v>17716</v>
      </c>
      <c r="I535" s="5">
        <v>41548</v>
      </c>
      <c r="J535" s="8">
        <f>MONTH(Sales_Table[[#This Row],[Date]])</f>
        <v>10</v>
      </c>
      <c r="K535" s="8">
        <f>YEAR(Sales_Table[[#This Row],[Date]])</f>
        <v>2013</v>
      </c>
    </row>
    <row r="536" spans="1:11" x14ac:dyDescent="0.3">
      <c r="A536" s="4" t="s">
        <v>12</v>
      </c>
      <c r="B536" s="4" t="str" cm="1">
        <f t="array" ref="B536">_xlfn.IFS(Sales_Table[[#This Row],[Discounts]]&gt;50000,"High discount",Sales_Table[[#This Row],[Discounts]]&gt;=5001,"medium discount",Sales_Table[[#This Row],[Discounts]]&gt;=1,"Low discount",Sales_Table[[#This Row],[Discounts]]&lt;1,"None")</f>
        <v>Low discount</v>
      </c>
      <c r="C536">
        <v>2157</v>
      </c>
      <c r="D536" s="1">
        <v>15</v>
      </c>
      <c r="E536" s="1">
        <f>Sales_Table[[#This Row],[Units Sold]]*Sales_Table[[#This Row],[Sale Price]]-Sales_Table[[#This Row],[Discounts]]</f>
        <v>28795.95</v>
      </c>
      <c r="F536" s="1">
        <v>3559.05</v>
      </c>
      <c r="G536" s="1">
        <v>21570</v>
      </c>
      <c r="H536" s="1">
        <f>Sales_Table[[#This Row],[sales amount]]-Sales_Table[[#This Row],[COGS]]</f>
        <v>7225.9500000000007</v>
      </c>
      <c r="I536" s="5">
        <v>41974</v>
      </c>
      <c r="J536" s="8">
        <f>MONTH(Sales_Table[[#This Row],[Date]])</f>
        <v>12</v>
      </c>
      <c r="K536" s="8">
        <f>YEAR(Sales_Table[[#This Row],[Date]])</f>
        <v>2014</v>
      </c>
    </row>
    <row r="537" spans="1:11" x14ac:dyDescent="0.3">
      <c r="A537" s="4" t="s">
        <v>9</v>
      </c>
      <c r="B537" s="4" t="str" cm="1">
        <f t="array" ref="B537">_xlfn.IFS(Sales_Table[[#This Row],[Discounts]]&gt;50000,"High discount",Sales_Table[[#This Row],[Discounts]]&gt;=5001,"medium discount",Sales_Table[[#This Row],[Discounts]]&gt;=1,"Low discount",Sales_Table[[#This Row],[Discounts]]&lt;1,"None")</f>
        <v>Low discount</v>
      </c>
      <c r="C537">
        <v>380</v>
      </c>
      <c r="D537" s="1">
        <v>7</v>
      </c>
      <c r="E537" s="1">
        <f>Sales_Table[[#This Row],[Units Sold]]*Sales_Table[[#This Row],[Sale Price]]-Sales_Table[[#This Row],[Discounts]]</f>
        <v>2367.4</v>
      </c>
      <c r="F537" s="1">
        <v>292.60000000000002</v>
      </c>
      <c r="G537" s="1">
        <v>1900</v>
      </c>
      <c r="H537" s="1">
        <f>Sales_Table[[#This Row],[sales amount]]-Sales_Table[[#This Row],[COGS]]</f>
        <v>467.40000000000009</v>
      </c>
      <c r="I537" s="5">
        <v>41518</v>
      </c>
      <c r="J537" s="8">
        <f>MONTH(Sales_Table[[#This Row],[Date]])</f>
        <v>9</v>
      </c>
      <c r="K537" s="8">
        <f>YEAR(Sales_Table[[#This Row],[Date]])</f>
        <v>2013</v>
      </c>
    </row>
    <row r="538" spans="1:11" x14ac:dyDescent="0.3">
      <c r="A538" s="4" t="s">
        <v>7</v>
      </c>
      <c r="B538" s="4" t="str" cm="1">
        <f t="array" ref="B538">_xlfn.IFS(Sales_Table[[#This Row],[Discounts]]&gt;50000,"High discount",Sales_Table[[#This Row],[Discounts]]&gt;=5001,"medium discount",Sales_Table[[#This Row],[Discounts]]&gt;=1,"Low discount",Sales_Table[[#This Row],[Discounts]]&lt;1,"None")</f>
        <v>medium discount</v>
      </c>
      <c r="C538">
        <v>886</v>
      </c>
      <c r="D538" s="1">
        <v>350</v>
      </c>
      <c r="E538" s="1">
        <f>Sales_Table[[#This Row],[Units Sold]]*Sales_Table[[#This Row],[Sale Price]]-Sales_Table[[#This Row],[Discounts]]</f>
        <v>272888</v>
      </c>
      <c r="F538" s="1">
        <v>37212</v>
      </c>
      <c r="G538" s="1">
        <v>230360</v>
      </c>
      <c r="H538" s="1">
        <f>Sales_Table[[#This Row],[sales amount]]-Sales_Table[[#This Row],[COGS]]</f>
        <v>42528</v>
      </c>
      <c r="I538" s="5">
        <v>41791</v>
      </c>
      <c r="J538" s="8">
        <f>MONTH(Sales_Table[[#This Row],[Date]])</f>
        <v>6</v>
      </c>
      <c r="K538" s="8">
        <f>YEAR(Sales_Table[[#This Row],[Date]])</f>
        <v>2014</v>
      </c>
    </row>
    <row r="539" spans="1:11" x14ac:dyDescent="0.3">
      <c r="A539" s="4" t="s">
        <v>7</v>
      </c>
      <c r="B539" s="4" t="str" cm="1">
        <f t="array" ref="B539">_xlfn.IFS(Sales_Table[[#This Row],[Discounts]]&gt;50000,"High discount",Sales_Table[[#This Row],[Discounts]]&gt;=5001,"medium discount",Sales_Table[[#This Row],[Discounts]]&gt;=1,"Low discount",Sales_Table[[#This Row],[Discounts]]&lt;1,"None")</f>
        <v>medium discount</v>
      </c>
      <c r="C539">
        <v>2416</v>
      </c>
      <c r="D539" s="1">
        <v>125</v>
      </c>
      <c r="E539" s="1">
        <f>Sales_Table[[#This Row],[Units Sold]]*Sales_Table[[#This Row],[Sale Price]]-Sales_Table[[#This Row],[Discounts]]</f>
        <v>265760</v>
      </c>
      <c r="F539" s="1">
        <v>36240</v>
      </c>
      <c r="G539" s="1">
        <v>289920</v>
      </c>
      <c r="H539" s="1">
        <f>Sales_Table[[#This Row],[sales amount]]-Sales_Table[[#This Row],[COGS]]</f>
        <v>-24160</v>
      </c>
      <c r="I539" s="5">
        <v>41518</v>
      </c>
      <c r="J539" s="8">
        <f>MONTH(Sales_Table[[#This Row],[Date]])</f>
        <v>9</v>
      </c>
      <c r="K539" s="8">
        <f>YEAR(Sales_Table[[#This Row],[Date]])</f>
        <v>2013</v>
      </c>
    </row>
    <row r="540" spans="1:11" x14ac:dyDescent="0.3">
      <c r="A540" s="4" t="s">
        <v>7</v>
      </c>
      <c r="B540" s="4" t="str" cm="1">
        <f t="array" ref="B540">_xlfn.IFS(Sales_Table[[#This Row],[Discounts]]&gt;50000,"High discount",Sales_Table[[#This Row],[Discounts]]&gt;=5001,"medium discount",Sales_Table[[#This Row],[Discounts]]&gt;=1,"Low discount",Sales_Table[[#This Row],[Discounts]]&lt;1,"None")</f>
        <v>medium discount</v>
      </c>
      <c r="C540">
        <v>2156</v>
      </c>
      <c r="D540" s="1">
        <v>125</v>
      </c>
      <c r="E540" s="1">
        <f>Sales_Table[[#This Row],[Units Sold]]*Sales_Table[[#This Row],[Sale Price]]-Sales_Table[[#This Row],[Discounts]]</f>
        <v>237160</v>
      </c>
      <c r="F540" s="1">
        <v>32340</v>
      </c>
      <c r="G540" s="1">
        <v>258720</v>
      </c>
      <c r="H540" s="1">
        <f>Sales_Table[[#This Row],[sales amount]]-Sales_Table[[#This Row],[COGS]]</f>
        <v>-21560</v>
      </c>
      <c r="I540" s="5">
        <v>41913</v>
      </c>
      <c r="J540" s="8">
        <f>MONTH(Sales_Table[[#This Row],[Date]])</f>
        <v>10</v>
      </c>
      <c r="K540" s="8">
        <f>YEAR(Sales_Table[[#This Row],[Date]])</f>
        <v>2014</v>
      </c>
    </row>
    <row r="541" spans="1:11" x14ac:dyDescent="0.3">
      <c r="A541" s="4" t="s">
        <v>7</v>
      </c>
      <c r="B541" s="4" t="str" cm="1">
        <f t="array" ref="B541">_xlfn.IFS(Sales_Table[[#This Row],[Discounts]]&gt;50000,"High discount",Sales_Table[[#This Row],[Discounts]]&gt;=5001,"medium discount",Sales_Table[[#This Row],[Discounts]]&gt;=1,"Low discount",Sales_Table[[#This Row],[Discounts]]&lt;1,"None")</f>
        <v>Low discount</v>
      </c>
      <c r="C541">
        <v>2689</v>
      </c>
      <c r="D541" s="1">
        <v>15</v>
      </c>
      <c r="E541" s="1">
        <f>Sales_Table[[#This Row],[Units Sold]]*Sales_Table[[#This Row],[Sale Price]]-Sales_Table[[#This Row],[Discounts]]</f>
        <v>35494.800000000003</v>
      </c>
      <c r="F541" s="1">
        <v>4840.2</v>
      </c>
      <c r="G541" s="1">
        <v>26890</v>
      </c>
      <c r="H541" s="1">
        <f>Sales_Table[[#This Row],[sales amount]]-Sales_Table[[#This Row],[COGS]]</f>
        <v>8604.8000000000029</v>
      </c>
      <c r="I541" s="5">
        <v>41944</v>
      </c>
      <c r="J541" s="8">
        <f>MONTH(Sales_Table[[#This Row],[Date]])</f>
        <v>11</v>
      </c>
      <c r="K541" s="8">
        <f>YEAR(Sales_Table[[#This Row],[Date]])</f>
        <v>2014</v>
      </c>
    </row>
    <row r="542" spans="1:11" x14ac:dyDescent="0.3">
      <c r="A542" s="4" t="s">
        <v>8</v>
      </c>
      <c r="B542" s="4" t="str" cm="1">
        <f t="array" ref="B542">_xlfn.IFS(Sales_Table[[#This Row],[Discounts]]&gt;50000,"High discount",Sales_Table[[#This Row],[Discounts]]&gt;=5001,"medium discount",Sales_Table[[#This Row],[Discounts]]&gt;=1,"Low discount",Sales_Table[[#This Row],[Discounts]]&lt;1,"None")</f>
        <v>Low discount</v>
      </c>
      <c r="C542">
        <v>677</v>
      </c>
      <c r="D542" s="1">
        <v>15</v>
      </c>
      <c r="E542" s="1">
        <f>Sales_Table[[#This Row],[Units Sold]]*Sales_Table[[#This Row],[Sale Price]]-Sales_Table[[#This Row],[Discounts]]</f>
        <v>8936.4</v>
      </c>
      <c r="F542" s="1">
        <v>1218.5999999999999</v>
      </c>
      <c r="G542" s="1">
        <v>6770</v>
      </c>
      <c r="H542" s="1">
        <f>Sales_Table[[#This Row],[sales amount]]-Sales_Table[[#This Row],[COGS]]</f>
        <v>2166.3999999999996</v>
      </c>
      <c r="I542" s="5">
        <v>41699</v>
      </c>
      <c r="J542" s="8">
        <f>MONTH(Sales_Table[[#This Row],[Date]])</f>
        <v>3</v>
      </c>
      <c r="K542" s="8">
        <f>YEAR(Sales_Table[[#This Row],[Date]])</f>
        <v>2014</v>
      </c>
    </row>
    <row r="543" spans="1:11" x14ac:dyDescent="0.3">
      <c r="A543" s="4" t="s">
        <v>8</v>
      </c>
      <c r="B543" s="4" t="str" cm="1">
        <f t="array" ref="B543">_xlfn.IFS(Sales_Table[[#This Row],[Discounts]]&gt;50000,"High discount",Sales_Table[[#This Row],[Discounts]]&gt;=5001,"medium discount",Sales_Table[[#This Row],[Discounts]]&gt;=1,"Low discount",Sales_Table[[#This Row],[Discounts]]&lt;1,"None")</f>
        <v>High discount</v>
      </c>
      <c r="C543">
        <v>1773</v>
      </c>
      <c r="D543" s="1">
        <v>300</v>
      </c>
      <c r="E543" s="1">
        <f>Sales_Table[[#This Row],[Units Sold]]*Sales_Table[[#This Row],[Sale Price]]-Sales_Table[[#This Row],[Discounts]]</f>
        <v>468072</v>
      </c>
      <c r="F543" s="1">
        <v>63828</v>
      </c>
      <c r="G543" s="1">
        <v>443250</v>
      </c>
      <c r="H543" s="1">
        <f>Sales_Table[[#This Row],[sales amount]]-Sales_Table[[#This Row],[COGS]]</f>
        <v>24822</v>
      </c>
      <c r="I543" s="5">
        <v>41730</v>
      </c>
      <c r="J543" s="8">
        <f>MONTH(Sales_Table[[#This Row],[Date]])</f>
        <v>4</v>
      </c>
      <c r="K543" s="8">
        <f>YEAR(Sales_Table[[#This Row],[Date]])</f>
        <v>2014</v>
      </c>
    </row>
    <row r="544" spans="1:11" x14ac:dyDescent="0.3">
      <c r="A544" s="4" t="s">
        <v>8</v>
      </c>
      <c r="B544" s="4" t="str" cm="1">
        <f t="array" ref="B544">_xlfn.IFS(Sales_Table[[#This Row],[Discounts]]&gt;50000,"High discount",Sales_Table[[#This Row],[Discounts]]&gt;=5001,"medium discount",Sales_Table[[#This Row],[Discounts]]&gt;=1,"Low discount",Sales_Table[[#This Row],[Discounts]]&lt;1,"None")</f>
        <v>Low discount</v>
      </c>
      <c r="C544">
        <v>2420</v>
      </c>
      <c r="D544" s="1">
        <v>7</v>
      </c>
      <c r="E544" s="1">
        <f>Sales_Table[[#This Row],[Units Sold]]*Sales_Table[[#This Row],[Sale Price]]-Sales_Table[[#This Row],[Discounts]]</f>
        <v>14907.2</v>
      </c>
      <c r="F544" s="1">
        <v>2032.8</v>
      </c>
      <c r="G544" s="1">
        <v>12100</v>
      </c>
      <c r="H544" s="1">
        <f>Sales_Table[[#This Row],[sales amount]]-Sales_Table[[#This Row],[COGS]]</f>
        <v>2807.2000000000007</v>
      </c>
      <c r="I544" s="5">
        <v>41883</v>
      </c>
      <c r="J544" s="8">
        <f>MONTH(Sales_Table[[#This Row],[Date]])</f>
        <v>9</v>
      </c>
      <c r="K544" s="8">
        <f>YEAR(Sales_Table[[#This Row],[Date]])</f>
        <v>2014</v>
      </c>
    </row>
    <row r="545" spans="1:11" x14ac:dyDescent="0.3">
      <c r="A545" s="4" t="s">
        <v>8</v>
      </c>
      <c r="B545" s="4" t="str" cm="1">
        <f t="array" ref="B545">_xlfn.IFS(Sales_Table[[#This Row],[Discounts]]&gt;50000,"High discount",Sales_Table[[#This Row],[Discounts]]&gt;=5001,"medium discount",Sales_Table[[#This Row],[Discounts]]&gt;=1,"Low discount",Sales_Table[[#This Row],[Discounts]]&lt;1,"None")</f>
        <v>Low discount</v>
      </c>
      <c r="C545">
        <v>2734</v>
      </c>
      <c r="D545" s="1">
        <v>7</v>
      </c>
      <c r="E545" s="1">
        <f>Sales_Table[[#This Row],[Units Sold]]*Sales_Table[[#This Row],[Sale Price]]-Sales_Table[[#This Row],[Discounts]]</f>
        <v>16841.439999999999</v>
      </c>
      <c r="F545" s="1">
        <v>2296.56</v>
      </c>
      <c r="G545" s="1">
        <v>13670</v>
      </c>
      <c r="H545" s="1">
        <f>Sales_Table[[#This Row],[sales amount]]-Sales_Table[[#This Row],[COGS]]</f>
        <v>3171.4399999999987</v>
      </c>
      <c r="I545" s="5">
        <v>41913</v>
      </c>
      <c r="J545" s="8">
        <f>MONTH(Sales_Table[[#This Row],[Date]])</f>
        <v>10</v>
      </c>
      <c r="K545" s="8">
        <f>YEAR(Sales_Table[[#This Row],[Date]])</f>
        <v>2014</v>
      </c>
    </row>
    <row r="546" spans="1:11" x14ac:dyDescent="0.3">
      <c r="A546" s="4" t="s">
        <v>8</v>
      </c>
      <c r="B546" s="4" t="str" cm="1">
        <f t="array" ref="B546">_xlfn.IFS(Sales_Table[[#This Row],[Discounts]]&gt;50000,"High discount",Sales_Table[[#This Row],[Discounts]]&gt;=5001,"medium discount",Sales_Table[[#This Row],[Discounts]]&gt;=1,"Low discount",Sales_Table[[#This Row],[Discounts]]&lt;1,"None")</f>
        <v>Low discount</v>
      </c>
      <c r="C546">
        <v>1715</v>
      </c>
      <c r="D546" s="1">
        <v>20</v>
      </c>
      <c r="E546" s="1">
        <f>Sales_Table[[#This Row],[Units Sold]]*Sales_Table[[#This Row],[Sale Price]]-Sales_Table[[#This Row],[Discounts]]</f>
        <v>30184</v>
      </c>
      <c r="F546" s="1">
        <v>4116</v>
      </c>
      <c r="G546" s="1">
        <v>17150</v>
      </c>
      <c r="H546" s="1">
        <f>Sales_Table[[#This Row],[sales amount]]-Sales_Table[[#This Row],[COGS]]</f>
        <v>13034</v>
      </c>
      <c r="I546" s="5">
        <v>41548</v>
      </c>
      <c r="J546" s="8">
        <f>MONTH(Sales_Table[[#This Row],[Date]])</f>
        <v>10</v>
      </c>
      <c r="K546" s="8">
        <f>YEAR(Sales_Table[[#This Row],[Date]])</f>
        <v>2013</v>
      </c>
    </row>
    <row r="547" spans="1:11" x14ac:dyDescent="0.3">
      <c r="A547" s="4" t="s">
        <v>8</v>
      </c>
      <c r="B547" s="4" t="str" cm="1">
        <f t="array" ref="B547">_xlfn.IFS(Sales_Table[[#This Row],[Discounts]]&gt;50000,"High discount",Sales_Table[[#This Row],[Discounts]]&gt;=5001,"medium discount",Sales_Table[[#This Row],[Discounts]]&gt;=1,"Low discount",Sales_Table[[#This Row],[Discounts]]&lt;1,"None")</f>
        <v>medium discount</v>
      </c>
      <c r="C547">
        <v>1186</v>
      </c>
      <c r="D547" s="1">
        <v>300</v>
      </c>
      <c r="E547" s="1">
        <f>Sales_Table[[#This Row],[Units Sold]]*Sales_Table[[#This Row],[Sale Price]]-Sales_Table[[#This Row],[Discounts]]</f>
        <v>313104</v>
      </c>
      <c r="F547" s="1">
        <v>42696</v>
      </c>
      <c r="G547" s="1">
        <v>296500</v>
      </c>
      <c r="H547" s="1">
        <f>Sales_Table[[#This Row],[sales amount]]-Sales_Table[[#This Row],[COGS]]</f>
        <v>16604</v>
      </c>
      <c r="I547" s="5">
        <v>41609</v>
      </c>
      <c r="J547" s="8">
        <f>MONTH(Sales_Table[[#This Row],[Date]])</f>
        <v>12</v>
      </c>
      <c r="K547" s="8">
        <f>YEAR(Sales_Table[[#This Row],[Date]])</f>
        <v>2013</v>
      </c>
    </row>
    <row r="548" spans="1:11" x14ac:dyDescent="0.3">
      <c r="A548" s="4" t="s">
        <v>9</v>
      </c>
      <c r="B548" s="4" t="str" cm="1">
        <f t="array" ref="B548">_xlfn.IFS(Sales_Table[[#This Row],[Discounts]]&gt;50000,"High discount",Sales_Table[[#This Row],[Discounts]]&gt;=5001,"medium discount",Sales_Table[[#This Row],[Discounts]]&gt;=1,"Low discount",Sales_Table[[#This Row],[Discounts]]&lt;1,"None")</f>
        <v>High discount</v>
      </c>
      <c r="C548">
        <v>3495</v>
      </c>
      <c r="D548" s="1">
        <v>300</v>
      </c>
      <c r="E548" s="1">
        <f>Sales_Table[[#This Row],[Units Sold]]*Sales_Table[[#This Row],[Sale Price]]-Sales_Table[[#This Row],[Discounts]]</f>
        <v>922680</v>
      </c>
      <c r="F548" s="1">
        <v>125820</v>
      </c>
      <c r="G548" s="1">
        <v>873750</v>
      </c>
      <c r="H548" s="1">
        <f>Sales_Table[[#This Row],[sales amount]]-Sales_Table[[#This Row],[COGS]]</f>
        <v>48930</v>
      </c>
      <c r="I548" s="5">
        <v>41640</v>
      </c>
      <c r="J548" s="8">
        <f>MONTH(Sales_Table[[#This Row],[Date]])</f>
        <v>1</v>
      </c>
      <c r="K548" s="8">
        <f>YEAR(Sales_Table[[#This Row],[Date]])</f>
        <v>2014</v>
      </c>
    </row>
    <row r="549" spans="1:11" x14ac:dyDescent="0.3">
      <c r="A549" s="4" t="s">
        <v>9</v>
      </c>
      <c r="B549" s="4" t="str" cm="1">
        <f t="array" ref="B549">_xlfn.IFS(Sales_Table[[#This Row],[Discounts]]&gt;50000,"High discount",Sales_Table[[#This Row],[Discounts]]&gt;=5001,"medium discount",Sales_Table[[#This Row],[Discounts]]&gt;=1,"Low discount",Sales_Table[[#This Row],[Discounts]]&lt;1,"None")</f>
        <v>medium discount</v>
      </c>
      <c r="C549">
        <v>886</v>
      </c>
      <c r="D549" s="1">
        <v>350</v>
      </c>
      <c r="E549" s="1">
        <f>Sales_Table[[#This Row],[Units Sold]]*Sales_Table[[#This Row],[Sale Price]]-Sales_Table[[#This Row],[Discounts]]</f>
        <v>272888</v>
      </c>
      <c r="F549" s="1">
        <v>37212</v>
      </c>
      <c r="G549" s="1">
        <v>230360</v>
      </c>
      <c r="H549" s="1">
        <f>Sales_Table[[#This Row],[sales amount]]-Sales_Table[[#This Row],[COGS]]</f>
        <v>42528</v>
      </c>
      <c r="I549" s="5">
        <v>41791</v>
      </c>
      <c r="J549" s="8">
        <f>MONTH(Sales_Table[[#This Row],[Date]])</f>
        <v>6</v>
      </c>
      <c r="K549" s="8">
        <f>YEAR(Sales_Table[[#This Row],[Date]])</f>
        <v>2014</v>
      </c>
    </row>
    <row r="550" spans="1:11" x14ac:dyDescent="0.3">
      <c r="A550" s="4" t="s">
        <v>9</v>
      </c>
      <c r="B550" s="4" t="str" cm="1">
        <f t="array" ref="B550">_xlfn.IFS(Sales_Table[[#This Row],[Discounts]]&gt;50000,"High discount",Sales_Table[[#This Row],[Discounts]]&gt;=5001,"medium discount",Sales_Table[[#This Row],[Discounts]]&gt;=1,"Low discount",Sales_Table[[#This Row],[Discounts]]&lt;1,"None")</f>
        <v>medium discount</v>
      </c>
      <c r="C550">
        <v>2156</v>
      </c>
      <c r="D550" s="1">
        <v>125</v>
      </c>
      <c r="E550" s="1">
        <f>Sales_Table[[#This Row],[Units Sold]]*Sales_Table[[#This Row],[Sale Price]]-Sales_Table[[#This Row],[Discounts]]</f>
        <v>237160</v>
      </c>
      <c r="F550" s="1">
        <v>32340</v>
      </c>
      <c r="G550" s="1">
        <v>258720</v>
      </c>
      <c r="H550" s="1">
        <f>Sales_Table[[#This Row],[sales amount]]-Sales_Table[[#This Row],[COGS]]</f>
        <v>-21560</v>
      </c>
      <c r="I550" s="5">
        <v>41913</v>
      </c>
      <c r="J550" s="8">
        <f>MONTH(Sales_Table[[#This Row],[Date]])</f>
        <v>10</v>
      </c>
      <c r="K550" s="8">
        <f>YEAR(Sales_Table[[#This Row],[Date]])</f>
        <v>2014</v>
      </c>
    </row>
    <row r="551" spans="1:11" x14ac:dyDescent="0.3">
      <c r="A551" s="4" t="s">
        <v>9</v>
      </c>
      <c r="B551" s="4" t="str" cm="1">
        <f t="array" ref="B551">_xlfn.IFS(Sales_Table[[#This Row],[Discounts]]&gt;50000,"High discount",Sales_Table[[#This Row],[Discounts]]&gt;=5001,"medium discount",Sales_Table[[#This Row],[Discounts]]&gt;=1,"Low discount",Sales_Table[[#This Row],[Discounts]]&lt;1,"None")</f>
        <v>Low discount</v>
      </c>
      <c r="C551">
        <v>905</v>
      </c>
      <c r="D551" s="1">
        <v>20</v>
      </c>
      <c r="E551" s="1">
        <f>Sales_Table[[#This Row],[Units Sold]]*Sales_Table[[#This Row],[Sale Price]]-Sales_Table[[#This Row],[Discounts]]</f>
        <v>15928</v>
      </c>
      <c r="F551" s="1">
        <v>2172</v>
      </c>
      <c r="G551" s="1">
        <v>9050</v>
      </c>
      <c r="H551" s="1">
        <f>Sales_Table[[#This Row],[sales amount]]-Sales_Table[[#This Row],[COGS]]</f>
        <v>6878</v>
      </c>
      <c r="I551" s="5">
        <v>41913</v>
      </c>
      <c r="J551" s="8">
        <f>MONTH(Sales_Table[[#This Row],[Date]])</f>
        <v>10</v>
      </c>
      <c r="K551" s="8">
        <f>YEAR(Sales_Table[[#This Row],[Date]])</f>
        <v>2014</v>
      </c>
    </row>
    <row r="552" spans="1:11" x14ac:dyDescent="0.3">
      <c r="A552" s="4" t="s">
        <v>9</v>
      </c>
      <c r="B552" s="4" t="str" cm="1">
        <f t="array" ref="B552">_xlfn.IFS(Sales_Table[[#This Row],[Discounts]]&gt;50000,"High discount",Sales_Table[[#This Row],[Discounts]]&gt;=5001,"medium discount",Sales_Table[[#This Row],[Discounts]]&gt;=1,"Low discount",Sales_Table[[#This Row],[Discounts]]&lt;1,"None")</f>
        <v>Low discount</v>
      </c>
      <c r="C552">
        <v>1715</v>
      </c>
      <c r="D552" s="1">
        <v>20</v>
      </c>
      <c r="E552" s="1">
        <f>Sales_Table[[#This Row],[Units Sold]]*Sales_Table[[#This Row],[Sale Price]]-Sales_Table[[#This Row],[Discounts]]</f>
        <v>30184</v>
      </c>
      <c r="F552" s="1">
        <v>4116</v>
      </c>
      <c r="G552" s="1">
        <v>17150</v>
      </c>
      <c r="H552" s="1">
        <f>Sales_Table[[#This Row],[sales amount]]-Sales_Table[[#This Row],[COGS]]</f>
        <v>13034</v>
      </c>
      <c r="I552" s="5">
        <v>41548</v>
      </c>
      <c r="J552" s="8">
        <f>MONTH(Sales_Table[[#This Row],[Date]])</f>
        <v>10</v>
      </c>
      <c r="K552" s="8">
        <f>YEAR(Sales_Table[[#This Row],[Date]])</f>
        <v>2013</v>
      </c>
    </row>
    <row r="553" spans="1:11" x14ac:dyDescent="0.3">
      <c r="A553" s="4" t="s">
        <v>9</v>
      </c>
      <c r="B553" s="4" t="str" cm="1">
        <f t="array" ref="B553">_xlfn.IFS(Sales_Table[[#This Row],[Discounts]]&gt;50000,"High discount",Sales_Table[[#This Row],[Discounts]]&gt;=5001,"medium discount",Sales_Table[[#This Row],[Discounts]]&gt;=1,"Low discount",Sales_Table[[#This Row],[Discounts]]&lt;1,"None")</f>
        <v>High discount</v>
      </c>
      <c r="C553">
        <v>1594</v>
      </c>
      <c r="D553" s="1">
        <v>350</v>
      </c>
      <c r="E553" s="1">
        <f>Sales_Table[[#This Row],[Units Sold]]*Sales_Table[[#This Row],[Sale Price]]-Sales_Table[[#This Row],[Discounts]]</f>
        <v>490952</v>
      </c>
      <c r="F553" s="1">
        <v>66948</v>
      </c>
      <c r="G553" s="1">
        <v>414440</v>
      </c>
      <c r="H553" s="1">
        <f>Sales_Table[[#This Row],[sales amount]]-Sales_Table[[#This Row],[COGS]]</f>
        <v>76512</v>
      </c>
      <c r="I553" s="5">
        <v>41944</v>
      </c>
      <c r="J553" s="8">
        <f>MONTH(Sales_Table[[#This Row],[Date]])</f>
        <v>11</v>
      </c>
      <c r="K553" s="8">
        <f>YEAR(Sales_Table[[#This Row],[Date]])</f>
        <v>2014</v>
      </c>
    </row>
    <row r="554" spans="1:11" x14ac:dyDescent="0.3">
      <c r="A554" s="4" t="s">
        <v>9</v>
      </c>
      <c r="B554" s="4" t="str" cm="1">
        <f t="array" ref="B554">_xlfn.IFS(Sales_Table[[#This Row],[Discounts]]&gt;50000,"High discount",Sales_Table[[#This Row],[Discounts]]&gt;=5001,"medium discount",Sales_Table[[#This Row],[Discounts]]&gt;=1,"Low discount",Sales_Table[[#This Row],[Discounts]]&lt;1,"None")</f>
        <v>medium discount</v>
      </c>
      <c r="C554">
        <v>1359</v>
      </c>
      <c r="D554" s="1">
        <v>300</v>
      </c>
      <c r="E554" s="1">
        <f>Sales_Table[[#This Row],[Units Sold]]*Sales_Table[[#This Row],[Sale Price]]-Sales_Table[[#This Row],[Discounts]]</f>
        <v>358776</v>
      </c>
      <c r="F554" s="1">
        <v>48924</v>
      </c>
      <c r="G554" s="1">
        <v>339750</v>
      </c>
      <c r="H554" s="1">
        <f>Sales_Table[[#This Row],[sales amount]]-Sales_Table[[#This Row],[COGS]]</f>
        <v>19026</v>
      </c>
      <c r="I554" s="5">
        <v>41944</v>
      </c>
      <c r="J554" s="8">
        <f>MONTH(Sales_Table[[#This Row],[Date]])</f>
        <v>11</v>
      </c>
      <c r="K554" s="8">
        <f>YEAR(Sales_Table[[#This Row],[Date]])</f>
        <v>2014</v>
      </c>
    </row>
    <row r="555" spans="1:11" x14ac:dyDescent="0.3">
      <c r="A555" s="4" t="s">
        <v>9</v>
      </c>
      <c r="B555" s="4" t="str" cm="1">
        <f t="array" ref="B555">_xlfn.IFS(Sales_Table[[#This Row],[Discounts]]&gt;50000,"High discount",Sales_Table[[#This Row],[Discounts]]&gt;=5001,"medium discount",Sales_Table[[#This Row],[Discounts]]&gt;=1,"Low discount",Sales_Table[[#This Row],[Discounts]]&lt;1,"None")</f>
        <v>High discount</v>
      </c>
      <c r="C555">
        <v>2150</v>
      </c>
      <c r="D555" s="1">
        <v>300</v>
      </c>
      <c r="E555" s="1">
        <f>Sales_Table[[#This Row],[Units Sold]]*Sales_Table[[#This Row],[Sale Price]]-Sales_Table[[#This Row],[Discounts]]</f>
        <v>567600</v>
      </c>
      <c r="F555" s="1">
        <v>77400</v>
      </c>
      <c r="G555" s="1">
        <v>537500</v>
      </c>
      <c r="H555" s="1">
        <f>Sales_Table[[#This Row],[sales amount]]-Sales_Table[[#This Row],[COGS]]</f>
        <v>30100</v>
      </c>
      <c r="I555" s="5">
        <v>41944</v>
      </c>
      <c r="J555" s="8">
        <f>MONTH(Sales_Table[[#This Row],[Date]])</f>
        <v>11</v>
      </c>
      <c r="K555" s="8">
        <f>YEAR(Sales_Table[[#This Row],[Date]])</f>
        <v>2014</v>
      </c>
    </row>
    <row r="556" spans="1:11" x14ac:dyDescent="0.3">
      <c r="A556" s="4" t="s">
        <v>9</v>
      </c>
      <c r="B556" s="4" t="str" cm="1">
        <f t="array" ref="B556">_xlfn.IFS(Sales_Table[[#This Row],[Discounts]]&gt;50000,"High discount",Sales_Table[[#This Row],[Discounts]]&gt;=5001,"medium discount",Sales_Table[[#This Row],[Discounts]]&gt;=1,"Low discount",Sales_Table[[#This Row],[Discounts]]&lt;1,"None")</f>
        <v>High discount</v>
      </c>
      <c r="C556">
        <v>1197</v>
      </c>
      <c r="D556" s="1">
        <v>350</v>
      </c>
      <c r="E556" s="1">
        <f>Sales_Table[[#This Row],[Units Sold]]*Sales_Table[[#This Row],[Sale Price]]-Sales_Table[[#This Row],[Discounts]]</f>
        <v>368676</v>
      </c>
      <c r="F556" s="1">
        <v>50274</v>
      </c>
      <c r="G556" s="1">
        <v>311220</v>
      </c>
      <c r="H556" s="1">
        <f>Sales_Table[[#This Row],[sales amount]]-Sales_Table[[#This Row],[COGS]]</f>
        <v>57456</v>
      </c>
      <c r="I556" s="5">
        <v>41944</v>
      </c>
      <c r="J556" s="8">
        <f>MONTH(Sales_Table[[#This Row],[Date]])</f>
        <v>11</v>
      </c>
      <c r="K556" s="8">
        <f>YEAR(Sales_Table[[#This Row],[Date]])</f>
        <v>2014</v>
      </c>
    </row>
    <row r="557" spans="1:11" x14ac:dyDescent="0.3">
      <c r="A557" s="4" t="s">
        <v>9</v>
      </c>
      <c r="B557" s="4" t="str" cm="1">
        <f t="array" ref="B557">_xlfn.IFS(Sales_Table[[#This Row],[Discounts]]&gt;50000,"High discount",Sales_Table[[#This Row],[Discounts]]&gt;=5001,"medium discount",Sales_Table[[#This Row],[Discounts]]&gt;=1,"Low discount",Sales_Table[[#This Row],[Discounts]]&lt;1,"None")</f>
        <v>Low discount</v>
      </c>
      <c r="C557">
        <v>380</v>
      </c>
      <c r="D557" s="1">
        <v>15</v>
      </c>
      <c r="E557" s="1">
        <f>Sales_Table[[#This Row],[Units Sold]]*Sales_Table[[#This Row],[Sale Price]]-Sales_Table[[#This Row],[Discounts]]</f>
        <v>5016</v>
      </c>
      <c r="F557" s="1">
        <v>684</v>
      </c>
      <c r="G557" s="1">
        <v>3800</v>
      </c>
      <c r="H557" s="1">
        <f>Sales_Table[[#This Row],[sales amount]]-Sales_Table[[#This Row],[COGS]]</f>
        <v>1216</v>
      </c>
      <c r="I557" s="5">
        <v>41609</v>
      </c>
      <c r="J557" s="8">
        <f>MONTH(Sales_Table[[#This Row],[Date]])</f>
        <v>12</v>
      </c>
      <c r="K557" s="8">
        <f>YEAR(Sales_Table[[#This Row],[Date]])</f>
        <v>2013</v>
      </c>
    </row>
    <row r="558" spans="1:11" x14ac:dyDescent="0.3">
      <c r="A558" s="4" t="s">
        <v>9</v>
      </c>
      <c r="B558" s="4" t="str" cm="1">
        <f t="array" ref="B558">_xlfn.IFS(Sales_Table[[#This Row],[Discounts]]&gt;50000,"High discount",Sales_Table[[#This Row],[Discounts]]&gt;=5001,"medium discount",Sales_Table[[#This Row],[Discounts]]&gt;=1,"Low discount",Sales_Table[[#This Row],[Discounts]]&lt;1,"None")</f>
        <v>Low discount</v>
      </c>
      <c r="C558">
        <v>1233</v>
      </c>
      <c r="D558" s="1">
        <v>20</v>
      </c>
      <c r="E558" s="1">
        <f>Sales_Table[[#This Row],[Units Sold]]*Sales_Table[[#This Row],[Sale Price]]-Sales_Table[[#This Row],[Discounts]]</f>
        <v>21700.799999999999</v>
      </c>
      <c r="F558" s="1">
        <v>2959.2</v>
      </c>
      <c r="G558" s="1">
        <v>12330</v>
      </c>
      <c r="H558" s="1">
        <f>Sales_Table[[#This Row],[sales amount]]-Sales_Table[[#This Row],[COGS]]</f>
        <v>9370.7999999999993</v>
      </c>
      <c r="I558" s="5">
        <v>41974</v>
      </c>
      <c r="J558" s="8">
        <f>MONTH(Sales_Table[[#This Row],[Date]])</f>
        <v>12</v>
      </c>
      <c r="K558" s="8">
        <f>YEAR(Sales_Table[[#This Row],[Date]])</f>
        <v>2014</v>
      </c>
    </row>
    <row r="559" spans="1:11" x14ac:dyDescent="0.3">
      <c r="A559" s="4" t="s">
        <v>10</v>
      </c>
      <c r="B559" s="4" t="str" cm="1">
        <f t="array" ref="B559">_xlfn.IFS(Sales_Table[[#This Row],[Discounts]]&gt;50000,"High discount",Sales_Table[[#This Row],[Discounts]]&gt;=5001,"medium discount",Sales_Table[[#This Row],[Discounts]]&gt;=1,"Low discount",Sales_Table[[#This Row],[Discounts]]&lt;1,"None")</f>
        <v>High discount</v>
      </c>
      <c r="C559">
        <v>1395</v>
      </c>
      <c r="D559" s="1">
        <v>350</v>
      </c>
      <c r="E559" s="1">
        <f>Sales_Table[[#This Row],[Units Sold]]*Sales_Table[[#This Row],[Sale Price]]-Sales_Table[[#This Row],[Discounts]]</f>
        <v>429660</v>
      </c>
      <c r="F559" s="1">
        <v>58590</v>
      </c>
      <c r="G559" s="1">
        <v>362700</v>
      </c>
      <c r="H559" s="1">
        <f>Sales_Table[[#This Row],[sales amount]]-Sales_Table[[#This Row],[COGS]]</f>
        <v>66960</v>
      </c>
      <c r="I559" s="5">
        <v>41821</v>
      </c>
      <c r="J559" s="8">
        <f>MONTH(Sales_Table[[#This Row],[Date]])</f>
        <v>7</v>
      </c>
      <c r="K559" s="8">
        <f>YEAR(Sales_Table[[#This Row],[Date]])</f>
        <v>2014</v>
      </c>
    </row>
    <row r="560" spans="1:11" x14ac:dyDescent="0.3">
      <c r="A560" s="4" t="s">
        <v>10</v>
      </c>
      <c r="B560" s="4" t="str" cm="1">
        <f t="array" ref="B560">_xlfn.IFS(Sales_Table[[#This Row],[Discounts]]&gt;50000,"High discount",Sales_Table[[#This Row],[Discounts]]&gt;=5001,"medium discount",Sales_Table[[#This Row],[Discounts]]&gt;=1,"Low discount",Sales_Table[[#This Row],[Discounts]]&lt;1,"None")</f>
        <v>medium discount</v>
      </c>
      <c r="C560">
        <v>986</v>
      </c>
      <c r="D560" s="1">
        <v>350</v>
      </c>
      <c r="E560" s="1">
        <f>Sales_Table[[#This Row],[Units Sold]]*Sales_Table[[#This Row],[Sale Price]]-Sales_Table[[#This Row],[Discounts]]</f>
        <v>303688</v>
      </c>
      <c r="F560" s="1">
        <v>41412</v>
      </c>
      <c r="G560" s="1">
        <v>256360</v>
      </c>
      <c r="H560" s="1">
        <f>Sales_Table[[#This Row],[sales amount]]-Sales_Table[[#This Row],[COGS]]</f>
        <v>47328</v>
      </c>
      <c r="I560" s="5">
        <v>41913</v>
      </c>
      <c r="J560" s="8">
        <f>MONTH(Sales_Table[[#This Row],[Date]])</f>
        <v>10</v>
      </c>
      <c r="K560" s="8">
        <f>YEAR(Sales_Table[[#This Row],[Date]])</f>
        <v>2014</v>
      </c>
    </row>
    <row r="561" spans="1:11" x14ac:dyDescent="0.3">
      <c r="A561" s="4" t="s">
        <v>10</v>
      </c>
      <c r="B561" s="4" t="str" cm="1">
        <f t="array" ref="B561">_xlfn.IFS(Sales_Table[[#This Row],[Discounts]]&gt;50000,"High discount",Sales_Table[[#This Row],[Discounts]]&gt;=5001,"medium discount",Sales_Table[[#This Row],[Discounts]]&gt;=1,"Low discount",Sales_Table[[#This Row],[Discounts]]&lt;1,"None")</f>
        <v>Low discount</v>
      </c>
      <c r="C561">
        <v>905</v>
      </c>
      <c r="D561" s="1">
        <v>20</v>
      </c>
      <c r="E561" s="1">
        <f>Sales_Table[[#This Row],[Units Sold]]*Sales_Table[[#This Row],[Sale Price]]-Sales_Table[[#This Row],[Discounts]]</f>
        <v>15928</v>
      </c>
      <c r="F561" s="1">
        <v>2172</v>
      </c>
      <c r="G561" s="1">
        <v>9050</v>
      </c>
      <c r="H561" s="1">
        <f>Sales_Table[[#This Row],[sales amount]]-Sales_Table[[#This Row],[COGS]]</f>
        <v>6878</v>
      </c>
      <c r="I561" s="5">
        <v>41913</v>
      </c>
      <c r="J561" s="8">
        <f>MONTH(Sales_Table[[#This Row],[Date]])</f>
        <v>10</v>
      </c>
      <c r="K561" s="8">
        <f>YEAR(Sales_Table[[#This Row],[Date]])</f>
        <v>2014</v>
      </c>
    </row>
    <row r="562" spans="1:11" x14ac:dyDescent="0.3">
      <c r="A562" s="4" t="s">
        <v>11</v>
      </c>
      <c r="B562" s="4" t="str" cm="1">
        <f t="array" ref="B562">_xlfn.IFS(Sales_Table[[#This Row],[Discounts]]&gt;50000,"High discount",Sales_Table[[#This Row],[Discounts]]&gt;=5001,"medium discount",Sales_Table[[#This Row],[Discounts]]&gt;=1,"Low discount",Sales_Table[[#This Row],[Discounts]]&lt;1,"None")</f>
        <v>Low discount</v>
      </c>
      <c r="C562">
        <v>2109</v>
      </c>
      <c r="D562" s="1">
        <v>12</v>
      </c>
      <c r="E562" s="1">
        <f>Sales_Table[[#This Row],[Units Sold]]*Sales_Table[[#This Row],[Sale Price]]-Sales_Table[[#This Row],[Discounts]]</f>
        <v>22271.040000000001</v>
      </c>
      <c r="F562" s="1">
        <v>3036.96</v>
      </c>
      <c r="G562" s="1">
        <v>6327</v>
      </c>
      <c r="H562" s="1">
        <f>Sales_Table[[#This Row],[sales amount]]-Sales_Table[[#This Row],[COGS]]</f>
        <v>15944.04</v>
      </c>
      <c r="I562" s="5">
        <v>41760</v>
      </c>
      <c r="J562" s="8">
        <f>MONTH(Sales_Table[[#This Row],[Date]])</f>
        <v>5</v>
      </c>
      <c r="K562" s="8">
        <f>YEAR(Sales_Table[[#This Row],[Date]])</f>
        <v>2014</v>
      </c>
    </row>
    <row r="563" spans="1:11" x14ac:dyDescent="0.3">
      <c r="A563" s="4" t="s">
        <v>11</v>
      </c>
      <c r="B563" s="4" t="str" cm="1">
        <f t="array" ref="B563">_xlfn.IFS(Sales_Table[[#This Row],[Discounts]]&gt;50000,"High discount",Sales_Table[[#This Row],[Discounts]]&gt;=5001,"medium discount",Sales_Table[[#This Row],[Discounts]]&gt;=1,"Low discount",Sales_Table[[#This Row],[Discounts]]&lt;1,"None")</f>
        <v>medium discount</v>
      </c>
      <c r="C563">
        <v>3874.5</v>
      </c>
      <c r="D563" s="1">
        <v>15</v>
      </c>
      <c r="E563" s="1">
        <f>Sales_Table[[#This Row],[Units Sold]]*Sales_Table[[#This Row],[Sale Price]]-Sales_Table[[#This Row],[Discounts]]</f>
        <v>51143.4</v>
      </c>
      <c r="F563" s="1">
        <v>6974.0999999999995</v>
      </c>
      <c r="G563" s="1">
        <v>38745</v>
      </c>
      <c r="H563" s="1">
        <f>Sales_Table[[#This Row],[sales amount]]-Sales_Table[[#This Row],[COGS]]</f>
        <v>12398.400000000001</v>
      </c>
      <c r="I563" s="5">
        <v>41821</v>
      </c>
      <c r="J563" s="8">
        <f>MONTH(Sales_Table[[#This Row],[Date]])</f>
        <v>7</v>
      </c>
      <c r="K563" s="8">
        <f>YEAR(Sales_Table[[#This Row],[Date]])</f>
        <v>2014</v>
      </c>
    </row>
    <row r="564" spans="1:11" x14ac:dyDescent="0.3">
      <c r="A564" s="4" t="s">
        <v>11</v>
      </c>
      <c r="B564" s="4" t="str" cm="1">
        <f t="array" ref="B564">_xlfn.IFS(Sales_Table[[#This Row],[Discounts]]&gt;50000,"High discount",Sales_Table[[#This Row],[Discounts]]&gt;=5001,"medium discount",Sales_Table[[#This Row],[Discounts]]&gt;=1,"Low discount",Sales_Table[[#This Row],[Discounts]]&lt;1,"None")</f>
        <v>medium discount</v>
      </c>
      <c r="C564">
        <v>623</v>
      </c>
      <c r="D564" s="1">
        <v>350</v>
      </c>
      <c r="E564" s="1">
        <f>Sales_Table[[#This Row],[Units Sold]]*Sales_Table[[#This Row],[Sale Price]]-Sales_Table[[#This Row],[Discounts]]</f>
        <v>191884</v>
      </c>
      <c r="F564" s="1">
        <v>26166</v>
      </c>
      <c r="G564" s="1">
        <v>161980</v>
      </c>
      <c r="H564" s="1">
        <f>Sales_Table[[#This Row],[sales amount]]-Sales_Table[[#This Row],[COGS]]</f>
        <v>29904</v>
      </c>
      <c r="I564" s="5">
        <v>41518</v>
      </c>
      <c r="J564" s="8">
        <f>MONTH(Sales_Table[[#This Row],[Date]])</f>
        <v>9</v>
      </c>
      <c r="K564" s="8">
        <f>YEAR(Sales_Table[[#This Row],[Date]])</f>
        <v>2013</v>
      </c>
    </row>
    <row r="565" spans="1:11" x14ac:dyDescent="0.3">
      <c r="A565" s="4" t="s">
        <v>11</v>
      </c>
      <c r="B565" s="4" t="str" cm="1">
        <f t="array" ref="B565">_xlfn.IFS(Sales_Table[[#This Row],[Discounts]]&gt;50000,"High discount",Sales_Table[[#This Row],[Discounts]]&gt;=5001,"medium discount",Sales_Table[[#This Row],[Discounts]]&gt;=1,"Low discount",Sales_Table[[#This Row],[Discounts]]&lt;1,"None")</f>
        <v>medium discount</v>
      </c>
      <c r="C565">
        <v>986</v>
      </c>
      <c r="D565" s="1">
        <v>350</v>
      </c>
      <c r="E565" s="1">
        <f>Sales_Table[[#This Row],[Units Sold]]*Sales_Table[[#This Row],[Sale Price]]-Sales_Table[[#This Row],[Discounts]]</f>
        <v>303688</v>
      </c>
      <c r="F565" s="1">
        <v>41412</v>
      </c>
      <c r="G565" s="1">
        <v>256360</v>
      </c>
      <c r="H565" s="1">
        <f>Sales_Table[[#This Row],[sales amount]]-Sales_Table[[#This Row],[COGS]]</f>
        <v>47328</v>
      </c>
      <c r="I565" s="5">
        <v>41913</v>
      </c>
      <c r="J565" s="8">
        <f>MONTH(Sales_Table[[#This Row],[Date]])</f>
        <v>10</v>
      </c>
      <c r="K565" s="8">
        <f>YEAR(Sales_Table[[#This Row],[Date]])</f>
        <v>2014</v>
      </c>
    </row>
    <row r="566" spans="1:11" x14ac:dyDescent="0.3">
      <c r="A566" s="4" t="s">
        <v>11</v>
      </c>
      <c r="B566" s="4" t="str" cm="1">
        <f t="array" ref="B566">_xlfn.IFS(Sales_Table[[#This Row],[Discounts]]&gt;50000,"High discount",Sales_Table[[#This Row],[Discounts]]&gt;=5001,"medium discount",Sales_Table[[#This Row],[Discounts]]&gt;=1,"Low discount",Sales_Table[[#This Row],[Discounts]]&lt;1,"None")</f>
        <v>medium discount</v>
      </c>
      <c r="C566">
        <v>2387</v>
      </c>
      <c r="D566" s="1">
        <v>125</v>
      </c>
      <c r="E566" s="1">
        <f>Sales_Table[[#This Row],[Units Sold]]*Sales_Table[[#This Row],[Sale Price]]-Sales_Table[[#This Row],[Discounts]]</f>
        <v>262570</v>
      </c>
      <c r="F566" s="1">
        <v>35805</v>
      </c>
      <c r="G566" s="1">
        <v>286440</v>
      </c>
      <c r="H566" s="1">
        <f>Sales_Table[[#This Row],[sales amount]]-Sales_Table[[#This Row],[COGS]]</f>
        <v>-23870</v>
      </c>
      <c r="I566" s="5">
        <v>41944</v>
      </c>
      <c r="J566" s="8">
        <f>MONTH(Sales_Table[[#This Row],[Date]])</f>
        <v>11</v>
      </c>
      <c r="K566" s="8">
        <f>YEAR(Sales_Table[[#This Row],[Date]])</f>
        <v>2014</v>
      </c>
    </row>
    <row r="567" spans="1:11" x14ac:dyDescent="0.3">
      <c r="A567" s="4" t="s">
        <v>11</v>
      </c>
      <c r="B567" s="4" t="str" cm="1">
        <f t="array" ref="B567">_xlfn.IFS(Sales_Table[[#This Row],[Discounts]]&gt;50000,"High discount",Sales_Table[[#This Row],[Discounts]]&gt;=5001,"medium discount",Sales_Table[[#This Row],[Discounts]]&gt;=1,"Low discount",Sales_Table[[#This Row],[Discounts]]&lt;1,"None")</f>
        <v>Low discount</v>
      </c>
      <c r="C567">
        <v>1233</v>
      </c>
      <c r="D567" s="1">
        <v>20</v>
      </c>
      <c r="E567" s="1">
        <f>Sales_Table[[#This Row],[Units Sold]]*Sales_Table[[#This Row],[Sale Price]]-Sales_Table[[#This Row],[Discounts]]</f>
        <v>21700.799999999999</v>
      </c>
      <c r="F567" s="1">
        <v>2959.2</v>
      </c>
      <c r="G567" s="1">
        <v>12330</v>
      </c>
      <c r="H567" s="1">
        <f>Sales_Table[[#This Row],[sales amount]]-Sales_Table[[#This Row],[COGS]]</f>
        <v>9370.7999999999993</v>
      </c>
      <c r="I567" s="5">
        <v>41974</v>
      </c>
      <c r="J567" s="8">
        <f>MONTH(Sales_Table[[#This Row],[Date]])</f>
        <v>12</v>
      </c>
      <c r="K567" s="8">
        <f>YEAR(Sales_Table[[#This Row],[Date]])</f>
        <v>2014</v>
      </c>
    </row>
    <row r="568" spans="1:11" x14ac:dyDescent="0.3">
      <c r="A568" s="4" t="s">
        <v>12</v>
      </c>
      <c r="B568" s="4" t="str" cm="1">
        <f t="array" ref="B568">_xlfn.IFS(Sales_Table[[#This Row],[Discounts]]&gt;50000,"High discount",Sales_Table[[#This Row],[Discounts]]&gt;=5001,"medium discount",Sales_Table[[#This Row],[Discounts]]&gt;=1,"Low discount",Sales_Table[[#This Row],[Discounts]]&lt;1,"None")</f>
        <v>medium discount</v>
      </c>
      <c r="C568">
        <v>270</v>
      </c>
      <c r="D568" s="1">
        <v>350</v>
      </c>
      <c r="E568" s="1">
        <f>Sales_Table[[#This Row],[Units Sold]]*Sales_Table[[#This Row],[Sale Price]]-Sales_Table[[#This Row],[Discounts]]</f>
        <v>83160</v>
      </c>
      <c r="F568" s="1">
        <v>11340</v>
      </c>
      <c r="G568" s="1">
        <v>70200</v>
      </c>
      <c r="H568" s="1">
        <f>Sales_Table[[#This Row],[sales amount]]-Sales_Table[[#This Row],[COGS]]</f>
        <v>12960</v>
      </c>
      <c r="I568" s="5">
        <v>41671</v>
      </c>
      <c r="J568" s="8">
        <f>MONTH(Sales_Table[[#This Row],[Date]])</f>
        <v>2</v>
      </c>
      <c r="K568" s="8">
        <f>YEAR(Sales_Table[[#This Row],[Date]])</f>
        <v>2014</v>
      </c>
    </row>
    <row r="569" spans="1:11" x14ac:dyDescent="0.3">
      <c r="A569" s="4" t="s">
        <v>12</v>
      </c>
      <c r="B569" s="4" t="str" cm="1">
        <f t="array" ref="B569">_xlfn.IFS(Sales_Table[[#This Row],[Discounts]]&gt;50000,"High discount",Sales_Table[[#This Row],[Discounts]]&gt;=5001,"medium discount",Sales_Table[[#This Row],[Discounts]]&gt;=1,"Low discount",Sales_Table[[#This Row],[Discounts]]&lt;1,"None")</f>
        <v>Low discount</v>
      </c>
      <c r="C569">
        <v>3421.5</v>
      </c>
      <c r="D569" s="1">
        <v>7</v>
      </c>
      <c r="E569" s="1">
        <f>Sales_Table[[#This Row],[Units Sold]]*Sales_Table[[#This Row],[Sale Price]]-Sales_Table[[#This Row],[Discounts]]</f>
        <v>21076.44</v>
      </c>
      <c r="F569" s="1">
        <v>2874.06</v>
      </c>
      <c r="G569" s="1">
        <v>17107.5</v>
      </c>
      <c r="H569" s="1">
        <f>Sales_Table[[#This Row],[sales amount]]-Sales_Table[[#This Row],[COGS]]</f>
        <v>3968.9399999999987</v>
      </c>
      <c r="I569" s="5">
        <v>41821</v>
      </c>
      <c r="J569" s="8">
        <f>MONTH(Sales_Table[[#This Row],[Date]])</f>
        <v>7</v>
      </c>
      <c r="K569" s="8">
        <f>YEAR(Sales_Table[[#This Row],[Date]])</f>
        <v>2014</v>
      </c>
    </row>
    <row r="570" spans="1:11" x14ac:dyDescent="0.3">
      <c r="A570" s="4" t="s">
        <v>12</v>
      </c>
      <c r="B570" s="4" t="str" cm="1">
        <f t="array" ref="B570">_xlfn.IFS(Sales_Table[[#This Row],[Discounts]]&gt;50000,"High discount",Sales_Table[[#This Row],[Discounts]]&gt;=5001,"medium discount",Sales_Table[[#This Row],[Discounts]]&gt;=1,"Low discount",Sales_Table[[#This Row],[Discounts]]&lt;1,"None")</f>
        <v>Low discount</v>
      </c>
      <c r="C570">
        <v>2734</v>
      </c>
      <c r="D570" s="1">
        <v>7</v>
      </c>
      <c r="E570" s="1">
        <f>Sales_Table[[#This Row],[Units Sold]]*Sales_Table[[#This Row],[Sale Price]]-Sales_Table[[#This Row],[Discounts]]</f>
        <v>16841.439999999999</v>
      </c>
      <c r="F570" s="1">
        <v>2296.56</v>
      </c>
      <c r="G570" s="1">
        <v>13670</v>
      </c>
      <c r="H570" s="1">
        <f>Sales_Table[[#This Row],[sales amount]]-Sales_Table[[#This Row],[COGS]]</f>
        <v>3171.4399999999987</v>
      </c>
      <c r="I570" s="5">
        <v>41913</v>
      </c>
      <c r="J570" s="8">
        <f>MONTH(Sales_Table[[#This Row],[Date]])</f>
        <v>10</v>
      </c>
      <c r="K570" s="8">
        <f>YEAR(Sales_Table[[#This Row],[Date]])</f>
        <v>2014</v>
      </c>
    </row>
    <row r="571" spans="1:11" x14ac:dyDescent="0.3">
      <c r="A571" s="4" t="s">
        <v>12</v>
      </c>
      <c r="B571" s="4" t="str" cm="1">
        <f t="array" ref="B571">_xlfn.IFS(Sales_Table[[#This Row],[Discounts]]&gt;50000,"High discount",Sales_Table[[#This Row],[Discounts]]&gt;=5001,"medium discount",Sales_Table[[#This Row],[Discounts]]&gt;=1,"Low discount",Sales_Table[[#This Row],[Discounts]]&lt;1,"None")</f>
        <v>Low discount</v>
      </c>
      <c r="C571">
        <v>2548</v>
      </c>
      <c r="D571" s="1">
        <v>15</v>
      </c>
      <c r="E571" s="1">
        <f>Sales_Table[[#This Row],[Units Sold]]*Sales_Table[[#This Row],[Sale Price]]-Sales_Table[[#This Row],[Discounts]]</f>
        <v>33633.599999999999</v>
      </c>
      <c r="F571" s="1">
        <v>4586.3999999999996</v>
      </c>
      <c r="G571" s="1">
        <v>25480</v>
      </c>
      <c r="H571" s="1">
        <f>Sales_Table[[#This Row],[sales amount]]-Sales_Table[[#This Row],[COGS]]</f>
        <v>8153.5999999999985</v>
      </c>
      <c r="I571" s="5">
        <v>41579</v>
      </c>
      <c r="J571" s="8">
        <f>MONTH(Sales_Table[[#This Row],[Date]])</f>
        <v>11</v>
      </c>
      <c r="K571" s="8">
        <f>YEAR(Sales_Table[[#This Row],[Date]])</f>
        <v>2013</v>
      </c>
    </row>
    <row r="572" spans="1:11" x14ac:dyDescent="0.3">
      <c r="A572" s="4" t="s">
        <v>7</v>
      </c>
      <c r="B572" s="4" t="str" cm="1">
        <f t="array" ref="B572">_xlfn.IFS(Sales_Table[[#This Row],[Discounts]]&gt;50000,"High discount",Sales_Table[[#This Row],[Discounts]]&gt;=5001,"medium discount",Sales_Table[[#This Row],[Discounts]]&gt;=1,"Low discount",Sales_Table[[#This Row],[Discounts]]&lt;1,"None")</f>
        <v>medium discount</v>
      </c>
      <c r="C572">
        <v>2521.5</v>
      </c>
      <c r="D572" s="1">
        <v>20</v>
      </c>
      <c r="E572" s="1">
        <f>Sales_Table[[#This Row],[Units Sold]]*Sales_Table[[#This Row],[Sale Price]]-Sales_Table[[#This Row],[Discounts]]</f>
        <v>44378.400000000001</v>
      </c>
      <c r="F572" s="1">
        <v>6051.6</v>
      </c>
      <c r="G572" s="1">
        <v>25215</v>
      </c>
      <c r="H572" s="1">
        <f>Sales_Table[[#This Row],[sales amount]]-Sales_Table[[#This Row],[COGS]]</f>
        <v>19163.400000000001</v>
      </c>
      <c r="I572" s="5">
        <v>41640</v>
      </c>
      <c r="J572" s="8">
        <f>MONTH(Sales_Table[[#This Row],[Date]])</f>
        <v>1</v>
      </c>
      <c r="K572" s="8">
        <f>YEAR(Sales_Table[[#This Row],[Date]])</f>
        <v>2014</v>
      </c>
    </row>
    <row r="573" spans="1:11" x14ac:dyDescent="0.3">
      <c r="A573" s="4" t="s">
        <v>8</v>
      </c>
      <c r="B573" s="4" t="str" cm="1">
        <f t="array" ref="B573">_xlfn.IFS(Sales_Table[[#This Row],[Discounts]]&gt;50000,"High discount",Sales_Table[[#This Row],[Discounts]]&gt;=5001,"medium discount",Sales_Table[[#This Row],[Discounts]]&gt;=1,"Low discount",Sales_Table[[#This Row],[Discounts]]&lt;1,"None")</f>
        <v>Low discount</v>
      </c>
      <c r="C573">
        <v>2661</v>
      </c>
      <c r="D573" s="1">
        <v>12</v>
      </c>
      <c r="E573" s="1">
        <f>Sales_Table[[#This Row],[Units Sold]]*Sales_Table[[#This Row],[Sale Price]]-Sales_Table[[#This Row],[Discounts]]</f>
        <v>28100.16</v>
      </c>
      <c r="F573" s="1">
        <v>3831.84</v>
      </c>
      <c r="G573" s="1">
        <v>7983</v>
      </c>
      <c r="H573" s="1">
        <f>Sales_Table[[#This Row],[sales amount]]-Sales_Table[[#This Row],[COGS]]</f>
        <v>20117.16</v>
      </c>
      <c r="I573" s="5">
        <v>41760</v>
      </c>
      <c r="J573" s="8">
        <f>MONTH(Sales_Table[[#This Row],[Date]])</f>
        <v>5</v>
      </c>
      <c r="K573" s="8">
        <f>YEAR(Sales_Table[[#This Row],[Date]])</f>
        <v>2014</v>
      </c>
    </row>
    <row r="574" spans="1:11" x14ac:dyDescent="0.3">
      <c r="A574" s="4" t="s">
        <v>9</v>
      </c>
      <c r="B574" s="4" t="str" cm="1">
        <f t="array" ref="B574">_xlfn.IFS(Sales_Table[[#This Row],[Discounts]]&gt;50000,"High discount",Sales_Table[[#This Row],[Discounts]]&gt;=5001,"medium discount",Sales_Table[[#This Row],[Discounts]]&gt;=1,"Low discount",Sales_Table[[#This Row],[Discounts]]&lt;1,"None")</f>
        <v>Low discount</v>
      </c>
      <c r="C574">
        <v>1531</v>
      </c>
      <c r="D574" s="1">
        <v>20</v>
      </c>
      <c r="E574" s="1">
        <f>Sales_Table[[#This Row],[Units Sold]]*Sales_Table[[#This Row],[Sale Price]]-Sales_Table[[#This Row],[Discounts]]</f>
        <v>26945.599999999999</v>
      </c>
      <c r="F574" s="1">
        <v>3674.4</v>
      </c>
      <c r="G574" s="1">
        <v>15310</v>
      </c>
      <c r="H574" s="1">
        <f>Sales_Table[[#This Row],[sales amount]]-Sales_Table[[#This Row],[COGS]]</f>
        <v>11635.599999999999</v>
      </c>
      <c r="I574" s="5">
        <v>41974</v>
      </c>
      <c r="J574" s="8">
        <f>MONTH(Sales_Table[[#This Row],[Date]])</f>
        <v>12</v>
      </c>
      <c r="K574" s="8">
        <f>YEAR(Sales_Table[[#This Row],[Date]])</f>
        <v>2014</v>
      </c>
    </row>
    <row r="575" spans="1:11" x14ac:dyDescent="0.3">
      <c r="A575" s="4" t="s">
        <v>11</v>
      </c>
      <c r="B575" s="4" t="str" cm="1">
        <f t="array" ref="B575">_xlfn.IFS(Sales_Table[[#This Row],[Discounts]]&gt;50000,"High discount",Sales_Table[[#This Row],[Discounts]]&gt;=5001,"medium discount",Sales_Table[[#This Row],[Discounts]]&gt;=1,"Low discount",Sales_Table[[#This Row],[Discounts]]&lt;1,"None")</f>
        <v>Low discount</v>
      </c>
      <c r="C575">
        <v>1491</v>
      </c>
      <c r="D575" s="1">
        <v>7</v>
      </c>
      <c r="E575" s="1">
        <f>Sales_Table[[#This Row],[Units Sold]]*Sales_Table[[#This Row],[Sale Price]]-Sales_Table[[#This Row],[Discounts]]</f>
        <v>9184.56</v>
      </c>
      <c r="F575" s="1">
        <v>1252.44</v>
      </c>
      <c r="G575" s="1">
        <v>7455</v>
      </c>
      <c r="H575" s="1">
        <f>Sales_Table[[#This Row],[sales amount]]-Sales_Table[[#This Row],[COGS]]</f>
        <v>1729.5599999999995</v>
      </c>
      <c r="I575" s="5">
        <v>41699</v>
      </c>
      <c r="J575" s="8">
        <f>MONTH(Sales_Table[[#This Row],[Date]])</f>
        <v>3</v>
      </c>
      <c r="K575" s="8">
        <f>YEAR(Sales_Table[[#This Row],[Date]])</f>
        <v>2014</v>
      </c>
    </row>
    <row r="576" spans="1:11" x14ac:dyDescent="0.3">
      <c r="A576" s="4" t="s">
        <v>11</v>
      </c>
      <c r="B576" s="4" t="str" cm="1">
        <f t="array" ref="B576">_xlfn.IFS(Sales_Table[[#This Row],[Discounts]]&gt;50000,"High discount",Sales_Table[[#This Row],[Discounts]]&gt;=5001,"medium discount",Sales_Table[[#This Row],[Discounts]]&gt;=1,"Low discount",Sales_Table[[#This Row],[Discounts]]&lt;1,"None")</f>
        <v>Low discount</v>
      </c>
      <c r="C576">
        <v>1531</v>
      </c>
      <c r="D576" s="1">
        <v>20</v>
      </c>
      <c r="E576" s="1">
        <f>Sales_Table[[#This Row],[Units Sold]]*Sales_Table[[#This Row],[Sale Price]]-Sales_Table[[#This Row],[Discounts]]</f>
        <v>26945.599999999999</v>
      </c>
      <c r="F576" s="1">
        <v>3674.4</v>
      </c>
      <c r="G576" s="1">
        <v>15310</v>
      </c>
      <c r="H576" s="1">
        <f>Sales_Table[[#This Row],[sales amount]]-Sales_Table[[#This Row],[COGS]]</f>
        <v>11635.599999999999</v>
      </c>
      <c r="I576" s="5">
        <v>41974</v>
      </c>
      <c r="J576" s="8">
        <f>MONTH(Sales_Table[[#This Row],[Date]])</f>
        <v>12</v>
      </c>
      <c r="K576" s="8">
        <f>YEAR(Sales_Table[[#This Row],[Date]])</f>
        <v>2014</v>
      </c>
    </row>
    <row r="577" spans="1:11" x14ac:dyDescent="0.3">
      <c r="A577" s="4" t="s">
        <v>12</v>
      </c>
      <c r="B577" s="4" t="str" cm="1">
        <f t="array" ref="B577">_xlfn.IFS(Sales_Table[[#This Row],[Discounts]]&gt;50000,"High discount",Sales_Table[[#This Row],[Discounts]]&gt;=5001,"medium discount",Sales_Table[[#This Row],[Discounts]]&gt;=1,"Low discount",Sales_Table[[#This Row],[Discounts]]&lt;1,"None")</f>
        <v>Low discount</v>
      </c>
      <c r="C577">
        <v>2761</v>
      </c>
      <c r="D577" s="1">
        <v>12</v>
      </c>
      <c r="E577" s="1">
        <f>Sales_Table[[#This Row],[Units Sold]]*Sales_Table[[#This Row],[Sale Price]]-Sales_Table[[#This Row],[Discounts]]</f>
        <v>29156.16</v>
      </c>
      <c r="F577" s="1">
        <v>3975.84</v>
      </c>
      <c r="G577" s="1">
        <v>8283</v>
      </c>
      <c r="H577" s="1">
        <f>Sales_Table[[#This Row],[sales amount]]-Sales_Table[[#This Row],[COGS]]</f>
        <v>20873.16</v>
      </c>
      <c r="I577" s="5">
        <v>41518</v>
      </c>
      <c r="J577" s="8">
        <f>MONTH(Sales_Table[[#This Row],[Date]])</f>
        <v>9</v>
      </c>
      <c r="K577" s="8">
        <f>YEAR(Sales_Table[[#This Row],[Date]])</f>
        <v>2013</v>
      </c>
    </row>
    <row r="578" spans="1:11" x14ac:dyDescent="0.3">
      <c r="A578" s="4" t="s">
        <v>7</v>
      </c>
      <c r="B578" s="4" t="str" cm="1">
        <f t="array" ref="B578">_xlfn.IFS(Sales_Table[[#This Row],[Discounts]]&gt;50000,"High discount",Sales_Table[[#This Row],[Discounts]]&gt;=5001,"medium discount",Sales_Table[[#This Row],[Discounts]]&gt;=1,"Low discount",Sales_Table[[#This Row],[Discounts]]&lt;1,"None")</f>
        <v>medium discount</v>
      </c>
      <c r="C578">
        <v>2567</v>
      </c>
      <c r="D578" s="1">
        <v>15</v>
      </c>
      <c r="E578" s="1">
        <f>Sales_Table[[#This Row],[Units Sold]]*Sales_Table[[#This Row],[Sale Price]]-Sales_Table[[#This Row],[Discounts]]</f>
        <v>33499.35</v>
      </c>
      <c r="F578" s="1">
        <v>5005.6499999999996</v>
      </c>
      <c r="G578" s="1">
        <v>25670</v>
      </c>
      <c r="H578" s="1">
        <f>Sales_Table[[#This Row],[sales amount]]-Sales_Table[[#This Row],[COGS]]</f>
        <v>7829.3499999999985</v>
      </c>
      <c r="I578" s="5">
        <v>41791</v>
      </c>
      <c r="J578" s="8">
        <f>MONTH(Sales_Table[[#This Row],[Date]])</f>
        <v>6</v>
      </c>
      <c r="K578" s="8">
        <f>YEAR(Sales_Table[[#This Row],[Date]])</f>
        <v>2014</v>
      </c>
    </row>
    <row r="579" spans="1:11" x14ac:dyDescent="0.3">
      <c r="A579" s="4" t="s">
        <v>11</v>
      </c>
      <c r="B579" s="4" t="str" cm="1">
        <f t="array" ref="B579">_xlfn.IFS(Sales_Table[[#This Row],[Discounts]]&gt;50000,"High discount",Sales_Table[[#This Row],[Discounts]]&gt;=5001,"medium discount",Sales_Table[[#This Row],[Discounts]]&gt;=1,"Low discount",Sales_Table[[#This Row],[Discounts]]&lt;1,"None")</f>
        <v>medium discount</v>
      </c>
      <c r="C579">
        <v>2567</v>
      </c>
      <c r="D579" s="1">
        <v>15</v>
      </c>
      <c r="E579" s="1">
        <f>Sales_Table[[#This Row],[Units Sold]]*Sales_Table[[#This Row],[Sale Price]]-Sales_Table[[#This Row],[Discounts]]</f>
        <v>33499.35</v>
      </c>
      <c r="F579" s="1">
        <v>5005.6499999999996</v>
      </c>
      <c r="G579" s="1">
        <v>25670</v>
      </c>
      <c r="H579" s="1">
        <f>Sales_Table[[#This Row],[sales amount]]-Sales_Table[[#This Row],[COGS]]</f>
        <v>7829.3499999999985</v>
      </c>
      <c r="I579" s="5">
        <v>41791</v>
      </c>
      <c r="J579" s="8">
        <f>MONTH(Sales_Table[[#This Row],[Date]])</f>
        <v>6</v>
      </c>
      <c r="K579" s="8">
        <f>YEAR(Sales_Table[[#This Row],[Date]])</f>
        <v>2014</v>
      </c>
    </row>
    <row r="580" spans="1:11" x14ac:dyDescent="0.3">
      <c r="A580" s="4" t="s">
        <v>7</v>
      </c>
      <c r="B580" s="4" t="str" cm="1">
        <f t="array" ref="B580">_xlfn.IFS(Sales_Table[[#This Row],[Discounts]]&gt;50000,"High discount",Sales_Table[[#This Row],[Discounts]]&gt;=5001,"medium discount",Sales_Table[[#This Row],[Discounts]]&gt;=1,"Low discount",Sales_Table[[#This Row],[Discounts]]&lt;1,"None")</f>
        <v>medium discount</v>
      </c>
      <c r="C580">
        <v>923</v>
      </c>
      <c r="D580" s="1">
        <v>350</v>
      </c>
      <c r="E580" s="1">
        <f>Sales_Table[[#This Row],[Units Sold]]*Sales_Table[[#This Row],[Sale Price]]-Sales_Table[[#This Row],[Discounts]]</f>
        <v>281053.5</v>
      </c>
      <c r="F580" s="1">
        <v>41996.5</v>
      </c>
      <c r="G580" s="1">
        <v>239980</v>
      </c>
      <c r="H580" s="1">
        <f>Sales_Table[[#This Row],[sales amount]]-Sales_Table[[#This Row],[COGS]]</f>
        <v>41073.5</v>
      </c>
      <c r="I580" s="5">
        <v>41699</v>
      </c>
      <c r="J580" s="8">
        <f>MONTH(Sales_Table[[#This Row],[Date]])</f>
        <v>3</v>
      </c>
      <c r="K580" s="8">
        <f>YEAR(Sales_Table[[#This Row],[Date]])</f>
        <v>2014</v>
      </c>
    </row>
    <row r="581" spans="1:11" x14ac:dyDescent="0.3">
      <c r="A581" s="4" t="s">
        <v>7</v>
      </c>
      <c r="B581" s="4" t="str" cm="1">
        <f t="array" ref="B581">_xlfn.IFS(Sales_Table[[#This Row],[Discounts]]&gt;50000,"High discount",Sales_Table[[#This Row],[Discounts]]&gt;=5001,"medium discount",Sales_Table[[#This Row],[Discounts]]&gt;=1,"Low discount",Sales_Table[[#This Row],[Discounts]]&lt;1,"None")</f>
        <v>High discount</v>
      </c>
      <c r="C581">
        <v>1790</v>
      </c>
      <c r="D581" s="1">
        <v>350</v>
      </c>
      <c r="E581" s="1">
        <f>Sales_Table[[#This Row],[Units Sold]]*Sales_Table[[#This Row],[Sale Price]]-Sales_Table[[#This Row],[Discounts]]</f>
        <v>545055</v>
      </c>
      <c r="F581" s="1">
        <v>81445</v>
      </c>
      <c r="G581" s="1">
        <v>465400</v>
      </c>
      <c r="H581" s="1">
        <f>Sales_Table[[#This Row],[sales amount]]-Sales_Table[[#This Row],[COGS]]</f>
        <v>79655</v>
      </c>
      <c r="I581" s="5">
        <v>41699</v>
      </c>
      <c r="J581" s="8">
        <f>MONTH(Sales_Table[[#This Row],[Date]])</f>
        <v>3</v>
      </c>
      <c r="K581" s="8">
        <f>YEAR(Sales_Table[[#This Row],[Date]])</f>
        <v>2014</v>
      </c>
    </row>
    <row r="582" spans="1:11" x14ac:dyDescent="0.3">
      <c r="A582" s="4" t="s">
        <v>7</v>
      </c>
      <c r="B582" s="4" t="str" cm="1">
        <f t="array" ref="B582">_xlfn.IFS(Sales_Table[[#This Row],[Discounts]]&gt;50000,"High discount",Sales_Table[[#This Row],[Discounts]]&gt;=5001,"medium discount",Sales_Table[[#This Row],[Discounts]]&gt;=1,"Low discount",Sales_Table[[#This Row],[Discounts]]&lt;1,"None")</f>
        <v>Low discount</v>
      </c>
      <c r="C582">
        <v>442</v>
      </c>
      <c r="D582" s="1">
        <v>20</v>
      </c>
      <c r="E582" s="1">
        <f>Sales_Table[[#This Row],[Units Sold]]*Sales_Table[[#This Row],[Sale Price]]-Sales_Table[[#This Row],[Discounts]]</f>
        <v>7690.8</v>
      </c>
      <c r="F582" s="1">
        <v>1149.2</v>
      </c>
      <c r="G582" s="1">
        <v>4420</v>
      </c>
      <c r="H582" s="1">
        <f>Sales_Table[[#This Row],[sales amount]]-Sales_Table[[#This Row],[COGS]]</f>
        <v>3270.8</v>
      </c>
      <c r="I582" s="5">
        <v>41518</v>
      </c>
      <c r="J582" s="8">
        <f>MONTH(Sales_Table[[#This Row],[Date]])</f>
        <v>9</v>
      </c>
      <c r="K582" s="8">
        <f>YEAR(Sales_Table[[#This Row],[Date]])</f>
        <v>2013</v>
      </c>
    </row>
    <row r="583" spans="1:11" x14ac:dyDescent="0.3">
      <c r="A583" s="4" t="s">
        <v>8</v>
      </c>
      <c r="B583" s="4" t="str" cm="1">
        <f t="array" ref="B583">_xlfn.IFS(Sales_Table[[#This Row],[Discounts]]&gt;50000,"High discount",Sales_Table[[#This Row],[Discounts]]&gt;=5001,"medium discount",Sales_Table[[#This Row],[Discounts]]&gt;=1,"Low discount",Sales_Table[[#This Row],[Discounts]]&lt;1,"None")</f>
        <v>medium discount</v>
      </c>
      <c r="C583">
        <v>982.5</v>
      </c>
      <c r="D583" s="1">
        <v>350</v>
      </c>
      <c r="E583" s="1">
        <f>Sales_Table[[#This Row],[Units Sold]]*Sales_Table[[#This Row],[Sale Price]]-Sales_Table[[#This Row],[Discounts]]</f>
        <v>299171.25</v>
      </c>
      <c r="F583" s="1">
        <v>44703.75</v>
      </c>
      <c r="G583" s="1">
        <v>255450</v>
      </c>
      <c r="H583" s="1">
        <f>Sales_Table[[#This Row],[sales amount]]-Sales_Table[[#This Row],[COGS]]</f>
        <v>43721.25</v>
      </c>
      <c r="I583" s="5">
        <v>41640</v>
      </c>
      <c r="J583" s="8">
        <f>MONTH(Sales_Table[[#This Row],[Date]])</f>
        <v>1</v>
      </c>
      <c r="K583" s="8">
        <f>YEAR(Sales_Table[[#This Row],[Date]])</f>
        <v>2014</v>
      </c>
    </row>
    <row r="584" spans="1:11" x14ac:dyDescent="0.3">
      <c r="A584" s="4" t="s">
        <v>8</v>
      </c>
      <c r="B584" s="4" t="str" cm="1">
        <f t="array" ref="B584">_xlfn.IFS(Sales_Table[[#This Row],[Discounts]]&gt;50000,"High discount",Sales_Table[[#This Row],[Discounts]]&gt;=5001,"medium discount",Sales_Table[[#This Row],[Discounts]]&gt;=1,"Low discount",Sales_Table[[#This Row],[Discounts]]&lt;1,"None")</f>
        <v>Low discount</v>
      </c>
      <c r="C584">
        <v>1298</v>
      </c>
      <c r="D584" s="1">
        <v>7</v>
      </c>
      <c r="E584" s="1">
        <f>Sales_Table[[#This Row],[Units Sold]]*Sales_Table[[#This Row],[Sale Price]]-Sales_Table[[#This Row],[Discounts]]</f>
        <v>7904.82</v>
      </c>
      <c r="F584" s="1">
        <v>1181.18</v>
      </c>
      <c r="G584" s="1">
        <v>6490</v>
      </c>
      <c r="H584" s="1">
        <f>Sales_Table[[#This Row],[sales amount]]-Sales_Table[[#This Row],[COGS]]</f>
        <v>1414.8199999999997</v>
      </c>
      <c r="I584" s="5">
        <v>41671</v>
      </c>
      <c r="J584" s="8">
        <f>MONTH(Sales_Table[[#This Row],[Date]])</f>
        <v>2</v>
      </c>
      <c r="K584" s="8">
        <f>YEAR(Sales_Table[[#This Row],[Date]])</f>
        <v>2014</v>
      </c>
    </row>
    <row r="585" spans="1:11" x14ac:dyDescent="0.3">
      <c r="A585" s="4" t="s">
        <v>8</v>
      </c>
      <c r="B585" s="4" t="str" cm="1">
        <f t="array" ref="B585">_xlfn.IFS(Sales_Table[[#This Row],[Discounts]]&gt;50000,"High discount",Sales_Table[[#This Row],[Discounts]]&gt;=5001,"medium discount",Sales_Table[[#This Row],[Discounts]]&gt;=1,"Low discount",Sales_Table[[#This Row],[Discounts]]&lt;1,"None")</f>
        <v>Low discount</v>
      </c>
      <c r="C585">
        <v>604</v>
      </c>
      <c r="D585" s="1">
        <v>12</v>
      </c>
      <c r="E585" s="1">
        <f>Sales_Table[[#This Row],[Units Sold]]*Sales_Table[[#This Row],[Sale Price]]-Sales_Table[[#This Row],[Discounts]]</f>
        <v>6305.76</v>
      </c>
      <c r="F585" s="1">
        <v>942.24</v>
      </c>
      <c r="G585" s="1">
        <v>1812</v>
      </c>
      <c r="H585" s="1">
        <f>Sales_Table[[#This Row],[sales amount]]-Sales_Table[[#This Row],[COGS]]</f>
        <v>4493.76</v>
      </c>
      <c r="I585" s="5">
        <v>41791</v>
      </c>
      <c r="J585" s="8">
        <f>MONTH(Sales_Table[[#This Row],[Date]])</f>
        <v>6</v>
      </c>
      <c r="K585" s="8">
        <f>YEAR(Sales_Table[[#This Row],[Date]])</f>
        <v>2014</v>
      </c>
    </row>
    <row r="586" spans="1:11" x14ac:dyDescent="0.3">
      <c r="A586" s="4" t="s">
        <v>8</v>
      </c>
      <c r="B586" s="4" t="str" cm="1">
        <f t="array" ref="B586">_xlfn.IFS(Sales_Table[[#This Row],[Discounts]]&gt;50000,"High discount",Sales_Table[[#This Row],[Discounts]]&gt;=5001,"medium discount",Sales_Table[[#This Row],[Discounts]]&gt;=1,"Low discount",Sales_Table[[#This Row],[Discounts]]&lt;1,"None")</f>
        <v>medium discount</v>
      </c>
      <c r="C586">
        <v>2255</v>
      </c>
      <c r="D586" s="1">
        <v>20</v>
      </c>
      <c r="E586" s="1">
        <f>Sales_Table[[#This Row],[Units Sold]]*Sales_Table[[#This Row],[Sale Price]]-Sales_Table[[#This Row],[Discounts]]</f>
        <v>39237</v>
      </c>
      <c r="F586" s="1">
        <v>5863</v>
      </c>
      <c r="G586" s="1">
        <v>22550</v>
      </c>
      <c r="H586" s="1">
        <f>Sales_Table[[#This Row],[sales amount]]-Sales_Table[[#This Row],[COGS]]</f>
        <v>16687</v>
      </c>
      <c r="I586" s="5">
        <v>41821</v>
      </c>
      <c r="J586" s="8">
        <f>MONTH(Sales_Table[[#This Row],[Date]])</f>
        <v>7</v>
      </c>
      <c r="K586" s="8">
        <f>YEAR(Sales_Table[[#This Row],[Date]])</f>
        <v>2014</v>
      </c>
    </row>
    <row r="587" spans="1:11" x14ac:dyDescent="0.3">
      <c r="A587" s="4" t="s">
        <v>8</v>
      </c>
      <c r="B587" s="4" t="str" cm="1">
        <f t="array" ref="B587">_xlfn.IFS(Sales_Table[[#This Row],[Discounts]]&gt;50000,"High discount",Sales_Table[[#This Row],[Discounts]]&gt;=5001,"medium discount",Sales_Table[[#This Row],[Discounts]]&gt;=1,"Low discount",Sales_Table[[#This Row],[Discounts]]&lt;1,"None")</f>
        <v>Low discount</v>
      </c>
      <c r="C587">
        <v>1249</v>
      </c>
      <c r="D587" s="1">
        <v>20</v>
      </c>
      <c r="E587" s="1">
        <f>Sales_Table[[#This Row],[Units Sold]]*Sales_Table[[#This Row],[Sale Price]]-Sales_Table[[#This Row],[Discounts]]</f>
        <v>21732.6</v>
      </c>
      <c r="F587" s="1">
        <v>3247.4</v>
      </c>
      <c r="G587" s="1">
        <v>12490</v>
      </c>
      <c r="H587" s="1">
        <f>Sales_Table[[#This Row],[sales amount]]-Sales_Table[[#This Row],[COGS]]</f>
        <v>9242.5999999999985</v>
      </c>
      <c r="I587" s="5">
        <v>41913</v>
      </c>
      <c r="J587" s="8">
        <f>MONTH(Sales_Table[[#This Row],[Date]])</f>
        <v>10</v>
      </c>
      <c r="K587" s="8">
        <f>YEAR(Sales_Table[[#This Row],[Date]])</f>
        <v>2014</v>
      </c>
    </row>
    <row r="588" spans="1:11" x14ac:dyDescent="0.3">
      <c r="A588" s="4" t="s">
        <v>9</v>
      </c>
      <c r="B588" s="4" t="str" cm="1">
        <f t="array" ref="B588">_xlfn.IFS(Sales_Table[[#This Row],[Discounts]]&gt;50000,"High discount",Sales_Table[[#This Row],[Discounts]]&gt;=5001,"medium discount",Sales_Table[[#This Row],[Discounts]]&gt;=1,"Low discount",Sales_Table[[#This Row],[Discounts]]&lt;1,"None")</f>
        <v>Low discount</v>
      </c>
      <c r="C588">
        <v>1438.5</v>
      </c>
      <c r="D588" s="1">
        <v>7</v>
      </c>
      <c r="E588" s="1">
        <f>Sales_Table[[#This Row],[Units Sold]]*Sales_Table[[#This Row],[Sale Price]]-Sales_Table[[#This Row],[Discounts]]</f>
        <v>8760.4650000000001</v>
      </c>
      <c r="F588" s="1">
        <v>1309.0350000000001</v>
      </c>
      <c r="G588" s="1">
        <v>7192.5</v>
      </c>
      <c r="H588" s="1">
        <f>Sales_Table[[#This Row],[sales amount]]-Sales_Table[[#This Row],[COGS]]</f>
        <v>1567.9650000000001</v>
      </c>
      <c r="I588" s="5">
        <v>41640</v>
      </c>
      <c r="J588" s="8">
        <f>MONTH(Sales_Table[[#This Row],[Date]])</f>
        <v>1</v>
      </c>
      <c r="K588" s="8">
        <f>YEAR(Sales_Table[[#This Row],[Date]])</f>
        <v>2014</v>
      </c>
    </row>
    <row r="589" spans="1:11" x14ac:dyDescent="0.3">
      <c r="A589" s="4" t="s">
        <v>9</v>
      </c>
      <c r="B589" s="4" t="str" cm="1">
        <f t="array" ref="B589">_xlfn.IFS(Sales_Table[[#This Row],[Discounts]]&gt;50000,"High discount",Sales_Table[[#This Row],[Discounts]]&gt;=5001,"medium discount",Sales_Table[[#This Row],[Discounts]]&gt;=1,"Low discount",Sales_Table[[#This Row],[Discounts]]&lt;1,"None")</f>
        <v>medium discount</v>
      </c>
      <c r="C589">
        <v>807</v>
      </c>
      <c r="D589" s="1">
        <v>300</v>
      </c>
      <c r="E589" s="1">
        <f>Sales_Table[[#This Row],[Units Sold]]*Sales_Table[[#This Row],[Sale Price]]-Sales_Table[[#This Row],[Discounts]]</f>
        <v>210627</v>
      </c>
      <c r="F589" s="1">
        <v>31473</v>
      </c>
      <c r="G589" s="1">
        <v>201750</v>
      </c>
      <c r="H589" s="1">
        <f>Sales_Table[[#This Row],[sales amount]]-Sales_Table[[#This Row],[COGS]]</f>
        <v>8877</v>
      </c>
      <c r="I589" s="5">
        <v>41640</v>
      </c>
      <c r="J589" s="8">
        <f>MONTH(Sales_Table[[#This Row],[Date]])</f>
        <v>1</v>
      </c>
      <c r="K589" s="8">
        <f>YEAR(Sales_Table[[#This Row],[Date]])</f>
        <v>2014</v>
      </c>
    </row>
    <row r="590" spans="1:11" x14ac:dyDescent="0.3">
      <c r="A590" s="4" t="s">
        <v>9</v>
      </c>
      <c r="B590" s="4" t="str" cm="1">
        <f t="array" ref="B590">_xlfn.IFS(Sales_Table[[#This Row],[Discounts]]&gt;50000,"High discount",Sales_Table[[#This Row],[Discounts]]&gt;=5001,"medium discount",Sales_Table[[#This Row],[Discounts]]&gt;=1,"Low discount",Sales_Table[[#This Row],[Discounts]]&lt;1,"None")</f>
        <v>medium discount</v>
      </c>
      <c r="C590">
        <v>2641</v>
      </c>
      <c r="D590" s="1">
        <v>20</v>
      </c>
      <c r="E590" s="1">
        <f>Sales_Table[[#This Row],[Units Sold]]*Sales_Table[[#This Row],[Sale Price]]-Sales_Table[[#This Row],[Discounts]]</f>
        <v>45953.4</v>
      </c>
      <c r="F590" s="1">
        <v>6866.6</v>
      </c>
      <c r="G590" s="1">
        <v>26410</v>
      </c>
      <c r="H590" s="1">
        <f>Sales_Table[[#This Row],[sales amount]]-Sales_Table[[#This Row],[COGS]]</f>
        <v>19543.400000000001</v>
      </c>
      <c r="I590" s="5">
        <v>41671</v>
      </c>
      <c r="J590" s="8">
        <f>MONTH(Sales_Table[[#This Row],[Date]])</f>
        <v>2</v>
      </c>
      <c r="K590" s="8">
        <f>YEAR(Sales_Table[[#This Row],[Date]])</f>
        <v>2014</v>
      </c>
    </row>
    <row r="591" spans="1:11" x14ac:dyDescent="0.3">
      <c r="A591" s="4" t="s">
        <v>9</v>
      </c>
      <c r="B591" s="4" t="str" cm="1">
        <f t="array" ref="B591">_xlfn.IFS(Sales_Table[[#This Row],[Discounts]]&gt;50000,"High discount",Sales_Table[[#This Row],[Discounts]]&gt;=5001,"medium discount",Sales_Table[[#This Row],[Discounts]]&gt;=1,"Low discount",Sales_Table[[#This Row],[Discounts]]&lt;1,"None")</f>
        <v>medium discount</v>
      </c>
      <c r="C591">
        <v>2708</v>
      </c>
      <c r="D591" s="1">
        <v>20</v>
      </c>
      <c r="E591" s="1">
        <f>Sales_Table[[#This Row],[Units Sold]]*Sales_Table[[#This Row],[Sale Price]]-Sales_Table[[#This Row],[Discounts]]</f>
        <v>47119.199999999997</v>
      </c>
      <c r="F591" s="1">
        <v>7040.8</v>
      </c>
      <c r="G591" s="1">
        <v>27080</v>
      </c>
      <c r="H591" s="1">
        <f>Sales_Table[[#This Row],[sales amount]]-Sales_Table[[#This Row],[COGS]]</f>
        <v>20039.199999999997</v>
      </c>
      <c r="I591" s="5">
        <v>41671</v>
      </c>
      <c r="J591" s="8">
        <f>MONTH(Sales_Table[[#This Row],[Date]])</f>
        <v>2</v>
      </c>
      <c r="K591" s="8">
        <f>YEAR(Sales_Table[[#This Row],[Date]])</f>
        <v>2014</v>
      </c>
    </row>
    <row r="592" spans="1:11" x14ac:dyDescent="0.3">
      <c r="A592" s="4" t="s">
        <v>9</v>
      </c>
      <c r="B592" s="4" t="str" cm="1">
        <f t="array" ref="B592">_xlfn.IFS(Sales_Table[[#This Row],[Discounts]]&gt;50000,"High discount",Sales_Table[[#This Row],[Discounts]]&gt;=5001,"medium discount",Sales_Table[[#This Row],[Discounts]]&gt;=1,"Low discount",Sales_Table[[#This Row],[Discounts]]&lt;1,"None")</f>
        <v>High discount</v>
      </c>
      <c r="C592">
        <v>2632</v>
      </c>
      <c r="D592" s="1">
        <v>350</v>
      </c>
      <c r="E592" s="1">
        <f>Sales_Table[[#This Row],[Units Sold]]*Sales_Table[[#This Row],[Sale Price]]-Sales_Table[[#This Row],[Discounts]]</f>
        <v>801444</v>
      </c>
      <c r="F592" s="1">
        <v>119756</v>
      </c>
      <c r="G592" s="1">
        <v>684320</v>
      </c>
      <c r="H592" s="1">
        <f>Sales_Table[[#This Row],[sales amount]]-Sales_Table[[#This Row],[COGS]]</f>
        <v>117124</v>
      </c>
      <c r="I592" s="5">
        <v>41791</v>
      </c>
      <c r="J592" s="8">
        <f>MONTH(Sales_Table[[#This Row],[Date]])</f>
        <v>6</v>
      </c>
      <c r="K592" s="8">
        <f>YEAR(Sales_Table[[#This Row],[Date]])</f>
        <v>2014</v>
      </c>
    </row>
    <row r="593" spans="1:11" x14ac:dyDescent="0.3">
      <c r="A593" s="4" t="s">
        <v>9</v>
      </c>
      <c r="B593" s="4" t="str" cm="1">
        <f t="array" ref="B593">_xlfn.IFS(Sales_Table[[#This Row],[Discounts]]&gt;50000,"High discount",Sales_Table[[#This Row],[Discounts]]&gt;=5001,"medium discount",Sales_Table[[#This Row],[Discounts]]&gt;=1,"Low discount",Sales_Table[[#This Row],[Discounts]]&lt;1,"None")</f>
        <v>medium discount</v>
      </c>
      <c r="C593">
        <v>1583</v>
      </c>
      <c r="D593" s="1">
        <v>125</v>
      </c>
      <c r="E593" s="1">
        <f>Sales_Table[[#This Row],[Units Sold]]*Sales_Table[[#This Row],[Sale Price]]-Sales_Table[[#This Row],[Discounts]]</f>
        <v>172151.25</v>
      </c>
      <c r="F593" s="1">
        <v>25723.75</v>
      </c>
      <c r="G593" s="1">
        <v>189960</v>
      </c>
      <c r="H593" s="1">
        <f>Sales_Table[[#This Row],[sales amount]]-Sales_Table[[#This Row],[COGS]]</f>
        <v>-17808.75</v>
      </c>
      <c r="I593" s="5">
        <v>41791</v>
      </c>
      <c r="J593" s="8">
        <f>MONTH(Sales_Table[[#This Row],[Date]])</f>
        <v>6</v>
      </c>
      <c r="K593" s="8">
        <f>YEAR(Sales_Table[[#This Row],[Date]])</f>
        <v>2014</v>
      </c>
    </row>
    <row r="594" spans="1:11" x14ac:dyDescent="0.3">
      <c r="A594" s="4" t="s">
        <v>9</v>
      </c>
      <c r="B594" s="4" t="str" cm="1">
        <f t="array" ref="B594">_xlfn.IFS(Sales_Table[[#This Row],[Discounts]]&gt;50000,"High discount",Sales_Table[[#This Row],[Discounts]]&gt;=5001,"medium discount",Sales_Table[[#This Row],[Discounts]]&gt;=1,"Low discount",Sales_Table[[#This Row],[Discounts]]&lt;1,"None")</f>
        <v>Low discount</v>
      </c>
      <c r="C594">
        <v>571</v>
      </c>
      <c r="D594" s="1">
        <v>12</v>
      </c>
      <c r="E594" s="1">
        <f>Sales_Table[[#This Row],[Units Sold]]*Sales_Table[[#This Row],[Sale Price]]-Sales_Table[[#This Row],[Discounts]]</f>
        <v>5961.24</v>
      </c>
      <c r="F594" s="1">
        <v>890.76</v>
      </c>
      <c r="G594" s="1">
        <v>1713</v>
      </c>
      <c r="H594" s="1">
        <f>Sales_Table[[#This Row],[sales amount]]-Sales_Table[[#This Row],[COGS]]</f>
        <v>4248.24</v>
      </c>
      <c r="I594" s="5">
        <v>41821</v>
      </c>
      <c r="J594" s="8">
        <f>MONTH(Sales_Table[[#This Row],[Date]])</f>
        <v>7</v>
      </c>
      <c r="K594" s="8">
        <f>YEAR(Sales_Table[[#This Row],[Date]])</f>
        <v>2014</v>
      </c>
    </row>
    <row r="595" spans="1:11" x14ac:dyDescent="0.3">
      <c r="A595" s="4" t="s">
        <v>9</v>
      </c>
      <c r="B595" s="4" t="str" cm="1">
        <f t="array" ref="B595">_xlfn.IFS(Sales_Table[[#This Row],[Discounts]]&gt;50000,"High discount",Sales_Table[[#This Row],[Discounts]]&gt;=5001,"medium discount",Sales_Table[[#This Row],[Discounts]]&gt;=1,"Low discount",Sales_Table[[#This Row],[Discounts]]&lt;1,"None")</f>
        <v>Low discount</v>
      </c>
      <c r="C595">
        <v>2696</v>
      </c>
      <c r="D595" s="1">
        <v>7</v>
      </c>
      <c r="E595" s="1">
        <f>Sales_Table[[#This Row],[Units Sold]]*Sales_Table[[#This Row],[Sale Price]]-Sales_Table[[#This Row],[Discounts]]</f>
        <v>16418.64</v>
      </c>
      <c r="F595" s="1">
        <v>2453.36</v>
      </c>
      <c r="G595" s="1">
        <v>13480</v>
      </c>
      <c r="H595" s="1">
        <f>Sales_Table[[#This Row],[sales amount]]-Sales_Table[[#This Row],[COGS]]</f>
        <v>2938.6399999999994</v>
      </c>
      <c r="I595" s="5">
        <v>41852</v>
      </c>
      <c r="J595" s="8">
        <f>MONTH(Sales_Table[[#This Row],[Date]])</f>
        <v>8</v>
      </c>
      <c r="K595" s="8">
        <f>YEAR(Sales_Table[[#This Row],[Date]])</f>
        <v>2014</v>
      </c>
    </row>
    <row r="596" spans="1:11" x14ac:dyDescent="0.3">
      <c r="A596" s="4" t="s">
        <v>9</v>
      </c>
      <c r="B596" s="4" t="str" cm="1">
        <f t="array" ref="B596">_xlfn.IFS(Sales_Table[[#This Row],[Discounts]]&gt;50000,"High discount",Sales_Table[[#This Row],[Discounts]]&gt;=5001,"medium discount",Sales_Table[[#This Row],[Discounts]]&gt;=1,"Low discount",Sales_Table[[#This Row],[Discounts]]&lt;1,"None")</f>
        <v>Low discount</v>
      </c>
      <c r="C596">
        <v>1565</v>
      </c>
      <c r="D596" s="1">
        <v>15</v>
      </c>
      <c r="E596" s="1">
        <f>Sales_Table[[#This Row],[Units Sold]]*Sales_Table[[#This Row],[Sale Price]]-Sales_Table[[#This Row],[Discounts]]</f>
        <v>20423.25</v>
      </c>
      <c r="F596" s="1">
        <v>3051.75</v>
      </c>
      <c r="G596" s="1">
        <v>15650</v>
      </c>
      <c r="H596" s="1">
        <f>Sales_Table[[#This Row],[sales amount]]-Sales_Table[[#This Row],[COGS]]</f>
        <v>4773.25</v>
      </c>
      <c r="I596" s="5">
        <v>41913</v>
      </c>
      <c r="J596" s="8">
        <f>MONTH(Sales_Table[[#This Row],[Date]])</f>
        <v>10</v>
      </c>
      <c r="K596" s="8">
        <f>YEAR(Sales_Table[[#This Row],[Date]])</f>
        <v>2014</v>
      </c>
    </row>
    <row r="597" spans="1:11" x14ac:dyDescent="0.3">
      <c r="A597" s="4" t="s">
        <v>9</v>
      </c>
      <c r="B597" s="4" t="str" cm="1">
        <f t="array" ref="B597">_xlfn.IFS(Sales_Table[[#This Row],[Discounts]]&gt;50000,"High discount",Sales_Table[[#This Row],[Discounts]]&gt;=5001,"medium discount",Sales_Table[[#This Row],[Discounts]]&gt;=1,"Low discount",Sales_Table[[#This Row],[Discounts]]&lt;1,"None")</f>
        <v>Low discount</v>
      </c>
      <c r="C597">
        <v>1249</v>
      </c>
      <c r="D597" s="1">
        <v>20</v>
      </c>
      <c r="E597" s="1">
        <f>Sales_Table[[#This Row],[Units Sold]]*Sales_Table[[#This Row],[Sale Price]]-Sales_Table[[#This Row],[Discounts]]</f>
        <v>21732.6</v>
      </c>
      <c r="F597" s="1">
        <v>3247.4</v>
      </c>
      <c r="G597" s="1">
        <v>12490</v>
      </c>
      <c r="H597" s="1">
        <f>Sales_Table[[#This Row],[sales amount]]-Sales_Table[[#This Row],[COGS]]</f>
        <v>9242.5999999999985</v>
      </c>
      <c r="I597" s="5">
        <v>41913</v>
      </c>
      <c r="J597" s="8">
        <f>MONTH(Sales_Table[[#This Row],[Date]])</f>
        <v>10</v>
      </c>
      <c r="K597" s="8">
        <f>YEAR(Sales_Table[[#This Row],[Date]])</f>
        <v>2014</v>
      </c>
    </row>
    <row r="598" spans="1:11" x14ac:dyDescent="0.3">
      <c r="A598" s="4" t="s">
        <v>9</v>
      </c>
      <c r="B598" s="4" t="str" cm="1">
        <f t="array" ref="B598">_xlfn.IFS(Sales_Table[[#This Row],[Discounts]]&gt;50000,"High discount",Sales_Table[[#This Row],[Discounts]]&gt;=5001,"medium discount",Sales_Table[[#This Row],[Discounts]]&gt;=1,"Low discount",Sales_Table[[#This Row],[Discounts]]&lt;1,"None")</f>
        <v>medium discount</v>
      </c>
      <c r="C598">
        <v>357</v>
      </c>
      <c r="D598" s="1">
        <v>350</v>
      </c>
      <c r="E598" s="1">
        <f>Sales_Table[[#This Row],[Units Sold]]*Sales_Table[[#This Row],[Sale Price]]-Sales_Table[[#This Row],[Discounts]]</f>
        <v>108706.5</v>
      </c>
      <c r="F598" s="1">
        <v>16243.5</v>
      </c>
      <c r="G598" s="1">
        <v>92820</v>
      </c>
      <c r="H598" s="1">
        <f>Sales_Table[[#This Row],[sales amount]]-Sales_Table[[#This Row],[COGS]]</f>
        <v>15886.5</v>
      </c>
      <c r="I598" s="5">
        <v>41944</v>
      </c>
      <c r="J598" s="8">
        <f>MONTH(Sales_Table[[#This Row],[Date]])</f>
        <v>11</v>
      </c>
      <c r="K598" s="8">
        <f>YEAR(Sales_Table[[#This Row],[Date]])</f>
        <v>2014</v>
      </c>
    </row>
    <row r="599" spans="1:11" x14ac:dyDescent="0.3">
      <c r="A599" s="4" t="s">
        <v>9</v>
      </c>
      <c r="B599" s="4" t="str" cm="1">
        <f t="array" ref="B599">_xlfn.IFS(Sales_Table[[#This Row],[Discounts]]&gt;50000,"High discount",Sales_Table[[#This Row],[Discounts]]&gt;=5001,"medium discount",Sales_Table[[#This Row],[Discounts]]&gt;=1,"Low discount",Sales_Table[[#This Row],[Discounts]]&lt;1,"None")</f>
        <v>Low discount</v>
      </c>
      <c r="C599">
        <v>1013</v>
      </c>
      <c r="D599" s="1">
        <v>12</v>
      </c>
      <c r="E599" s="1">
        <f>Sales_Table[[#This Row],[Units Sold]]*Sales_Table[[#This Row],[Sale Price]]-Sales_Table[[#This Row],[Discounts]]</f>
        <v>10575.72</v>
      </c>
      <c r="F599" s="1">
        <v>1580.28</v>
      </c>
      <c r="G599" s="1">
        <v>3039</v>
      </c>
      <c r="H599" s="1">
        <f>Sales_Table[[#This Row],[sales amount]]-Sales_Table[[#This Row],[COGS]]</f>
        <v>7536.7199999999993</v>
      </c>
      <c r="I599" s="5">
        <v>41974</v>
      </c>
      <c r="J599" s="8">
        <f>MONTH(Sales_Table[[#This Row],[Date]])</f>
        <v>12</v>
      </c>
      <c r="K599" s="8">
        <f>YEAR(Sales_Table[[#This Row],[Date]])</f>
        <v>2014</v>
      </c>
    </row>
    <row r="600" spans="1:11" x14ac:dyDescent="0.3">
      <c r="A600" s="4" t="s">
        <v>10</v>
      </c>
      <c r="B600" s="4" t="str" cm="1">
        <f t="array" ref="B600">_xlfn.IFS(Sales_Table[[#This Row],[Discounts]]&gt;50000,"High discount",Sales_Table[[#This Row],[Discounts]]&gt;=5001,"medium discount",Sales_Table[[#This Row],[Discounts]]&gt;=1,"Low discount",Sales_Table[[#This Row],[Discounts]]&lt;1,"None")</f>
        <v>medium discount</v>
      </c>
      <c r="C600">
        <v>3997.5</v>
      </c>
      <c r="D600" s="1">
        <v>15</v>
      </c>
      <c r="E600" s="1">
        <f>Sales_Table[[#This Row],[Units Sold]]*Sales_Table[[#This Row],[Sale Price]]-Sales_Table[[#This Row],[Discounts]]</f>
        <v>52167.375</v>
      </c>
      <c r="F600" s="1">
        <v>7795.125</v>
      </c>
      <c r="G600" s="1">
        <v>39975</v>
      </c>
      <c r="H600" s="1">
        <f>Sales_Table[[#This Row],[sales amount]]-Sales_Table[[#This Row],[COGS]]</f>
        <v>12192.375</v>
      </c>
      <c r="I600" s="5">
        <v>41640</v>
      </c>
      <c r="J600" s="8">
        <f>MONTH(Sales_Table[[#This Row],[Date]])</f>
        <v>1</v>
      </c>
      <c r="K600" s="8">
        <f>YEAR(Sales_Table[[#This Row],[Date]])</f>
        <v>2014</v>
      </c>
    </row>
    <row r="601" spans="1:11" x14ac:dyDescent="0.3">
      <c r="A601" s="4" t="s">
        <v>10</v>
      </c>
      <c r="B601" s="4" t="str" cm="1">
        <f t="array" ref="B601">_xlfn.IFS(Sales_Table[[#This Row],[Discounts]]&gt;50000,"High discount",Sales_Table[[#This Row],[Discounts]]&gt;=5001,"medium discount",Sales_Table[[#This Row],[Discounts]]&gt;=1,"Low discount",Sales_Table[[#This Row],[Discounts]]&lt;1,"None")</f>
        <v>High discount</v>
      </c>
      <c r="C601">
        <v>2632</v>
      </c>
      <c r="D601" s="1">
        <v>350</v>
      </c>
      <c r="E601" s="1">
        <f>Sales_Table[[#This Row],[Units Sold]]*Sales_Table[[#This Row],[Sale Price]]-Sales_Table[[#This Row],[Discounts]]</f>
        <v>801444</v>
      </c>
      <c r="F601" s="1">
        <v>119756</v>
      </c>
      <c r="G601" s="1">
        <v>684320</v>
      </c>
      <c r="H601" s="1">
        <f>Sales_Table[[#This Row],[sales amount]]-Sales_Table[[#This Row],[COGS]]</f>
        <v>117124</v>
      </c>
      <c r="I601" s="5">
        <v>41791</v>
      </c>
      <c r="J601" s="8">
        <f>MONTH(Sales_Table[[#This Row],[Date]])</f>
        <v>6</v>
      </c>
      <c r="K601" s="8">
        <f>YEAR(Sales_Table[[#This Row],[Date]])</f>
        <v>2014</v>
      </c>
    </row>
    <row r="602" spans="1:11" x14ac:dyDescent="0.3">
      <c r="A602" s="4" t="s">
        <v>10</v>
      </c>
      <c r="B602" s="4" t="str" cm="1">
        <f t="array" ref="B602">_xlfn.IFS(Sales_Table[[#This Row],[Discounts]]&gt;50000,"High discount",Sales_Table[[#This Row],[Discounts]]&gt;=5001,"medium discount",Sales_Table[[#This Row],[Discounts]]&gt;=1,"Low discount",Sales_Table[[#This Row],[Discounts]]&lt;1,"None")</f>
        <v>Low discount</v>
      </c>
      <c r="C602">
        <v>1190</v>
      </c>
      <c r="D602" s="1">
        <v>7</v>
      </c>
      <c r="E602" s="1">
        <f>Sales_Table[[#This Row],[Units Sold]]*Sales_Table[[#This Row],[Sale Price]]-Sales_Table[[#This Row],[Discounts]]</f>
        <v>7247.1</v>
      </c>
      <c r="F602" s="1">
        <v>1082.9000000000001</v>
      </c>
      <c r="G602" s="1">
        <v>5950</v>
      </c>
      <c r="H602" s="1">
        <f>Sales_Table[[#This Row],[sales amount]]-Sales_Table[[#This Row],[COGS]]</f>
        <v>1297.1000000000004</v>
      </c>
      <c r="I602" s="5">
        <v>41791</v>
      </c>
      <c r="J602" s="8">
        <f>MONTH(Sales_Table[[#This Row],[Date]])</f>
        <v>6</v>
      </c>
      <c r="K602" s="8">
        <f>YEAR(Sales_Table[[#This Row],[Date]])</f>
        <v>2014</v>
      </c>
    </row>
    <row r="603" spans="1:11" x14ac:dyDescent="0.3">
      <c r="A603" s="4" t="s">
        <v>10</v>
      </c>
      <c r="B603" s="4" t="str" cm="1">
        <f t="array" ref="B603">_xlfn.IFS(Sales_Table[[#This Row],[Discounts]]&gt;50000,"High discount",Sales_Table[[#This Row],[Discounts]]&gt;=5001,"medium discount",Sales_Table[[#This Row],[Discounts]]&gt;=1,"Low discount",Sales_Table[[#This Row],[Discounts]]&lt;1,"None")</f>
        <v>Low discount</v>
      </c>
      <c r="C603">
        <v>604</v>
      </c>
      <c r="D603" s="1">
        <v>12</v>
      </c>
      <c r="E603" s="1">
        <f>Sales_Table[[#This Row],[Units Sold]]*Sales_Table[[#This Row],[Sale Price]]-Sales_Table[[#This Row],[Discounts]]</f>
        <v>6305.76</v>
      </c>
      <c r="F603" s="1">
        <v>942.24</v>
      </c>
      <c r="G603" s="1">
        <v>1812</v>
      </c>
      <c r="H603" s="1">
        <f>Sales_Table[[#This Row],[sales amount]]-Sales_Table[[#This Row],[COGS]]</f>
        <v>4493.76</v>
      </c>
      <c r="I603" s="5">
        <v>41791</v>
      </c>
      <c r="J603" s="8">
        <f>MONTH(Sales_Table[[#This Row],[Date]])</f>
        <v>6</v>
      </c>
      <c r="K603" s="8">
        <f>YEAR(Sales_Table[[#This Row],[Date]])</f>
        <v>2014</v>
      </c>
    </row>
    <row r="604" spans="1:11" x14ac:dyDescent="0.3">
      <c r="A604" s="4" t="s">
        <v>10</v>
      </c>
      <c r="B604" s="4" t="str" cm="1">
        <f t="array" ref="B604">_xlfn.IFS(Sales_Table[[#This Row],[Discounts]]&gt;50000,"High discount",Sales_Table[[#This Row],[Discounts]]&gt;=5001,"medium discount",Sales_Table[[#This Row],[Discounts]]&gt;=1,"Low discount",Sales_Table[[#This Row],[Discounts]]&lt;1,"None")</f>
        <v>Low discount</v>
      </c>
      <c r="C604">
        <v>660</v>
      </c>
      <c r="D604" s="1">
        <v>15</v>
      </c>
      <c r="E604" s="1">
        <f>Sales_Table[[#This Row],[Units Sold]]*Sales_Table[[#This Row],[Sale Price]]-Sales_Table[[#This Row],[Discounts]]</f>
        <v>8613</v>
      </c>
      <c r="F604" s="1">
        <v>1287</v>
      </c>
      <c r="G604" s="1">
        <v>6600</v>
      </c>
      <c r="H604" s="1">
        <f>Sales_Table[[#This Row],[sales amount]]-Sales_Table[[#This Row],[COGS]]</f>
        <v>2013</v>
      </c>
      <c r="I604" s="5">
        <v>41518</v>
      </c>
      <c r="J604" s="8">
        <f>MONTH(Sales_Table[[#This Row],[Date]])</f>
        <v>9</v>
      </c>
      <c r="K604" s="8">
        <f>YEAR(Sales_Table[[#This Row],[Date]])</f>
        <v>2013</v>
      </c>
    </row>
    <row r="605" spans="1:11" x14ac:dyDescent="0.3">
      <c r="A605" s="4" t="s">
        <v>10</v>
      </c>
      <c r="B605" s="4" t="str" cm="1">
        <f t="array" ref="B605">_xlfn.IFS(Sales_Table[[#This Row],[Discounts]]&gt;50000,"High discount",Sales_Table[[#This Row],[Discounts]]&gt;=5001,"medium discount",Sales_Table[[#This Row],[Discounts]]&gt;=1,"Low discount",Sales_Table[[#This Row],[Discounts]]&lt;1,"None")</f>
        <v>Low discount</v>
      </c>
      <c r="C605">
        <v>410</v>
      </c>
      <c r="D605" s="1">
        <v>12</v>
      </c>
      <c r="E605" s="1">
        <f>Sales_Table[[#This Row],[Units Sold]]*Sales_Table[[#This Row],[Sale Price]]-Sales_Table[[#This Row],[Discounts]]</f>
        <v>4280.3999999999996</v>
      </c>
      <c r="F605" s="1">
        <v>639.6</v>
      </c>
      <c r="G605" s="1">
        <v>1230</v>
      </c>
      <c r="H605" s="1">
        <f>Sales_Table[[#This Row],[sales amount]]-Sales_Table[[#This Row],[COGS]]</f>
        <v>3050.3999999999996</v>
      </c>
      <c r="I605" s="5">
        <v>41913</v>
      </c>
      <c r="J605" s="8">
        <f>MONTH(Sales_Table[[#This Row],[Date]])</f>
        <v>10</v>
      </c>
      <c r="K605" s="8">
        <f>YEAR(Sales_Table[[#This Row],[Date]])</f>
        <v>2014</v>
      </c>
    </row>
    <row r="606" spans="1:11" x14ac:dyDescent="0.3">
      <c r="A606" s="4" t="s">
        <v>10</v>
      </c>
      <c r="B606" s="4" t="str" cm="1">
        <f t="array" ref="B606">_xlfn.IFS(Sales_Table[[#This Row],[Discounts]]&gt;50000,"High discount",Sales_Table[[#This Row],[Discounts]]&gt;=5001,"medium discount",Sales_Table[[#This Row],[Discounts]]&gt;=1,"Low discount",Sales_Table[[#This Row],[Discounts]]&lt;1,"None")</f>
        <v>High discount</v>
      </c>
      <c r="C606">
        <v>2605</v>
      </c>
      <c r="D606" s="1">
        <v>300</v>
      </c>
      <c r="E606" s="1">
        <f>Sales_Table[[#This Row],[Units Sold]]*Sales_Table[[#This Row],[Sale Price]]-Sales_Table[[#This Row],[Discounts]]</f>
        <v>679905</v>
      </c>
      <c r="F606" s="1">
        <v>101595</v>
      </c>
      <c r="G606" s="1">
        <v>651250</v>
      </c>
      <c r="H606" s="1">
        <f>Sales_Table[[#This Row],[sales amount]]-Sales_Table[[#This Row],[COGS]]</f>
        <v>28655</v>
      </c>
      <c r="I606" s="5">
        <v>41579</v>
      </c>
      <c r="J606" s="8">
        <f>MONTH(Sales_Table[[#This Row],[Date]])</f>
        <v>11</v>
      </c>
      <c r="K606" s="8">
        <f>YEAR(Sales_Table[[#This Row],[Date]])</f>
        <v>2013</v>
      </c>
    </row>
    <row r="607" spans="1:11" x14ac:dyDescent="0.3">
      <c r="A607" s="4" t="s">
        <v>10</v>
      </c>
      <c r="B607" s="4" t="str" cm="1">
        <f t="array" ref="B607">_xlfn.IFS(Sales_Table[[#This Row],[Discounts]]&gt;50000,"High discount",Sales_Table[[#This Row],[Discounts]]&gt;=5001,"medium discount",Sales_Table[[#This Row],[Discounts]]&gt;=1,"Low discount",Sales_Table[[#This Row],[Discounts]]&lt;1,"None")</f>
        <v>Low discount</v>
      </c>
      <c r="C607">
        <v>1013</v>
      </c>
      <c r="D607" s="1">
        <v>12</v>
      </c>
      <c r="E607" s="1">
        <f>Sales_Table[[#This Row],[Units Sold]]*Sales_Table[[#This Row],[Sale Price]]-Sales_Table[[#This Row],[Discounts]]</f>
        <v>10575.72</v>
      </c>
      <c r="F607" s="1">
        <v>1580.28</v>
      </c>
      <c r="G607" s="1">
        <v>3039</v>
      </c>
      <c r="H607" s="1">
        <f>Sales_Table[[#This Row],[sales amount]]-Sales_Table[[#This Row],[COGS]]</f>
        <v>7536.7199999999993</v>
      </c>
      <c r="I607" s="5">
        <v>41974</v>
      </c>
      <c r="J607" s="8">
        <f>MONTH(Sales_Table[[#This Row],[Date]])</f>
        <v>12</v>
      </c>
      <c r="K607" s="8">
        <f>YEAR(Sales_Table[[#This Row],[Date]])</f>
        <v>2014</v>
      </c>
    </row>
    <row r="608" spans="1:11" x14ac:dyDescent="0.3">
      <c r="A608" s="4" t="s">
        <v>11</v>
      </c>
      <c r="B608" s="4" t="str" cm="1">
        <f t="array" ref="B608">_xlfn.IFS(Sales_Table[[#This Row],[Discounts]]&gt;50000,"High discount",Sales_Table[[#This Row],[Discounts]]&gt;=5001,"medium discount",Sales_Table[[#This Row],[Discounts]]&gt;=1,"Low discount",Sales_Table[[#This Row],[Discounts]]&lt;1,"None")</f>
        <v>medium discount</v>
      </c>
      <c r="C608">
        <v>1583</v>
      </c>
      <c r="D608" s="1">
        <v>125</v>
      </c>
      <c r="E608" s="1">
        <f>Sales_Table[[#This Row],[Units Sold]]*Sales_Table[[#This Row],[Sale Price]]-Sales_Table[[#This Row],[Discounts]]</f>
        <v>172151.25</v>
      </c>
      <c r="F608" s="1">
        <v>25723.75</v>
      </c>
      <c r="G608" s="1">
        <v>189960</v>
      </c>
      <c r="H608" s="1">
        <f>Sales_Table[[#This Row],[sales amount]]-Sales_Table[[#This Row],[COGS]]</f>
        <v>-17808.75</v>
      </c>
      <c r="I608" s="5">
        <v>41791</v>
      </c>
      <c r="J608" s="8">
        <f>MONTH(Sales_Table[[#This Row],[Date]])</f>
        <v>6</v>
      </c>
      <c r="K608" s="8">
        <f>YEAR(Sales_Table[[#This Row],[Date]])</f>
        <v>2014</v>
      </c>
    </row>
    <row r="609" spans="1:11" x14ac:dyDescent="0.3">
      <c r="A609" s="4" t="s">
        <v>11</v>
      </c>
      <c r="B609" s="4" t="str" cm="1">
        <f t="array" ref="B609">_xlfn.IFS(Sales_Table[[#This Row],[Discounts]]&gt;50000,"High discount",Sales_Table[[#This Row],[Discounts]]&gt;=5001,"medium discount",Sales_Table[[#This Row],[Discounts]]&gt;=1,"Low discount",Sales_Table[[#This Row],[Discounts]]&lt;1,"None")</f>
        <v>Low discount</v>
      </c>
      <c r="C609">
        <v>1565</v>
      </c>
      <c r="D609" s="1">
        <v>15</v>
      </c>
      <c r="E609" s="1">
        <f>Sales_Table[[#This Row],[Units Sold]]*Sales_Table[[#This Row],[Sale Price]]-Sales_Table[[#This Row],[Discounts]]</f>
        <v>20423.25</v>
      </c>
      <c r="F609" s="1">
        <v>3051.75</v>
      </c>
      <c r="G609" s="1">
        <v>15650</v>
      </c>
      <c r="H609" s="1">
        <f>Sales_Table[[#This Row],[sales amount]]-Sales_Table[[#This Row],[COGS]]</f>
        <v>4773.25</v>
      </c>
      <c r="I609" s="5">
        <v>41913</v>
      </c>
      <c r="J609" s="8">
        <f>MONTH(Sales_Table[[#This Row],[Date]])</f>
        <v>10</v>
      </c>
      <c r="K609" s="8">
        <f>YEAR(Sales_Table[[#This Row],[Date]])</f>
        <v>2014</v>
      </c>
    </row>
    <row r="610" spans="1:11" x14ac:dyDescent="0.3">
      <c r="A610" s="4" t="s">
        <v>12</v>
      </c>
      <c r="B610" s="4" t="str" cm="1">
        <f t="array" ref="B610">_xlfn.IFS(Sales_Table[[#This Row],[Discounts]]&gt;50000,"High discount",Sales_Table[[#This Row],[Discounts]]&gt;=5001,"medium discount",Sales_Table[[#This Row],[Discounts]]&gt;=1,"Low discount",Sales_Table[[#This Row],[Discounts]]&lt;1,"None")</f>
        <v>medium discount</v>
      </c>
      <c r="C610">
        <v>1659</v>
      </c>
      <c r="D610" s="1">
        <v>125</v>
      </c>
      <c r="E610" s="1">
        <f>Sales_Table[[#This Row],[Units Sold]]*Sales_Table[[#This Row],[Sale Price]]-Sales_Table[[#This Row],[Discounts]]</f>
        <v>180416.25</v>
      </c>
      <c r="F610" s="1">
        <v>26958.75</v>
      </c>
      <c r="G610" s="1">
        <v>199080</v>
      </c>
      <c r="H610" s="1">
        <f>Sales_Table[[#This Row],[sales amount]]-Sales_Table[[#This Row],[COGS]]</f>
        <v>-18663.75</v>
      </c>
      <c r="I610" s="5">
        <v>41640</v>
      </c>
      <c r="J610" s="8">
        <f>MONTH(Sales_Table[[#This Row],[Date]])</f>
        <v>1</v>
      </c>
      <c r="K610" s="8">
        <f>YEAR(Sales_Table[[#This Row],[Date]])</f>
        <v>2014</v>
      </c>
    </row>
    <row r="611" spans="1:11" x14ac:dyDescent="0.3">
      <c r="A611" s="4" t="s">
        <v>12</v>
      </c>
      <c r="B611" s="4" t="str" cm="1">
        <f t="array" ref="B611">_xlfn.IFS(Sales_Table[[#This Row],[Discounts]]&gt;50000,"High discount",Sales_Table[[#This Row],[Discounts]]&gt;=5001,"medium discount",Sales_Table[[#This Row],[Discounts]]&gt;=1,"Low discount",Sales_Table[[#This Row],[Discounts]]&lt;1,"None")</f>
        <v>Low discount</v>
      </c>
      <c r="C611">
        <v>1190</v>
      </c>
      <c r="D611" s="1">
        <v>7</v>
      </c>
      <c r="E611" s="1">
        <f>Sales_Table[[#This Row],[Units Sold]]*Sales_Table[[#This Row],[Sale Price]]-Sales_Table[[#This Row],[Discounts]]</f>
        <v>7247.1</v>
      </c>
      <c r="F611" s="1">
        <v>1082.9000000000001</v>
      </c>
      <c r="G611" s="1">
        <v>5950</v>
      </c>
      <c r="H611" s="1">
        <f>Sales_Table[[#This Row],[sales amount]]-Sales_Table[[#This Row],[COGS]]</f>
        <v>1297.1000000000004</v>
      </c>
      <c r="I611" s="5">
        <v>41791</v>
      </c>
      <c r="J611" s="8">
        <f>MONTH(Sales_Table[[#This Row],[Date]])</f>
        <v>6</v>
      </c>
      <c r="K611" s="8">
        <f>YEAR(Sales_Table[[#This Row],[Date]])</f>
        <v>2014</v>
      </c>
    </row>
    <row r="612" spans="1:11" x14ac:dyDescent="0.3">
      <c r="A612" s="4" t="s">
        <v>12</v>
      </c>
      <c r="B612" s="4" t="str" cm="1">
        <f t="array" ref="B612">_xlfn.IFS(Sales_Table[[#This Row],[Discounts]]&gt;50000,"High discount",Sales_Table[[#This Row],[Discounts]]&gt;=5001,"medium discount",Sales_Table[[#This Row],[Discounts]]&gt;=1,"Low discount",Sales_Table[[#This Row],[Discounts]]&lt;1,"None")</f>
        <v>Low discount</v>
      </c>
      <c r="C612">
        <v>410</v>
      </c>
      <c r="D612" s="1">
        <v>12</v>
      </c>
      <c r="E612" s="1">
        <f>Sales_Table[[#This Row],[Units Sold]]*Sales_Table[[#This Row],[Sale Price]]-Sales_Table[[#This Row],[Discounts]]</f>
        <v>4280.3999999999996</v>
      </c>
      <c r="F612" s="1">
        <v>639.6</v>
      </c>
      <c r="G612" s="1">
        <v>1230</v>
      </c>
      <c r="H612" s="1">
        <f>Sales_Table[[#This Row],[sales amount]]-Sales_Table[[#This Row],[COGS]]</f>
        <v>3050.3999999999996</v>
      </c>
      <c r="I612" s="5">
        <v>41913</v>
      </c>
      <c r="J612" s="8">
        <f>MONTH(Sales_Table[[#This Row],[Date]])</f>
        <v>10</v>
      </c>
      <c r="K612" s="8">
        <f>YEAR(Sales_Table[[#This Row],[Date]])</f>
        <v>2014</v>
      </c>
    </row>
    <row r="613" spans="1:11" x14ac:dyDescent="0.3">
      <c r="A613" s="4" t="s">
        <v>12</v>
      </c>
      <c r="B613" s="4" t="str" cm="1">
        <f t="array" ref="B613">_xlfn.IFS(Sales_Table[[#This Row],[Discounts]]&gt;50000,"High discount",Sales_Table[[#This Row],[Discounts]]&gt;=5001,"medium discount",Sales_Table[[#This Row],[Discounts]]&gt;=1,"Low discount",Sales_Table[[#This Row],[Discounts]]&lt;1,"None")</f>
        <v>Low discount</v>
      </c>
      <c r="C613">
        <v>1770</v>
      </c>
      <c r="D613" s="1">
        <v>12</v>
      </c>
      <c r="E613" s="1">
        <f>Sales_Table[[#This Row],[Units Sold]]*Sales_Table[[#This Row],[Sale Price]]-Sales_Table[[#This Row],[Discounts]]</f>
        <v>18478.8</v>
      </c>
      <c r="F613" s="1">
        <v>2761.2</v>
      </c>
      <c r="G613" s="1">
        <v>5310</v>
      </c>
      <c r="H613" s="1">
        <f>Sales_Table[[#This Row],[sales amount]]-Sales_Table[[#This Row],[COGS]]</f>
        <v>13168.8</v>
      </c>
      <c r="I613" s="5">
        <v>41609</v>
      </c>
      <c r="J613" s="8">
        <f>MONTH(Sales_Table[[#This Row],[Date]])</f>
        <v>12</v>
      </c>
      <c r="K613" s="8">
        <f>YEAR(Sales_Table[[#This Row],[Date]])</f>
        <v>2013</v>
      </c>
    </row>
    <row r="614" spans="1:11" x14ac:dyDescent="0.3">
      <c r="A614" s="4" t="s">
        <v>7</v>
      </c>
      <c r="B614" s="4" t="str" cm="1">
        <f t="array" ref="B614">_xlfn.IFS(Sales_Table[[#This Row],[Discounts]]&gt;50000,"High discount",Sales_Table[[#This Row],[Discounts]]&gt;=5001,"medium discount",Sales_Table[[#This Row],[Discounts]]&gt;=1,"Low discount",Sales_Table[[#This Row],[Discounts]]&lt;1,"None")</f>
        <v>medium discount</v>
      </c>
      <c r="C614">
        <v>2579</v>
      </c>
      <c r="D614" s="1">
        <v>20</v>
      </c>
      <c r="E614" s="1">
        <f>Sales_Table[[#This Row],[Units Sold]]*Sales_Table[[#This Row],[Sale Price]]-Sales_Table[[#This Row],[Discounts]]</f>
        <v>44358.8</v>
      </c>
      <c r="F614" s="1">
        <v>7221.2</v>
      </c>
      <c r="G614" s="1">
        <v>25790</v>
      </c>
      <c r="H614" s="1">
        <f>Sales_Table[[#This Row],[sales amount]]-Sales_Table[[#This Row],[COGS]]</f>
        <v>18568.800000000003</v>
      </c>
      <c r="I614" s="5">
        <v>41730</v>
      </c>
      <c r="J614" s="8">
        <f>MONTH(Sales_Table[[#This Row],[Date]])</f>
        <v>4</v>
      </c>
      <c r="K614" s="8">
        <f>YEAR(Sales_Table[[#This Row],[Date]])</f>
        <v>2014</v>
      </c>
    </row>
    <row r="615" spans="1:11" x14ac:dyDescent="0.3">
      <c r="A615" s="4" t="s">
        <v>7</v>
      </c>
      <c r="B615" s="4" t="str" cm="1">
        <f t="array" ref="B615">_xlfn.IFS(Sales_Table[[#This Row],[Discounts]]&gt;50000,"High discount",Sales_Table[[#This Row],[Discounts]]&gt;=5001,"medium discount",Sales_Table[[#This Row],[Discounts]]&gt;=1,"Low discount",Sales_Table[[#This Row],[Discounts]]&lt;1,"None")</f>
        <v>Low discount</v>
      </c>
      <c r="C615">
        <v>1743</v>
      </c>
      <c r="D615" s="1">
        <v>20</v>
      </c>
      <c r="E615" s="1">
        <f>Sales_Table[[#This Row],[Units Sold]]*Sales_Table[[#This Row],[Sale Price]]-Sales_Table[[#This Row],[Discounts]]</f>
        <v>29979.599999999999</v>
      </c>
      <c r="F615" s="1">
        <v>4880.3999999999996</v>
      </c>
      <c r="G615" s="1">
        <v>17430</v>
      </c>
      <c r="H615" s="1">
        <f>Sales_Table[[#This Row],[sales amount]]-Sales_Table[[#This Row],[COGS]]</f>
        <v>12549.599999999999</v>
      </c>
      <c r="I615" s="5">
        <v>41760</v>
      </c>
      <c r="J615" s="8">
        <f>MONTH(Sales_Table[[#This Row],[Date]])</f>
        <v>5</v>
      </c>
      <c r="K615" s="8">
        <f>YEAR(Sales_Table[[#This Row],[Date]])</f>
        <v>2014</v>
      </c>
    </row>
    <row r="616" spans="1:11" x14ac:dyDescent="0.3">
      <c r="A616" s="4" t="s">
        <v>7</v>
      </c>
      <c r="B616" s="4" t="str" cm="1">
        <f t="array" ref="B616">_xlfn.IFS(Sales_Table[[#This Row],[Discounts]]&gt;50000,"High discount",Sales_Table[[#This Row],[Discounts]]&gt;=5001,"medium discount",Sales_Table[[#This Row],[Discounts]]&gt;=1,"Low discount",Sales_Table[[#This Row],[Discounts]]&lt;1,"None")</f>
        <v>Low discount</v>
      </c>
      <c r="C616">
        <v>2996</v>
      </c>
      <c r="D616" s="1">
        <v>7</v>
      </c>
      <c r="E616" s="1">
        <f>Sales_Table[[#This Row],[Units Sold]]*Sales_Table[[#This Row],[Sale Price]]-Sales_Table[[#This Row],[Discounts]]</f>
        <v>18035.919999999998</v>
      </c>
      <c r="F616" s="1">
        <v>2936.08</v>
      </c>
      <c r="G616" s="1">
        <v>14980</v>
      </c>
      <c r="H616" s="1">
        <f>Sales_Table[[#This Row],[sales amount]]-Sales_Table[[#This Row],[COGS]]</f>
        <v>3055.9199999999983</v>
      </c>
      <c r="I616" s="5">
        <v>41548</v>
      </c>
      <c r="J616" s="8">
        <f>MONTH(Sales_Table[[#This Row],[Date]])</f>
        <v>10</v>
      </c>
      <c r="K616" s="8">
        <f>YEAR(Sales_Table[[#This Row],[Date]])</f>
        <v>2013</v>
      </c>
    </row>
    <row r="617" spans="1:11" x14ac:dyDescent="0.3">
      <c r="A617" s="4" t="s">
        <v>7</v>
      </c>
      <c r="B617" s="4" t="str" cm="1">
        <f t="array" ref="B617">_xlfn.IFS(Sales_Table[[#This Row],[Discounts]]&gt;50000,"High discount",Sales_Table[[#This Row],[Discounts]]&gt;=5001,"medium discount",Sales_Table[[#This Row],[Discounts]]&gt;=1,"Low discount",Sales_Table[[#This Row],[Discounts]]&lt;1,"None")</f>
        <v>Low discount</v>
      </c>
      <c r="C617">
        <v>280</v>
      </c>
      <c r="D617" s="1">
        <v>7</v>
      </c>
      <c r="E617" s="1">
        <f>Sales_Table[[#This Row],[Units Sold]]*Sales_Table[[#This Row],[Sale Price]]-Sales_Table[[#This Row],[Discounts]]</f>
        <v>1685.6</v>
      </c>
      <c r="F617" s="1">
        <v>274.39999999999998</v>
      </c>
      <c r="G617" s="1">
        <v>1400</v>
      </c>
      <c r="H617" s="1">
        <f>Sales_Table[[#This Row],[sales amount]]-Sales_Table[[#This Row],[COGS]]</f>
        <v>285.59999999999991</v>
      </c>
      <c r="I617" s="5">
        <v>41974</v>
      </c>
      <c r="J617" s="8">
        <f>MONTH(Sales_Table[[#This Row],[Date]])</f>
        <v>12</v>
      </c>
      <c r="K617" s="8">
        <f>YEAR(Sales_Table[[#This Row],[Date]])</f>
        <v>2014</v>
      </c>
    </row>
    <row r="618" spans="1:11" x14ac:dyDescent="0.3">
      <c r="A618" s="4" t="s">
        <v>8</v>
      </c>
      <c r="B618" s="4" t="str" cm="1">
        <f t="array" ref="B618">_xlfn.IFS(Sales_Table[[#This Row],[Discounts]]&gt;50000,"High discount",Sales_Table[[#This Row],[Discounts]]&gt;=5001,"medium discount",Sales_Table[[#This Row],[Discounts]]&gt;=1,"Low discount",Sales_Table[[#This Row],[Discounts]]&lt;1,"None")</f>
        <v>Low discount</v>
      </c>
      <c r="C618">
        <v>293</v>
      </c>
      <c r="D618" s="1">
        <v>7</v>
      </c>
      <c r="E618" s="1">
        <f>Sales_Table[[#This Row],[Units Sold]]*Sales_Table[[#This Row],[Sale Price]]-Sales_Table[[#This Row],[Discounts]]</f>
        <v>1763.8600000000001</v>
      </c>
      <c r="F618" s="1">
        <v>287.14</v>
      </c>
      <c r="G618" s="1">
        <v>1465</v>
      </c>
      <c r="H618" s="1">
        <f>Sales_Table[[#This Row],[sales amount]]-Sales_Table[[#This Row],[COGS]]</f>
        <v>298.86000000000013</v>
      </c>
      <c r="I618" s="5">
        <v>41671</v>
      </c>
      <c r="J618" s="8">
        <f>MONTH(Sales_Table[[#This Row],[Date]])</f>
        <v>2</v>
      </c>
      <c r="K618" s="8">
        <f>YEAR(Sales_Table[[#This Row],[Date]])</f>
        <v>2014</v>
      </c>
    </row>
    <row r="619" spans="1:11" x14ac:dyDescent="0.3">
      <c r="A619" s="4" t="s">
        <v>8</v>
      </c>
      <c r="B619" s="4" t="str" cm="1">
        <f t="array" ref="B619">_xlfn.IFS(Sales_Table[[#This Row],[Discounts]]&gt;50000,"High discount",Sales_Table[[#This Row],[Discounts]]&gt;=5001,"medium discount",Sales_Table[[#This Row],[Discounts]]&gt;=1,"Low discount",Sales_Table[[#This Row],[Discounts]]&lt;1,"None")</f>
        <v>Low discount</v>
      </c>
      <c r="C619">
        <v>2996</v>
      </c>
      <c r="D619" s="1">
        <v>7</v>
      </c>
      <c r="E619" s="1">
        <f>Sales_Table[[#This Row],[Units Sold]]*Sales_Table[[#This Row],[Sale Price]]-Sales_Table[[#This Row],[Discounts]]</f>
        <v>18035.919999999998</v>
      </c>
      <c r="F619" s="1">
        <v>2936.08</v>
      </c>
      <c r="G619" s="1">
        <v>14980</v>
      </c>
      <c r="H619" s="1">
        <f>Sales_Table[[#This Row],[sales amount]]-Sales_Table[[#This Row],[COGS]]</f>
        <v>3055.9199999999983</v>
      </c>
      <c r="I619" s="5">
        <v>41548</v>
      </c>
      <c r="J619" s="8">
        <f>MONTH(Sales_Table[[#This Row],[Date]])</f>
        <v>10</v>
      </c>
      <c r="K619" s="8">
        <f>YEAR(Sales_Table[[#This Row],[Date]])</f>
        <v>2013</v>
      </c>
    </row>
    <row r="620" spans="1:11" x14ac:dyDescent="0.3">
      <c r="A620" s="4" t="s">
        <v>9</v>
      </c>
      <c r="B620" s="4" t="str" cm="1">
        <f t="array" ref="B620">_xlfn.IFS(Sales_Table[[#This Row],[Discounts]]&gt;50000,"High discount",Sales_Table[[#This Row],[Discounts]]&gt;=5001,"medium discount",Sales_Table[[#This Row],[Discounts]]&gt;=1,"Low discount",Sales_Table[[#This Row],[Discounts]]&lt;1,"None")</f>
        <v>Low discount</v>
      </c>
      <c r="C620">
        <v>278</v>
      </c>
      <c r="D620" s="1">
        <v>15</v>
      </c>
      <c r="E620" s="1">
        <f>Sales_Table[[#This Row],[Units Sold]]*Sales_Table[[#This Row],[Sale Price]]-Sales_Table[[#This Row],[Discounts]]</f>
        <v>3586.2</v>
      </c>
      <c r="F620" s="1">
        <v>583.79999999999995</v>
      </c>
      <c r="G620" s="1">
        <v>2780</v>
      </c>
      <c r="H620" s="1">
        <f>Sales_Table[[#This Row],[sales amount]]-Sales_Table[[#This Row],[COGS]]</f>
        <v>806.19999999999982</v>
      </c>
      <c r="I620" s="5">
        <v>41671</v>
      </c>
      <c r="J620" s="8">
        <f>MONTH(Sales_Table[[#This Row],[Date]])</f>
        <v>2</v>
      </c>
      <c r="K620" s="8">
        <f>YEAR(Sales_Table[[#This Row],[Date]])</f>
        <v>2014</v>
      </c>
    </row>
    <row r="621" spans="1:11" x14ac:dyDescent="0.3">
      <c r="A621" s="4" t="s">
        <v>9</v>
      </c>
      <c r="B621" s="4" t="str" cm="1">
        <f t="array" ref="B621">_xlfn.IFS(Sales_Table[[#This Row],[Discounts]]&gt;50000,"High discount",Sales_Table[[#This Row],[Discounts]]&gt;=5001,"medium discount",Sales_Table[[#This Row],[Discounts]]&gt;=1,"Low discount",Sales_Table[[#This Row],[Discounts]]&lt;1,"None")</f>
        <v>medium discount</v>
      </c>
      <c r="C621">
        <v>2428</v>
      </c>
      <c r="D621" s="1">
        <v>20</v>
      </c>
      <c r="E621" s="1">
        <f>Sales_Table[[#This Row],[Units Sold]]*Sales_Table[[#This Row],[Sale Price]]-Sales_Table[[#This Row],[Discounts]]</f>
        <v>41761.599999999999</v>
      </c>
      <c r="F621" s="1">
        <v>6798.4</v>
      </c>
      <c r="G621" s="1">
        <v>24280</v>
      </c>
      <c r="H621" s="1">
        <f>Sales_Table[[#This Row],[sales amount]]-Sales_Table[[#This Row],[COGS]]</f>
        <v>17481.599999999999</v>
      </c>
      <c r="I621" s="5">
        <v>41699</v>
      </c>
      <c r="J621" s="8">
        <f>MONTH(Sales_Table[[#This Row],[Date]])</f>
        <v>3</v>
      </c>
      <c r="K621" s="8">
        <f>YEAR(Sales_Table[[#This Row],[Date]])</f>
        <v>2014</v>
      </c>
    </row>
    <row r="622" spans="1:11" x14ac:dyDescent="0.3">
      <c r="A622" s="4" t="s">
        <v>9</v>
      </c>
      <c r="B622" s="4" t="str" cm="1">
        <f t="array" ref="B622">_xlfn.IFS(Sales_Table[[#This Row],[Discounts]]&gt;50000,"High discount",Sales_Table[[#This Row],[Discounts]]&gt;=5001,"medium discount",Sales_Table[[#This Row],[Discounts]]&gt;=1,"Low discount",Sales_Table[[#This Row],[Discounts]]&lt;1,"None")</f>
        <v>Low discount</v>
      </c>
      <c r="C622">
        <v>1767</v>
      </c>
      <c r="D622" s="1">
        <v>15</v>
      </c>
      <c r="E622" s="1">
        <f>Sales_Table[[#This Row],[Units Sold]]*Sales_Table[[#This Row],[Sale Price]]-Sales_Table[[#This Row],[Discounts]]</f>
        <v>22794.3</v>
      </c>
      <c r="F622" s="1">
        <v>3710.7</v>
      </c>
      <c r="G622" s="1">
        <v>17670</v>
      </c>
      <c r="H622" s="1">
        <f>Sales_Table[[#This Row],[sales amount]]-Sales_Table[[#This Row],[COGS]]</f>
        <v>5124.2999999999993</v>
      </c>
      <c r="I622" s="5">
        <v>41883</v>
      </c>
      <c r="J622" s="8">
        <f>MONTH(Sales_Table[[#This Row],[Date]])</f>
        <v>9</v>
      </c>
      <c r="K622" s="8">
        <f>YEAR(Sales_Table[[#This Row],[Date]])</f>
        <v>2014</v>
      </c>
    </row>
    <row r="623" spans="1:11" x14ac:dyDescent="0.3">
      <c r="A623" s="4" t="s">
        <v>9</v>
      </c>
      <c r="B623" s="4" t="str" cm="1">
        <f t="array" ref="B623">_xlfn.IFS(Sales_Table[[#This Row],[Discounts]]&gt;50000,"High discount",Sales_Table[[#This Row],[Discounts]]&gt;=5001,"medium discount",Sales_Table[[#This Row],[Discounts]]&gt;=1,"Low discount",Sales_Table[[#This Row],[Discounts]]&lt;1,"None")</f>
        <v>Low discount</v>
      </c>
      <c r="C623">
        <v>1393</v>
      </c>
      <c r="D623" s="1">
        <v>12</v>
      </c>
      <c r="E623" s="1">
        <f>Sales_Table[[#This Row],[Units Sold]]*Sales_Table[[#This Row],[Sale Price]]-Sales_Table[[#This Row],[Discounts]]</f>
        <v>14375.76</v>
      </c>
      <c r="F623" s="1">
        <v>2340.2399999999998</v>
      </c>
      <c r="G623" s="1">
        <v>4179</v>
      </c>
      <c r="H623" s="1">
        <f>Sales_Table[[#This Row],[sales amount]]-Sales_Table[[#This Row],[COGS]]</f>
        <v>10196.76</v>
      </c>
      <c r="I623" s="5">
        <v>41913</v>
      </c>
      <c r="J623" s="8">
        <f>MONTH(Sales_Table[[#This Row],[Date]])</f>
        <v>10</v>
      </c>
      <c r="K623" s="8">
        <f>YEAR(Sales_Table[[#This Row],[Date]])</f>
        <v>2014</v>
      </c>
    </row>
    <row r="624" spans="1:11" x14ac:dyDescent="0.3">
      <c r="A624" s="4" t="s">
        <v>11</v>
      </c>
      <c r="B624" s="4" t="str" cm="1">
        <f t="array" ref="B624">_xlfn.IFS(Sales_Table[[#This Row],[Discounts]]&gt;50000,"High discount",Sales_Table[[#This Row],[Discounts]]&gt;=5001,"medium discount",Sales_Table[[#This Row],[Discounts]]&gt;=1,"Low discount",Sales_Table[[#This Row],[Discounts]]&lt;1,"None")</f>
        <v>Low discount</v>
      </c>
      <c r="C624">
        <v>280</v>
      </c>
      <c r="D624" s="1">
        <v>7</v>
      </c>
      <c r="E624" s="1">
        <f>Sales_Table[[#This Row],[Units Sold]]*Sales_Table[[#This Row],[Sale Price]]-Sales_Table[[#This Row],[Discounts]]</f>
        <v>1685.6</v>
      </c>
      <c r="F624" s="1">
        <v>274.39999999999998</v>
      </c>
      <c r="G624" s="1">
        <v>1400</v>
      </c>
      <c r="H624" s="1">
        <f>Sales_Table[[#This Row],[sales amount]]-Sales_Table[[#This Row],[COGS]]</f>
        <v>285.59999999999991</v>
      </c>
      <c r="I624" s="5">
        <v>41974</v>
      </c>
      <c r="J624" s="8">
        <f>MONTH(Sales_Table[[#This Row],[Date]])</f>
        <v>12</v>
      </c>
      <c r="K624" s="8">
        <f>YEAR(Sales_Table[[#This Row],[Date]])</f>
        <v>2014</v>
      </c>
    </row>
    <row r="625" spans="1:11" x14ac:dyDescent="0.3">
      <c r="A625" s="4" t="s">
        <v>12</v>
      </c>
      <c r="B625" s="4" t="str" cm="1">
        <f t="array" ref="B625">_xlfn.IFS(Sales_Table[[#This Row],[Discounts]]&gt;50000,"High discount",Sales_Table[[#This Row],[Discounts]]&gt;=5001,"medium discount",Sales_Table[[#This Row],[Discounts]]&gt;=1,"Low discount",Sales_Table[[#This Row],[Discounts]]&lt;1,"None")</f>
        <v>Low discount</v>
      </c>
      <c r="C625">
        <v>1393</v>
      </c>
      <c r="D625" s="1">
        <v>12</v>
      </c>
      <c r="E625" s="1">
        <f>Sales_Table[[#This Row],[Units Sold]]*Sales_Table[[#This Row],[Sale Price]]-Sales_Table[[#This Row],[Discounts]]</f>
        <v>14375.76</v>
      </c>
      <c r="F625" s="1">
        <v>2340.2399999999998</v>
      </c>
      <c r="G625" s="1">
        <v>4179</v>
      </c>
      <c r="H625" s="1">
        <f>Sales_Table[[#This Row],[sales amount]]-Sales_Table[[#This Row],[COGS]]</f>
        <v>10196.76</v>
      </c>
      <c r="I625" s="5">
        <v>41913</v>
      </c>
      <c r="J625" s="8">
        <f>MONTH(Sales_Table[[#This Row],[Date]])</f>
        <v>10</v>
      </c>
      <c r="K625" s="8">
        <f>YEAR(Sales_Table[[#This Row],[Date]])</f>
        <v>2014</v>
      </c>
    </row>
    <row r="626" spans="1:11" x14ac:dyDescent="0.3">
      <c r="A626" s="4" t="s">
        <v>12</v>
      </c>
      <c r="B626" s="4" t="str" cm="1">
        <f t="array" ref="B626">_xlfn.IFS(Sales_Table[[#This Row],[Discounts]]&gt;50000,"High discount",Sales_Table[[#This Row],[Discounts]]&gt;=5001,"medium discount",Sales_Table[[#This Row],[Discounts]]&gt;=1,"Low discount",Sales_Table[[#This Row],[Discounts]]&lt;1,"None")</f>
        <v>Low discount</v>
      </c>
      <c r="C626">
        <v>2015</v>
      </c>
      <c r="D626" s="1">
        <v>12</v>
      </c>
      <c r="E626" s="1">
        <f>Sales_Table[[#This Row],[Units Sold]]*Sales_Table[[#This Row],[Sale Price]]-Sales_Table[[#This Row],[Discounts]]</f>
        <v>20794.8</v>
      </c>
      <c r="F626" s="1">
        <v>3385.2</v>
      </c>
      <c r="G626" s="1">
        <v>6045</v>
      </c>
      <c r="H626" s="1">
        <f>Sales_Table[[#This Row],[sales amount]]-Sales_Table[[#This Row],[COGS]]</f>
        <v>14749.8</v>
      </c>
      <c r="I626" s="5">
        <v>41609</v>
      </c>
      <c r="J626" s="8">
        <f>MONTH(Sales_Table[[#This Row],[Date]])</f>
        <v>12</v>
      </c>
      <c r="K626" s="8">
        <f>YEAR(Sales_Table[[#This Row],[Date]])</f>
        <v>2013</v>
      </c>
    </row>
    <row r="627" spans="1:11" x14ac:dyDescent="0.3">
      <c r="A627" s="4" t="s">
        <v>7</v>
      </c>
      <c r="B627" s="4" t="str" cm="1">
        <f t="array" ref="B627">_xlfn.IFS(Sales_Table[[#This Row],[Discounts]]&gt;50000,"High discount",Sales_Table[[#This Row],[Discounts]]&gt;=5001,"medium discount",Sales_Table[[#This Row],[Discounts]]&gt;=1,"Low discount",Sales_Table[[#This Row],[Discounts]]&lt;1,"None")</f>
        <v>medium discount</v>
      </c>
      <c r="C627">
        <v>801</v>
      </c>
      <c r="D627" s="1">
        <v>300</v>
      </c>
      <c r="E627" s="1">
        <f>Sales_Table[[#This Row],[Units Sold]]*Sales_Table[[#This Row],[Sale Price]]-Sales_Table[[#This Row],[Discounts]]</f>
        <v>206658</v>
      </c>
      <c r="F627" s="1">
        <v>33642</v>
      </c>
      <c r="G627" s="1">
        <v>200250</v>
      </c>
      <c r="H627" s="1">
        <f>Sales_Table[[#This Row],[sales amount]]-Sales_Table[[#This Row],[COGS]]</f>
        <v>6408</v>
      </c>
      <c r="I627" s="5">
        <v>41821</v>
      </c>
      <c r="J627" s="8">
        <f>MONTH(Sales_Table[[#This Row],[Date]])</f>
        <v>7</v>
      </c>
      <c r="K627" s="8">
        <f>YEAR(Sales_Table[[#This Row],[Date]])</f>
        <v>2014</v>
      </c>
    </row>
    <row r="628" spans="1:11" x14ac:dyDescent="0.3">
      <c r="A628" s="4" t="s">
        <v>7</v>
      </c>
      <c r="B628" s="4" t="str" cm="1">
        <f t="array" ref="B628">_xlfn.IFS(Sales_Table[[#This Row],[Discounts]]&gt;50000,"High discount",Sales_Table[[#This Row],[Discounts]]&gt;=5001,"medium discount",Sales_Table[[#This Row],[Discounts]]&gt;=1,"Low discount",Sales_Table[[#This Row],[Discounts]]&lt;1,"None")</f>
        <v>medium discount</v>
      </c>
      <c r="C628">
        <v>1023</v>
      </c>
      <c r="D628" s="1">
        <v>125</v>
      </c>
      <c r="E628" s="1">
        <f>Sales_Table[[#This Row],[Units Sold]]*Sales_Table[[#This Row],[Sale Price]]-Sales_Table[[#This Row],[Discounts]]</f>
        <v>109972.5</v>
      </c>
      <c r="F628" s="1">
        <v>17902.5</v>
      </c>
      <c r="G628" s="1">
        <v>122760</v>
      </c>
      <c r="H628" s="1">
        <f>Sales_Table[[#This Row],[sales amount]]-Sales_Table[[#This Row],[COGS]]</f>
        <v>-12787.5</v>
      </c>
      <c r="I628" s="5">
        <v>41518</v>
      </c>
      <c r="J628" s="8">
        <f>MONTH(Sales_Table[[#This Row],[Date]])</f>
        <v>9</v>
      </c>
      <c r="K628" s="8">
        <f>YEAR(Sales_Table[[#This Row],[Date]])</f>
        <v>2013</v>
      </c>
    </row>
    <row r="629" spans="1:11" x14ac:dyDescent="0.3">
      <c r="A629" s="4" t="s">
        <v>7</v>
      </c>
      <c r="B629" s="4" t="str" cm="1">
        <f t="array" ref="B629">_xlfn.IFS(Sales_Table[[#This Row],[Discounts]]&gt;50000,"High discount",Sales_Table[[#This Row],[Discounts]]&gt;=5001,"medium discount",Sales_Table[[#This Row],[Discounts]]&gt;=1,"Low discount",Sales_Table[[#This Row],[Discounts]]&lt;1,"None")</f>
        <v>High discount</v>
      </c>
      <c r="C629">
        <v>1496</v>
      </c>
      <c r="D629" s="1">
        <v>300</v>
      </c>
      <c r="E629" s="1">
        <f>Sales_Table[[#This Row],[Units Sold]]*Sales_Table[[#This Row],[Sale Price]]-Sales_Table[[#This Row],[Discounts]]</f>
        <v>385968</v>
      </c>
      <c r="F629" s="1">
        <v>62832</v>
      </c>
      <c r="G629" s="1">
        <v>374000</v>
      </c>
      <c r="H629" s="1">
        <f>Sales_Table[[#This Row],[sales amount]]-Sales_Table[[#This Row],[COGS]]</f>
        <v>11968</v>
      </c>
      <c r="I629" s="5">
        <v>41913</v>
      </c>
      <c r="J629" s="8">
        <f>MONTH(Sales_Table[[#This Row],[Date]])</f>
        <v>10</v>
      </c>
      <c r="K629" s="8">
        <f>YEAR(Sales_Table[[#This Row],[Date]])</f>
        <v>2014</v>
      </c>
    </row>
    <row r="630" spans="1:11" x14ac:dyDescent="0.3">
      <c r="A630" s="4" t="s">
        <v>7</v>
      </c>
      <c r="B630" s="4" t="str" cm="1">
        <f t="array" ref="B630">_xlfn.IFS(Sales_Table[[#This Row],[Discounts]]&gt;50000,"High discount",Sales_Table[[#This Row],[Discounts]]&gt;=5001,"medium discount",Sales_Table[[#This Row],[Discounts]]&gt;=1,"Low discount",Sales_Table[[#This Row],[Discounts]]&lt;1,"None")</f>
        <v>medium discount</v>
      </c>
      <c r="C630">
        <v>1010</v>
      </c>
      <c r="D630" s="1">
        <v>300</v>
      </c>
      <c r="E630" s="1">
        <f>Sales_Table[[#This Row],[Units Sold]]*Sales_Table[[#This Row],[Sale Price]]-Sales_Table[[#This Row],[Discounts]]</f>
        <v>260580</v>
      </c>
      <c r="F630" s="1">
        <v>42420</v>
      </c>
      <c r="G630" s="1">
        <v>252500</v>
      </c>
      <c r="H630" s="1">
        <f>Sales_Table[[#This Row],[sales amount]]-Sales_Table[[#This Row],[COGS]]</f>
        <v>8080</v>
      </c>
      <c r="I630" s="5">
        <v>41913</v>
      </c>
      <c r="J630" s="8">
        <f>MONTH(Sales_Table[[#This Row],[Date]])</f>
        <v>10</v>
      </c>
      <c r="K630" s="8">
        <f>YEAR(Sales_Table[[#This Row],[Date]])</f>
        <v>2014</v>
      </c>
    </row>
    <row r="631" spans="1:11" x14ac:dyDescent="0.3">
      <c r="A631" s="4" t="s">
        <v>7</v>
      </c>
      <c r="B631" s="4" t="str" cm="1">
        <f t="array" ref="B631">_xlfn.IFS(Sales_Table[[#This Row],[Discounts]]&gt;50000,"High discount",Sales_Table[[#This Row],[Discounts]]&gt;=5001,"medium discount",Sales_Table[[#This Row],[Discounts]]&gt;=1,"Low discount",Sales_Table[[#This Row],[Discounts]]&lt;1,"None")</f>
        <v>Low discount</v>
      </c>
      <c r="C631">
        <v>1513</v>
      </c>
      <c r="D631" s="1">
        <v>15</v>
      </c>
      <c r="E631" s="1">
        <f>Sales_Table[[#This Row],[Units Sold]]*Sales_Table[[#This Row],[Sale Price]]-Sales_Table[[#This Row],[Discounts]]</f>
        <v>19517.7</v>
      </c>
      <c r="F631" s="1">
        <v>3177.3</v>
      </c>
      <c r="G631" s="1">
        <v>15130</v>
      </c>
      <c r="H631" s="1">
        <f>Sales_Table[[#This Row],[sales amount]]-Sales_Table[[#This Row],[COGS]]</f>
        <v>4387.7000000000007</v>
      </c>
      <c r="I631" s="5">
        <v>41944</v>
      </c>
      <c r="J631" s="8">
        <f>MONTH(Sales_Table[[#This Row],[Date]])</f>
        <v>11</v>
      </c>
      <c r="K631" s="8">
        <f>YEAR(Sales_Table[[#This Row],[Date]])</f>
        <v>2014</v>
      </c>
    </row>
    <row r="632" spans="1:11" x14ac:dyDescent="0.3">
      <c r="A632" s="4" t="s">
        <v>7</v>
      </c>
      <c r="B632" s="4" t="str" cm="1">
        <f t="array" ref="B632">_xlfn.IFS(Sales_Table[[#This Row],[Discounts]]&gt;50000,"High discount",Sales_Table[[#This Row],[Discounts]]&gt;=5001,"medium discount",Sales_Table[[#This Row],[Discounts]]&gt;=1,"Low discount",Sales_Table[[#This Row],[Discounts]]&lt;1,"None")</f>
        <v>Low discount</v>
      </c>
      <c r="C632">
        <v>2300</v>
      </c>
      <c r="D632" s="1">
        <v>15</v>
      </c>
      <c r="E632" s="1">
        <f>Sales_Table[[#This Row],[Units Sold]]*Sales_Table[[#This Row],[Sale Price]]-Sales_Table[[#This Row],[Discounts]]</f>
        <v>29670</v>
      </c>
      <c r="F632" s="1">
        <v>4830</v>
      </c>
      <c r="G632" s="1">
        <v>23000</v>
      </c>
      <c r="H632" s="1">
        <f>Sales_Table[[#This Row],[sales amount]]-Sales_Table[[#This Row],[COGS]]</f>
        <v>6670</v>
      </c>
      <c r="I632" s="5">
        <v>41974</v>
      </c>
      <c r="J632" s="8">
        <f>MONTH(Sales_Table[[#This Row],[Date]])</f>
        <v>12</v>
      </c>
      <c r="K632" s="8">
        <f>YEAR(Sales_Table[[#This Row],[Date]])</f>
        <v>2014</v>
      </c>
    </row>
    <row r="633" spans="1:11" x14ac:dyDescent="0.3">
      <c r="A633" s="4" t="s">
        <v>7</v>
      </c>
      <c r="B633" s="4" t="str" cm="1">
        <f t="array" ref="B633">_xlfn.IFS(Sales_Table[[#This Row],[Discounts]]&gt;50000,"High discount",Sales_Table[[#This Row],[Discounts]]&gt;=5001,"medium discount",Sales_Table[[#This Row],[Discounts]]&gt;=1,"Low discount",Sales_Table[[#This Row],[Discounts]]&lt;1,"None")</f>
        <v>medium discount</v>
      </c>
      <c r="C633">
        <v>2821</v>
      </c>
      <c r="D633" s="1">
        <v>125</v>
      </c>
      <c r="E633" s="1">
        <f>Sales_Table[[#This Row],[Units Sold]]*Sales_Table[[#This Row],[Sale Price]]-Sales_Table[[#This Row],[Discounts]]</f>
        <v>303257.5</v>
      </c>
      <c r="F633" s="1">
        <v>49367.5</v>
      </c>
      <c r="G633" s="1">
        <v>338520</v>
      </c>
      <c r="H633" s="1">
        <f>Sales_Table[[#This Row],[sales amount]]-Sales_Table[[#This Row],[COGS]]</f>
        <v>-35262.5</v>
      </c>
      <c r="I633" s="5">
        <v>41609</v>
      </c>
      <c r="J633" s="8">
        <f>MONTH(Sales_Table[[#This Row],[Date]])</f>
        <v>12</v>
      </c>
      <c r="K633" s="8">
        <f>YEAR(Sales_Table[[#This Row],[Date]])</f>
        <v>2013</v>
      </c>
    </row>
    <row r="634" spans="1:11" x14ac:dyDescent="0.3">
      <c r="A634" s="4" t="s">
        <v>8</v>
      </c>
      <c r="B634" s="4" t="str" cm="1">
        <f t="array" ref="B634">_xlfn.IFS(Sales_Table[[#This Row],[Discounts]]&gt;50000,"High discount",Sales_Table[[#This Row],[Discounts]]&gt;=5001,"medium discount",Sales_Table[[#This Row],[Discounts]]&gt;=1,"Low discount",Sales_Table[[#This Row],[Discounts]]&lt;1,"None")</f>
        <v>High discount</v>
      </c>
      <c r="C634">
        <v>2227.5</v>
      </c>
      <c r="D634" s="1">
        <v>350</v>
      </c>
      <c r="E634" s="1">
        <f>Sales_Table[[#This Row],[Units Sold]]*Sales_Table[[#This Row],[Sale Price]]-Sales_Table[[#This Row],[Discounts]]</f>
        <v>670477.5</v>
      </c>
      <c r="F634" s="1">
        <v>109147.5</v>
      </c>
      <c r="G634" s="1">
        <v>579150</v>
      </c>
      <c r="H634" s="1">
        <f>Sales_Table[[#This Row],[sales amount]]-Sales_Table[[#This Row],[COGS]]</f>
        <v>91327.5</v>
      </c>
      <c r="I634" s="5">
        <v>41640</v>
      </c>
      <c r="J634" s="8">
        <f>MONTH(Sales_Table[[#This Row],[Date]])</f>
        <v>1</v>
      </c>
      <c r="K634" s="8">
        <f>YEAR(Sales_Table[[#This Row],[Date]])</f>
        <v>2014</v>
      </c>
    </row>
    <row r="635" spans="1:11" x14ac:dyDescent="0.3">
      <c r="A635" s="4" t="s">
        <v>8</v>
      </c>
      <c r="B635" s="4" t="str" cm="1">
        <f t="array" ref="B635">_xlfn.IFS(Sales_Table[[#This Row],[Discounts]]&gt;50000,"High discount",Sales_Table[[#This Row],[Discounts]]&gt;=5001,"medium discount",Sales_Table[[#This Row],[Discounts]]&gt;=1,"Low discount",Sales_Table[[#This Row],[Discounts]]&lt;1,"None")</f>
        <v>High discount</v>
      </c>
      <c r="C635">
        <v>1199</v>
      </c>
      <c r="D635" s="1">
        <v>350</v>
      </c>
      <c r="E635" s="1">
        <f>Sales_Table[[#This Row],[Units Sold]]*Sales_Table[[#This Row],[Sale Price]]-Sales_Table[[#This Row],[Discounts]]</f>
        <v>360899</v>
      </c>
      <c r="F635" s="1">
        <v>58751</v>
      </c>
      <c r="G635" s="1">
        <v>311740</v>
      </c>
      <c r="H635" s="1">
        <f>Sales_Table[[#This Row],[sales amount]]-Sales_Table[[#This Row],[COGS]]</f>
        <v>49159</v>
      </c>
      <c r="I635" s="5">
        <v>41730</v>
      </c>
      <c r="J635" s="8">
        <f>MONTH(Sales_Table[[#This Row],[Date]])</f>
        <v>4</v>
      </c>
      <c r="K635" s="8">
        <f>YEAR(Sales_Table[[#This Row],[Date]])</f>
        <v>2014</v>
      </c>
    </row>
    <row r="636" spans="1:11" x14ac:dyDescent="0.3">
      <c r="A636" s="4" t="s">
        <v>8</v>
      </c>
      <c r="B636" s="4" t="str" cm="1">
        <f t="array" ref="B636">_xlfn.IFS(Sales_Table[[#This Row],[Discounts]]&gt;50000,"High discount",Sales_Table[[#This Row],[Discounts]]&gt;=5001,"medium discount",Sales_Table[[#This Row],[Discounts]]&gt;=1,"Low discount",Sales_Table[[#This Row],[Discounts]]&lt;1,"None")</f>
        <v>medium discount</v>
      </c>
      <c r="C636">
        <v>200</v>
      </c>
      <c r="D636" s="1">
        <v>350</v>
      </c>
      <c r="E636" s="1">
        <f>Sales_Table[[#This Row],[Units Sold]]*Sales_Table[[#This Row],[Sale Price]]-Sales_Table[[#This Row],[Discounts]]</f>
        <v>60200</v>
      </c>
      <c r="F636" s="1">
        <v>9800</v>
      </c>
      <c r="G636" s="1">
        <v>52000</v>
      </c>
      <c r="H636" s="1">
        <f>Sales_Table[[#This Row],[sales amount]]-Sales_Table[[#This Row],[COGS]]</f>
        <v>8200</v>
      </c>
      <c r="I636" s="5">
        <v>41760</v>
      </c>
      <c r="J636" s="8">
        <f>MONTH(Sales_Table[[#This Row],[Date]])</f>
        <v>5</v>
      </c>
      <c r="K636" s="8">
        <f>YEAR(Sales_Table[[#This Row],[Date]])</f>
        <v>2014</v>
      </c>
    </row>
    <row r="637" spans="1:11" x14ac:dyDescent="0.3">
      <c r="A637" s="4" t="s">
        <v>8</v>
      </c>
      <c r="B637" s="4" t="str" cm="1">
        <f t="array" ref="B637">_xlfn.IFS(Sales_Table[[#This Row],[Discounts]]&gt;50000,"High discount",Sales_Table[[#This Row],[Discounts]]&gt;=5001,"medium discount",Sales_Table[[#This Row],[Discounts]]&gt;=1,"Low discount",Sales_Table[[#This Row],[Discounts]]&lt;1,"None")</f>
        <v>Low discount</v>
      </c>
      <c r="C637">
        <v>388</v>
      </c>
      <c r="D637" s="1">
        <v>7</v>
      </c>
      <c r="E637" s="1">
        <f>Sales_Table[[#This Row],[Units Sold]]*Sales_Table[[#This Row],[Sale Price]]-Sales_Table[[#This Row],[Discounts]]</f>
        <v>2335.7600000000002</v>
      </c>
      <c r="F637" s="1">
        <v>380.24</v>
      </c>
      <c r="G637" s="1">
        <v>1940</v>
      </c>
      <c r="H637" s="1">
        <f>Sales_Table[[#This Row],[sales amount]]-Sales_Table[[#This Row],[COGS]]</f>
        <v>395.76000000000022</v>
      </c>
      <c r="I637" s="5">
        <v>41883</v>
      </c>
      <c r="J637" s="8">
        <f>MONTH(Sales_Table[[#This Row],[Date]])</f>
        <v>9</v>
      </c>
      <c r="K637" s="8">
        <f>YEAR(Sales_Table[[#This Row],[Date]])</f>
        <v>2014</v>
      </c>
    </row>
    <row r="638" spans="1:11" x14ac:dyDescent="0.3">
      <c r="A638" s="4" t="s">
        <v>8</v>
      </c>
      <c r="B638" s="4" t="str" cm="1">
        <f t="array" ref="B638">_xlfn.IFS(Sales_Table[[#This Row],[Discounts]]&gt;50000,"High discount",Sales_Table[[#This Row],[Discounts]]&gt;=5001,"medium discount",Sales_Table[[#This Row],[Discounts]]&gt;=1,"Low discount",Sales_Table[[#This Row],[Discounts]]&lt;1,"None")</f>
        <v>Low discount</v>
      </c>
      <c r="C638">
        <v>1727</v>
      </c>
      <c r="D638" s="1">
        <v>7</v>
      </c>
      <c r="E638" s="1">
        <f>Sales_Table[[#This Row],[Units Sold]]*Sales_Table[[#This Row],[Sale Price]]-Sales_Table[[#This Row],[Discounts]]</f>
        <v>10396.540000000001</v>
      </c>
      <c r="F638" s="1">
        <v>1692.46</v>
      </c>
      <c r="G638" s="1">
        <v>8635</v>
      </c>
      <c r="H638" s="1">
        <f>Sales_Table[[#This Row],[sales amount]]-Sales_Table[[#This Row],[COGS]]</f>
        <v>1761.5400000000009</v>
      </c>
      <c r="I638" s="5">
        <v>41548</v>
      </c>
      <c r="J638" s="8">
        <f>MONTH(Sales_Table[[#This Row],[Date]])</f>
        <v>10</v>
      </c>
      <c r="K638" s="8">
        <f>YEAR(Sales_Table[[#This Row],[Date]])</f>
        <v>2013</v>
      </c>
    </row>
    <row r="639" spans="1:11" x14ac:dyDescent="0.3">
      <c r="A639" s="4" t="s">
        <v>8</v>
      </c>
      <c r="B639" s="4" t="str" cm="1">
        <f t="array" ref="B639">_xlfn.IFS(Sales_Table[[#This Row],[Discounts]]&gt;50000,"High discount",Sales_Table[[#This Row],[Discounts]]&gt;=5001,"medium discount",Sales_Table[[#This Row],[Discounts]]&gt;=1,"Low discount",Sales_Table[[#This Row],[Discounts]]&lt;1,"None")</f>
        <v>Low discount</v>
      </c>
      <c r="C639">
        <v>2300</v>
      </c>
      <c r="D639" s="1">
        <v>15</v>
      </c>
      <c r="E639" s="1">
        <f>Sales_Table[[#This Row],[Units Sold]]*Sales_Table[[#This Row],[Sale Price]]-Sales_Table[[#This Row],[Discounts]]</f>
        <v>29670</v>
      </c>
      <c r="F639" s="1">
        <v>4830</v>
      </c>
      <c r="G639" s="1">
        <v>23000</v>
      </c>
      <c r="H639" s="1">
        <f>Sales_Table[[#This Row],[sales amount]]-Sales_Table[[#This Row],[COGS]]</f>
        <v>6670</v>
      </c>
      <c r="I639" s="5">
        <v>41974</v>
      </c>
      <c r="J639" s="8">
        <f>MONTH(Sales_Table[[#This Row],[Date]])</f>
        <v>12</v>
      </c>
      <c r="K639" s="8">
        <f>YEAR(Sales_Table[[#This Row],[Date]])</f>
        <v>2014</v>
      </c>
    </row>
    <row r="640" spans="1:11" x14ac:dyDescent="0.3">
      <c r="A640" s="4" t="s">
        <v>9</v>
      </c>
      <c r="B640" s="4" t="str" cm="1">
        <f t="array" ref="B640">_xlfn.IFS(Sales_Table[[#This Row],[Discounts]]&gt;50000,"High discount",Sales_Table[[#This Row],[Discounts]]&gt;=5001,"medium discount",Sales_Table[[#This Row],[Discounts]]&gt;=1,"Low discount",Sales_Table[[#This Row],[Discounts]]&lt;1,"None")</f>
        <v>Low discount</v>
      </c>
      <c r="C640">
        <v>260</v>
      </c>
      <c r="D640" s="1">
        <v>20</v>
      </c>
      <c r="E640" s="1">
        <f>Sales_Table[[#This Row],[Units Sold]]*Sales_Table[[#This Row],[Sale Price]]-Sales_Table[[#This Row],[Discounts]]</f>
        <v>4472</v>
      </c>
      <c r="F640" s="1">
        <v>728</v>
      </c>
      <c r="G640" s="1">
        <v>2600</v>
      </c>
      <c r="H640" s="1">
        <f>Sales_Table[[#This Row],[sales amount]]-Sales_Table[[#This Row],[COGS]]</f>
        <v>1872</v>
      </c>
      <c r="I640" s="5">
        <v>41671</v>
      </c>
      <c r="J640" s="8">
        <f>MONTH(Sales_Table[[#This Row],[Date]])</f>
        <v>2</v>
      </c>
      <c r="K640" s="8">
        <f>YEAR(Sales_Table[[#This Row],[Date]])</f>
        <v>2014</v>
      </c>
    </row>
    <row r="641" spans="1:11" x14ac:dyDescent="0.3">
      <c r="A641" s="4" t="s">
        <v>9</v>
      </c>
      <c r="B641" s="4" t="str" cm="1">
        <f t="array" ref="B641">_xlfn.IFS(Sales_Table[[#This Row],[Discounts]]&gt;50000,"High discount",Sales_Table[[#This Row],[Discounts]]&gt;=5001,"medium discount",Sales_Table[[#This Row],[Discounts]]&gt;=1,"Low discount",Sales_Table[[#This Row],[Discounts]]&lt;1,"None")</f>
        <v>medium discount</v>
      </c>
      <c r="C641">
        <v>2470</v>
      </c>
      <c r="D641" s="1">
        <v>15</v>
      </c>
      <c r="E641" s="1">
        <f>Sales_Table[[#This Row],[Units Sold]]*Sales_Table[[#This Row],[Sale Price]]-Sales_Table[[#This Row],[Discounts]]</f>
        <v>31863</v>
      </c>
      <c r="F641" s="1">
        <v>5187</v>
      </c>
      <c r="G641" s="1">
        <v>24700</v>
      </c>
      <c r="H641" s="1">
        <f>Sales_Table[[#This Row],[sales amount]]-Sales_Table[[#This Row],[COGS]]</f>
        <v>7163</v>
      </c>
      <c r="I641" s="5">
        <v>41518</v>
      </c>
      <c r="J641" s="8">
        <f>MONTH(Sales_Table[[#This Row],[Date]])</f>
        <v>9</v>
      </c>
      <c r="K641" s="8">
        <f>YEAR(Sales_Table[[#This Row],[Date]])</f>
        <v>2013</v>
      </c>
    </row>
    <row r="642" spans="1:11" x14ac:dyDescent="0.3">
      <c r="A642" s="4" t="s">
        <v>9</v>
      </c>
      <c r="B642" s="4" t="str" cm="1">
        <f t="array" ref="B642">_xlfn.IFS(Sales_Table[[#This Row],[Discounts]]&gt;50000,"High discount",Sales_Table[[#This Row],[Discounts]]&gt;=5001,"medium discount",Sales_Table[[#This Row],[Discounts]]&gt;=1,"Low discount",Sales_Table[[#This Row],[Discounts]]&lt;1,"None")</f>
        <v>Low discount</v>
      </c>
      <c r="C642">
        <v>1743</v>
      </c>
      <c r="D642" s="1">
        <v>15</v>
      </c>
      <c r="E642" s="1">
        <f>Sales_Table[[#This Row],[Units Sold]]*Sales_Table[[#This Row],[Sale Price]]-Sales_Table[[#This Row],[Discounts]]</f>
        <v>22484.7</v>
      </c>
      <c r="F642" s="1">
        <v>3660.3</v>
      </c>
      <c r="G642" s="1">
        <v>17430</v>
      </c>
      <c r="H642" s="1">
        <f>Sales_Table[[#This Row],[sales amount]]-Sales_Table[[#This Row],[COGS]]</f>
        <v>5054.7000000000007</v>
      </c>
      <c r="I642" s="5">
        <v>41548</v>
      </c>
      <c r="J642" s="8">
        <f>MONTH(Sales_Table[[#This Row],[Date]])</f>
        <v>10</v>
      </c>
      <c r="K642" s="8">
        <f>YEAR(Sales_Table[[#This Row],[Date]])</f>
        <v>2013</v>
      </c>
    </row>
    <row r="643" spans="1:11" x14ac:dyDescent="0.3">
      <c r="A643" s="4" t="s">
        <v>9</v>
      </c>
      <c r="B643" s="4" t="str" cm="1">
        <f t="array" ref="B643">_xlfn.IFS(Sales_Table[[#This Row],[Discounts]]&gt;50000,"High discount",Sales_Table[[#This Row],[Discounts]]&gt;=5001,"medium discount",Sales_Table[[#This Row],[Discounts]]&gt;=1,"Low discount",Sales_Table[[#This Row],[Discounts]]&lt;1,"None")</f>
        <v>Low discount</v>
      </c>
      <c r="C643">
        <v>2914</v>
      </c>
      <c r="D643" s="1">
        <v>12</v>
      </c>
      <c r="E643" s="1">
        <f>Sales_Table[[#This Row],[Units Sold]]*Sales_Table[[#This Row],[Sale Price]]-Sales_Table[[#This Row],[Discounts]]</f>
        <v>30072.48</v>
      </c>
      <c r="F643" s="1">
        <v>4895.5200000000004</v>
      </c>
      <c r="G643" s="1">
        <v>8742</v>
      </c>
      <c r="H643" s="1">
        <f>Sales_Table[[#This Row],[sales amount]]-Sales_Table[[#This Row],[COGS]]</f>
        <v>21330.48</v>
      </c>
      <c r="I643" s="5">
        <v>41913</v>
      </c>
      <c r="J643" s="8">
        <f>MONTH(Sales_Table[[#This Row],[Date]])</f>
        <v>10</v>
      </c>
      <c r="K643" s="8">
        <f>YEAR(Sales_Table[[#This Row],[Date]])</f>
        <v>2014</v>
      </c>
    </row>
    <row r="644" spans="1:11" x14ac:dyDescent="0.3">
      <c r="A644" s="4" t="s">
        <v>9</v>
      </c>
      <c r="B644" s="4" t="str" cm="1">
        <f t="array" ref="B644">_xlfn.IFS(Sales_Table[[#This Row],[Discounts]]&gt;50000,"High discount",Sales_Table[[#This Row],[Discounts]]&gt;=5001,"medium discount",Sales_Table[[#This Row],[Discounts]]&gt;=1,"Low discount",Sales_Table[[#This Row],[Discounts]]&lt;1,"None")</f>
        <v>Low discount</v>
      </c>
      <c r="C644">
        <v>1731</v>
      </c>
      <c r="D644" s="1">
        <v>7</v>
      </c>
      <c r="E644" s="1">
        <f>Sales_Table[[#This Row],[Units Sold]]*Sales_Table[[#This Row],[Sale Price]]-Sales_Table[[#This Row],[Discounts]]</f>
        <v>10420.619999999999</v>
      </c>
      <c r="F644" s="1">
        <v>1696.38</v>
      </c>
      <c r="G644" s="1">
        <v>8655</v>
      </c>
      <c r="H644" s="1">
        <f>Sales_Table[[#This Row],[sales amount]]-Sales_Table[[#This Row],[COGS]]</f>
        <v>1765.619999999999</v>
      </c>
      <c r="I644" s="5">
        <v>41913</v>
      </c>
      <c r="J644" s="8">
        <f>MONTH(Sales_Table[[#This Row],[Date]])</f>
        <v>10</v>
      </c>
      <c r="K644" s="8">
        <f>YEAR(Sales_Table[[#This Row],[Date]])</f>
        <v>2014</v>
      </c>
    </row>
    <row r="645" spans="1:11" x14ac:dyDescent="0.3">
      <c r="A645" s="4" t="s">
        <v>9</v>
      </c>
      <c r="B645" s="4" t="str" cm="1">
        <f t="array" ref="B645">_xlfn.IFS(Sales_Table[[#This Row],[Discounts]]&gt;50000,"High discount",Sales_Table[[#This Row],[Discounts]]&gt;=5001,"medium discount",Sales_Table[[#This Row],[Discounts]]&gt;=1,"Low discount",Sales_Table[[#This Row],[Discounts]]&lt;1,"None")</f>
        <v>medium discount</v>
      </c>
      <c r="C645">
        <v>700</v>
      </c>
      <c r="D645" s="1">
        <v>350</v>
      </c>
      <c r="E645" s="1">
        <f>Sales_Table[[#This Row],[Units Sold]]*Sales_Table[[#This Row],[Sale Price]]-Sales_Table[[#This Row],[Discounts]]</f>
        <v>210700</v>
      </c>
      <c r="F645" s="1">
        <v>34300</v>
      </c>
      <c r="G645" s="1">
        <v>182000</v>
      </c>
      <c r="H645" s="1">
        <f>Sales_Table[[#This Row],[sales amount]]-Sales_Table[[#This Row],[COGS]]</f>
        <v>28700</v>
      </c>
      <c r="I645" s="5">
        <v>41944</v>
      </c>
      <c r="J645" s="8">
        <f>MONTH(Sales_Table[[#This Row],[Date]])</f>
        <v>11</v>
      </c>
      <c r="K645" s="8">
        <f>YEAR(Sales_Table[[#This Row],[Date]])</f>
        <v>2014</v>
      </c>
    </row>
    <row r="646" spans="1:11" x14ac:dyDescent="0.3">
      <c r="A646" s="4" t="s">
        <v>9</v>
      </c>
      <c r="B646" s="4" t="str" cm="1">
        <f t="array" ref="B646">_xlfn.IFS(Sales_Table[[#This Row],[Discounts]]&gt;50000,"High discount",Sales_Table[[#This Row],[Discounts]]&gt;=5001,"medium discount",Sales_Table[[#This Row],[Discounts]]&gt;=1,"Low discount",Sales_Table[[#This Row],[Discounts]]&lt;1,"None")</f>
        <v>Low discount</v>
      </c>
      <c r="C646">
        <v>2222</v>
      </c>
      <c r="D646" s="1">
        <v>12</v>
      </c>
      <c r="E646" s="1">
        <f>Sales_Table[[#This Row],[Units Sold]]*Sales_Table[[#This Row],[Sale Price]]-Sales_Table[[#This Row],[Discounts]]</f>
        <v>22931.040000000001</v>
      </c>
      <c r="F646" s="1">
        <v>3732.96</v>
      </c>
      <c r="G646" s="1">
        <v>6666</v>
      </c>
      <c r="H646" s="1">
        <f>Sales_Table[[#This Row],[sales amount]]-Sales_Table[[#This Row],[COGS]]</f>
        <v>16265.04</v>
      </c>
      <c r="I646" s="5">
        <v>41579</v>
      </c>
      <c r="J646" s="8">
        <f>MONTH(Sales_Table[[#This Row],[Date]])</f>
        <v>11</v>
      </c>
      <c r="K646" s="8">
        <f>YEAR(Sales_Table[[#This Row],[Date]])</f>
        <v>2013</v>
      </c>
    </row>
    <row r="647" spans="1:11" x14ac:dyDescent="0.3">
      <c r="A647" s="4" t="s">
        <v>9</v>
      </c>
      <c r="B647" s="4" t="str" cm="1">
        <f t="array" ref="B647">_xlfn.IFS(Sales_Table[[#This Row],[Discounts]]&gt;50000,"High discount",Sales_Table[[#This Row],[Discounts]]&gt;=5001,"medium discount",Sales_Table[[#This Row],[Discounts]]&gt;=1,"Low discount",Sales_Table[[#This Row],[Discounts]]&lt;1,"None")</f>
        <v>High discount</v>
      </c>
      <c r="C647">
        <v>1177</v>
      </c>
      <c r="D647" s="1">
        <v>350</v>
      </c>
      <c r="E647" s="1">
        <f>Sales_Table[[#This Row],[Units Sold]]*Sales_Table[[#This Row],[Sale Price]]-Sales_Table[[#This Row],[Discounts]]</f>
        <v>354277</v>
      </c>
      <c r="F647" s="1">
        <v>57673</v>
      </c>
      <c r="G647" s="1">
        <v>306020</v>
      </c>
      <c r="H647" s="1">
        <f>Sales_Table[[#This Row],[sales amount]]-Sales_Table[[#This Row],[COGS]]</f>
        <v>48257</v>
      </c>
      <c r="I647" s="5">
        <v>41944</v>
      </c>
      <c r="J647" s="8">
        <f>MONTH(Sales_Table[[#This Row],[Date]])</f>
        <v>11</v>
      </c>
      <c r="K647" s="8">
        <f>YEAR(Sales_Table[[#This Row],[Date]])</f>
        <v>2014</v>
      </c>
    </row>
    <row r="648" spans="1:11" x14ac:dyDescent="0.3">
      <c r="A648" s="4" t="s">
        <v>9</v>
      </c>
      <c r="B648" s="4" t="str" cm="1">
        <f t="array" ref="B648">_xlfn.IFS(Sales_Table[[#This Row],[Discounts]]&gt;50000,"High discount",Sales_Table[[#This Row],[Discounts]]&gt;=5001,"medium discount",Sales_Table[[#This Row],[Discounts]]&gt;=1,"Low discount",Sales_Table[[#This Row],[Discounts]]&lt;1,"None")</f>
        <v>High discount</v>
      </c>
      <c r="C648">
        <v>1922</v>
      </c>
      <c r="D648" s="1">
        <v>350</v>
      </c>
      <c r="E648" s="1">
        <f>Sales_Table[[#This Row],[Units Sold]]*Sales_Table[[#This Row],[Sale Price]]-Sales_Table[[#This Row],[Discounts]]</f>
        <v>578522</v>
      </c>
      <c r="F648" s="1">
        <v>94178</v>
      </c>
      <c r="G648" s="1">
        <v>499720</v>
      </c>
      <c r="H648" s="1">
        <f>Sales_Table[[#This Row],[sales amount]]-Sales_Table[[#This Row],[COGS]]</f>
        <v>78802</v>
      </c>
      <c r="I648" s="5">
        <v>41579</v>
      </c>
      <c r="J648" s="8">
        <f>MONTH(Sales_Table[[#This Row],[Date]])</f>
        <v>11</v>
      </c>
      <c r="K648" s="8">
        <f>YEAR(Sales_Table[[#This Row],[Date]])</f>
        <v>2013</v>
      </c>
    </row>
    <row r="649" spans="1:11" x14ac:dyDescent="0.3">
      <c r="A649" s="4" t="s">
        <v>10</v>
      </c>
      <c r="B649" s="4" t="str" cm="1">
        <f t="array" ref="B649">_xlfn.IFS(Sales_Table[[#This Row],[Discounts]]&gt;50000,"High discount",Sales_Table[[#This Row],[Discounts]]&gt;=5001,"medium discount",Sales_Table[[#This Row],[Discounts]]&gt;=1,"Low discount",Sales_Table[[#This Row],[Discounts]]&lt;1,"None")</f>
        <v>medium discount</v>
      </c>
      <c r="C649">
        <v>1575</v>
      </c>
      <c r="D649" s="1">
        <v>125</v>
      </c>
      <c r="E649" s="1">
        <f>Sales_Table[[#This Row],[Units Sold]]*Sales_Table[[#This Row],[Sale Price]]-Sales_Table[[#This Row],[Discounts]]</f>
        <v>169312.5</v>
      </c>
      <c r="F649" s="1">
        <v>27562.5</v>
      </c>
      <c r="G649" s="1">
        <v>189000</v>
      </c>
      <c r="H649" s="1">
        <f>Sales_Table[[#This Row],[sales amount]]-Sales_Table[[#This Row],[COGS]]</f>
        <v>-19687.5</v>
      </c>
      <c r="I649" s="5">
        <v>41671</v>
      </c>
      <c r="J649" s="8">
        <f>MONTH(Sales_Table[[#This Row],[Date]])</f>
        <v>2</v>
      </c>
      <c r="K649" s="8">
        <f>YEAR(Sales_Table[[#This Row],[Date]])</f>
        <v>2014</v>
      </c>
    </row>
    <row r="650" spans="1:11" x14ac:dyDescent="0.3">
      <c r="A650" s="4" t="s">
        <v>10</v>
      </c>
      <c r="B650" s="4" t="str" cm="1">
        <f t="array" ref="B650">_xlfn.IFS(Sales_Table[[#This Row],[Discounts]]&gt;50000,"High discount",Sales_Table[[#This Row],[Discounts]]&gt;=5001,"medium discount",Sales_Table[[#This Row],[Discounts]]&gt;=1,"Low discount",Sales_Table[[#This Row],[Discounts]]&lt;1,"None")</f>
        <v>Low discount</v>
      </c>
      <c r="C650">
        <v>606</v>
      </c>
      <c r="D650" s="1">
        <v>20</v>
      </c>
      <c r="E650" s="1">
        <f>Sales_Table[[#This Row],[Units Sold]]*Sales_Table[[#This Row],[Sale Price]]-Sales_Table[[#This Row],[Discounts]]</f>
        <v>10423.200000000001</v>
      </c>
      <c r="F650" s="1">
        <v>1696.8000000000002</v>
      </c>
      <c r="G650" s="1">
        <v>6060</v>
      </c>
      <c r="H650" s="1">
        <f>Sales_Table[[#This Row],[sales amount]]-Sales_Table[[#This Row],[COGS]]</f>
        <v>4363.2000000000007</v>
      </c>
      <c r="I650" s="5">
        <v>41730</v>
      </c>
      <c r="J650" s="8">
        <f>MONTH(Sales_Table[[#This Row],[Date]])</f>
        <v>4</v>
      </c>
      <c r="K650" s="8">
        <f>YEAR(Sales_Table[[#This Row],[Date]])</f>
        <v>2014</v>
      </c>
    </row>
    <row r="651" spans="1:11" x14ac:dyDescent="0.3">
      <c r="A651" s="4" t="s">
        <v>10</v>
      </c>
      <c r="B651" s="4" t="str" cm="1">
        <f t="array" ref="B651">_xlfn.IFS(Sales_Table[[#This Row],[Discounts]]&gt;50000,"High discount",Sales_Table[[#This Row],[Discounts]]&gt;=5001,"medium discount",Sales_Table[[#This Row],[Discounts]]&gt;=1,"Low discount",Sales_Table[[#This Row],[Discounts]]&lt;1,"None")</f>
        <v>High discount</v>
      </c>
      <c r="C651">
        <v>2460</v>
      </c>
      <c r="D651" s="1">
        <v>300</v>
      </c>
      <c r="E651" s="1">
        <f>Sales_Table[[#This Row],[Units Sold]]*Sales_Table[[#This Row],[Sale Price]]-Sales_Table[[#This Row],[Discounts]]</f>
        <v>634680</v>
      </c>
      <c r="F651" s="1">
        <v>103320</v>
      </c>
      <c r="G651" s="1">
        <v>615000</v>
      </c>
      <c r="H651" s="1">
        <f>Sales_Table[[#This Row],[sales amount]]-Sales_Table[[#This Row],[COGS]]</f>
        <v>19680</v>
      </c>
      <c r="I651" s="5">
        <v>41821</v>
      </c>
      <c r="J651" s="8">
        <f>MONTH(Sales_Table[[#This Row],[Date]])</f>
        <v>7</v>
      </c>
      <c r="K651" s="8">
        <f>YEAR(Sales_Table[[#This Row],[Date]])</f>
        <v>2014</v>
      </c>
    </row>
    <row r="652" spans="1:11" x14ac:dyDescent="0.3">
      <c r="A652" s="4" t="s">
        <v>10</v>
      </c>
      <c r="B652" s="4" t="str" cm="1">
        <f t="array" ref="B652">_xlfn.IFS(Sales_Table[[#This Row],[Discounts]]&gt;50000,"High discount",Sales_Table[[#This Row],[Discounts]]&gt;=5001,"medium discount",Sales_Table[[#This Row],[Discounts]]&gt;=1,"Low discount",Sales_Table[[#This Row],[Discounts]]&lt;1,"None")</f>
        <v>medium discount</v>
      </c>
      <c r="C652">
        <v>269</v>
      </c>
      <c r="D652" s="1">
        <v>300</v>
      </c>
      <c r="E652" s="1">
        <f>Sales_Table[[#This Row],[Units Sold]]*Sales_Table[[#This Row],[Sale Price]]-Sales_Table[[#This Row],[Discounts]]</f>
        <v>69402</v>
      </c>
      <c r="F652" s="1">
        <v>11298</v>
      </c>
      <c r="G652" s="1">
        <v>67250</v>
      </c>
      <c r="H652" s="1">
        <f>Sales_Table[[#This Row],[sales amount]]-Sales_Table[[#This Row],[COGS]]</f>
        <v>2152</v>
      </c>
      <c r="I652" s="5">
        <v>41548</v>
      </c>
      <c r="J652" s="8">
        <f>MONTH(Sales_Table[[#This Row],[Date]])</f>
        <v>10</v>
      </c>
      <c r="K652" s="8">
        <f>YEAR(Sales_Table[[#This Row],[Date]])</f>
        <v>2013</v>
      </c>
    </row>
    <row r="653" spans="1:11" x14ac:dyDescent="0.3">
      <c r="A653" s="4" t="s">
        <v>10</v>
      </c>
      <c r="B653" s="4" t="str" cm="1">
        <f t="array" ref="B653">_xlfn.IFS(Sales_Table[[#This Row],[Discounts]]&gt;50000,"High discount",Sales_Table[[#This Row],[Discounts]]&gt;=5001,"medium discount",Sales_Table[[#This Row],[Discounts]]&gt;=1,"Low discount",Sales_Table[[#This Row],[Discounts]]&lt;1,"None")</f>
        <v>High discount</v>
      </c>
      <c r="C653">
        <v>2536</v>
      </c>
      <c r="D653" s="1">
        <v>300</v>
      </c>
      <c r="E653" s="1">
        <f>Sales_Table[[#This Row],[Units Sold]]*Sales_Table[[#This Row],[Sale Price]]-Sales_Table[[#This Row],[Discounts]]</f>
        <v>654288</v>
      </c>
      <c r="F653" s="1">
        <v>106512</v>
      </c>
      <c r="G653" s="1">
        <v>634000</v>
      </c>
      <c r="H653" s="1">
        <f>Sales_Table[[#This Row],[sales amount]]-Sales_Table[[#This Row],[COGS]]</f>
        <v>20288</v>
      </c>
      <c r="I653" s="5">
        <v>41579</v>
      </c>
      <c r="J653" s="8">
        <f>MONTH(Sales_Table[[#This Row],[Date]])</f>
        <v>11</v>
      </c>
      <c r="K653" s="8">
        <f>YEAR(Sales_Table[[#This Row],[Date]])</f>
        <v>2013</v>
      </c>
    </row>
    <row r="654" spans="1:11" x14ac:dyDescent="0.3">
      <c r="A654" s="4" t="s">
        <v>11</v>
      </c>
      <c r="B654" s="4" t="str" cm="1">
        <f t="array" ref="B654">_xlfn.IFS(Sales_Table[[#This Row],[Discounts]]&gt;50000,"High discount",Sales_Table[[#This Row],[Discounts]]&gt;=5001,"medium discount",Sales_Table[[#This Row],[Discounts]]&gt;=1,"Low discount",Sales_Table[[#This Row],[Discounts]]&lt;1,"None")</f>
        <v>Low discount</v>
      </c>
      <c r="C654">
        <v>2903</v>
      </c>
      <c r="D654" s="1">
        <v>7</v>
      </c>
      <c r="E654" s="1">
        <f>Sales_Table[[#This Row],[Units Sold]]*Sales_Table[[#This Row],[Sale Price]]-Sales_Table[[#This Row],[Discounts]]</f>
        <v>17476.060000000001</v>
      </c>
      <c r="F654" s="1">
        <v>2844.94</v>
      </c>
      <c r="G654" s="1">
        <v>14515</v>
      </c>
      <c r="H654" s="1">
        <f>Sales_Table[[#This Row],[sales amount]]-Sales_Table[[#This Row],[COGS]]</f>
        <v>2961.0600000000013</v>
      </c>
      <c r="I654" s="5">
        <v>41699</v>
      </c>
      <c r="J654" s="8">
        <f>MONTH(Sales_Table[[#This Row],[Date]])</f>
        <v>3</v>
      </c>
      <c r="K654" s="8">
        <f>YEAR(Sales_Table[[#This Row],[Date]])</f>
        <v>2014</v>
      </c>
    </row>
    <row r="655" spans="1:11" x14ac:dyDescent="0.3">
      <c r="A655" s="4" t="s">
        <v>11</v>
      </c>
      <c r="B655" s="4" t="str" cm="1">
        <f t="array" ref="B655">_xlfn.IFS(Sales_Table[[#This Row],[Discounts]]&gt;50000,"High discount",Sales_Table[[#This Row],[Discounts]]&gt;=5001,"medium discount",Sales_Table[[#This Row],[Discounts]]&gt;=1,"Low discount",Sales_Table[[#This Row],[Discounts]]&lt;1,"None")</f>
        <v>High discount</v>
      </c>
      <c r="C655">
        <v>2541</v>
      </c>
      <c r="D655" s="1">
        <v>300</v>
      </c>
      <c r="E655" s="1">
        <f>Sales_Table[[#This Row],[Units Sold]]*Sales_Table[[#This Row],[Sale Price]]-Sales_Table[[#This Row],[Discounts]]</f>
        <v>655578</v>
      </c>
      <c r="F655" s="1">
        <v>106722</v>
      </c>
      <c r="G655" s="1">
        <v>635250</v>
      </c>
      <c r="H655" s="1">
        <f>Sales_Table[[#This Row],[sales amount]]-Sales_Table[[#This Row],[COGS]]</f>
        <v>20328</v>
      </c>
      <c r="I655" s="5">
        <v>41852</v>
      </c>
      <c r="J655" s="8">
        <f>MONTH(Sales_Table[[#This Row],[Date]])</f>
        <v>8</v>
      </c>
      <c r="K655" s="8">
        <f>YEAR(Sales_Table[[#This Row],[Date]])</f>
        <v>2014</v>
      </c>
    </row>
    <row r="656" spans="1:11" x14ac:dyDescent="0.3">
      <c r="A656" s="4" t="s">
        <v>11</v>
      </c>
      <c r="B656" s="4" t="str" cm="1">
        <f t="array" ref="B656">_xlfn.IFS(Sales_Table[[#This Row],[Discounts]]&gt;50000,"High discount",Sales_Table[[#This Row],[Discounts]]&gt;=5001,"medium discount",Sales_Table[[#This Row],[Discounts]]&gt;=1,"Low discount",Sales_Table[[#This Row],[Discounts]]&lt;1,"None")</f>
        <v>medium discount</v>
      </c>
      <c r="C656">
        <v>269</v>
      </c>
      <c r="D656" s="1">
        <v>300</v>
      </c>
      <c r="E656" s="1">
        <f>Sales_Table[[#This Row],[Units Sold]]*Sales_Table[[#This Row],[Sale Price]]-Sales_Table[[#This Row],[Discounts]]</f>
        <v>69402</v>
      </c>
      <c r="F656" s="1">
        <v>11298</v>
      </c>
      <c r="G656" s="1">
        <v>67250</v>
      </c>
      <c r="H656" s="1">
        <f>Sales_Table[[#This Row],[sales amount]]-Sales_Table[[#This Row],[COGS]]</f>
        <v>2152</v>
      </c>
      <c r="I656" s="5">
        <v>41548</v>
      </c>
      <c r="J656" s="8">
        <f>MONTH(Sales_Table[[#This Row],[Date]])</f>
        <v>10</v>
      </c>
      <c r="K656" s="8">
        <f>YEAR(Sales_Table[[#This Row],[Date]])</f>
        <v>2013</v>
      </c>
    </row>
    <row r="657" spans="1:11" x14ac:dyDescent="0.3">
      <c r="A657" s="4" t="s">
        <v>11</v>
      </c>
      <c r="B657" s="4" t="str" cm="1">
        <f t="array" ref="B657">_xlfn.IFS(Sales_Table[[#This Row],[Discounts]]&gt;50000,"High discount",Sales_Table[[#This Row],[Discounts]]&gt;=5001,"medium discount",Sales_Table[[#This Row],[Discounts]]&gt;=1,"Low discount",Sales_Table[[#This Row],[Discounts]]&lt;1,"None")</f>
        <v>High discount</v>
      </c>
      <c r="C657">
        <v>1496</v>
      </c>
      <c r="D657" s="1">
        <v>300</v>
      </c>
      <c r="E657" s="1">
        <f>Sales_Table[[#This Row],[Units Sold]]*Sales_Table[[#This Row],[Sale Price]]-Sales_Table[[#This Row],[Discounts]]</f>
        <v>385968</v>
      </c>
      <c r="F657" s="1">
        <v>62832</v>
      </c>
      <c r="G657" s="1">
        <v>374000</v>
      </c>
      <c r="H657" s="1">
        <f>Sales_Table[[#This Row],[sales amount]]-Sales_Table[[#This Row],[COGS]]</f>
        <v>11968</v>
      </c>
      <c r="I657" s="5">
        <v>41913</v>
      </c>
      <c r="J657" s="8">
        <f>MONTH(Sales_Table[[#This Row],[Date]])</f>
        <v>10</v>
      </c>
      <c r="K657" s="8">
        <f>YEAR(Sales_Table[[#This Row],[Date]])</f>
        <v>2014</v>
      </c>
    </row>
    <row r="658" spans="1:11" x14ac:dyDescent="0.3">
      <c r="A658" s="4" t="s">
        <v>11</v>
      </c>
      <c r="B658" s="4" t="str" cm="1">
        <f t="array" ref="B658">_xlfn.IFS(Sales_Table[[#This Row],[Discounts]]&gt;50000,"High discount",Sales_Table[[#This Row],[Discounts]]&gt;=5001,"medium discount",Sales_Table[[#This Row],[Discounts]]&gt;=1,"Low discount",Sales_Table[[#This Row],[Discounts]]&lt;1,"None")</f>
        <v>medium discount</v>
      </c>
      <c r="C658">
        <v>1010</v>
      </c>
      <c r="D658" s="1">
        <v>300</v>
      </c>
      <c r="E658" s="1">
        <f>Sales_Table[[#This Row],[Units Sold]]*Sales_Table[[#This Row],[Sale Price]]-Sales_Table[[#This Row],[Discounts]]</f>
        <v>260580</v>
      </c>
      <c r="F658" s="1">
        <v>42420</v>
      </c>
      <c r="G658" s="1">
        <v>252500</v>
      </c>
      <c r="H658" s="1">
        <f>Sales_Table[[#This Row],[sales amount]]-Sales_Table[[#This Row],[COGS]]</f>
        <v>8080</v>
      </c>
      <c r="I658" s="5">
        <v>41913</v>
      </c>
      <c r="J658" s="8">
        <f>MONTH(Sales_Table[[#This Row],[Date]])</f>
        <v>10</v>
      </c>
      <c r="K658" s="8">
        <f>YEAR(Sales_Table[[#This Row],[Date]])</f>
        <v>2014</v>
      </c>
    </row>
    <row r="659" spans="1:11" x14ac:dyDescent="0.3">
      <c r="A659" s="4" t="s">
        <v>11</v>
      </c>
      <c r="B659" s="4" t="str" cm="1">
        <f t="array" ref="B659">_xlfn.IFS(Sales_Table[[#This Row],[Discounts]]&gt;50000,"High discount",Sales_Table[[#This Row],[Discounts]]&gt;=5001,"medium discount",Sales_Table[[#This Row],[Discounts]]&gt;=1,"Low discount",Sales_Table[[#This Row],[Discounts]]&lt;1,"None")</f>
        <v>High discount</v>
      </c>
      <c r="C659">
        <v>1281</v>
      </c>
      <c r="D659" s="1">
        <v>350</v>
      </c>
      <c r="E659" s="1">
        <f>Sales_Table[[#This Row],[Units Sold]]*Sales_Table[[#This Row],[Sale Price]]-Sales_Table[[#This Row],[Discounts]]</f>
        <v>385581</v>
      </c>
      <c r="F659" s="1">
        <v>62769</v>
      </c>
      <c r="G659" s="1">
        <v>333060</v>
      </c>
      <c r="H659" s="1">
        <f>Sales_Table[[#This Row],[sales amount]]-Sales_Table[[#This Row],[COGS]]</f>
        <v>52521</v>
      </c>
      <c r="I659" s="5">
        <v>41609</v>
      </c>
      <c r="J659" s="8">
        <f>MONTH(Sales_Table[[#This Row],[Date]])</f>
        <v>12</v>
      </c>
      <c r="K659" s="8">
        <f>YEAR(Sales_Table[[#This Row],[Date]])</f>
        <v>2013</v>
      </c>
    </row>
    <row r="660" spans="1:11" x14ac:dyDescent="0.3">
      <c r="A660" s="4" t="s">
        <v>12</v>
      </c>
      <c r="B660" s="4" t="str" cm="1">
        <f t="array" ref="B660">_xlfn.IFS(Sales_Table[[#This Row],[Discounts]]&gt;50000,"High discount",Sales_Table[[#This Row],[Discounts]]&gt;=5001,"medium discount",Sales_Table[[#This Row],[Discounts]]&gt;=1,"Low discount",Sales_Table[[#This Row],[Discounts]]&lt;1,"None")</f>
        <v>medium discount</v>
      </c>
      <c r="C660">
        <v>888</v>
      </c>
      <c r="D660" s="1">
        <v>300</v>
      </c>
      <c r="E660" s="1">
        <f>Sales_Table[[#This Row],[Units Sold]]*Sales_Table[[#This Row],[Sale Price]]-Sales_Table[[#This Row],[Discounts]]</f>
        <v>229104</v>
      </c>
      <c r="F660" s="1">
        <v>37296</v>
      </c>
      <c r="G660" s="1">
        <v>222000</v>
      </c>
      <c r="H660" s="1">
        <f>Sales_Table[[#This Row],[sales amount]]-Sales_Table[[#This Row],[COGS]]</f>
        <v>7104</v>
      </c>
      <c r="I660" s="5">
        <v>41699</v>
      </c>
      <c r="J660" s="8">
        <f>MONTH(Sales_Table[[#This Row],[Date]])</f>
        <v>3</v>
      </c>
      <c r="K660" s="8">
        <f>YEAR(Sales_Table[[#This Row],[Date]])</f>
        <v>2014</v>
      </c>
    </row>
    <row r="661" spans="1:11" x14ac:dyDescent="0.3">
      <c r="A661" s="4" t="s">
        <v>12</v>
      </c>
      <c r="B661" s="4" t="str" cm="1">
        <f t="array" ref="B661">_xlfn.IFS(Sales_Table[[#This Row],[Discounts]]&gt;50000,"High discount",Sales_Table[[#This Row],[Discounts]]&gt;=5001,"medium discount",Sales_Table[[#This Row],[Discounts]]&gt;=1,"Low discount",Sales_Table[[#This Row],[Discounts]]&lt;1,"None")</f>
        <v>medium discount</v>
      </c>
      <c r="C661">
        <v>2844</v>
      </c>
      <c r="D661" s="1">
        <v>125</v>
      </c>
      <c r="E661" s="1">
        <f>Sales_Table[[#This Row],[Units Sold]]*Sales_Table[[#This Row],[Sale Price]]-Sales_Table[[#This Row],[Discounts]]</f>
        <v>305730</v>
      </c>
      <c r="F661" s="1">
        <v>49770</v>
      </c>
      <c r="G661" s="1">
        <v>341280</v>
      </c>
      <c r="H661" s="1">
        <f>Sales_Table[[#This Row],[sales amount]]-Sales_Table[[#This Row],[COGS]]</f>
        <v>-35550</v>
      </c>
      <c r="I661" s="5">
        <v>41760</v>
      </c>
      <c r="J661" s="8">
        <f>MONTH(Sales_Table[[#This Row],[Date]])</f>
        <v>5</v>
      </c>
      <c r="K661" s="8">
        <f>YEAR(Sales_Table[[#This Row],[Date]])</f>
        <v>2014</v>
      </c>
    </row>
    <row r="662" spans="1:11" x14ac:dyDescent="0.3">
      <c r="A662" s="4" t="s">
        <v>12</v>
      </c>
      <c r="B662" s="4" t="str" cm="1">
        <f t="array" ref="B662">_xlfn.IFS(Sales_Table[[#This Row],[Discounts]]&gt;50000,"High discount",Sales_Table[[#This Row],[Discounts]]&gt;=5001,"medium discount",Sales_Table[[#This Row],[Discounts]]&gt;=1,"Low discount",Sales_Table[[#This Row],[Discounts]]&lt;1,"None")</f>
        <v>Low discount</v>
      </c>
      <c r="C662">
        <v>2475</v>
      </c>
      <c r="D662" s="1">
        <v>12</v>
      </c>
      <c r="E662" s="1">
        <f>Sales_Table[[#This Row],[Units Sold]]*Sales_Table[[#This Row],[Sale Price]]-Sales_Table[[#This Row],[Discounts]]</f>
        <v>25542</v>
      </c>
      <c r="F662" s="1">
        <v>4158</v>
      </c>
      <c r="G662" s="1">
        <v>7425</v>
      </c>
      <c r="H662" s="1">
        <f>Sales_Table[[#This Row],[sales amount]]-Sales_Table[[#This Row],[COGS]]</f>
        <v>18117</v>
      </c>
      <c r="I662" s="5">
        <v>41852</v>
      </c>
      <c r="J662" s="8">
        <f>MONTH(Sales_Table[[#This Row],[Date]])</f>
        <v>8</v>
      </c>
      <c r="K662" s="8">
        <f>YEAR(Sales_Table[[#This Row],[Date]])</f>
        <v>2014</v>
      </c>
    </row>
    <row r="663" spans="1:11" x14ac:dyDescent="0.3">
      <c r="A663" s="4" t="s">
        <v>12</v>
      </c>
      <c r="B663" s="4" t="str" cm="1">
        <f t="array" ref="B663">_xlfn.IFS(Sales_Table[[#This Row],[Discounts]]&gt;50000,"High discount",Sales_Table[[#This Row],[Discounts]]&gt;=5001,"medium discount",Sales_Table[[#This Row],[Discounts]]&gt;=1,"Low discount",Sales_Table[[#This Row],[Discounts]]&lt;1,"None")</f>
        <v>Low discount</v>
      </c>
      <c r="C663">
        <v>1743</v>
      </c>
      <c r="D663" s="1">
        <v>15</v>
      </c>
      <c r="E663" s="1">
        <f>Sales_Table[[#This Row],[Units Sold]]*Sales_Table[[#This Row],[Sale Price]]-Sales_Table[[#This Row],[Discounts]]</f>
        <v>22484.7</v>
      </c>
      <c r="F663" s="1">
        <v>3660.3</v>
      </c>
      <c r="G663" s="1">
        <v>17430</v>
      </c>
      <c r="H663" s="1">
        <f>Sales_Table[[#This Row],[sales amount]]-Sales_Table[[#This Row],[COGS]]</f>
        <v>5054.7000000000007</v>
      </c>
      <c r="I663" s="5">
        <v>41548</v>
      </c>
      <c r="J663" s="8">
        <f>MONTH(Sales_Table[[#This Row],[Date]])</f>
        <v>10</v>
      </c>
      <c r="K663" s="8">
        <f>YEAR(Sales_Table[[#This Row],[Date]])</f>
        <v>2013</v>
      </c>
    </row>
    <row r="664" spans="1:11" x14ac:dyDescent="0.3">
      <c r="A664" s="4" t="s">
        <v>12</v>
      </c>
      <c r="B664" s="4" t="str" cm="1">
        <f t="array" ref="B664">_xlfn.IFS(Sales_Table[[#This Row],[Discounts]]&gt;50000,"High discount",Sales_Table[[#This Row],[Discounts]]&gt;=5001,"medium discount",Sales_Table[[#This Row],[Discounts]]&gt;=1,"Low discount",Sales_Table[[#This Row],[Discounts]]&lt;1,"None")</f>
        <v>Low discount</v>
      </c>
      <c r="C664">
        <v>2914</v>
      </c>
      <c r="D664" s="1">
        <v>12</v>
      </c>
      <c r="E664" s="1">
        <f>Sales_Table[[#This Row],[Units Sold]]*Sales_Table[[#This Row],[Sale Price]]-Sales_Table[[#This Row],[Discounts]]</f>
        <v>30072.48</v>
      </c>
      <c r="F664" s="1">
        <v>4895.5200000000004</v>
      </c>
      <c r="G664" s="1">
        <v>8742</v>
      </c>
      <c r="H664" s="1">
        <f>Sales_Table[[#This Row],[sales amount]]-Sales_Table[[#This Row],[COGS]]</f>
        <v>21330.48</v>
      </c>
      <c r="I664" s="5">
        <v>41913</v>
      </c>
      <c r="J664" s="8">
        <f>MONTH(Sales_Table[[#This Row],[Date]])</f>
        <v>10</v>
      </c>
      <c r="K664" s="8">
        <f>YEAR(Sales_Table[[#This Row],[Date]])</f>
        <v>2014</v>
      </c>
    </row>
    <row r="665" spans="1:11" x14ac:dyDescent="0.3">
      <c r="A665" s="4" t="s">
        <v>12</v>
      </c>
      <c r="B665" s="4" t="str" cm="1">
        <f t="array" ref="B665">_xlfn.IFS(Sales_Table[[#This Row],[Discounts]]&gt;50000,"High discount",Sales_Table[[#This Row],[Discounts]]&gt;=5001,"medium discount",Sales_Table[[#This Row],[Discounts]]&gt;=1,"Low discount",Sales_Table[[#This Row],[Discounts]]&lt;1,"None")</f>
        <v>Low discount</v>
      </c>
      <c r="C665">
        <v>1731</v>
      </c>
      <c r="D665" s="1">
        <v>7</v>
      </c>
      <c r="E665" s="1">
        <f>Sales_Table[[#This Row],[Units Sold]]*Sales_Table[[#This Row],[Sale Price]]-Sales_Table[[#This Row],[Discounts]]</f>
        <v>10420.619999999999</v>
      </c>
      <c r="F665" s="1">
        <v>1696.38</v>
      </c>
      <c r="G665" s="1">
        <v>8655</v>
      </c>
      <c r="H665" s="1">
        <f>Sales_Table[[#This Row],[sales amount]]-Sales_Table[[#This Row],[COGS]]</f>
        <v>1765.619999999999</v>
      </c>
      <c r="I665" s="5">
        <v>41913</v>
      </c>
      <c r="J665" s="8">
        <f>MONTH(Sales_Table[[#This Row],[Date]])</f>
        <v>10</v>
      </c>
      <c r="K665" s="8">
        <f>YEAR(Sales_Table[[#This Row],[Date]])</f>
        <v>2014</v>
      </c>
    </row>
    <row r="666" spans="1:11" x14ac:dyDescent="0.3">
      <c r="A666" s="4" t="s">
        <v>12</v>
      </c>
      <c r="B666" s="4" t="str" cm="1">
        <f t="array" ref="B666">_xlfn.IFS(Sales_Table[[#This Row],[Discounts]]&gt;50000,"High discount",Sales_Table[[#This Row],[Discounts]]&gt;=5001,"medium discount",Sales_Table[[#This Row],[Discounts]]&gt;=1,"Low discount",Sales_Table[[#This Row],[Discounts]]&lt;1,"None")</f>
        <v>Low discount</v>
      </c>
      <c r="C666">
        <v>1727</v>
      </c>
      <c r="D666" s="1">
        <v>7</v>
      </c>
      <c r="E666" s="1">
        <f>Sales_Table[[#This Row],[Units Sold]]*Sales_Table[[#This Row],[Sale Price]]-Sales_Table[[#This Row],[Discounts]]</f>
        <v>10396.540000000001</v>
      </c>
      <c r="F666" s="1">
        <v>1692.46</v>
      </c>
      <c r="G666" s="1">
        <v>8635</v>
      </c>
      <c r="H666" s="1">
        <f>Sales_Table[[#This Row],[sales amount]]-Sales_Table[[#This Row],[COGS]]</f>
        <v>1761.5400000000009</v>
      </c>
      <c r="I666" s="5">
        <v>41548</v>
      </c>
      <c r="J666" s="8">
        <f>MONTH(Sales_Table[[#This Row],[Date]])</f>
        <v>10</v>
      </c>
      <c r="K666" s="8">
        <f>YEAR(Sales_Table[[#This Row],[Date]])</f>
        <v>2013</v>
      </c>
    </row>
    <row r="667" spans="1:11" x14ac:dyDescent="0.3">
      <c r="A667" s="4" t="s">
        <v>12</v>
      </c>
      <c r="B667" s="4" t="str" cm="1">
        <f t="array" ref="B667">_xlfn.IFS(Sales_Table[[#This Row],[Discounts]]&gt;50000,"High discount",Sales_Table[[#This Row],[Discounts]]&gt;=5001,"medium discount",Sales_Table[[#This Row],[Discounts]]&gt;=1,"Low discount",Sales_Table[[#This Row],[Discounts]]&lt;1,"None")</f>
        <v>Low discount</v>
      </c>
      <c r="C667">
        <v>1870</v>
      </c>
      <c r="D667" s="1">
        <v>15</v>
      </c>
      <c r="E667" s="1">
        <f>Sales_Table[[#This Row],[Units Sold]]*Sales_Table[[#This Row],[Sale Price]]-Sales_Table[[#This Row],[Discounts]]</f>
        <v>24123</v>
      </c>
      <c r="F667" s="1">
        <v>3927</v>
      </c>
      <c r="G667" s="1">
        <v>18700</v>
      </c>
      <c r="H667" s="1">
        <f>Sales_Table[[#This Row],[sales amount]]-Sales_Table[[#This Row],[COGS]]</f>
        <v>5423</v>
      </c>
      <c r="I667" s="5">
        <v>41579</v>
      </c>
      <c r="J667" s="8">
        <f>MONTH(Sales_Table[[#This Row],[Date]])</f>
        <v>11</v>
      </c>
      <c r="K667" s="8">
        <f>YEAR(Sales_Table[[#This Row],[Date]])</f>
        <v>2013</v>
      </c>
    </row>
    <row r="668" spans="1:11" x14ac:dyDescent="0.3">
      <c r="A668" s="4" t="s">
        <v>7</v>
      </c>
      <c r="B668" s="4" t="str" cm="1">
        <f t="array" ref="B668">_xlfn.IFS(Sales_Table[[#This Row],[Discounts]]&gt;50000,"High discount",Sales_Table[[#This Row],[Discounts]]&gt;=5001,"medium discount",Sales_Table[[#This Row],[Discounts]]&gt;=1,"Low discount",Sales_Table[[#This Row],[Discounts]]&lt;1,"None")</f>
        <v>medium discount</v>
      </c>
      <c r="C668">
        <v>1174</v>
      </c>
      <c r="D668" s="1">
        <v>125</v>
      </c>
      <c r="E668" s="1">
        <f>Sales_Table[[#This Row],[Units Sold]]*Sales_Table[[#This Row],[Sale Price]]-Sales_Table[[#This Row],[Discounts]]</f>
        <v>124737.5</v>
      </c>
      <c r="F668" s="1">
        <v>22012.5</v>
      </c>
      <c r="G668" s="1">
        <v>140880</v>
      </c>
      <c r="H668" s="1">
        <f>Sales_Table[[#This Row],[sales amount]]-Sales_Table[[#This Row],[COGS]]</f>
        <v>-16142.5</v>
      </c>
      <c r="I668" s="5">
        <v>41852</v>
      </c>
      <c r="J668" s="8">
        <f>MONTH(Sales_Table[[#This Row],[Date]])</f>
        <v>8</v>
      </c>
      <c r="K668" s="8">
        <f>YEAR(Sales_Table[[#This Row],[Date]])</f>
        <v>2014</v>
      </c>
    </row>
    <row r="669" spans="1:11" x14ac:dyDescent="0.3">
      <c r="A669" s="4" t="s">
        <v>7</v>
      </c>
      <c r="B669" s="4" t="str" cm="1">
        <f t="array" ref="B669">_xlfn.IFS(Sales_Table[[#This Row],[Discounts]]&gt;50000,"High discount",Sales_Table[[#This Row],[Discounts]]&gt;=5001,"medium discount",Sales_Table[[#This Row],[Discounts]]&gt;=1,"Low discount",Sales_Table[[#This Row],[Discounts]]&lt;1,"None")</f>
        <v>High discount</v>
      </c>
      <c r="C669">
        <v>2767</v>
      </c>
      <c r="D669" s="1">
        <v>125</v>
      </c>
      <c r="E669" s="1">
        <f>Sales_Table[[#This Row],[Units Sold]]*Sales_Table[[#This Row],[Sale Price]]-Sales_Table[[#This Row],[Discounts]]</f>
        <v>293993.75</v>
      </c>
      <c r="F669" s="1">
        <v>51881.25</v>
      </c>
      <c r="G669" s="1">
        <v>332040</v>
      </c>
      <c r="H669" s="1">
        <f>Sales_Table[[#This Row],[sales amount]]-Sales_Table[[#This Row],[COGS]]</f>
        <v>-38046.25</v>
      </c>
      <c r="I669" s="5">
        <v>41852</v>
      </c>
      <c r="J669" s="8">
        <f>MONTH(Sales_Table[[#This Row],[Date]])</f>
        <v>8</v>
      </c>
      <c r="K669" s="8">
        <f>YEAR(Sales_Table[[#This Row],[Date]])</f>
        <v>2014</v>
      </c>
    </row>
    <row r="670" spans="1:11" x14ac:dyDescent="0.3">
      <c r="A670" s="4" t="s">
        <v>7</v>
      </c>
      <c r="B670" s="4" t="str" cm="1">
        <f t="array" ref="B670">_xlfn.IFS(Sales_Table[[#This Row],[Discounts]]&gt;50000,"High discount",Sales_Table[[#This Row],[Discounts]]&gt;=5001,"medium discount",Sales_Table[[#This Row],[Discounts]]&gt;=1,"Low discount",Sales_Table[[#This Row],[Discounts]]&lt;1,"None")</f>
        <v>medium discount</v>
      </c>
      <c r="C670">
        <v>1085</v>
      </c>
      <c r="D670" s="1">
        <v>125</v>
      </c>
      <c r="E670" s="1">
        <f>Sales_Table[[#This Row],[Units Sold]]*Sales_Table[[#This Row],[Sale Price]]-Sales_Table[[#This Row],[Discounts]]</f>
        <v>115281.25</v>
      </c>
      <c r="F670" s="1">
        <v>20343.75</v>
      </c>
      <c r="G670" s="1">
        <v>130200</v>
      </c>
      <c r="H670" s="1">
        <f>Sales_Table[[#This Row],[sales amount]]-Sales_Table[[#This Row],[COGS]]</f>
        <v>-14918.75</v>
      </c>
      <c r="I670" s="5">
        <v>41913</v>
      </c>
      <c r="J670" s="8">
        <f>MONTH(Sales_Table[[#This Row],[Date]])</f>
        <v>10</v>
      </c>
      <c r="K670" s="8">
        <f>YEAR(Sales_Table[[#This Row],[Date]])</f>
        <v>2014</v>
      </c>
    </row>
    <row r="671" spans="1:11" x14ac:dyDescent="0.3">
      <c r="A671" s="4" t="s">
        <v>8</v>
      </c>
      <c r="B671" s="4" t="str" cm="1">
        <f t="array" ref="B671">_xlfn.IFS(Sales_Table[[#This Row],[Discounts]]&gt;50000,"High discount",Sales_Table[[#This Row],[Discounts]]&gt;=5001,"medium discount",Sales_Table[[#This Row],[Discounts]]&gt;=1,"Low discount",Sales_Table[[#This Row],[Discounts]]&lt;1,"None")</f>
        <v>medium discount</v>
      </c>
      <c r="C671">
        <v>546</v>
      </c>
      <c r="D671" s="1">
        <v>300</v>
      </c>
      <c r="E671" s="1">
        <f>Sales_Table[[#This Row],[Units Sold]]*Sales_Table[[#This Row],[Sale Price]]-Sales_Table[[#This Row],[Discounts]]</f>
        <v>139230</v>
      </c>
      <c r="F671" s="1">
        <v>24570</v>
      </c>
      <c r="G671" s="1">
        <v>136500</v>
      </c>
      <c r="H671" s="1">
        <f>Sales_Table[[#This Row],[sales amount]]-Sales_Table[[#This Row],[COGS]]</f>
        <v>2730</v>
      </c>
      <c r="I671" s="5">
        <v>41913</v>
      </c>
      <c r="J671" s="8">
        <f>MONTH(Sales_Table[[#This Row],[Date]])</f>
        <v>10</v>
      </c>
      <c r="K671" s="8">
        <f>YEAR(Sales_Table[[#This Row],[Date]])</f>
        <v>2014</v>
      </c>
    </row>
    <row r="672" spans="1:11" x14ac:dyDescent="0.3">
      <c r="A672" s="4" t="s">
        <v>9</v>
      </c>
      <c r="B672" s="4" t="str" cm="1">
        <f t="array" ref="B672">_xlfn.IFS(Sales_Table[[#This Row],[Discounts]]&gt;50000,"High discount",Sales_Table[[#This Row],[Discounts]]&gt;=5001,"medium discount",Sales_Table[[#This Row],[Discounts]]&gt;=1,"Low discount",Sales_Table[[#This Row],[Discounts]]&lt;1,"None")</f>
        <v>Low discount</v>
      </c>
      <c r="C672">
        <v>1158</v>
      </c>
      <c r="D672" s="1">
        <v>20</v>
      </c>
      <c r="E672" s="1">
        <f>Sales_Table[[#This Row],[Units Sold]]*Sales_Table[[#This Row],[Sale Price]]-Sales_Table[[#This Row],[Discounts]]</f>
        <v>19686</v>
      </c>
      <c r="F672" s="1">
        <v>3474</v>
      </c>
      <c r="G672" s="1">
        <v>11580</v>
      </c>
      <c r="H672" s="1">
        <f>Sales_Table[[#This Row],[sales amount]]-Sales_Table[[#This Row],[COGS]]</f>
        <v>8106</v>
      </c>
      <c r="I672" s="5">
        <v>41699</v>
      </c>
      <c r="J672" s="8">
        <f>MONTH(Sales_Table[[#This Row],[Date]])</f>
        <v>3</v>
      </c>
      <c r="K672" s="8">
        <f>YEAR(Sales_Table[[#This Row],[Date]])</f>
        <v>2014</v>
      </c>
    </row>
    <row r="673" spans="1:11" x14ac:dyDescent="0.3">
      <c r="A673" s="4" t="s">
        <v>9</v>
      </c>
      <c r="B673" s="4" t="str" cm="1">
        <f t="array" ref="B673">_xlfn.IFS(Sales_Table[[#This Row],[Discounts]]&gt;50000,"High discount",Sales_Table[[#This Row],[Discounts]]&gt;=5001,"medium discount",Sales_Table[[#This Row],[Discounts]]&gt;=1,"Low discount",Sales_Table[[#This Row],[Discounts]]&lt;1,"None")</f>
        <v>Low discount</v>
      </c>
      <c r="C673">
        <v>1614</v>
      </c>
      <c r="D673" s="1">
        <v>15</v>
      </c>
      <c r="E673" s="1">
        <f>Sales_Table[[#This Row],[Units Sold]]*Sales_Table[[#This Row],[Sale Price]]-Sales_Table[[#This Row],[Discounts]]</f>
        <v>20578.5</v>
      </c>
      <c r="F673" s="1">
        <v>3631.5</v>
      </c>
      <c r="G673" s="1">
        <v>16140</v>
      </c>
      <c r="H673" s="1">
        <f>Sales_Table[[#This Row],[sales amount]]-Sales_Table[[#This Row],[COGS]]</f>
        <v>4438.5</v>
      </c>
      <c r="I673" s="5">
        <v>41730</v>
      </c>
      <c r="J673" s="8">
        <f>MONTH(Sales_Table[[#This Row],[Date]])</f>
        <v>4</v>
      </c>
      <c r="K673" s="8">
        <f>YEAR(Sales_Table[[#This Row],[Date]])</f>
        <v>2014</v>
      </c>
    </row>
    <row r="674" spans="1:11" x14ac:dyDescent="0.3">
      <c r="A674" s="4" t="s">
        <v>9</v>
      </c>
      <c r="B674" s="4" t="str" cm="1">
        <f t="array" ref="B674">_xlfn.IFS(Sales_Table[[#This Row],[Discounts]]&gt;50000,"High discount",Sales_Table[[#This Row],[Discounts]]&gt;=5001,"medium discount",Sales_Table[[#This Row],[Discounts]]&gt;=1,"Low discount",Sales_Table[[#This Row],[Discounts]]&lt;1,"None")</f>
        <v>Low discount</v>
      </c>
      <c r="C674">
        <v>2535</v>
      </c>
      <c r="D674" s="1">
        <v>7</v>
      </c>
      <c r="E674" s="1">
        <f>Sales_Table[[#This Row],[Units Sold]]*Sales_Table[[#This Row],[Sale Price]]-Sales_Table[[#This Row],[Discounts]]</f>
        <v>15083.25</v>
      </c>
      <c r="F674" s="1">
        <v>2661.75</v>
      </c>
      <c r="G674" s="1">
        <v>12675</v>
      </c>
      <c r="H674" s="1">
        <f>Sales_Table[[#This Row],[sales amount]]-Sales_Table[[#This Row],[COGS]]</f>
        <v>2408.25</v>
      </c>
      <c r="I674" s="5">
        <v>41730</v>
      </c>
      <c r="J674" s="8">
        <f>MONTH(Sales_Table[[#This Row],[Date]])</f>
        <v>4</v>
      </c>
      <c r="K674" s="8">
        <f>YEAR(Sales_Table[[#This Row],[Date]])</f>
        <v>2014</v>
      </c>
    </row>
    <row r="675" spans="1:11" x14ac:dyDescent="0.3">
      <c r="A675" s="4" t="s">
        <v>9</v>
      </c>
      <c r="B675" s="4" t="str" cm="1">
        <f t="array" ref="B675">_xlfn.IFS(Sales_Table[[#This Row],[Discounts]]&gt;50000,"High discount",Sales_Table[[#This Row],[Discounts]]&gt;=5001,"medium discount",Sales_Table[[#This Row],[Discounts]]&gt;=1,"Low discount",Sales_Table[[#This Row],[Discounts]]&lt;1,"None")</f>
        <v>High discount</v>
      </c>
      <c r="C675">
        <v>2851</v>
      </c>
      <c r="D675" s="1">
        <v>350</v>
      </c>
      <c r="E675" s="1">
        <f>Sales_Table[[#This Row],[Units Sold]]*Sales_Table[[#This Row],[Sale Price]]-Sales_Table[[#This Row],[Discounts]]</f>
        <v>848172.5</v>
      </c>
      <c r="F675" s="1">
        <v>149677.5</v>
      </c>
      <c r="G675" s="1">
        <v>741260</v>
      </c>
      <c r="H675" s="1">
        <f>Sales_Table[[#This Row],[sales amount]]-Sales_Table[[#This Row],[COGS]]</f>
        <v>106912.5</v>
      </c>
      <c r="I675" s="5">
        <v>41760</v>
      </c>
      <c r="J675" s="8">
        <f>MONTH(Sales_Table[[#This Row],[Date]])</f>
        <v>5</v>
      </c>
      <c r="K675" s="8">
        <f>YEAR(Sales_Table[[#This Row],[Date]])</f>
        <v>2014</v>
      </c>
    </row>
    <row r="676" spans="1:11" x14ac:dyDescent="0.3">
      <c r="A676" s="4" t="s">
        <v>9</v>
      </c>
      <c r="B676" s="4" t="str" cm="1">
        <f t="array" ref="B676">_xlfn.IFS(Sales_Table[[#This Row],[Discounts]]&gt;50000,"High discount",Sales_Table[[#This Row],[Discounts]]&gt;=5001,"medium discount",Sales_Table[[#This Row],[Discounts]]&gt;=1,"Low discount",Sales_Table[[#This Row],[Discounts]]&lt;1,"None")</f>
        <v>medium discount</v>
      </c>
      <c r="C676">
        <v>2559</v>
      </c>
      <c r="D676" s="1">
        <v>15</v>
      </c>
      <c r="E676" s="1">
        <f>Sales_Table[[#This Row],[Units Sold]]*Sales_Table[[#This Row],[Sale Price]]-Sales_Table[[#This Row],[Discounts]]</f>
        <v>32627.25</v>
      </c>
      <c r="F676" s="1">
        <v>5757.75</v>
      </c>
      <c r="G676" s="1">
        <v>25590</v>
      </c>
      <c r="H676" s="1">
        <f>Sales_Table[[#This Row],[sales amount]]-Sales_Table[[#This Row],[COGS]]</f>
        <v>7037.25</v>
      </c>
      <c r="I676" s="5">
        <v>41852</v>
      </c>
      <c r="J676" s="8">
        <f>MONTH(Sales_Table[[#This Row],[Date]])</f>
        <v>8</v>
      </c>
      <c r="K676" s="8">
        <f>YEAR(Sales_Table[[#This Row],[Date]])</f>
        <v>2014</v>
      </c>
    </row>
    <row r="677" spans="1:11" x14ac:dyDescent="0.3">
      <c r="A677" s="4" t="s">
        <v>9</v>
      </c>
      <c r="B677" s="4" t="str" cm="1">
        <f t="array" ref="B677">_xlfn.IFS(Sales_Table[[#This Row],[Discounts]]&gt;50000,"High discount",Sales_Table[[#This Row],[Discounts]]&gt;=5001,"medium discount",Sales_Table[[#This Row],[Discounts]]&gt;=1,"Low discount",Sales_Table[[#This Row],[Discounts]]&lt;1,"None")</f>
        <v>Low discount</v>
      </c>
      <c r="C677">
        <v>267</v>
      </c>
      <c r="D677" s="1">
        <v>20</v>
      </c>
      <c r="E677" s="1">
        <f>Sales_Table[[#This Row],[Units Sold]]*Sales_Table[[#This Row],[Sale Price]]-Sales_Table[[#This Row],[Discounts]]</f>
        <v>4539</v>
      </c>
      <c r="F677" s="1">
        <v>801</v>
      </c>
      <c r="G677" s="1">
        <v>2670</v>
      </c>
      <c r="H677" s="1">
        <f>Sales_Table[[#This Row],[sales amount]]-Sales_Table[[#This Row],[COGS]]</f>
        <v>1869</v>
      </c>
      <c r="I677" s="5">
        <v>41548</v>
      </c>
      <c r="J677" s="8">
        <f>MONTH(Sales_Table[[#This Row],[Date]])</f>
        <v>10</v>
      </c>
      <c r="K677" s="8">
        <f>YEAR(Sales_Table[[#This Row],[Date]])</f>
        <v>2013</v>
      </c>
    </row>
    <row r="678" spans="1:11" x14ac:dyDescent="0.3">
      <c r="A678" s="4" t="s">
        <v>9</v>
      </c>
      <c r="B678" s="4" t="str" cm="1">
        <f t="array" ref="B678">_xlfn.IFS(Sales_Table[[#This Row],[Discounts]]&gt;50000,"High discount",Sales_Table[[#This Row],[Discounts]]&gt;=5001,"medium discount",Sales_Table[[#This Row],[Discounts]]&gt;=1,"Low discount",Sales_Table[[#This Row],[Discounts]]&lt;1,"None")</f>
        <v>medium discount</v>
      </c>
      <c r="C678">
        <v>1085</v>
      </c>
      <c r="D678" s="1">
        <v>125</v>
      </c>
      <c r="E678" s="1">
        <f>Sales_Table[[#This Row],[Units Sold]]*Sales_Table[[#This Row],[Sale Price]]-Sales_Table[[#This Row],[Discounts]]</f>
        <v>115281.25</v>
      </c>
      <c r="F678" s="1">
        <v>20343.75</v>
      </c>
      <c r="G678" s="1">
        <v>130200</v>
      </c>
      <c r="H678" s="1">
        <f>Sales_Table[[#This Row],[sales amount]]-Sales_Table[[#This Row],[COGS]]</f>
        <v>-14918.75</v>
      </c>
      <c r="I678" s="5">
        <v>41913</v>
      </c>
      <c r="J678" s="8">
        <f>MONTH(Sales_Table[[#This Row],[Date]])</f>
        <v>10</v>
      </c>
      <c r="K678" s="8">
        <f>YEAR(Sales_Table[[#This Row],[Date]])</f>
        <v>2014</v>
      </c>
    </row>
    <row r="679" spans="1:11" x14ac:dyDescent="0.3">
      <c r="A679" s="4" t="s">
        <v>9</v>
      </c>
      <c r="B679" s="4" t="str" cm="1">
        <f t="array" ref="B679">_xlfn.IFS(Sales_Table[[#This Row],[Discounts]]&gt;50000,"High discount",Sales_Table[[#This Row],[Discounts]]&gt;=5001,"medium discount",Sales_Table[[#This Row],[Discounts]]&gt;=1,"Low discount",Sales_Table[[#This Row],[Discounts]]&lt;1,"None")</f>
        <v>Low discount</v>
      </c>
      <c r="C679">
        <v>1175</v>
      </c>
      <c r="D679" s="1">
        <v>15</v>
      </c>
      <c r="E679" s="1">
        <f>Sales_Table[[#This Row],[Units Sold]]*Sales_Table[[#This Row],[Sale Price]]-Sales_Table[[#This Row],[Discounts]]</f>
        <v>14981.25</v>
      </c>
      <c r="F679" s="1">
        <v>2643.75</v>
      </c>
      <c r="G679" s="1">
        <v>11750</v>
      </c>
      <c r="H679" s="1">
        <f>Sales_Table[[#This Row],[sales amount]]-Sales_Table[[#This Row],[COGS]]</f>
        <v>3231.25</v>
      </c>
      <c r="I679" s="5">
        <v>41913</v>
      </c>
      <c r="J679" s="8">
        <f>MONTH(Sales_Table[[#This Row],[Date]])</f>
        <v>10</v>
      </c>
      <c r="K679" s="8">
        <f>YEAR(Sales_Table[[#This Row],[Date]])</f>
        <v>2014</v>
      </c>
    </row>
    <row r="680" spans="1:11" x14ac:dyDescent="0.3">
      <c r="A680" s="4" t="s">
        <v>9</v>
      </c>
      <c r="B680" s="4" t="str" cm="1">
        <f t="array" ref="B680">_xlfn.IFS(Sales_Table[[#This Row],[Discounts]]&gt;50000,"High discount",Sales_Table[[#This Row],[Discounts]]&gt;=5001,"medium discount",Sales_Table[[#This Row],[Discounts]]&gt;=1,"Low discount",Sales_Table[[#This Row],[Discounts]]&lt;1,"None")</f>
        <v>High discount</v>
      </c>
      <c r="C680">
        <v>2007</v>
      </c>
      <c r="D680" s="1">
        <v>350</v>
      </c>
      <c r="E680" s="1">
        <f>Sales_Table[[#This Row],[Units Sold]]*Sales_Table[[#This Row],[Sale Price]]-Sales_Table[[#This Row],[Discounts]]</f>
        <v>597082.5</v>
      </c>
      <c r="F680" s="1">
        <v>105367.5</v>
      </c>
      <c r="G680" s="1">
        <v>521820</v>
      </c>
      <c r="H680" s="1">
        <f>Sales_Table[[#This Row],[sales amount]]-Sales_Table[[#This Row],[COGS]]</f>
        <v>75262.5</v>
      </c>
      <c r="I680" s="5">
        <v>41579</v>
      </c>
      <c r="J680" s="8">
        <f>MONTH(Sales_Table[[#This Row],[Date]])</f>
        <v>11</v>
      </c>
      <c r="K680" s="8">
        <f>YEAR(Sales_Table[[#This Row],[Date]])</f>
        <v>2013</v>
      </c>
    </row>
    <row r="681" spans="1:11" x14ac:dyDescent="0.3">
      <c r="A681" s="4" t="s">
        <v>9</v>
      </c>
      <c r="B681" s="4" t="str" cm="1">
        <f t="array" ref="B681">_xlfn.IFS(Sales_Table[[#This Row],[Discounts]]&gt;50000,"High discount",Sales_Table[[#This Row],[Discounts]]&gt;=5001,"medium discount",Sales_Table[[#This Row],[Discounts]]&gt;=1,"Low discount",Sales_Table[[#This Row],[Discounts]]&lt;1,"None")</f>
        <v>High discount</v>
      </c>
      <c r="C681">
        <v>2151</v>
      </c>
      <c r="D681" s="1">
        <v>350</v>
      </c>
      <c r="E681" s="1">
        <f>Sales_Table[[#This Row],[Units Sold]]*Sales_Table[[#This Row],[Sale Price]]-Sales_Table[[#This Row],[Discounts]]</f>
        <v>639922.5</v>
      </c>
      <c r="F681" s="1">
        <v>112927.5</v>
      </c>
      <c r="G681" s="1">
        <v>559260</v>
      </c>
      <c r="H681" s="1">
        <f>Sales_Table[[#This Row],[sales amount]]-Sales_Table[[#This Row],[COGS]]</f>
        <v>80662.5</v>
      </c>
      <c r="I681" s="5">
        <v>41579</v>
      </c>
      <c r="J681" s="8">
        <f>MONTH(Sales_Table[[#This Row],[Date]])</f>
        <v>11</v>
      </c>
      <c r="K681" s="8">
        <f>YEAR(Sales_Table[[#This Row],[Date]])</f>
        <v>2013</v>
      </c>
    </row>
    <row r="682" spans="1:11" x14ac:dyDescent="0.3">
      <c r="A682" s="4" t="s">
        <v>9</v>
      </c>
      <c r="B682" s="4" t="str" cm="1">
        <f t="array" ref="B682">_xlfn.IFS(Sales_Table[[#This Row],[Discounts]]&gt;50000,"High discount",Sales_Table[[#This Row],[Discounts]]&gt;=5001,"medium discount",Sales_Table[[#This Row],[Discounts]]&gt;=1,"Low discount",Sales_Table[[#This Row],[Discounts]]&lt;1,"None")</f>
        <v>Low discount</v>
      </c>
      <c r="C682">
        <v>914</v>
      </c>
      <c r="D682" s="1">
        <v>12</v>
      </c>
      <c r="E682" s="1">
        <f>Sales_Table[[#This Row],[Units Sold]]*Sales_Table[[#This Row],[Sale Price]]-Sales_Table[[#This Row],[Discounts]]</f>
        <v>9322.7999999999993</v>
      </c>
      <c r="F682" s="1">
        <v>1645.2</v>
      </c>
      <c r="G682" s="1">
        <v>2742</v>
      </c>
      <c r="H682" s="1">
        <f>Sales_Table[[#This Row],[sales amount]]-Sales_Table[[#This Row],[COGS]]</f>
        <v>6580.7999999999993</v>
      </c>
      <c r="I682" s="5">
        <v>41974</v>
      </c>
      <c r="J682" s="8">
        <f>MONTH(Sales_Table[[#This Row],[Date]])</f>
        <v>12</v>
      </c>
      <c r="K682" s="8">
        <f>YEAR(Sales_Table[[#This Row],[Date]])</f>
        <v>2014</v>
      </c>
    </row>
    <row r="683" spans="1:11" x14ac:dyDescent="0.3">
      <c r="A683" s="4" t="s">
        <v>9</v>
      </c>
      <c r="B683" s="4" t="str" cm="1">
        <f t="array" ref="B683">_xlfn.IFS(Sales_Table[[#This Row],[Discounts]]&gt;50000,"High discount",Sales_Table[[#This Row],[Discounts]]&gt;=5001,"medium discount",Sales_Table[[#This Row],[Discounts]]&gt;=1,"Low discount",Sales_Table[[#This Row],[Discounts]]&lt;1,"None")</f>
        <v>Low discount</v>
      </c>
      <c r="C683">
        <v>293</v>
      </c>
      <c r="D683" s="1">
        <v>20</v>
      </c>
      <c r="E683" s="1">
        <f>Sales_Table[[#This Row],[Units Sold]]*Sales_Table[[#This Row],[Sale Price]]-Sales_Table[[#This Row],[Discounts]]</f>
        <v>4981</v>
      </c>
      <c r="F683" s="1">
        <v>879</v>
      </c>
      <c r="G683" s="1">
        <v>2930</v>
      </c>
      <c r="H683" s="1">
        <f>Sales_Table[[#This Row],[sales amount]]-Sales_Table[[#This Row],[COGS]]</f>
        <v>2051</v>
      </c>
      <c r="I683" s="5">
        <v>41974</v>
      </c>
      <c r="J683" s="8">
        <f>MONTH(Sales_Table[[#This Row],[Date]])</f>
        <v>12</v>
      </c>
      <c r="K683" s="8">
        <f>YEAR(Sales_Table[[#This Row],[Date]])</f>
        <v>2014</v>
      </c>
    </row>
    <row r="684" spans="1:11" x14ac:dyDescent="0.3">
      <c r="A684" s="4" t="s">
        <v>10</v>
      </c>
      <c r="B684" s="4" t="str" cm="1">
        <f t="array" ref="B684">_xlfn.IFS(Sales_Table[[#This Row],[Discounts]]&gt;50000,"High discount",Sales_Table[[#This Row],[Discounts]]&gt;=5001,"medium discount",Sales_Table[[#This Row],[Discounts]]&gt;=1,"Low discount",Sales_Table[[#This Row],[Discounts]]&lt;1,"None")</f>
        <v>Low discount</v>
      </c>
      <c r="C684">
        <v>500</v>
      </c>
      <c r="D684" s="1">
        <v>12</v>
      </c>
      <c r="E684" s="1">
        <f>Sales_Table[[#This Row],[Units Sold]]*Sales_Table[[#This Row],[Sale Price]]-Sales_Table[[#This Row],[Discounts]]</f>
        <v>5100</v>
      </c>
      <c r="F684" s="1">
        <v>900</v>
      </c>
      <c r="G684" s="1">
        <v>1500</v>
      </c>
      <c r="H684" s="1">
        <f>Sales_Table[[#This Row],[sales amount]]-Sales_Table[[#This Row],[COGS]]</f>
        <v>3600</v>
      </c>
      <c r="I684" s="5">
        <v>41699</v>
      </c>
      <c r="J684" s="8">
        <f>MONTH(Sales_Table[[#This Row],[Date]])</f>
        <v>3</v>
      </c>
      <c r="K684" s="8">
        <f>YEAR(Sales_Table[[#This Row],[Date]])</f>
        <v>2014</v>
      </c>
    </row>
    <row r="685" spans="1:11" x14ac:dyDescent="0.3">
      <c r="A685" s="4" t="s">
        <v>10</v>
      </c>
      <c r="B685" s="4" t="str" cm="1">
        <f t="array" ref="B685">_xlfn.IFS(Sales_Table[[#This Row],[Discounts]]&gt;50000,"High discount",Sales_Table[[#This Row],[Discounts]]&gt;=5001,"medium discount",Sales_Table[[#This Row],[Discounts]]&gt;=1,"Low discount",Sales_Table[[#This Row],[Discounts]]&lt;1,"None")</f>
        <v>medium discount</v>
      </c>
      <c r="C685">
        <v>2826</v>
      </c>
      <c r="D685" s="1">
        <v>15</v>
      </c>
      <c r="E685" s="1">
        <f>Sales_Table[[#This Row],[Units Sold]]*Sales_Table[[#This Row],[Sale Price]]-Sales_Table[[#This Row],[Discounts]]</f>
        <v>36031.5</v>
      </c>
      <c r="F685" s="1">
        <v>6358.5</v>
      </c>
      <c r="G685" s="1">
        <v>28260</v>
      </c>
      <c r="H685" s="1">
        <f>Sales_Table[[#This Row],[sales amount]]-Sales_Table[[#This Row],[COGS]]</f>
        <v>7771.5</v>
      </c>
      <c r="I685" s="5">
        <v>41760</v>
      </c>
      <c r="J685" s="8">
        <f>MONTH(Sales_Table[[#This Row],[Date]])</f>
        <v>5</v>
      </c>
      <c r="K685" s="8">
        <f>YEAR(Sales_Table[[#This Row],[Date]])</f>
        <v>2014</v>
      </c>
    </row>
    <row r="686" spans="1:11" x14ac:dyDescent="0.3">
      <c r="A686" s="4" t="s">
        <v>10</v>
      </c>
      <c r="B686" s="4" t="str" cm="1">
        <f t="array" ref="B686">_xlfn.IFS(Sales_Table[[#This Row],[Discounts]]&gt;50000,"High discount",Sales_Table[[#This Row],[Discounts]]&gt;=5001,"medium discount",Sales_Table[[#This Row],[Discounts]]&gt;=1,"Low discount",Sales_Table[[#This Row],[Discounts]]&lt;1,"None")</f>
        <v>medium discount</v>
      </c>
      <c r="C686">
        <v>663</v>
      </c>
      <c r="D686" s="1">
        <v>125</v>
      </c>
      <c r="E686" s="1">
        <f>Sales_Table[[#This Row],[Units Sold]]*Sales_Table[[#This Row],[Sale Price]]-Sales_Table[[#This Row],[Discounts]]</f>
        <v>70443.75</v>
      </c>
      <c r="F686" s="1">
        <v>12431.25</v>
      </c>
      <c r="G686" s="1">
        <v>79560</v>
      </c>
      <c r="H686" s="1">
        <f>Sales_Table[[#This Row],[sales amount]]-Sales_Table[[#This Row],[COGS]]</f>
        <v>-9116.25</v>
      </c>
      <c r="I686" s="5">
        <v>41883</v>
      </c>
      <c r="J686" s="8">
        <f>MONTH(Sales_Table[[#This Row],[Date]])</f>
        <v>9</v>
      </c>
      <c r="K686" s="8">
        <f>YEAR(Sales_Table[[#This Row],[Date]])</f>
        <v>2014</v>
      </c>
    </row>
    <row r="687" spans="1:11" x14ac:dyDescent="0.3">
      <c r="A687" s="4" t="s">
        <v>10</v>
      </c>
      <c r="B687" s="4" t="str" cm="1">
        <f t="array" ref="B687">_xlfn.IFS(Sales_Table[[#This Row],[Discounts]]&gt;50000,"High discount",Sales_Table[[#This Row],[Discounts]]&gt;=5001,"medium discount",Sales_Table[[#This Row],[Discounts]]&gt;=1,"Low discount",Sales_Table[[#This Row],[Discounts]]&lt;1,"None")</f>
        <v>High discount</v>
      </c>
      <c r="C687">
        <v>2574</v>
      </c>
      <c r="D687" s="1">
        <v>300</v>
      </c>
      <c r="E687" s="1">
        <f>Sales_Table[[#This Row],[Units Sold]]*Sales_Table[[#This Row],[Sale Price]]-Sales_Table[[#This Row],[Discounts]]</f>
        <v>656370</v>
      </c>
      <c r="F687" s="1">
        <v>115830</v>
      </c>
      <c r="G687" s="1">
        <v>643500</v>
      </c>
      <c r="H687" s="1">
        <f>Sales_Table[[#This Row],[sales amount]]-Sales_Table[[#This Row],[COGS]]</f>
        <v>12870</v>
      </c>
      <c r="I687" s="5">
        <v>41579</v>
      </c>
      <c r="J687" s="8">
        <f>MONTH(Sales_Table[[#This Row],[Date]])</f>
        <v>11</v>
      </c>
      <c r="K687" s="8">
        <f>YEAR(Sales_Table[[#This Row],[Date]])</f>
        <v>2013</v>
      </c>
    </row>
    <row r="688" spans="1:11" x14ac:dyDescent="0.3">
      <c r="A688" s="4" t="s">
        <v>10</v>
      </c>
      <c r="B688" s="4" t="str" cm="1">
        <f t="array" ref="B688">_xlfn.IFS(Sales_Table[[#This Row],[Discounts]]&gt;50000,"High discount",Sales_Table[[#This Row],[Discounts]]&gt;=5001,"medium discount",Sales_Table[[#This Row],[Discounts]]&gt;=1,"Low discount",Sales_Table[[#This Row],[Discounts]]&lt;1,"None")</f>
        <v>medium discount</v>
      </c>
      <c r="C688">
        <v>2438</v>
      </c>
      <c r="D688" s="1">
        <v>125</v>
      </c>
      <c r="E688" s="1">
        <f>Sales_Table[[#This Row],[Units Sold]]*Sales_Table[[#This Row],[Sale Price]]-Sales_Table[[#This Row],[Discounts]]</f>
        <v>259037.5</v>
      </c>
      <c r="F688" s="1">
        <v>45712.5</v>
      </c>
      <c r="G688" s="1">
        <v>292560</v>
      </c>
      <c r="H688" s="1">
        <f>Sales_Table[[#This Row],[sales amount]]-Sales_Table[[#This Row],[COGS]]</f>
        <v>-33522.5</v>
      </c>
      <c r="I688" s="5">
        <v>41609</v>
      </c>
      <c r="J688" s="8">
        <f>MONTH(Sales_Table[[#This Row],[Date]])</f>
        <v>12</v>
      </c>
      <c r="K688" s="8">
        <f>YEAR(Sales_Table[[#This Row],[Date]])</f>
        <v>2013</v>
      </c>
    </row>
    <row r="689" spans="1:11" x14ac:dyDescent="0.3">
      <c r="A689" s="4" t="s">
        <v>10</v>
      </c>
      <c r="B689" s="4" t="str" cm="1">
        <f t="array" ref="B689">_xlfn.IFS(Sales_Table[[#This Row],[Discounts]]&gt;50000,"High discount",Sales_Table[[#This Row],[Discounts]]&gt;=5001,"medium discount",Sales_Table[[#This Row],[Discounts]]&gt;=1,"Low discount",Sales_Table[[#This Row],[Discounts]]&lt;1,"None")</f>
        <v>Low discount</v>
      </c>
      <c r="C689">
        <v>914</v>
      </c>
      <c r="D689" s="1">
        <v>12</v>
      </c>
      <c r="E689" s="1">
        <f>Sales_Table[[#This Row],[Units Sold]]*Sales_Table[[#This Row],[Sale Price]]-Sales_Table[[#This Row],[Discounts]]</f>
        <v>9322.7999999999993</v>
      </c>
      <c r="F689" s="1">
        <v>1645.2</v>
      </c>
      <c r="G689" s="1">
        <v>2742</v>
      </c>
      <c r="H689" s="1">
        <f>Sales_Table[[#This Row],[sales amount]]-Sales_Table[[#This Row],[COGS]]</f>
        <v>6580.7999999999993</v>
      </c>
      <c r="I689" s="5">
        <v>41974</v>
      </c>
      <c r="J689" s="8">
        <f>MONTH(Sales_Table[[#This Row],[Date]])</f>
        <v>12</v>
      </c>
      <c r="K689" s="8">
        <f>YEAR(Sales_Table[[#This Row],[Date]])</f>
        <v>2014</v>
      </c>
    </row>
    <row r="690" spans="1:11" x14ac:dyDescent="0.3">
      <c r="A690" s="4" t="s">
        <v>11</v>
      </c>
      <c r="B690" s="4" t="str" cm="1">
        <f t="array" ref="B690">_xlfn.IFS(Sales_Table[[#This Row],[Discounts]]&gt;50000,"High discount",Sales_Table[[#This Row],[Discounts]]&gt;=5001,"medium discount",Sales_Table[[#This Row],[Discounts]]&gt;=1,"Low discount",Sales_Table[[#This Row],[Discounts]]&lt;1,"None")</f>
        <v>Low discount</v>
      </c>
      <c r="C690">
        <v>865.5</v>
      </c>
      <c r="D690" s="1">
        <v>20</v>
      </c>
      <c r="E690" s="1">
        <f>Sales_Table[[#This Row],[Units Sold]]*Sales_Table[[#This Row],[Sale Price]]-Sales_Table[[#This Row],[Discounts]]</f>
        <v>14713.5</v>
      </c>
      <c r="F690" s="1">
        <v>2596.5</v>
      </c>
      <c r="G690" s="1">
        <v>8655</v>
      </c>
      <c r="H690" s="1">
        <f>Sales_Table[[#This Row],[sales amount]]-Sales_Table[[#This Row],[COGS]]</f>
        <v>6058.5</v>
      </c>
      <c r="I690" s="5">
        <v>41821</v>
      </c>
      <c r="J690" s="8">
        <f>MONTH(Sales_Table[[#This Row],[Date]])</f>
        <v>7</v>
      </c>
      <c r="K690" s="8">
        <f>YEAR(Sales_Table[[#This Row],[Date]])</f>
        <v>2014</v>
      </c>
    </row>
    <row r="691" spans="1:11" x14ac:dyDescent="0.3">
      <c r="A691" s="4" t="s">
        <v>11</v>
      </c>
      <c r="B691" s="4" t="str" cm="1">
        <f t="array" ref="B691">_xlfn.IFS(Sales_Table[[#This Row],[Discounts]]&gt;50000,"High discount",Sales_Table[[#This Row],[Discounts]]&gt;=5001,"medium discount",Sales_Table[[#This Row],[Discounts]]&gt;=1,"Low discount",Sales_Table[[#This Row],[Discounts]]&lt;1,"None")</f>
        <v>Low discount</v>
      </c>
      <c r="C691">
        <v>492</v>
      </c>
      <c r="D691" s="1">
        <v>15</v>
      </c>
      <c r="E691" s="1">
        <f>Sales_Table[[#This Row],[Units Sold]]*Sales_Table[[#This Row],[Sale Price]]-Sales_Table[[#This Row],[Discounts]]</f>
        <v>6273</v>
      </c>
      <c r="F691" s="1">
        <v>1107</v>
      </c>
      <c r="G691" s="1">
        <v>4920</v>
      </c>
      <c r="H691" s="1">
        <f>Sales_Table[[#This Row],[sales amount]]-Sales_Table[[#This Row],[COGS]]</f>
        <v>1353</v>
      </c>
      <c r="I691" s="5">
        <v>41821</v>
      </c>
      <c r="J691" s="8">
        <f>MONTH(Sales_Table[[#This Row],[Date]])</f>
        <v>7</v>
      </c>
      <c r="K691" s="8">
        <f>YEAR(Sales_Table[[#This Row],[Date]])</f>
        <v>2014</v>
      </c>
    </row>
    <row r="692" spans="1:11" x14ac:dyDescent="0.3">
      <c r="A692" s="4" t="s">
        <v>11</v>
      </c>
      <c r="B692" s="4" t="str" cm="1">
        <f t="array" ref="B692">_xlfn.IFS(Sales_Table[[#This Row],[Discounts]]&gt;50000,"High discount",Sales_Table[[#This Row],[Discounts]]&gt;=5001,"medium discount",Sales_Table[[#This Row],[Discounts]]&gt;=1,"Low discount",Sales_Table[[#This Row],[Discounts]]&lt;1,"None")</f>
        <v>Low discount</v>
      </c>
      <c r="C692">
        <v>267</v>
      </c>
      <c r="D692" s="1">
        <v>20</v>
      </c>
      <c r="E692" s="1">
        <f>Sales_Table[[#This Row],[Units Sold]]*Sales_Table[[#This Row],[Sale Price]]-Sales_Table[[#This Row],[Discounts]]</f>
        <v>4539</v>
      </c>
      <c r="F692" s="1">
        <v>801</v>
      </c>
      <c r="G692" s="1">
        <v>2670</v>
      </c>
      <c r="H692" s="1">
        <f>Sales_Table[[#This Row],[sales amount]]-Sales_Table[[#This Row],[COGS]]</f>
        <v>1869</v>
      </c>
      <c r="I692" s="5">
        <v>41548</v>
      </c>
      <c r="J692" s="8">
        <f>MONTH(Sales_Table[[#This Row],[Date]])</f>
        <v>10</v>
      </c>
      <c r="K692" s="8">
        <f>YEAR(Sales_Table[[#This Row],[Date]])</f>
        <v>2013</v>
      </c>
    </row>
    <row r="693" spans="1:11" x14ac:dyDescent="0.3">
      <c r="A693" s="4" t="s">
        <v>11</v>
      </c>
      <c r="B693" s="4" t="str" cm="1">
        <f t="array" ref="B693">_xlfn.IFS(Sales_Table[[#This Row],[Discounts]]&gt;50000,"High discount",Sales_Table[[#This Row],[Discounts]]&gt;=5001,"medium discount",Sales_Table[[#This Row],[Discounts]]&gt;=1,"Low discount",Sales_Table[[#This Row],[Discounts]]&lt;1,"None")</f>
        <v>Low discount</v>
      </c>
      <c r="C693">
        <v>1175</v>
      </c>
      <c r="D693" s="1">
        <v>15</v>
      </c>
      <c r="E693" s="1">
        <f>Sales_Table[[#This Row],[Units Sold]]*Sales_Table[[#This Row],[Sale Price]]-Sales_Table[[#This Row],[Discounts]]</f>
        <v>14981.25</v>
      </c>
      <c r="F693" s="1">
        <v>2643.75</v>
      </c>
      <c r="G693" s="1">
        <v>11750</v>
      </c>
      <c r="H693" s="1">
        <f>Sales_Table[[#This Row],[sales amount]]-Sales_Table[[#This Row],[COGS]]</f>
        <v>3231.25</v>
      </c>
      <c r="I693" s="5">
        <v>41913</v>
      </c>
      <c r="J693" s="8">
        <f>MONTH(Sales_Table[[#This Row],[Date]])</f>
        <v>10</v>
      </c>
      <c r="K693" s="8">
        <f>YEAR(Sales_Table[[#This Row],[Date]])</f>
        <v>2014</v>
      </c>
    </row>
    <row r="694" spans="1:11" x14ac:dyDescent="0.3">
      <c r="A694" s="4" t="s">
        <v>11</v>
      </c>
      <c r="B694" s="4" t="str" cm="1">
        <f t="array" ref="B694">_xlfn.IFS(Sales_Table[[#This Row],[Discounts]]&gt;50000,"High discount",Sales_Table[[#This Row],[Discounts]]&gt;=5001,"medium discount",Sales_Table[[#This Row],[Discounts]]&gt;=1,"Low discount",Sales_Table[[#This Row],[Discounts]]&lt;1,"None")</f>
        <v>High discount</v>
      </c>
      <c r="C694">
        <v>2954</v>
      </c>
      <c r="D694" s="1">
        <v>125</v>
      </c>
      <c r="E694" s="1">
        <f>Sales_Table[[#This Row],[Units Sold]]*Sales_Table[[#This Row],[Sale Price]]-Sales_Table[[#This Row],[Discounts]]</f>
        <v>313862.5</v>
      </c>
      <c r="F694" s="1">
        <v>55387.5</v>
      </c>
      <c r="G694" s="1">
        <v>354480</v>
      </c>
      <c r="H694" s="1">
        <f>Sales_Table[[#This Row],[sales amount]]-Sales_Table[[#This Row],[COGS]]</f>
        <v>-40617.5</v>
      </c>
      <c r="I694" s="5">
        <v>41579</v>
      </c>
      <c r="J694" s="8">
        <f>MONTH(Sales_Table[[#This Row],[Date]])</f>
        <v>11</v>
      </c>
      <c r="K694" s="8">
        <f>YEAR(Sales_Table[[#This Row],[Date]])</f>
        <v>2013</v>
      </c>
    </row>
    <row r="695" spans="1:11" x14ac:dyDescent="0.3">
      <c r="A695" s="4" t="s">
        <v>11</v>
      </c>
      <c r="B695" s="4" t="str" cm="1">
        <f t="array" ref="B695">_xlfn.IFS(Sales_Table[[#This Row],[Discounts]]&gt;50000,"High discount",Sales_Table[[#This Row],[Discounts]]&gt;=5001,"medium discount",Sales_Table[[#This Row],[Discounts]]&gt;=1,"Low discount",Sales_Table[[#This Row],[Discounts]]&lt;1,"None")</f>
        <v>medium discount</v>
      </c>
      <c r="C695">
        <v>552</v>
      </c>
      <c r="D695" s="1">
        <v>125</v>
      </c>
      <c r="E695" s="1">
        <f>Sales_Table[[#This Row],[Units Sold]]*Sales_Table[[#This Row],[Sale Price]]-Sales_Table[[#This Row],[Discounts]]</f>
        <v>58650</v>
      </c>
      <c r="F695" s="1">
        <v>10350</v>
      </c>
      <c r="G695" s="1">
        <v>66240</v>
      </c>
      <c r="H695" s="1">
        <f>Sales_Table[[#This Row],[sales amount]]-Sales_Table[[#This Row],[COGS]]</f>
        <v>-7590</v>
      </c>
      <c r="I695" s="5">
        <v>41944</v>
      </c>
      <c r="J695" s="8">
        <f>MONTH(Sales_Table[[#This Row],[Date]])</f>
        <v>11</v>
      </c>
      <c r="K695" s="8">
        <f>YEAR(Sales_Table[[#This Row],[Date]])</f>
        <v>2014</v>
      </c>
    </row>
    <row r="696" spans="1:11" x14ac:dyDescent="0.3">
      <c r="A696" s="4" t="s">
        <v>11</v>
      </c>
      <c r="B696" s="4" t="str" cm="1">
        <f t="array" ref="B696">_xlfn.IFS(Sales_Table[[#This Row],[Discounts]]&gt;50000,"High discount",Sales_Table[[#This Row],[Discounts]]&gt;=5001,"medium discount",Sales_Table[[#This Row],[Discounts]]&gt;=1,"Low discount",Sales_Table[[#This Row],[Discounts]]&lt;1,"None")</f>
        <v>Low discount</v>
      </c>
      <c r="C696">
        <v>293</v>
      </c>
      <c r="D696" s="1">
        <v>20</v>
      </c>
      <c r="E696" s="1">
        <f>Sales_Table[[#This Row],[Units Sold]]*Sales_Table[[#This Row],[Sale Price]]-Sales_Table[[#This Row],[Discounts]]</f>
        <v>4981</v>
      </c>
      <c r="F696" s="1">
        <v>879</v>
      </c>
      <c r="G696" s="1">
        <v>2930</v>
      </c>
      <c r="H696" s="1">
        <f>Sales_Table[[#This Row],[sales amount]]-Sales_Table[[#This Row],[COGS]]</f>
        <v>2051</v>
      </c>
      <c r="I696" s="5">
        <v>41974</v>
      </c>
      <c r="J696" s="8">
        <f>MONTH(Sales_Table[[#This Row],[Date]])</f>
        <v>12</v>
      </c>
      <c r="K696" s="8">
        <f>YEAR(Sales_Table[[#This Row],[Date]])</f>
        <v>2014</v>
      </c>
    </row>
    <row r="697" spans="1:11" x14ac:dyDescent="0.3">
      <c r="A697" s="4" t="s">
        <v>12</v>
      </c>
      <c r="B697" s="4" t="str" cm="1">
        <f t="array" ref="B697">_xlfn.IFS(Sales_Table[[#This Row],[Discounts]]&gt;50000,"High discount",Sales_Table[[#This Row],[Discounts]]&gt;=5001,"medium discount",Sales_Table[[#This Row],[Discounts]]&gt;=1,"Low discount",Sales_Table[[#This Row],[Discounts]]&lt;1,"None")</f>
        <v>High discount</v>
      </c>
      <c r="C697">
        <v>2475</v>
      </c>
      <c r="D697" s="1">
        <v>300</v>
      </c>
      <c r="E697" s="1">
        <f>Sales_Table[[#This Row],[Units Sold]]*Sales_Table[[#This Row],[Sale Price]]-Sales_Table[[#This Row],[Discounts]]</f>
        <v>631125</v>
      </c>
      <c r="F697" s="1">
        <v>111375</v>
      </c>
      <c r="G697" s="1">
        <v>618750</v>
      </c>
      <c r="H697" s="1">
        <f>Sales_Table[[#This Row],[sales amount]]-Sales_Table[[#This Row],[COGS]]</f>
        <v>12375</v>
      </c>
      <c r="I697" s="5">
        <v>41699</v>
      </c>
      <c r="J697" s="8">
        <f>MONTH(Sales_Table[[#This Row],[Date]])</f>
        <v>3</v>
      </c>
      <c r="K697" s="8">
        <f>YEAR(Sales_Table[[#This Row],[Date]])</f>
        <v>2014</v>
      </c>
    </row>
    <row r="698" spans="1:11" x14ac:dyDescent="0.3">
      <c r="A698" s="4" t="s">
        <v>12</v>
      </c>
      <c r="B698" s="4" t="str" cm="1">
        <f t="array" ref="B698">_xlfn.IFS(Sales_Table[[#This Row],[Discounts]]&gt;50000,"High discount",Sales_Table[[#This Row],[Discounts]]&gt;=5001,"medium discount",Sales_Table[[#This Row],[Discounts]]&gt;=1,"Low discount",Sales_Table[[#This Row],[Discounts]]&lt;1,"None")</f>
        <v>medium discount</v>
      </c>
      <c r="C698">
        <v>546</v>
      </c>
      <c r="D698" s="1">
        <v>300</v>
      </c>
      <c r="E698" s="1">
        <f>Sales_Table[[#This Row],[Units Sold]]*Sales_Table[[#This Row],[Sale Price]]-Sales_Table[[#This Row],[Discounts]]</f>
        <v>139230</v>
      </c>
      <c r="F698" s="1">
        <v>24570</v>
      </c>
      <c r="G698" s="1">
        <v>136500</v>
      </c>
      <c r="H698" s="1">
        <f>Sales_Table[[#This Row],[sales amount]]-Sales_Table[[#This Row],[COGS]]</f>
        <v>2730</v>
      </c>
      <c r="I698" s="5">
        <v>41913</v>
      </c>
      <c r="J698" s="8">
        <f>MONTH(Sales_Table[[#This Row],[Date]])</f>
        <v>10</v>
      </c>
      <c r="K698" s="8">
        <f>YEAR(Sales_Table[[#This Row],[Date]])</f>
        <v>2014</v>
      </c>
    </row>
    <row r="699" spans="1:11" x14ac:dyDescent="0.3">
      <c r="A699" s="4" t="s">
        <v>8</v>
      </c>
      <c r="B699" s="4" t="str" cm="1">
        <f t="array" ref="B699">_xlfn.IFS(Sales_Table[[#This Row],[Discounts]]&gt;50000,"High discount",Sales_Table[[#This Row],[Discounts]]&gt;=5001,"medium discount",Sales_Table[[#This Row],[Discounts]]&gt;=1,"Low discount",Sales_Table[[#This Row],[Discounts]]&lt;1,"None")</f>
        <v>Low discount</v>
      </c>
      <c r="C699">
        <v>1368</v>
      </c>
      <c r="D699" s="1">
        <v>7</v>
      </c>
      <c r="E699" s="1">
        <f>Sales_Table[[#This Row],[Units Sold]]*Sales_Table[[#This Row],[Sale Price]]-Sales_Table[[#This Row],[Discounts]]</f>
        <v>8139.6</v>
      </c>
      <c r="F699" s="1">
        <v>1436.4</v>
      </c>
      <c r="G699" s="1">
        <v>6840</v>
      </c>
      <c r="H699" s="1">
        <f>Sales_Table[[#This Row],[sales amount]]-Sales_Table[[#This Row],[COGS]]</f>
        <v>1299.6000000000004</v>
      </c>
      <c r="I699" s="5">
        <v>41671</v>
      </c>
      <c r="J699" s="8">
        <f>MONTH(Sales_Table[[#This Row],[Date]])</f>
        <v>2</v>
      </c>
      <c r="K699" s="8">
        <f>YEAR(Sales_Table[[#This Row],[Date]])</f>
        <v>2014</v>
      </c>
    </row>
    <row r="700" spans="1:11" x14ac:dyDescent="0.3">
      <c r="A700" s="4" t="s">
        <v>9</v>
      </c>
      <c r="B700" s="4" t="str" cm="1">
        <f t="array" ref="B700">_xlfn.IFS(Sales_Table[[#This Row],[Discounts]]&gt;50000,"High discount",Sales_Table[[#This Row],[Discounts]]&gt;=5001,"medium discount",Sales_Table[[#This Row],[Discounts]]&gt;=1,"Low discount",Sales_Table[[#This Row],[Discounts]]&lt;1,"None")</f>
        <v>Low discount</v>
      </c>
      <c r="C700">
        <v>723</v>
      </c>
      <c r="D700" s="1">
        <v>7</v>
      </c>
      <c r="E700" s="1">
        <f>Sales_Table[[#This Row],[Units Sold]]*Sales_Table[[#This Row],[Sale Price]]-Sales_Table[[#This Row],[Discounts]]</f>
        <v>4301.8500000000004</v>
      </c>
      <c r="F700" s="1">
        <v>759.15000000000009</v>
      </c>
      <c r="G700" s="1">
        <v>3615</v>
      </c>
      <c r="H700" s="1">
        <f>Sales_Table[[#This Row],[sales amount]]-Sales_Table[[#This Row],[COGS]]</f>
        <v>686.85000000000036</v>
      </c>
      <c r="I700" s="5">
        <v>41730</v>
      </c>
      <c r="J700" s="8">
        <f>MONTH(Sales_Table[[#This Row],[Date]])</f>
        <v>4</v>
      </c>
      <c r="K700" s="8">
        <f>YEAR(Sales_Table[[#This Row],[Date]])</f>
        <v>2014</v>
      </c>
    </row>
    <row r="701" spans="1:11" x14ac:dyDescent="0.3">
      <c r="A701" s="4" t="s">
        <v>11</v>
      </c>
      <c r="B701" s="4" t="str" cm="1">
        <f t="array" ref="B701">_xlfn.IFS(Sales_Table[[#This Row],[Discounts]]&gt;50000,"High discount",Sales_Table[[#This Row],[Discounts]]&gt;=5001,"medium discount",Sales_Table[[#This Row],[Discounts]]&gt;=1,"Low discount",Sales_Table[[#This Row],[Discounts]]&lt;1,"None")</f>
        <v>Low discount</v>
      </c>
      <c r="C701">
        <v>1806</v>
      </c>
      <c r="D701" s="1">
        <v>12</v>
      </c>
      <c r="E701" s="1">
        <f>Sales_Table[[#This Row],[Units Sold]]*Sales_Table[[#This Row],[Sale Price]]-Sales_Table[[#This Row],[Discounts]]</f>
        <v>18421.2</v>
      </c>
      <c r="F701" s="1">
        <v>3250.8</v>
      </c>
      <c r="G701" s="1">
        <v>5418</v>
      </c>
      <c r="H701" s="1">
        <f>Sales_Table[[#This Row],[sales amount]]-Sales_Table[[#This Row],[COGS]]</f>
        <v>13003.2</v>
      </c>
      <c r="I701" s="5">
        <v>41760</v>
      </c>
      <c r="J701" s="8">
        <f>MONTH(Sales_Table[[#This Row],[Date]])</f>
        <v>5</v>
      </c>
      <c r="K701" s="8">
        <f>YEAR(Sales_Table[[#This Row],[Date]])</f>
        <v>2014</v>
      </c>
    </row>
    <row r="703" spans="1:11" x14ac:dyDescent="0.3">
      <c r="G703" t="s">
        <v>19</v>
      </c>
      <c r="H703">
        <f>SUBTOTAL(9,Sales_Table[Profit])</f>
        <v>15157247.260000004</v>
      </c>
    </row>
    <row r="708" spans="10:10" x14ac:dyDescent="0.3">
      <c r="J708" s="9" t="s">
        <v>18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F9333-1D29-4E37-B20C-1B5EBAC05967}">
  <dimension ref="A4:C11"/>
  <sheetViews>
    <sheetView workbookViewId="0">
      <selection activeCell="B5" sqref="B5"/>
    </sheetView>
  </sheetViews>
  <sheetFormatPr defaultRowHeight="14.4" x14ac:dyDescent="0.3"/>
  <cols>
    <col min="1" max="1" width="12.5546875" bestFit="1" customWidth="1"/>
    <col min="2" max="2" width="18.77734375" bestFit="1" customWidth="1"/>
    <col min="3" max="28" width="12.109375" bestFit="1" customWidth="1"/>
    <col min="29" max="51" width="11.109375" bestFit="1" customWidth="1"/>
    <col min="52" max="52" width="9.5546875" bestFit="1" customWidth="1"/>
    <col min="53" max="53" width="7" bestFit="1" customWidth="1"/>
    <col min="73" max="204" width="10.44140625" bestFit="1" customWidth="1"/>
    <col min="205" max="205" width="11" bestFit="1" customWidth="1"/>
    <col min="206" max="286" width="10.44140625" bestFit="1" customWidth="1"/>
    <col min="287" max="516" width="11.44140625" bestFit="1" customWidth="1"/>
    <col min="517" max="558" width="12.44140625" bestFit="1" customWidth="1"/>
    <col min="559" max="585" width="12.109375" bestFit="1" customWidth="1"/>
    <col min="586" max="608" width="11.109375" bestFit="1" customWidth="1"/>
    <col min="609" max="609" width="9.5546875" bestFit="1" customWidth="1"/>
    <col min="610" max="610" width="7" bestFit="1" customWidth="1"/>
    <col min="630" max="761" width="10.44140625" bestFit="1" customWidth="1"/>
    <col min="762" max="762" width="11" bestFit="1" customWidth="1"/>
    <col min="763" max="843" width="10.44140625" bestFit="1" customWidth="1"/>
    <col min="844" max="1073" width="11.44140625" bestFit="1" customWidth="1"/>
    <col min="1074" max="1115" width="12.44140625" bestFit="1" customWidth="1"/>
    <col min="1116" max="1116" width="20.33203125" bestFit="1" customWidth="1"/>
    <col min="1117" max="1117" width="23.5546875" bestFit="1" customWidth="1"/>
  </cols>
  <sheetData>
    <row r="4" spans="1:3" x14ac:dyDescent="0.3">
      <c r="A4" s="11" t="s">
        <v>20</v>
      </c>
      <c r="B4" t="s">
        <v>22</v>
      </c>
      <c r="C4" t="s">
        <v>23</v>
      </c>
    </row>
    <row r="5" spans="1:3" x14ac:dyDescent="0.3">
      <c r="A5" s="12" t="s">
        <v>12</v>
      </c>
      <c r="B5" s="13">
        <v>17747116.059999999</v>
      </c>
      <c r="C5" s="13">
        <v>2814104.06</v>
      </c>
    </row>
    <row r="6" spans="1:3" x14ac:dyDescent="0.3">
      <c r="A6" s="12" t="s">
        <v>7</v>
      </c>
      <c r="B6" s="13">
        <v>13815307.885000004</v>
      </c>
      <c r="C6" s="13">
        <v>1826804.8849999998</v>
      </c>
    </row>
    <row r="7" spans="1:3" x14ac:dyDescent="0.3">
      <c r="A7" s="12" t="s">
        <v>8</v>
      </c>
      <c r="B7" s="13">
        <v>15390801.879999995</v>
      </c>
      <c r="C7" s="13">
        <v>2114754.8800000004</v>
      </c>
    </row>
    <row r="8" spans="1:3" x14ac:dyDescent="0.3">
      <c r="A8" s="12" t="s">
        <v>9</v>
      </c>
      <c r="B8" s="13">
        <v>33011143.95000001</v>
      </c>
      <c r="C8" s="13">
        <v>4797437.9499999993</v>
      </c>
    </row>
    <row r="9" spans="1:3" x14ac:dyDescent="0.3">
      <c r="A9" s="12" t="s">
        <v>10</v>
      </c>
      <c r="B9" s="13">
        <v>18250059.465</v>
      </c>
      <c r="C9" s="13">
        <v>2305992.4649999999</v>
      </c>
    </row>
    <row r="10" spans="1:3" x14ac:dyDescent="0.3">
      <c r="A10" s="12" t="s">
        <v>11</v>
      </c>
      <c r="B10" s="13">
        <v>20511921.02</v>
      </c>
      <c r="C10" s="13">
        <v>3034608.0200000005</v>
      </c>
    </row>
    <row r="11" spans="1:3" x14ac:dyDescent="0.3">
      <c r="A11" s="12" t="s">
        <v>21</v>
      </c>
      <c r="B11" s="13">
        <v>118726350.26000001</v>
      </c>
      <c r="C11" s="13">
        <v>16893702.260000002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38844-DA3E-40A8-B2F2-C06EE4781F57}">
  <dimension ref="A3:C10"/>
  <sheetViews>
    <sheetView workbookViewId="0">
      <selection activeCell="C9" sqref="C9"/>
    </sheetView>
  </sheetViews>
  <sheetFormatPr defaultRowHeight="14.4" x14ac:dyDescent="0.3"/>
  <cols>
    <col min="1" max="1" width="12.5546875" bestFit="1" customWidth="1"/>
    <col min="2" max="2" width="18.77734375" bestFit="1" customWidth="1"/>
    <col min="3" max="3" width="15.6640625" bestFit="1" customWidth="1"/>
    <col min="4" max="4" width="15.77734375" bestFit="1" customWidth="1"/>
    <col min="5" max="5" width="5.5546875" bestFit="1" customWidth="1"/>
    <col min="6" max="6" width="10.77734375" bestFit="1" customWidth="1"/>
    <col min="7" max="9" width="7.88671875" bestFit="1" customWidth="1"/>
    <col min="124" max="348" width="10.44140625" bestFit="1" customWidth="1"/>
    <col min="349" max="502" width="11.44140625" bestFit="1" customWidth="1"/>
    <col min="503" max="516" width="12.44140625" bestFit="1" customWidth="1"/>
    <col min="517" max="517" width="12.109375" bestFit="1" customWidth="1"/>
  </cols>
  <sheetData>
    <row r="3" spans="1:3" x14ac:dyDescent="0.3">
      <c r="A3" s="11" t="s">
        <v>20</v>
      </c>
      <c r="B3" t="s">
        <v>22</v>
      </c>
      <c r="C3" t="s">
        <v>24</v>
      </c>
    </row>
    <row r="4" spans="1:3" x14ac:dyDescent="0.3">
      <c r="A4" s="12" t="s">
        <v>12</v>
      </c>
      <c r="B4" s="9">
        <v>4419546.5</v>
      </c>
      <c r="C4" s="9">
        <v>474303.5</v>
      </c>
    </row>
    <row r="5" spans="1:3" x14ac:dyDescent="0.3">
      <c r="A5" s="12" t="s">
        <v>7</v>
      </c>
      <c r="B5" s="9">
        <v>1975553.75</v>
      </c>
      <c r="C5" s="9">
        <v>288921.25</v>
      </c>
    </row>
    <row r="6" spans="1:3" x14ac:dyDescent="0.3">
      <c r="A6" s="12" t="s">
        <v>8</v>
      </c>
      <c r="B6" s="9">
        <v>3796747</v>
      </c>
      <c r="C6" s="9">
        <v>467828</v>
      </c>
    </row>
    <row r="7" spans="1:3" x14ac:dyDescent="0.3">
      <c r="A7" s="12" t="s">
        <v>9</v>
      </c>
      <c r="B7" s="9">
        <v>9664911.75</v>
      </c>
      <c r="C7" s="9">
        <v>1305563.25</v>
      </c>
    </row>
    <row r="8" spans="1:3" x14ac:dyDescent="0.3">
      <c r="A8" s="12" t="s">
        <v>10</v>
      </c>
      <c r="B8" s="9">
        <v>5511352.5</v>
      </c>
      <c r="C8" s="9">
        <v>776847.5</v>
      </c>
    </row>
    <row r="9" spans="1:3" x14ac:dyDescent="0.3">
      <c r="A9" s="12" t="s">
        <v>11</v>
      </c>
      <c r="B9" s="9">
        <v>6424619.5</v>
      </c>
      <c r="C9" s="9">
        <v>751330.5</v>
      </c>
    </row>
    <row r="10" spans="1:3" x14ac:dyDescent="0.3">
      <c r="A10" s="12" t="s">
        <v>21</v>
      </c>
      <c r="B10" s="9">
        <v>31792731</v>
      </c>
      <c r="C10" s="9">
        <v>4064794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3CD7-8C0E-4291-A7E2-71F8FCC60A17}">
  <dimension ref="A1"/>
  <sheetViews>
    <sheetView tabSelected="1"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pc="http://schemas.microsoft.com/office/infopath/2007/PartnerControls" xmlns:xsi="http://www.w3.org/2001/XMLSchema-instance">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2.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4.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15</vt:i4>
      </vt:variant>
    </vt:vector>
  </HeadingPairs>
  <TitlesOfParts>
    <vt:vector size="21" baseType="lpstr">
      <vt:lpstr>Case Study 2</vt:lpstr>
      <vt:lpstr>financials</vt:lpstr>
      <vt:lpstr>Discounted</vt:lpstr>
      <vt:lpstr>Sheet3</vt:lpstr>
      <vt:lpstr>Sheet4</vt:lpstr>
      <vt:lpstr>Sheet6</vt:lpstr>
      <vt:lpstr>COGS</vt:lpstr>
      <vt:lpstr>Discounted!Date</vt:lpstr>
      <vt:lpstr>DATE</vt:lpstr>
      <vt:lpstr>Discount_Band</vt:lpstr>
      <vt:lpstr>Discounts</vt:lpstr>
      <vt:lpstr>Month</vt:lpstr>
      <vt:lpstr>Discounted!Product</vt:lpstr>
      <vt:lpstr>PRODUCT</vt:lpstr>
      <vt:lpstr>Profit</vt:lpstr>
      <vt:lpstr>Sale_Price</vt:lpstr>
      <vt:lpstr>sales_amount</vt:lpstr>
      <vt:lpstr>SALESPRICE</vt:lpstr>
      <vt:lpstr>Units_Sold</vt:lpstr>
      <vt:lpstr>UNITSOLD</vt:lpstr>
      <vt:lpstr>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Käyttäjä</cp:lastModifiedBy>
  <dcterms:created xsi:type="dcterms:W3CDTF">2014-01-28T02:45:41Z</dcterms:created>
  <dcterms:modified xsi:type="dcterms:W3CDTF">2023-06-05T20:27:04Z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