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915" windowWidth="19335" windowHeight="7095"/>
  </bookViews>
  <sheets>
    <sheet name="Rumus-SAW (2)" sheetId="3" r:id="rId1"/>
    <sheet name="Rumus-SAW" sheetId="1" r:id="rId2"/>
    <sheet name="Sheet1" sheetId="2" r:id="rId3"/>
  </sheets>
  <calcPr calcId="144525"/>
</workbook>
</file>

<file path=xl/calcChain.xml><?xml version="1.0" encoding="utf-8"?>
<calcChain xmlns="http://schemas.openxmlformats.org/spreadsheetml/2006/main">
  <c r="I13" i="3" l="1"/>
  <c r="I12" i="3"/>
  <c r="I14" i="3"/>
  <c r="D12" i="3"/>
  <c r="C6" i="3"/>
  <c r="H5" i="3"/>
  <c r="G6" i="3" s="1"/>
  <c r="D6" i="3"/>
  <c r="F6" i="3"/>
  <c r="E12" i="3"/>
  <c r="F12" i="3"/>
  <c r="G12" i="3"/>
  <c r="C12" i="3"/>
  <c r="C11" i="3"/>
  <c r="K10" i="3" l="1"/>
  <c r="E6" i="3"/>
  <c r="D11" i="3"/>
  <c r="G11" i="3" l="1"/>
  <c r="F11" i="3"/>
  <c r="H12" i="1"/>
  <c r="G13" i="3"/>
  <c r="G14" i="3"/>
  <c r="L10" i="1" l="1"/>
  <c r="J13" i="1"/>
  <c r="F14" i="3"/>
  <c r="E14" i="3"/>
  <c r="D14" i="3"/>
  <c r="C14" i="3"/>
  <c r="F13" i="3"/>
  <c r="E13" i="3"/>
  <c r="D13" i="3"/>
  <c r="C13" i="3"/>
  <c r="E11" i="3"/>
  <c r="I5" i="1" l="1"/>
  <c r="D6" i="1" s="1"/>
  <c r="C13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G12" i="1"/>
  <c r="F12" i="1"/>
  <c r="E12" i="1"/>
  <c r="D12" i="1"/>
  <c r="C12" i="1"/>
  <c r="H6" i="3" l="1"/>
  <c r="H6" i="1"/>
  <c r="C6" i="1"/>
  <c r="G6" i="1"/>
  <c r="E6" i="1"/>
  <c r="F6" i="1"/>
  <c r="I6" i="1" s="1"/>
  <c r="J15" i="1" l="1"/>
  <c r="J14" i="1"/>
  <c r="J16" i="1"/>
</calcChain>
</file>

<file path=xl/sharedStrings.xml><?xml version="1.0" encoding="utf-8"?>
<sst xmlns="http://schemas.openxmlformats.org/spreadsheetml/2006/main" count="56" uniqueCount="31">
  <si>
    <t>Rumus Perhitungan SPK Menggunakan Metode SAW</t>
  </si>
  <si>
    <t>cost benefit</t>
  </si>
  <si>
    <t>benefit</t>
  </si>
  <si>
    <t>ALTERNATIF/KRITERIA</t>
  </si>
  <si>
    <t>AFIK</t>
  </si>
  <si>
    <t>IMSAR</t>
  </si>
  <si>
    <t>Pembagi</t>
  </si>
  <si>
    <t>Hasil</t>
  </si>
  <si>
    <t>Normalisasi</t>
  </si>
  <si>
    <t>Pekerjaan</t>
  </si>
  <si>
    <t>UPIN</t>
  </si>
  <si>
    <t>IPIN</t>
  </si>
  <si>
    <t>Usia</t>
  </si>
  <si>
    <t>Status Tempat Tinggal</t>
  </si>
  <si>
    <t>Kepentingan</t>
  </si>
  <si>
    <t>Alternatif Terbaik:</t>
  </si>
  <si>
    <t>(Studi Kasus: Seleksi Penerimaan Bantuan Langsung Tunai [BLT])</t>
  </si>
  <si>
    <t>Post By :</t>
  </si>
  <si>
    <t>https://www.kodingbuton.com</t>
  </si>
  <si>
    <t>Jalan Pengarengan - Tamansari</t>
  </si>
  <si>
    <t>Jalan Purwakarta - Pengarengan</t>
  </si>
  <si>
    <t>Jalan Margagiri - Pengarengan</t>
  </si>
  <si>
    <t>Jalan Ukirsari - Gunung Santri</t>
  </si>
  <si>
    <t>Jalan Kaki</t>
  </si>
  <si>
    <t>Mobil</t>
  </si>
  <si>
    <t>Motor</t>
  </si>
  <si>
    <t>LHR</t>
  </si>
  <si>
    <t>Kondisi Jalan</t>
  </si>
  <si>
    <t>Jenis Eksisting</t>
  </si>
  <si>
    <t>Panjang Jalan</t>
  </si>
  <si>
    <t>Pengaduan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</si>
</sst>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entury Gothic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4EE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ashed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ouble">
        <color rgb="FFFF0066"/>
      </right>
      <top/>
      <bottom style="dashed">
        <color rgb="FFFF0066"/>
      </bottom>
      <diagonal/>
    </border>
    <border>
      <left/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/>
      <top style="dotted">
        <color rgb="FFFF0066"/>
      </top>
      <bottom style="dotted">
        <color rgb="FFFF0066"/>
      </bottom>
      <diagonal/>
    </border>
    <border>
      <left style="dashDotDot">
        <color rgb="FFFF0066"/>
      </left>
      <right/>
      <top style="dashDotDot">
        <color rgb="FFFF0066"/>
      </top>
      <bottom style="dashDotDot">
        <color rgb="FFFF0066"/>
      </bottom>
      <diagonal/>
    </border>
    <border>
      <left/>
      <right/>
      <top style="dashDotDot">
        <color rgb="FFFF0066"/>
      </top>
      <bottom style="dashDotDot">
        <color rgb="FFFF0066"/>
      </bottom>
      <diagonal/>
    </border>
    <border>
      <left/>
      <right style="dashDotDot">
        <color rgb="FFFF0066"/>
      </right>
      <top style="dashDotDot">
        <color rgb="FFFF0066"/>
      </top>
      <bottom style="dashDotDot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ashed">
        <color rgb="FFFF0066"/>
      </left>
      <right style="thin">
        <color indexed="64"/>
      </right>
      <top style="dashed">
        <color rgb="FFFF0066"/>
      </top>
      <bottom style="dashed">
        <color rgb="FFFF0066"/>
      </bottom>
      <diagonal/>
    </border>
    <border>
      <left style="thin">
        <color indexed="64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3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6" fillId="0" borderId="0" xfId="1" applyFont="1" applyBorder="1" applyAlignment="1" applyProtection="1">
      <alignment horizontal="left"/>
    </xf>
    <xf numFmtId="0" fontId="1" fillId="0" borderId="21" xfId="0" applyFont="1" applyBorder="1"/>
    <xf numFmtId="0" fontId="7" fillId="4" borderId="22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23" xfId="0" applyFont="1" applyBorder="1"/>
    <xf numFmtId="0" fontId="1" fillId="0" borderId="0" xfId="0" applyFont="1" applyBorder="1"/>
    <xf numFmtId="0" fontId="1" fillId="0" borderId="25" xfId="0" applyFont="1" applyBorder="1"/>
    <xf numFmtId="0" fontId="7" fillId="4" borderId="0" xfId="0" applyFont="1" applyFill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3" fontId="1" fillId="0" borderId="16" xfId="2" applyFont="1" applyBorder="1" applyAlignment="1">
      <alignment horizontal="center" vertical="center"/>
    </xf>
    <xf numFmtId="43" fontId="1" fillId="0" borderId="24" xfId="2" applyFont="1" applyFill="1" applyBorder="1"/>
    <xf numFmtId="43" fontId="3" fillId="0" borderId="20" xfId="2" applyFont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odingbut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tabSelected="1" topLeftCell="B1" workbookViewId="0">
      <selection activeCell="I14" sqref="I14"/>
    </sheetView>
  </sheetViews>
  <sheetFormatPr defaultRowHeight="16.5" x14ac:dyDescent="0.3"/>
  <cols>
    <col min="1" max="1" width="3.42578125" style="1" customWidth="1"/>
    <col min="2" max="2" width="22.28515625" style="1" customWidth="1"/>
    <col min="3" max="3" width="22.42578125" style="1" customWidth="1"/>
    <col min="4" max="4" width="23.85546875" style="1" customWidth="1"/>
    <col min="5" max="5" width="15.5703125" style="1" customWidth="1"/>
    <col min="6" max="6" width="15.85546875" style="1" bestFit="1" customWidth="1"/>
    <col min="7" max="7" width="26.85546875" style="1" customWidth="1"/>
    <col min="8" max="8" width="4.7109375" style="1" customWidth="1"/>
    <col min="9" max="9" width="23.85546875" style="1" customWidth="1"/>
    <col min="10" max="10" width="3.7109375" style="1" customWidth="1"/>
    <col min="11" max="11" width="14.42578125" style="1" customWidth="1"/>
    <col min="12" max="12" width="9.5703125" style="1" customWidth="1"/>
    <col min="13" max="13" width="5.5703125" style="1" customWidth="1"/>
    <col min="14" max="14" width="9.140625" style="1" customWidth="1"/>
    <col min="15" max="16384" width="9.140625" style="1"/>
  </cols>
  <sheetData>
    <row r="1" spans="2:19" ht="18.75" x14ac:dyDescent="0.3">
      <c r="B1" s="40" t="s">
        <v>0</v>
      </c>
      <c r="C1" s="40"/>
      <c r="D1" s="40"/>
      <c r="E1" s="40"/>
      <c r="F1" s="40"/>
      <c r="G1" s="40"/>
      <c r="H1" s="40"/>
      <c r="I1" s="40"/>
    </row>
    <row r="2" spans="2:19" ht="18.75" x14ac:dyDescent="0.3">
      <c r="B2" s="40" t="s">
        <v>16</v>
      </c>
      <c r="C2" s="40"/>
      <c r="D2" s="40"/>
      <c r="E2" s="40"/>
      <c r="F2" s="40"/>
      <c r="G2" s="40"/>
      <c r="H2" s="40"/>
      <c r="I2" s="40"/>
    </row>
    <row r="4" spans="2:19" x14ac:dyDescent="0.3">
      <c r="B4" s="18" t="s">
        <v>1</v>
      </c>
      <c r="C4" s="1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17"/>
    </row>
    <row r="5" spans="2:19" x14ac:dyDescent="0.3">
      <c r="B5" s="18"/>
      <c r="C5" s="39">
        <v>5</v>
      </c>
      <c r="D5" s="39">
        <v>5</v>
      </c>
      <c r="E5" s="39">
        <v>5</v>
      </c>
      <c r="F5" s="39">
        <v>5</v>
      </c>
      <c r="G5" s="39">
        <v>2</v>
      </c>
      <c r="H5" s="17">
        <f>SUM(C5:G5)</f>
        <v>22</v>
      </c>
    </row>
    <row r="6" spans="2:19" x14ac:dyDescent="0.3">
      <c r="B6" s="21" t="s">
        <v>14</v>
      </c>
      <c r="C6" s="45">
        <f>C5/$H$5</f>
        <v>0.22727272727272727</v>
      </c>
      <c r="D6" s="45">
        <f>D5/$H$5</f>
        <v>0.22727272727272727</v>
      </c>
      <c r="E6" s="45">
        <f>E5/$H$5</f>
        <v>0.22727272727272727</v>
      </c>
      <c r="F6" s="45">
        <f>F5/$H$5</f>
        <v>0.22727272727272727</v>
      </c>
      <c r="G6" s="45">
        <f>G5/$H$5</f>
        <v>9.0909090909090912E-2</v>
      </c>
      <c r="H6" s="28">
        <f>SUM(C6:F6)</f>
        <v>0.90909090909090906</v>
      </c>
    </row>
    <row r="7" spans="2:19" ht="17.25" thickBot="1" x14ac:dyDescent="0.35">
      <c r="B7" s="14" t="s">
        <v>3</v>
      </c>
      <c r="C7" s="15" t="s">
        <v>26</v>
      </c>
      <c r="D7" s="15" t="s">
        <v>27</v>
      </c>
      <c r="E7" s="15" t="s">
        <v>28</v>
      </c>
      <c r="F7" s="15" t="s">
        <v>29</v>
      </c>
      <c r="G7" s="15" t="s">
        <v>30</v>
      </c>
      <c r="H7" s="30"/>
    </row>
    <row r="8" spans="2:19" ht="29.25" thickBot="1" x14ac:dyDescent="0.35">
      <c r="B8" s="29" t="s">
        <v>19</v>
      </c>
      <c r="C8" s="3">
        <v>4</v>
      </c>
      <c r="D8" s="3">
        <v>5</v>
      </c>
      <c r="E8" s="3">
        <v>1</v>
      </c>
      <c r="F8" s="3">
        <v>1</v>
      </c>
      <c r="G8" s="3">
        <v>2</v>
      </c>
      <c r="H8" s="31"/>
    </row>
    <row r="9" spans="2:19" ht="29.25" thickBot="1" x14ac:dyDescent="0.35">
      <c r="B9" s="29" t="s">
        <v>20</v>
      </c>
      <c r="C9" s="3">
        <v>4</v>
      </c>
      <c r="D9" s="3">
        <v>3</v>
      </c>
      <c r="E9" s="3">
        <v>2</v>
      </c>
      <c r="F9" s="3">
        <v>4</v>
      </c>
      <c r="G9" s="3">
        <v>1</v>
      </c>
      <c r="H9" s="31"/>
    </row>
    <row r="10" spans="2:19" ht="29.25" thickBot="1" x14ac:dyDescent="0.35">
      <c r="B10" s="29" t="s">
        <v>21</v>
      </c>
      <c r="C10" s="3">
        <v>1</v>
      </c>
      <c r="D10" s="3">
        <v>4</v>
      </c>
      <c r="E10" s="3">
        <v>4</v>
      </c>
      <c r="F10" s="3">
        <v>3</v>
      </c>
      <c r="G10" s="3">
        <v>1</v>
      </c>
      <c r="H10" s="31"/>
      <c r="I10" s="23" t="s">
        <v>15</v>
      </c>
      <c r="J10" s="24"/>
      <c r="K10" s="47">
        <f>MAX(I12,$I$12:$I$14,0)</f>
        <v>0.75</v>
      </c>
    </row>
    <row r="11" spans="2:19" x14ac:dyDescent="0.3">
      <c r="B11" s="9" t="s">
        <v>6</v>
      </c>
      <c r="C11" s="10">
        <f>IF(C$4="cost",MIN(C$8:C$10),MAX(C$8:C$10))</f>
        <v>4</v>
      </c>
      <c r="D11" s="10">
        <f>IF(D$4="cost",MIN(D$8:D$10),MAX(D$8:D$10))</f>
        <v>5</v>
      </c>
      <c r="E11" s="10">
        <f>IF(E$4="cost",MIN(E$8:E$10),MAX(E$8:E$10))</f>
        <v>4</v>
      </c>
      <c r="F11" s="10">
        <f>IF(F$4="cost",MIN(F$8:F$10),MAX(F$8:F$10))</f>
        <v>4</v>
      </c>
      <c r="G11" s="10">
        <f>IF(G$4="cost",MIN(G$8:G$10),MAX(G$8:G$10))</f>
        <v>2</v>
      </c>
      <c r="H11" s="32"/>
      <c r="I11" s="41" t="s">
        <v>7</v>
      </c>
      <c r="J11" s="41"/>
    </row>
    <row r="12" spans="2:19" x14ac:dyDescent="0.3">
      <c r="B12" s="42" t="s">
        <v>8</v>
      </c>
      <c r="C12" s="5">
        <f>IF(C$4="cost",MIN(C$8:C$10)/C8,C8/MAX(C$8:C$10))</f>
        <v>1</v>
      </c>
      <c r="D12" s="5">
        <f>IF(D$4="cost",MIN(D$8:D$10)/D8,D8/MAX(D$8:D$10))</f>
        <v>1</v>
      </c>
      <c r="E12" s="5">
        <f t="shared" ref="D12:G12" si="0">IF(E$4="cost",MIN(E$8:E$10)/E8,E8/MAX(E$8:E$10))</f>
        <v>0.25</v>
      </c>
      <c r="F12" s="5">
        <f t="shared" si="0"/>
        <v>0.25</v>
      </c>
      <c r="G12" s="5">
        <f t="shared" si="0"/>
        <v>1</v>
      </c>
      <c r="H12" s="34"/>
      <c r="I12" s="46">
        <f>(C$6*C12)+(D$6*D12)+(E$6*E12)+(F$6*F12)+(G$6*G12)</f>
        <v>0.65909090909090906</v>
      </c>
      <c r="J12" s="2" t="s">
        <v>10</v>
      </c>
    </row>
    <row r="13" spans="2:19" x14ac:dyDescent="0.3">
      <c r="B13" s="43"/>
      <c r="C13" s="5">
        <f t="shared" ref="C12:F14" si="1">IF(C$4="cost",MIN(C$8:C$10)/C9,C9/MAX(C$8:C$10))</f>
        <v>1</v>
      </c>
      <c r="D13" s="5">
        <f t="shared" si="1"/>
        <v>0.6</v>
      </c>
      <c r="E13" s="5">
        <f t="shared" si="1"/>
        <v>0.5</v>
      </c>
      <c r="F13" s="5">
        <f t="shared" si="1"/>
        <v>1</v>
      </c>
      <c r="G13" s="35">
        <f>IF(H$4="cost",MIN(G$8:G$10)/G9,G9/MAX(G$8:G$10))</f>
        <v>0.5</v>
      </c>
      <c r="H13" s="34"/>
      <c r="I13" s="46">
        <f>(C$6*C13)+(D$6*D13)+(E$6*E13)+(F$6*F13)+(G$6*G13)</f>
        <v>0.75</v>
      </c>
      <c r="J13" s="2" t="s">
        <v>11</v>
      </c>
    </row>
    <row r="14" spans="2:19" x14ac:dyDescent="0.3">
      <c r="B14" s="43"/>
      <c r="C14" s="5">
        <f t="shared" si="1"/>
        <v>0.25</v>
      </c>
      <c r="D14" s="5">
        <f t="shared" si="1"/>
        <v>0.8</v>
      </c>
      <c r="E14" s="5">
        <f t="shared" si="1"/>
        <v>1</v>
      </c>
      <c r="F14" s="5">
        <f t="shared" si="1"/>
        <v>0.75</v>
      </c>
      <c r="G14" s="35">
        <f>IF(H$4="cost",MIN(G$8:G$10)/G10,G10/MAX(G$8:G$10))</f>
        <v>0.5</v>
      </c>
      <c r="H14" s="34"/>
      <c r="I14" s="46">
        <f t="shared" ref="I13:I14" si="2">(C$6*C14)+(D$6*D14)+(E$6*E14)+(F$6*F14)+(G$6*G14)</f>
        <v>0.68181818181818177</v>
      </c>
      <c r="J14" s="2" t="s">
        <v>4</v>
      </c>
    </row>
    <row r="15" spans="2:19" x14ac:dyDescent="0.3">
      <c r="B15" s="26"/>
      <c r="C15" s="27"/>
      <c r="D15" s="27"/>
      <c r="E15" s="27"/>
      <c r="H15" s="33"/>
      <c r="I15" s="33"/>
    </row>
    <row r="16" spans="2:19" x14ac:dyDescent="0.3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x14ac:dyDescent="0.3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x14ac:dyDescent="0.3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x14ac:dyDescent="0.3">
      <c r="B19" s="38"/>
      <c r="C19" s="38"/>
      <c r="D19" s="38"/>
      <c r="E19" s="38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x14ac:dyDescent="0.3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x14ac:dyDescent="0.3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x14ac:dyDescent="0.3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x14ac:dyDescent="0.3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x14ac:dyDescent="0.3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2:19" x14ac:dyDescent="0.3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2:19" x14ac:dyDescent="0.3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x14ac:dyDescent="0.3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x14ac:dyDescent="0.3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x14ac:dyDescent="0.3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x14ac:dyDescent="0.3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x14ac:dyDescent="0.3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x14ac:dyDescent="0.3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</sheetData>
  <mergeCells count="4">
    <mergeCell ref="B1:I1"/>
    <mergeCell ref="B2:I2"/>
    <mergeCell ref="I11:J11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showGridLines="0" workbookViewId="0">
      <selection activeCell="H13" sqref="H13"/>
    </sheetView>
  </sheetViews>
  <sheetFormatPr defaultRowHeight="16.5" x14ac:dyDescent="0.3"/>
  <cols>
    <col min="1" max="1" width="3.42578125" style="1" customWidth="1"/>
    <col min="2" max="2" width="22.28515625" style="1" customWidth="1"/>
    <col min="3" max="3" width="22.42578125" style="1" customWidth="1"/>
    <col min="4" max="4" width="23.85546875" style="1" customWidth="1"/>
    <col min="5" max="5" width="15.5703125" style="1" customWidth="1"/>
    <col min="6" max="6" width="12.28515625" style="1" customWidth="1"/>
    <col min="7" max="7" width="9.140625" style="1" customWidth="1"/>
    <col min="8" max="8" width="23.85546875" style="1" customWidth="1"/>
    <col min="9" max="9" width="3.7109375" style="1" customWidth="1"/>
    <col min="10" max="10" width="14.42578125" style="1" customWidth="1"/>
    <col min="11" max="11" width="9.5703125" style="1" customWidth="1"/>
    <col min="12" max="12" width="5.5703125" style="1" customWidth="1"/>
    <col min="13" max="13" width="9.140625" style="1" customWidth="1"/>
    <col min="14" max="16384" width="9.140625" style="1"/>
  </cols>
  <sheetData>
    <row r="1" spans="2:12" ht="18.75" x14ac:dyDescent="0.3">
      <c r="B1" s="40" t="s">
        <v>0</v>
      </c>
      <c r="C1" s="40"/>
      <c r="D1" s="40"/>
      <c r="E1" s="40"/>
      <c r="F1" s="40"/>
      <c r="G1" s="40"/>
      <c r="H1" s="40"/>
    </row>
    <row r="2" spans="2:12" ht="18.75" x14ac:dyDescent="0.3">
      <c r="B2" s="40" t="s">
        <v>16</v>
      </c>
      <c r="C2" s="40"/>
      <c r="D2" s="40"/>
      <c r="E2" s="40"/>
      <c r="F2" s="40"/>
      <c r="G2" s="40"/>
      <c r="H2" s="40"/>
    </row>
    <row r="4" spans="2:12" x14ac:dyDescent="0.3">
      <c r="B4" s="18" t="s">
        <v>1</v>
      </c>
      <c r="C4" s="1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20" t="s">
        <v>2</v>
      </c>
      <c r="I4" s="17"/>
    </row>
    <row r="5" spans="2:12" x14ac:dyDescent="0.3">
      <c r="B5" s="18"/>
      <c r="C5" s="19">
        <v>5</v>
      </c>
      <c r="D5" s="19">
        <v>3</v>
      </c>
      <c r="E5" s="19">
        <v>5</v>
      </c>
      <c r="F5" s="19">
        <v>2</v>
      </c>
      <c r="G5" s="19">
        <v>1</v>
      </c>
      <c r="H5" s="20">
        <v>1</v>
      </c>
      <c r="I5" s="17">
        <f>SUM(C5:H5)</f>
        <v>17</v>
      </c>
    </row>
    <row r="6" spans="2:12" x14ac:dyDescent="0.3">
      <c r="B6" s="21" t="s">
        <v>14</v>
      </c>
      <c r="C6" s="22">
        <f>C5/$I$5</f>
        <v>0.29411764705882354</v>
      </c>
      <c r="D6" s="22">
        <f t="shared" ref="D6:H6" si="0">D5/$I$5</f>
        <v>0.17647058823529413</v>
      </c>
      <c r="E6" s="22">
        <f t="shared" si="0"/>
        <v>0.29411764705882354</v>
      </c>
      <c r="F6" s="22">
        <f t="shared" si="0"/>
        <v>0.11764705882352941</v>
      </c>
      <c r="G6" s="22">
        <f t="shared" si="0"/>
        <v>5.8823529411764705E-2</v>
      </c>
      <c r="H6" s="22">
        <f t="shared" si="0"/>
        <v>5.8823529411764705E-2</v>
      </c>
      <c r="I6" s="28">
        <f>SUM(C6:H6)</f>
        <v>1</v>
      </c>
    </row>
    <row r="7" spans="2:12" ht="17.25" thickBot="1" x14ac:dyDescent="0.35">
      <c r="B7" s="14" t="s">
        <v>3</v>
      </c>
      <c r="C7" s="15" t="s">
        <v>23</v>
      </c>
      <c r="D7" s="15" t="s">
        <v>24</v>
      </c>
      <c r="E7" s="15" t="s">
        <v>25</v>
      </c>
      <c r="F7" s="15" t="s">
        <v>9</v>
      </c>
      <c r="G7" s="15" t="s">
        <v>12</v>
      </c>
      <c r="H7" s="16" t="s">
        <v>13</v>
      </c>
    </row>
    <row r="8" spans="2:12" ht="29.25" thickBot="1" x14ac:dyDescent="0.35">
      <c r="B8" s="29" t="s">
        <v>19</v>
      </c>
      <c r="C8" s="3">
        <v>3500000</v>
      </c>
      <c r="D8" s="3">
        <v>1</v>
      </c>
      <c r="E8" s="3">
        <v>3</v>
      </c>
      <c r="F8" s="3">
        <v>1</v>
      </c>
      <c r="G8" s="3">
        <v>55</v>
      </c>
      <c r="H8" s="4">
        <v>2</v>
      </c>
    </row>
    <row r="9" spans="2:12" ht="29.25" thickBot="1" x14ac:dyDescent="0.35">
      <c r="B9" s="29" t="s">
        <v>20</v>
      </c>
      <c r="C9" s="3">
        <v>3000000</v>
      </c>
      <c r="D9" s="3">
        <v>3</v>
      </c>
      <c r="E9" s="3">
        <v>2</v>
      </c>
      <c r="F9" s="3">
        <v>2</v>
      </c>
      <c r="G9" s="3">
        <v>55</v>
      </c>
      <c r="H9" s="4">
        <v>2</v>
      </c>
    </row>
    <row r="10" spans="2:12" ht="29.25" thickBot="1" x14ac:dyDescent="0.35">
      <c r="B10" s="29" t="s">
        <v>21</v>
      </c>
      <c r="C10" s="3">
        <v>2500000</v>
      </c>
      <c r="D10" s="3">
        <v>5</v>
      </c>
      <c r="E10" s="3">
        <v>5</v>
      </c>
      <c r="F10" s="3">
        <v>5</v>
      </c>
      <c r="G10" s="3">
        <v>50</v>
      </c>
      <c r="H10" s="4">
        <v>5</v>
      </c>
      <c r="J10" s="23" t="s">
        <v>15</v>
      </c>
      <c r="K10" s="24"/>
      <c r="L10" s="25">
        <f>(C$6*C16)+(D$6*D16)+(E$6*E16)+(F$6*F16)+(G$6*G16)+(H$6*H16)</f>
        <v>0.75714285714285712</v>
      </c>
    </row>
    <row r="11" spans="2:12" ht="29.25" thickBot="1" x14ac:dyDescent="0.35">
      <c r="B11" s="29" t="s">
        <v>22</v>
      </c>
      <c r="C11" s="3">
        <v>750000</v>
      </c>
      <c r="D11" s="3">
        <v>5</v>
      </c>
      <c r="E11" s="3">
        <v>5</v>
      </c>
      <c r="F11" s="3">
        <v>5</v>
      </c>
      <c r="G11" s="3">
        <v>57</v>
      </c>
      <c r="H11" s="4">
        <v>4</v>
      </c>
    </row>
    <row r="12" spans="2:12" x14ac:dyDescent="0.3">
      <c r="B12" s="9" t="s">
        <v>6</v>
      </c>
      <c r="C12" s="10">
        <f t="shared" ref="C12:G12" si="1">IF(C$4="cost",MIN(C$8:C$11),MAX(C$8:C$11))</f>
        <v>3500000</v>
      </c>
      <c r="D12" s="10">
        <f t="shared" si="1"/>
        <v>5</v>
      </c>
      <c r="E12" s="10">
        <f t="shared" si="1"/>
        <v>5</v>
      </c>
      <c r="F12" s="10">
        <f t="shared" si="1"/>
        <v>5</v>
      </c>
      <c r="G12" s="10">
        <f t="shared" si="1"/>
        <v>57</v>
      </c>
      <c r="H12" s="11">
        <f>IF(H$4="cost",MIN(H$8:H$11),MAX(H$8:H$11))</f>
        <v>5</v>
      </c>
      <c r="J12" s="41" t="s">
        <v>7</v>
      </c>
      <c r="K12" s="41"/>
    </row>
    <row r="13" spans="2:12" x14ac:dyDescent="0.3">
      <c r="B13" s="42" t="s">
        <v>8</v>
      </c>
      <c r="C13" s="5">
        <f t="shared" ref="C13:H16" si="2">IF(C$4="cost",MIN(C$8:C$11)/C8,C8/MAX(C$8:C$11))</f>
        <v>1</v>
      </c>
      <c r="D13" s="5">
        <f t="shared" si="2"/>
        <v>0.2</v>
      </c>
      <c r="E13" s="5">
        <f t="shared" si="2"/>
        <v>0.6</v>
      </c>
      <c r="F13" s="5">
        <f t="shared" si="2"/>
        <v>0.2</v>
      </c>
      <c r="G13" s="5">
        <f t="shared" si="2"/>
        <v>0.96491228070175439</v>
      </c>
      <c r="H13" s="6">
        <f t="shared" si="2"/>
        <v>0.4</v>
      </c>
      <c r="J13" s="12">
        <f>(C$6*C13)+(D$6*D13)+(E$6*E13)+(F$6*F13)+(G$6*G13)+(H$6*H13)</f>
        <v>0.60970072239422091</v>
      </c>
      <c r="K13" s="2" t="s">
        <v>10</v>
      </c>
    </row>
    <row r="14" spans="2:12" x14ac:dyDescent="0.3">
      <c r="B14" s="43"/>
      <c r="C14" s="5">
        <f t="shared" si="2"/>
        <v>0.8571428571428571</v>
      </c>
      <c r="D14" s="5">
        <f t="shared" si="2"/>
        <v>0.6</v>
      </c>
      <c r="E14" s="5">
        <f t="shared" si="2"/>
        <v>0.4</v>
      </c>
      <c r="F14" s="5">
        <f t="shared" si="2"/>
        <v>0.4</v>
      </c>
      <c r="G14" s="5">
        <f t="shared" si="2"/>
        <v>0.96491228070175439</v>
      </c>
      <c r="H14" s="6">
        <f t="shared" si="2"/>
        <v>0.4</v>
      </c>
      <c r="J14" s="12">
        <f>(C$6*C14)+(D$6*D14)+(E$6*E14)+(F$6*F14)+(G$6*G14)+(H$6*H14)</f>
        <v>0.60297803331859068</v>
      </c>
      <c r="K14" s="2" t="s">
        <v>11</v>
      </c>
    </row>
    <row r="15" spans="2:12" x14ac:dyDescent="0.3">
      <c r="B15" s="43"/>
      <c r="C15" s="5">
        <f t="shared" si="2"/>
        <v>0.7142857142857143</v>
      </c>
      <c r="D15" s="5">
        <f t="shared" si="2"/>
        <v>1</v>
      </c>
      <c r="E15" s="5">
        <f t="shared" si="2"/>
        <v>1</v>
      </c>
      <c r="F15" s="5">
        <f t="shared" si="2"/>
        <v>1</v>
      </c>
      <c r="G15" s="5">
        <f t="shared" si="2"/>
        <v>0.8771929824561403</v>
      </c>
      <c r="H15" s="6">
        <f t="shared" si="2"/>
        <v>1</v>
      </c>
      <c r="J15" s="12">
        <f>(C$6*C15)+(D$6*D15)+(E$6*E15)+(F$6*F15)+(G$6*G15)+(H$6*H15)</f>
        <v>0.90874244434615958</v>
      </c>
      <c r="K15" s="2" t="s">
        <v>4</v>
      </c>
    </row>
    <row r="16" spans="2:12" ht="17.25" thickBot="1" x14ac:dyDescent="0.35">
      <c r="B16" s="44"/>
      <c r="C16" s="7">
        <f t="shared" si="2"/>
        <v>0.21428571428571427</v>
      </c>
      <c r="D16" s="7">
        <f t="shared" si="2"/>
        <v>1</v>
      </c>
      <c r="E16" s="7">
        <f t="shared" si="2"/>
        <v>1</v>
      </c>
      <c r="F16" s="7">
        <f t="shared" si="2"/>
        <v>1</v>
      </c>
      <c r="G16" s="7">
        <f t="shared" si="2"/>
        <v>1</v>
      </c>
      <c r="H16" s="8">
        <f t="shared" si="2"/>
        <v>0.8</v>
      </c>
      <c r="J16" s="13">
        <f>(C$6*C16)+(D$6*D16)+(E$6*E16)+(F$6*F16)+(G$6*G16)+(H$6*H16)</f>
        <v>0.75714285714285712</v>
      </c>
      <c r="K16" s="2" t="s">
        <v>5</v>
      </c>
    </row>
    <row r="17" spans="2:22" ht="17.25" thickTop="1" x14ac:dyDescent="0.3">
      <c r="B17" s="26" t="s">
        <v>17</v>
      </c>
      <c r="C17" s="27" t="s">
        <v>18</v>
      </c>
      <c r="D17" s="27"/>
      <c r="E17" s="27"/>
    </row>
    <row r="20" spans="2:22" ht="17.25" thickBot="1" x14ac:dyDescent="0.35"/>
    <row r="21" spans="2:22" ht="17.25" thickBot="1" x14ac:dyDescent="0.35"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</sheetData>
  <mergeCells count="4">
    <mergeCell ref="J12:K12"/>
    <mergeCell ref="B1:H1"/>
    <mergeCell ref="B2:H2"/>
    <mergeCell ref="B13:B16"/>
  </mergeCells>
  <hyperlinks>
    <hyperlink ref="C17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Rumus-SAW (2)</vt:lpstr>
      <vt:lpstr>Rumus-SAW</vt:lpstr>
      <vt:lpstr>Sheet1</vt:lpstr>
    </vt:vector>
  </TitlesOfParts>
  <Manager>Amran.Ran</Manager>
  <Company>https://www.kodingbuton.com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BasisCoding</cp:lastModifiedBy>
  <dcterms:created xsi:type="dcterms:W3CDTF">2020-11-26T08:24:01Z</dcterms:created>
  <dcterms:modified xsi:type="dcterms:W3CDTF">2021-05-25T17:24:05Z</dcterms:modified>
  <cp:category>Rumus-SPK</cp:category>
</cp:coreProperties>
</file>