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38" activeTab="4"/>
  </bookViews>
  <sheets>
    <sheet name="Products" sheetId="1" r:id="rId1"/>
    <sheet name="Sales" sheetId="2" r:id="rId2"/>
    <sheet name="Stock" sheetId="3" r:id="rId3"/>
    <sheet name="SalesByProduct" sheetId="4" r:id="rId4"/>
    <sheet name="SalesByCategory" sheetId="5" r:id="rId5"/>
    <sheet name="StockReport" sheetId="8" r:id="rId6"/>
    <sheet name="Dashboard" sheetId="9" r:id="rId7"/>
  </sheets>
  <definedNames>
    <definedName name="Dilimleyici_ProductID">#N/A</definedName>
    <definedName name="Dilimleyici_ProductName">#N/A</definedName>
    <definedName name="tblStockReport">Tablo4[]</definedName>
  </definedNames>
  <calcPr calcId="162913"/>
  <pivotCaches>
    <pivotCache cacheId="2" r:id="rId8"/>
    <pivotCache cacheId="5" r:id="rId9"/>
    <pivotCache cacheId="24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9" l="1"/>
  <c r="D26" i="9" s="1"/>
  <c r="E26" i="9" s="1"/>
  <c r="E27" i="9"/>
  <c r="E28" i="9"/>
  <c r="E29" i="9"/>
  <c r="E25" i="9"/>
  <c r="D27" i="9"/>
  <c r="D28" i="9"/>
  <c r="D29" i="9"/>
  <c r="D25" i="9"/>
  <c r="C27" i="9"/>
  <c r="C28" i="9"/>
  <c r="C29" i="9"/>
  <c r="C25" i="9"/>
  <c r="B26" i="9"/>
  <c r="B27" i="9"/>
  <c r="B28" i="9"/>
  <c r="B29" i="9"/>
  <c r="B25" i="9"/>
  <c r="D5" i="8"/>
  <c r="E2" i="8"/>
  <c r="E3" i="8"/>
  <c r="E4" i="8"/>
  <c r="E6" i="8"/>
  <c r="D3" i="8"/>
  <c r="D4" i="8"/>
  <c r="D2" i="8"/>
  <c r="C3" i="8"/>
  <c r="C4" i="8"/>
  <c r="C5" i="8"/>
  <c r="C6" i="8"/>
  <c r="C2" i="8"/>
  <c r="B3" i="8"/>
  <c r="B4" i="8"/>
  <c r="B5" i="8"/>
  <c r="B6" i="8"/>
  <c r="B2" i="8"/>
  <c r="A6" i="8"/>
  <c r="A3" i="8"/>
  <c r="A4" i="8"/>
  <c r="A5" i="8"/>
  <c r="A2" i="8"/>
  <c r="F3" i="2"/>
  <c r="F4" i="2"/>
  <c r="F5" i="2"/>
  <c r="F6" i="2"/>
  <c r="F2" i="2"/>
  <c r="E5" i="8" l="1"/>
</calcChain>
</file>

<file path=xl/sharedStrings.xml><?xml version="1.0" encoding="utf-8"?>
<sst xmlns="http://schemas.openxmlformats.org/spreadsheetml/2006/main" count="59" uniqueCount="33">
  <si>
    <t>productID</t>
  </si>
  <si>
    <t>ProductName</t>
  </si>
  <si>
    <t>Category</t>
  </si>
  <si>
    <t>UnitPrice</t>
  </si>
  <si>
    <t>Laptop</t>
  </si>
  <si>
    <t>Electronics</t>
  </si>
  <si>
    <t>Mouse</t>
  </si>
  <si>
    <t>Keyboard</t>
  </si>
  <si>
    <t>Office Chair</t>
  </si>
  <si>
    <t>Furniture</t>
  </si>
  <si>
    <t>Notebook</t>
  </si>
  <si>
    <t>Stationery</t>
  </si>
  <si>
    <t>SaleID</t>
  </si>
  <si>
    <t>ProductID</t>
  </si>
  <si>
    <t>SaleDate</t>
  </si>
  <si>
    <t>Quantity</t>
  </si>
  <si>
    <t>TotalPrice</t>
  </si>
  <si>
    <t>StockQuantity</t>
  </si>
  <si>
    <t>Satır Etiketleri</t>
  </si>
  <si>
    <t>Genel Toplam</t>
  </si>
  <si>
    <t>Toplam TotalPrice</t>
  </si>
  <si>
    <t>SUMofTotalSale</t>
  </si>
  <si>
    <t>Total Sales by Product</t>
  </si>
  <si>
    <t>Total Sales by Category</t>
  </si>
  <si>
    <t>TotalUnitsSold</t>
  </si>
  <si>
    <t>RemainingStock</t>
  </si>
  <si>
    <t>Toplam StockQuantity</t>
  </si>
  <si>
    <t>Toplam TotalUnitsSold</t>
  </si>
  <si>
    <t>Toplam RemainingStock</t>
  </si>
  <si>
    <t>TotalStockQuantity</t>
  </si>
  <si>
    <t>(Create Table With Functions)</t>
  </si>
  <si>
    <t>TotalUnitSold</t>
  </si>
  <si>
    <t>CriticalStock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</si>
</sst>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4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0" xfId="0" applyFont="1" applyFill="1"/>
    <xf numFmtId="1" fontId="0" fillId="0" borderId="0" xfId="0" applyNumberFormat="1"/>
    <xf numFmtId="0" fontId="2" fillId="2" borderId="0" xfId="0" applyFont="1" applyFill="1"/>
    <xf numFmtId="1" fontId="2" fillId="0" borderId="0" xfId="0" applyNumberFormat="1" applyFont="1"/>
    <xf numFmtId="0" fontId="0" fillId="2" borderId="0" xfId="0" applyFill="1"/>
    <xf numFmtId="0" fontId="2" fillId="4" borderId="0" xfId="0" applyFont="1" applyFill="1"/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Stok ve Satış Karşılaştırması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StockReport!$C$1</c:f>
              <c:strCache>
                <c:ptCount val="1"/>
                <c:pt idx="0">
                  <c:v>StockQuantity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StockReport!$A$2:$B$6</c:f>
              <c:multiLvlStrCache>
                <c:ptCount val="5"/>
                <c:lvl>
                  <c:pt idx="0">
                    <c:v>Laptop</c:v>
                  </c:pt>
                  <c:pt idx="1">
                    <c:v>Mouse</c:v>
                  </c:pt>
                  <c:pt idx="2">
                    <c:v>Keyboard</c:v>
                  </c:pt>
                  <c:pt idx="3">
                    <c:v>Office Chair</c:v>
                  </c:pt>
                  <c:pt idx="4">
                    <c:v>Notebook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StockReport!$C$2:$C$6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2-44FF-B22A-20E9A2F822AE}"/>
            </c:ext>
          </c:extLst>
        </c:ser>
        <c:ser>
          <c:idx val="1"/>
          <c:order val="1"/>
          <c:tx>
            <c:strRef>
              <c:f>StockReport!$D$1</c:f>
              <c:strCache>
                <c:ptCount val="1"/>
                <c:pt idx="0">
                  <c:v>TotalUnitsSold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StockReport!$A$2:$B$6</c:f>
              <c:multiLvlStrCache>
                <c:ptCount val="5"/>
                <c:lvl>
                  <c:pt idx="0">
                    <c:v>Laptop</c:v>
                  </c:pt>
                  <c:pt idx="1">
                    <c:v>Mouse</c:v>
                  </c:pt>
                  <c:pt idx="2">
                    <c:v>Keyboard</c:v>
                  </c:pt>
                  <c:pt idx="3">
                    <c:v>Office Chair</c:v>
                  </c:pt>
                  <c:pt idx="4">
                    <c:v>Notebook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StockReport!$D$2:$D$6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2-44FF-B22A-20E9A2F822AE}"/>
            </c:ext>
          </c:extLst>
        </c:ser>
        <c:ser>
          <c:idx val="2"/>
          <c:order val="2"/>
          <c:tx>
            <c:strRef>
              <c:f>StockReport!$E$1</c:f>
              <c:strCache>
                <c:ptCount val="1"/>
                <c:pt idx="0">
                  <c:v>RemainingStock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StockReport!$A$2:$B$6</c:f>
              <c:multiLvlStrCache>
                <c:ptCount val="5"/>
                <c:lvl>
                  <c:pt idx="0">
                    <c:v>Laptop</c:v>
                  </c:pt>
                  <c:pt idx="1">
                    <c:v>Mouse</c:v>
                  </c:pt>
                  <c:pt idx="2">
                    <c:v>Keyboard</c:v>
                  </c:pt>
                  <c:pt idx="3">
                    <c:v>Office Chair</c:v>
                  </c:pt>
                  <c:pt idx="4">
                    <c:v>Notebook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StockReport!$E$2:$E$6</c:f>
              <c:numCache>
                <c:formatCode>General</c:formatCode>
                <c:ptCount val="5"/>
                <c:pt idx="0">
                  <c:v>8</c:v>
                </c:pt>
                <c:pt idx="1">
                  <c:v>45</c:v>
                </c:pt>
                <c:pt idx="2">
                  <c:v>27</c:v>
                </c:pt>
                <c:pt idx="3">
                  <c:v>4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2-44FF-B22A-20E9A2F82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561008"/>
        <c:axId val="768557264"/>
      </c:barChart>
      <c:catAx>
        <c:axId val="7685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8557264"/>
        <c:crosses val="autoZero"/>
        <c:auto val="1"/>
        <c:lblAlgn val="ctr"/>
        <c:lblOffset val="100"/>
        <c:noMultiLvlLbl val="0"/>
      </c:catAx>
      <c:valAx>
        <c:axId val="7685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85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Kalan</a:t>
            </a:r>
            <a:r>
              <a:rPr lang="tr-TR" baseline="0"/>
              <a:t> Stok Dağılımı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StockReport!$E$1</c:f>
              <c:strCache>
                <c:ptCount val="1"/>
                <c:pt idx="0">
                  <c:v>RemainingStock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4F-4F54-9554-637EB7E24B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4F-4F54-9554-637EB7E24B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4F-4F54-9554-637EB7E24B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4F-4F54-9554-637EB7E24B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4F-4F54-9554-637EB7E24B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StockReport!$B$2:$B$7</c:f>
              <c:strCache>
                <c:ptCount val="5"/>
                <c:pt idx="0">
                  <c:v>Laptop</c:v>
                </c:pt>
                <c:pt idx="1">
                  <c:v>Mouse</c:v>
                </c:pt>
                <c:pt idx="2">
                  <c:v>Keyboard</c:v>
                </c:pt>
                <c:pt idx="3">
                  <c:v>Office Chair</c:v>
                </c:pt>
                <c:pt idx="4">
                  <c:v>Notebook</c:v>
                </c:pt>
              </c:strCache>
            </c:strRef>
          </c:cat>
          <c:val>
            <c:numRef>
              <c:f>StockReport!$E$2:$E$7</c:f>
              <c:numCache>
                <c:formatCode>General</c:formatCode>
                <c:ptCount val="6"/>
                <c:pt idx="0">
                  <c:v>8</c:v>
                </c:pt>
                <c:pt idx="1">
                  <c:v>45</c:v>
                </c:pt>
                <c:pt idx="2">
                  <c:v>27</c:v>
                </c:pt>
                <c:pt idx="3">
                  <c:v>4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4F-4F54-9554-637EB7E2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0</xdr:rowOff>
    </xdr:from>
    <xdr:to>
      <xdr:col>14</xdr:col>
      <xdr:colOff>66674</xdr:colOff>
      <xdr:row>17</xdr:row>
      <xdr:rowOff>76200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0</xdr:row>
      <xdr:rowOff>0</xdr:rowOff>
    </xdr:from>
    <xdr:to>
      <xdr:col>19</xdr:col>
      <xdr:colOff>66675</xdr:colOff>
      <xdr:row>17</xdr:row>
      <xdr:rowOff>123825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8</xdr:row>
      <xdr:rowOff>19050</xdr:rowOff>
    </xdr:from>
    <xdr:to>
      <xdr:col>0</xdr:col>
      <xdr:colOff>1828800</xdr:colOff>
      <xdr:row>21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3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752475</xdr:colOff>
      <xdr:row>8</xdr:row>
      <xdr:rowOff>19050</xdr:rowOff>
    </xdr:from>
    <xdr:to>
      <xdr:col>2</xdr:col>
      <xdr:colOff>1200150</xdr:colOff>
      <xdr:row>21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ct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5" y="1543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zar" refreshedDate="45821.583863657404" createdVersion="6" refreshedVersion="6" minRefreshableVersion="3" recordCount="5">
  <cacheSource type="worksheet">
    <worksheetSource ref="A1:E6" sheet="Sales"/>
  </cacheSource>
  <cacheFields count="5">
    <cacheField name="SaleID" numFmtId="0">
      <sharedItems containsSemiMixedTypes="0" containsString="0" containsNumber="1" containsInteger="1" minValue="101" maxValue="105"/>
    </cacheField>
    <cacheField name="Product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aleDate" numFmtId="14">
      <sharedItems containsSemiMixedTypes="0" containsNonDate="0" containsDate="1" containsString="0" minDate="2025-05-01T00:00:00" maxDate="2025-05-06T00:00:00"/>
    </cacheField>
    <cacheField name="Quantity" numFmtId="0">
      <sharedItems containsSemiMixedTypes="0" containsString="0" containsNumber="1" containsInteger="1" minValue="1" maxValue="10"/>
    </cacheField>
    <cacheField name="TotalPrice" numFmtId="0">
      <sharedItems containsSemiMixedTypes="0" containsString="0" containsNumber="1" containsInteger="1" minValue="50" maxValue="2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zar" refreshedDate="45821.593481597221" createdVersion="6" refreshedVersion="6" minRefreshableVersion="3" recordCount="5">
  <cacheSource type="worksheet">
    <worksheetSource ref="A1:F6" sheet="Sales"/>
  </cacheSource>
  <cacheFields count="6">
    <cacheField name="SaleID" numFmtId="0">
      <sharedItems containsSemiMixedTypes="0" containsString="0" containsNumber="1" containsInteger="1" minValue="101" maxValue="105"/>
    </cacheField>
    <cacheField name="ProductID" numFmtId="0">
      <sharedItems containsSemiMixedTypes="0" containsString="0" containsNumber="1" containsInteger="1" minValue="1" maxValue="5"/>
    </cacheField>
    <cacheField name="SaleDate" numFmtId="14">
      <sharedItems containsSemiMixedTypes="0" containsNonDate="0" containsDate="1" containsString="0" minDate="2025-05-01T00:00:00" maxDate="2025-05-06T00:00:00"/>
    </cacheField>
    <cacheField name="Quantity" numFmtId="0">
      <sharedItems containsSemiMixedTypes="0" containsString="0" containsNumber="1" containsInteger="1" minValue="1" maxValue="10"/>
    </cacheField>
    <cacheField name="TotalPrice" numFmtId="0">
      <sharedItems containsSemiMixedTypes="0" containsString="0" containsNumber="1" containsInteger="1" minValue="50" maxValue="2400"/>
    </cacheField>
    <cacheField name="Category" numFmtId="0">
      <sharedItems count="3">
        <s v="Electronics"/>
        <s v="Furniture"/>
        <s v="Statione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zar" refreshedDate="45821.647425462965" createdVersion="6" refreshedVersion="6" minRefreshableVersion="3" recordCount="5">
  <cacheSource type="worksheet">
    <worksheetSource name="tblStockReport"/>
  </cacheSource>
  <cacheFields count="5">
    <cacheField name="Product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ductName" numFmtId="0">
      <sharedItems count="5">
        <s v="Laptop"/>
        <s v="Mouse"/>
        <s v="Keyboard"/>
        <s v="Office Chair"/>
        <s v="Notebook"/>
      </sharedItems>
    </cacheField>
    <cacheField name="StockQuantity" numFmtId="0">
      <sharedItems containsSemiMixedTypes="0" containsString="0" containsNumber="1" containsInteger="1" minValue="5" maxValue="100" count="5">
        <n v="10"/>
        <n v="50"/>
        <n v="30"/>
        <n v="5"/>
        <n v="100"/>
      </sharedItems>
    </cacheField>
    <cacheField name="TotalUnitsSold" numFmtId="0">
      <sharedItems containsSemiMixedTypes="0" containsString="0" containsNumber="1" containsInteger="1" minValue="1" maxValue="10" count="5">
        <n v="2"/>
        <n v="5"/>
        <n v="3"/>
        <n v="1"/>
        <n v="10"/>
      </sharedItems>
    </cacheField>
    <cacheField name="RemainingStock" numFmtId="0">
      <sharedItems containsSemiMixedTypes="0" containsString="0" containsNumber="1" containsInteger="1" minValue="4" maxValue="90" count="5">
        <n v="8"/>
        <n v="45"/>
        <n v="27"/>
        <n v="4"/>
        <n v="9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n v="101"/>
    <x v="0"/>
    <d v="2025-05-01T00:00:00"/>
    <n v="2"/>
    <n v="2400"/>
  </r>
  <r>
    <n v="102"/>
    <x v="1"/>
    <d v="2025-05-02T00:00:00"/>
    <n v="5"/>
    <n v="125"/>
  </r>
  <r>
    <n v="103"/>
    <x v="2"/>
    <d v="2025-05-03T00:00:00"/>
    <n v="3"/>
    <n v="135"/>
  </r>
  <r>
    <n v="104"/>
    <x v="3"/>
    <d v="2025-05-04T00:00:00"/>
    <n v="1"/>
    <n v="150"/>
  </r>
  <r>
    <n v="105"/>
    <x v="4"/>
    <d v="2025-05-05T00:00:00"/>
    <n v="10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n v="101"/>
    <n v="1"/>
    <d v="2025-05-01T00:00:00"/>
    <n v="2"/>
    <n v="2400"/>
    <x v="0"/>
  </r>
  <r>
    <n v="102"/>
    <n v="2"/>
    <d v="2025-05-02T00:00:00"/>
    <n v="5"/>
    <n v="125"/>
    <x v="0"/>
  </r>
  <r>
    <n v="103"/>
    <n v="3"/>
    <d v="2025-05-03T00:00:00"/>
    <n v="3"/>
    <n v="135"/>
    <x v="0"/>
  </r>
  <r>
    <n v="104"/>
    <n v="4"/>
    <d v="2025-05-04T00:00:00"/>
    <n v="1"/>
    <n v="150"/>
    <x v="1"/>
  </r>
  <r>
    <n v="105"/>
    <n v="5"/>
    <d v="2025-05-05T00:00:00"/>
    <n v="10"/>
    <n v="5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rowHeaderCaption="ProductID">
  <location ref="A3:B9" firstHeaderRow="1" firstDataRow="1" firstDataCol="1"/>
  <pivotFields count="5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ofTotalSale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_SalesByCategory" cacheId="5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B7" firstHeaderRow="1" firstDataRow="1" firstDataCol="1"/>
  <pivotFields count="6">
    <pivotField showAll="0"/>
    <pivotField showAll="0"/>
    <pivotField numFmtId="14"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plam TotalPrice" fld="4" baseField="0" baseItem="0" numFmtId="1"/>
  </dataFields>
  <formats count="1">
    <format dxfId="13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1:D7" firstHeaderRow="0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2"/>
        <item x="0"/>
        <item x="1"/>
        <item x="4"/>
        <item x="3"/>
        <item t="default"/>
      </items>
    </pivotField>
    <pivotField dataField="1" showAll="0">
      <items count="6">
        <item x="3"/>
        <item x="0"/>
        <item x="2"/>
        <item x="1"/>
        <item x="4"/>
        <item t="default"/>
      </items>
    </pivotField>
    <pivotField dataField="1" showAll="0">
      <items count="6">
        <item x="3"/>
        <item x="0"/>
        <item x="2"/>
        <item x="1"/>
        <item x="4"/>
        <item t="default"/>
      </items>
    </pivotField>
    <pivotField dataField="1" showAll="0">
      <items count="6">
        <item x="3"/>
        <item x="0"/>
        <item x="2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plam StockQuantity" fld="2" baseField="0" baseItem="0"/>
    <dataField name="Toplam TotalUnitsSold" fld="3" baseField="0" baseItem="0"/>
    <dataField name="Toplam RemainingStoc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ProductID" sourceName="ProductID">
  <pivotTables>
    <pivotTable tabId="9" name="PivotTable9"/>
  </pivotTables>
  <data>
    <tabular pivotCacheId="1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ProductName" sourceName="ProductName">
  <pivotTables>
    <pivotTable tabId="9" name="PivotTable9"/>
  </pivotTables>
  <data>
    <tabular pivotCacheId="1">
      <items count="5">
        <i x="2" s="1"/>
        <i x="0" s="1"/>
        <i x="1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ID" cache="Dilimleyici_ProductID" caption="ProductID" rowHeight="241300"/>
  <slicer name="ProductName" cache="Dilimleyici_ProductName" caption="ProductName" rowHeight="241300"/>
</slicers>
</file>

<file path=xl/tables/table1.xml><?xml version="1.0" encoding="utf-8"?>
<table xmlns="http://schemas.openxmlformats.org/spreadsheetml/2006/main" id="4" name="Tablo4" displayName="Tablo4" ref="A1:E6" totalsRowShown="0" headerRowDxfId="0" dataDxfId="1">
  <tableColumns count="5">
    <tableColumn id="1" name="ProductID" dataDxfId="12">
      <calculatedColumnFormula>Products!A2</calculatedColumnFormula>
    </tableColumn>
    <tableColumn id="2" name="ProductName" dataDxfId="11">
      <calculatedColumnFormula>Products!B2</calculatedColumnFormula>
    </tableColumn>
    <tableColumn id="3" name="StockQuantity" dataDxfId="10">
      <calculatedColumnFormula>Stock!B2</calculatedColumnFormula>
    </tableColumn>
    <tableColumn id="4" name="TotalUnitsSold" dataDxfId="9"/>
    <tableColumn id="5" name="RemainingStock" dataDxfId="8">
      <calculatedColumnFormula>C2-D2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A1:D6"/>
    </sheetView>
  </sheetViews>
  <sheetFormatPr defaultRowHeight="15" x14ac:dyDescent="0.25"/>
  <cols>
    <col min="1" max="1" width="9.7109375" bestFit="1" customWidth="1"/>
    <col min="2" max="2" width="13.28515625" bestFit="1" customWidth="1"/>
    <col min="3" max="3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v>1200</v>
      </c>
    </row>
    <row r="3" spans="1:4" x14ac:dyDescent="0.25">
      <c r="A3">
        <v>2</v>
      </c>
      <c r="B3" t="s">
        <v>6</v>
      </c>
      <c r="C3" t="s">
        <v>5</v>
      </c>
      <c r="D3">
        <v>25</v>
      </c>
    </row>
    <row r="4" spans="1:4" x14ac:dyDescent="0.25">
      <c r="A4">
        <v>3</v>
      </c>
      <c r="B4" t="s">
        <v>7</v>
      </c>
      <c r="C4" t="s">
        <v>5</v>
      </c>
      <c r="D4">
        <v>45</v>
      </c>
    </row>
    <row r="5" spans="1:4" x14ac:dyDescent="0.25">
      <c r="A5">
        <v>4</v>
      </c>
      <c r="B5" t="s">
        <v>8</v>
      </c>
      <c r="C5" t="s">
        <v>9</v>
      </c>
      <c r="D5">
        <v>150</v>
      </c>
    </row>
    <row r="6" spans="1:4" x14ac:dyDescent="0.25">
      <c r="A6">
        <v>5</v>
      </c>
      <c r="B6" t="s">
        <v>10</v>
      </c>
      <c r="C6" t="s">
        <v>11</v>
      </c>
      <c r="D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3" sqref="E13"/>
    </sheetView>
  </sheetViews>
  <sheetFormatPr defaultRowHeight="15" x14ac:dyDescent="0.25"/>
  <cols>
    <col min="1" max="1" width="6.5703125" bestFit="1" customWidth="1"/>
    <col min="2" max="2" width="9.7109375" bestFit="1" customWidth="1"/>
    <col min="4" max="4" width="8.7109375" bestFit="1" customWidth="1"/>
    <col min="5" max="5" width="9.85546875" bestFit="1" customWidth="1"/>
    <col min="6" max="6" width="10.5703125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9" t="s">
        <v>2</v>
      </c>
    </row>
    <row r="2" spans="1:6" x14ac:dyDescent="0.25">
      <c r="A2">
        <v>101</v>
      </c>
      <c r="B2">
        <v>1</v>
      </c>
      <c r="C2" s="1">
        <v>45778</v>
      </c>
      <c r="D2">
        <v>2</v>
      </c>
      <c r="E2">
        <v>2400</v>
      </c>
      <c r="F2" s="9" t="str">
        <f>VLOOKUP(B2,Products!A1:D6,3,FALSE)</f>
        <v>Electronics</v>
      </c>
    </row>
    <row r="3" spans="1:6" x14ac:dyDescent="0.25">
      <c r="A3">
        <v>102</v>
      </c>
      <c r="B3">
        <v>2</v>
      </c>
      <c r="C3" s="1">
        <v>45779</v>
      </c>
      <c r="D3">
        <v>5</v>
      </c>
      <c r="E3">
        <v>125</v>
      </c>
      <c r="F3" s="9" t="str">
        <f>VLOOKUP(B3,Products!A2:D7,3,FALSE)</f>
        <v>Electronics</v>
      </c>
    </row>
    <row r="4" spans="1:6" x14ac:dyDescent="0.25">
      <c r="A4">
        <v>103</v>
      </c>
      <c r="B4">
        <v>3</v>
      </c>
      <c r="C4" s="1">
        <v>45780</v>
      </c>
      <c r="D4">
        <v>3</v>
      </c>
      <c r="E4">
        <v>135</v>
      </c>
      <c r="F4" s="9" t="str">
        <f>VLOOKUP(B4,Products!A3:D8,3,FALSE)</f>
        <v>Electronics</v>
      </c>
    </row>
    <row r="5" spans="1:6" x14ac:dyDescent="0.25">
      <c r="A5">
        <v>104</v>
      </c>
      <c r="B5">
        <v>4</v>
      </c>
      <c r="C5" s="1">
        <v>45781</v>
      </c>
      <c r="D5">
        <v>1</v>
      </c>
      <c r="E5">
        <v>150</v>
      </c>
      <c r="F5" s="9" t="str">
        <f>VLOOKUP(B5,Products!A4:D9,3,FALSE)</f>
        <v>Furniture</v>
      </c>
    </row>
    <row r="6" spans="1:6" x14ac:dyDescent="0.25">
      <c r="A6">
        <v>105</v>
      </c>
      <c r="B6">
        <v>5</v>
      </c>
      <c r="C6" s="1">
        <v>45782</v>
      </c>
      <c r="D6">
        <v>10</v>
      </c>
      <c r="E6">
        <v>50</v>
      </c>
      <c r="F6" s="9" t="str">
        <f>VLOOKUP(B6,Products!A5:D10,3,FALSE)</f>
        <v>Stationery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ColWidth="9.42578125" defaultRowHeight="15" x14ac:dyDescent="0.25"/>
  <cols>
    <col min="2" max="2" width="13.5703125" bestFit="1" customWidth="1"/>
  </cols>
  <sheetData>
    <row r="1" spans="1:2" x14ac:dyDescent="0.25">
      <c r="A1" t="s">
        <v>13</v>
      </c>
      <c r="B1" t="s">
        <v>17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50</v>
      </c>
    </row>
    <row r="4" spans="1:2" x14ac:dyDescent="0.25">
      <c r="A4">
        <v>3</v>
      </c>
      <c r="B4">
        <v>30</v>
      </c>
    </row>
    <row r="5" spans="1:2" x14ac:dyDescent="0.25">
      <c r="A5">
        <v>4</v>
      </c>
      <c r="B5">
        <v>5</v>
      </c>
    </row>
    <row r="6" spans="1:2" x14ac:dyDescent="0.25">
      <c r="A6">
        <v>5</v>
      </c>
      <c r="B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D4" sqref="D4"/>
    </sheetView>
  </sheetViews>
  <sheetFormatPr defaultRowHeight="15" x14ac:dyDescent="0.25"/>
  <cols>
    <col min="1" max="1" width="27.5703125" bestFit="1" customWidth="1"/>
    <col min="2" max="2" width="15.42578125" customWidth="1"/>
  </cols>
  <sheetData>
    <row r="2" spans="1:2" ht="18.75" x14ac:dyDescent="0.3">
      <c r="A2" s="5" t="s">
        <v>22</v>
      </c>
    </row>
    <row r="3" spans="1:2" x14ac:dyDescent="0.25">
      <c r="A3" s="2" t="s">
        <v>13</v>
      </c>
      <c r="B3" t="s">
        <v>21</v>
      </c>
    </row>
    <row r="4" spans="1:2" x14ac:dyDescent="0.25">
      <c r="A4" s="3">
        <v>1</v>
      </c>
      <c r="B4" s="6">
        <v>2400</v>
      </c>
    </row>
    <row r="5" spans="1:2" x14ac:dyDescent="0.25">
      <c r="A5" s="3">
        <v>2</v>
      </c>
      <c r="B5" s="6">
        <v>125</v>
      </c>
    </row>
    <row r="6" spans="1:2" x14ac:dyDescent="0.25">
      <c r="A6" s="3">
        <v>3</v>
      </c>
      <c r="B6" s="6">
        <v>135</v>
      </c>
    </row>
    <row r="7" spans="1:2" x14ac:dyDescent="0.25">
      <c r="A7" s="3">
        <v>4</v>
      </c>
      <c r="B7" s="6">
        <v>150</v>
      </c>
    </row>
    <row r="8" spans="1:2" x14ac:dyDescent="0.25">
      <c r="A8" s="3">
        <v>5</v>
      </c>
      <c r="B8" s="6">
        <v>50</v>
      </c>
    </row>
    <row r="9" spans="1:2" x14ac:dyDescent="0.25">
      <c r="A9" s="3" t="s">
        <v>19</v>
      </c>
      <c r="B9" s="6">
        <v>2860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M8" sqref="M8"/>
    </sheetView>
  </sheetViews>
  <sheetFormatPr defaultRowHeight="15" x14ac:dyDescent="0.25"/>
  <cols>
    <col min="1" max="1" width="21.7109375" bestFit="1" customWidth="1"/>
    <col min="2" max="2" width="17" bestFit="1" customWidth="1"/>
  </cols>
  <sheetData>
    <row r="2" spans="1:2" x14ac:dyDescent="0.25">
      <c r="A2" s="7" t="s">
        <v>23</v>
      </c>
    </row>
    <row r="3" spans="1:2" x14ac:dyDescent="0.25">
      <c r="A3" s="2" t="s">
        <v>18</v>
      </c>
      <c r="B3" t="s">
        <v>20</v>
      </c>
    </row>
    <row r="4" spans="1:2" x14ac:dyDescent="0.25">
      <c r="A4" s="3" t="s">
        <v>5</v>
      </c>
      <c r="B4" s="8">
        <v>2660</v>
      </c>
    </row>
    <row r="5" spans="1:2" x14ac:dyDescent="0.25">
      <c r="A5" s="3" t="s">
        <v>9</v>
      </c>
      <c r="B5" s="8">
        <v>150</v>
      </c>
    </row>
    <row r="6" spans="1:2" x14ac:dyDescent="0.25">
      <c r="A6" s="3" t="s">
        <v>11</v>
      </c>
      <c r="B6" s="8">
        <v>50</v>
      </c>
    </row>
    <row r="7" spans="1:2" x14ac:dyDescent="0.25">
      <c r="A7" s="3" t="s">
        <v>19</v>
      </c>
      <c r="B7" s="6">
        <v>2860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5" x14ac:dyDescent="0.25"/>
  <cols>
    <col min="1" max="1" width="11.85546875" customWidth="1"/>
    <col min="2" max="2" width="15.28515625" customWidth="1"/>
    <col min="3" max="3" width="15.5703125" customWidth="1"/>
    <col min="4" max="4" width="16.140625" customWidth="1"/>
    <col min="5" max="5" width="17.28515625" customWidth="1"/>
    <col min="10" max="10" width="9.28515625" customWidth="1"/>
  </cols>
  <sheetData>
    <row r="1" spans="1:5" x14ac:dyDescent="0.25">
      <c r="A1" s="14" t="s">
        <v>13</v>
      </c>
      <c r="B1" s="14" t="s">
        <v>1</v>
      </c>
      <c r="C1" s="14" t="s">
        <v>17</v>
      </c>
      <c r="D1" s="14" t="s">
        <v>24</v>
      </c>
      <c r="E1" s="15" t="s">
        <v>25</v>
      </c>
    </row>
    <row r="2" spans="1:5" x14ac:dyDescent="0.25">
      <c r="A2" s="11">
        <f>Products!A2</f>
        <v>1</v>
      </c>
      <c r="B2" s="11" t="str">
        <f>Products!B2</f>
        <v>Laptop</v>
      </c>
      <c r="C2" s="11">
        <f>Stock!B2</f>
        <v>10</v>
      </c>
      <c r="D2" s="12">
        <f>SUMIF(Sales!B:B,A2,Sales!D:D)</f>
        <v>2</v>
      </c>
      <c r="E2" s="13">
        <f>C2-D2</f>
        <v>8</v>
      </c>
    </row>
    <row r="3" spans="1:5" x14ac:dyDescent="0.25">
      <c r="A3" s="11">
        <f>Products!A3</f>
        <v>2</v>
      </c>
      <c r="B3" s="11" t="str">
        <f>Products!B3</f>
        <v>Mouse</v>
      </c>
      <c r="C3" s="11">
        <f>Stock!B3</f>
        <v>50</v>
      </c>
      <c r="D3" s="12">
        <f>SUMIF(Sales!B:B,A3,Sales!D:D)</f>
        <v>5</v>
      </c>
      <c r="E3" s="13">
        <f t="shared" ref="E3:E6" si="0">C3-D3</f>
        <v>45</v>
      </c>
    </row>
    <row r="4" spans="1:5" x14ac:dyDescent="0.25">
      <c r="A4" s="11">
        <f>Products!A4</f>
        <v>3</v>
      </c>
      <c r="B4" s="11" t="str">
        <f>Products!B4</f>
        <v>Keyboard</v>
      </c>
      <c r="C4" s="11">
        <f>Stock!B4</f>
        <v>30</v>
      </c>
      <c r="D4" s="12">
        <f>SUMIF(Sales!B:B,A4,Sales!D:D)</f>
        <v>3</v>
      </c>
      <c r="E4" s="13">
        <f t="shared" si="0"/>
        <v>27</v>
      </c>
    </row>
    <row r="5" spans="1:5" x14ac:dyDescent="0.25">
      <c r="A5" s="11">
        <f>Products!A5</f>
        <v>4</v>
      </c>
      <c r="B5" s="11" t="str">
        <f>Products!B5</f>
        <v>Office Chair</v>
      </c>
      <c r="C5" s="11">
        <f>Stock!B5</f>
        <v>5</v>
      </c>
      <c r="D5" s="12">
        <f>SUMIF(Sales!B:B,A5,Sales!D:D)</f>
        <v>1</v>
      </c>
      <c r="E5" s="13">
        <f>C5-D5</f>
        <v>4</v>
      </c>
    </row>
    <row r="6" spans="1:5" x14ac:dyDescent="0.25">
      <c r="A6" s="11">
        <f>Products!A6</f>
        <v>5</v>
      </c>
      <c r="B6" s="11" t="str">
        <f>Products!B6</f>
        <v>Notebook</v>
      </c>
      <c r="C6" s="11">
        <f>Stock!B6</f>
        <v>100</v>
      </c>
      <c r="D6" s="12">
        <v>10</v>
      </c>
      <c r="E6" s="13">
        <f t="shared" si="0"/>
        <v>90</v>
      </c>
    </row>
  </sheetData>
  <conditionalFormatting sqref="E1:E6">
    <cfRule type="cellIs" dxfId="7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9" sqref="D29"/>
    </sheetView>
  </sheetViews>
  <sheetFormatPr defaultRowHeight="15" x14ac:dyDescent="0.25"/>
  <cols>
    <col min="1" max="1" width="28" bestFit="1" customWidth="1"/>
    <col min="2" max="2" width="20.7109375" bestFit="1" customWidth="1"/>
    <col min="3" max="3" width="21.42578125" bestFit="1" customWidth="1"/>
    <col min="4" max="4" width="22.5703125" bestFit="1" customWidth="1"/>
    <col min="5" max="5" width="19.85546875" bestFit="1" customWidth="1"/>
    <col min="18" max="18" width="45.28515625" bestFit="1" customWidth="1"/>
  </cols>
  <sheetData>
    <row r="1" spans="1:4" x14ac:dyDescent="0.25">
      <c r="A1" s="2" t="s">
        <v>18</v>
      </c>
      <c r="B1" t="s">
        <v>26</v>
      </c>
      <c r="C1" t="s">
        <v>27</v>
      </c>
      <c r="D1" t="s">
        <v>28</v>
      </c>
    </row>
    <row r="2" spans="1:4" x14ac:dyDescent="0.25">
      <c r="A2" s="3" t="s">
        <v>7</v>
      </c>
      <c r="B2" s="4">
        <v>30</v>
      </c>
      <c r="C2" s="4">
        <v>3</v>
      </c>
      <c r="D2" s="4">
        <v>27</v>
      </c>
    </row>
    <row r="3" spans="1:4" x14ac:dyDescent="0.25">
      <c r="A3" s="3" t="s">
        <v>4</v>
      </c>
      <c r="B3" s="4">
        <v>10</v>
      </c>
      <c r="C3" s="4">
        <v>2</v>
      </c>
      <c r="D3" s="4">
        <v>8</v>
      </c>
    </row>
    <row r="4" spans="1:4" x14ac:dyDescent="0.25">
      <c r="A4" s="3" t="s">
        <v>6</v>
      </c>
      <c r="B4" s="4">
        <v>50</v>
      </c>
      <c r="C4" s="4">
        <v>5</v>
      </c>
      <c r="D4" s="4">
        <v>45</v>
      </c>
    </row>
    <row r="5" spans="1:4" x14ac:dyDescent="0.25">
      <c r="A5" s="3" t="s">
        <v>10</v>
      </c>
      <c r="B5" s="4">
        <v>100</v>
      </c>
      <c r="C5" s="4">
        <v>10</v>
      </c>
      <c r="D5" s="4">
        <v>90</v>
      </c>
    </row>
    <row r="6" spans="1:4" x14ac:dyDescent="0.25">
      <c r="A6" s="3" t="s">
        <v>8</v>
      </c>
      <c r="B6" s="4">
        <v>5</v>
      </c>
      <c r="C6" s="4">
        <v>1</v>
      </c>
      <c r="D6" s="4">
        <v>4</v>
      </c>
    </row>
    <row r="7" spans="1:4" x14ac:dyDescent="0.25">
      <c r="A7" s="3" t="s">
        <v>19</v>
      </c>
      <c r="B7" s="4">
        <v>195</v>
      </c>
      <c r="C7" s="4">
        <v>21</v>
      </c>
      <c r="D7" s="4">
        <v>174</v>
      </c>
    </row>
    <row r="23" spans="1:5" x14ac:dyDescent="0.25">
      <c r="A23" s="10" t="s">
        <v>30</v>
      </c>
    </row>
    <row r="24" spans="1:5" x14ac:dyDescent="0.25">
      <c r="A24" t="s">
        <v>1</v>
      </c>
      <c r="B24" t="s">
        <v>29</v>
      </c>
      <c r="C24" t="s">
        <v>31</v>
      </c>
      <c r="D24" t="s">
        <v>25</v>
      </c>
      <c r="E24" t="s">
        <v>32</v>
      </c>
    </row>
    <row r="25" spans="1:5" x14ac:dyDescent="0.25">
      <c r="A25" t="s">
        <v>7</v>
      </c>
      <c r="B25">
        <f>SUMIF(StockReport!B:B,A25,StockReport!C:C)</f>
        <v>30</v>
      </c>
      <c r="C25">
        <f>SUMIF(StockReport!B:B,Dashboard!A25,StockReport!D:D)</f>
        <v>3</v>
      </c>
      <c r="D25">
        <f>B25-C25</f>
        <v>27</v>
      </c>
      <c r="E25" t="str">
        <f>IF(D25&lt;5,"Stok Kontrol Edilmeli","Problemsiz Stok")</f>
        <v>Problemsiz Stok</v>
      </c>
    </row>
    <row r="26" spans="1:5" x14ac:dyDescent="0.25">
      <c r="A26" t="s">
        <v>4</v>
      </c>
      <c r="B26">
        <f>SUMIF(StockReport!B:B,A26,StockReport!C:C)</f>
        <v>10</v>
      </c>
      <c r="C26">
        <f>SUMIF(StockReport!B:B,Dashboard!A26,StockReport!D:D)</f>
        <v>2</v>
      </c>
      <c r="D26">
        <f t="shared" ref="D26:D29" si="0">B26-C26</f>
        <v>8</v>
      </c>
      <c r="E26" t="str">
        <f t="shared" ref="E26:E29" si="1">IF(D26&lt;5,"Stok Kontrol Edilmeli","Problemsiz Stok")</f>
        <v>Problemsiz Stok</v>
      </c>
    </row>
    <row r="27" spans="1:5" x14ac:dyDescent="0.25">
      <c r="A27" t="s">
        <v>6</v>
      </c>
      <c r="B27">
        <f>SUMIF(StockReport!B:B,A27,StockReport!C:C)</f>
        <v>50</v>
      </c>
      <c r="C27">
        <f>SUMIF(StockReport!B:B,Dashboard!A27,StockReport!D:D)</f>
        <v>5</v>
      </c>
      <c r="D27">
        <f t="shared" si="0"/>
        <v>45</v>
      </c>
      <c r="E27" t="str">
        <f t="shared" si="1"/>
        <v>Problemsiz Stok</v>
      </c>
    </row>
    <row r="28" spans="1:5" x14ac:dyDescent="0.25">
      <c r="A28" t="s">
        <v>10</v>
      </c>
      <c r="B28">
        <f>SUMIF(StockReport!B:B,A28,StockReport!C:C)</f>
        <v>100</v>
      </c>
      <c r="C28">
        <f>SUMIF(StockReport!B:B,Dashboard!A28,StockReport!D:D)</f>
        <v>10</v>
      </c>
      <c r="D28">
        <f t="shared" si="0"/>
        <v>90</v>
      </c>
      <c r="E28" t="str">
        <f t="shared" si="1"/>
        <v>Problemsiz Stok</v>
      </c>
    </row>
    <row r="29" spans="1:5" x14ac:dyDescent="0.25">
      <c r="A29" t="s">
        <v>8</v>
      </c>
      <c r="B29">
        <f>SUMIF(StockReport!B:B,A29,StockReport!C:C)</f>
        <v>5</v>
      </c>
      <c r="C29">
        <f>SUMIF(StockReport!B:B,Dashboard!A29,StockReport!D:D)</f>
        <v>1</v>
      </c>
      <c r="D29">
        <f t="shared" si="0"/>
        <v>4</v>
      </c>
      <c r="E29" t="str">
        <f t="shared" si="1"/>
        <v>Stok Kontrol Edilmeli</v>
      </c>
    </row>
  </sheetData>
  <conditionalFormatting sqref="D25:D29">
    <cfRule type="expression" dxfId="3" priority="1" stopIfTrue="1">
      <formula>$D25&lt;5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1</vt:i4>
      </vt:variant>
    </vt:vector>
  </HeadingPairs>
  <TitlesOfParts>
    <vt:vector size="8" baseType="lpstr">
      <vt:lpstr>Products</vt:lpstr>
      <vt:lpstr>Sales</vt:lpstr>
      <vt:lpstr>Stock</vt:lpstr>
      <vt:lpstr>SalesByProduct</vt:lpstr>
      <vt:lpstr>SalesByCategory</vt:lpstr>
      <vt:lpstr>StockReport</vt:lpstr>
      <vt:lpstr>Dashboard</vt:lpstr>
      <vt:lpstr>tblStockReport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2025-06-13T12:50:01Z</dcterms:modified>
</cp:coreProperties>
</file>