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K:\professional\unionization\"/>
    </mc:Choice>
  </mc:AlternateContent>
  <bookViews>
    <workbookView xWindow="0" yWindow="0" windowWidth="12465" windowHeight="7485" activeTab="1"/>
  </bookViews>
  <sheets>
    <sheet name="university-committees" sheetId="1" r:id="rId1"/>
    <sheet name="summary" sheetId="2" r:id="rId2"/>
  </sheets>
  <calcPr calcId="152511"/>
</workbook>
</file>

<file path=xl/calcChain.xml><?xml version="1.0" encoding="utf-8"?>
<calcChain xmlns="http://schemas.openxmlformats.org/spreadsheetml/2006/main">
  <c r="K23" i="2" l="1"/>
  <c r="L23" i="2"/>
  <c r="H23" i="2"/>
  <c r="G23" i="2"/>
  <c r="B78" i="2" l="1"/>
  <c r="B79" i="2"/>
  <c r="D65" i="2" s="1"/>
  <c r="C73" i="2"/>
  <c r="B72" i="2"/>
  <c r="D72" i="2" s="1"/>
  <c r="C65" i="2"/>
  <c r="B64" i="2"/>
  <c r="C64" i="2" s="1"/>
  <c r="C56" i="2"/>
  <c r="B55" i="2"/>
  <c r="D55" i="2" s="1"/>
  <c r="C44" i="2"/>
  <c r="B43" i="2"/>
  <c r="C43" i="2" s="1"/>
  <c r="D5" i="2"/>
  <c r="D4" i="2"/>
  <c r="D3" i="2"/>
  <c r="B29" i="2"/>
  <c r="B23" i="2"/>
  <c r="C23" i="2" l="1"/>
  <c r="B30" i="2"/>
  <c r="C29" i="2" s="1"/>
  <c r="D56" i="2"/>
  <c r="D73" i="2"/>
  <c r="D43" i="2"/>
  <c r="D64" i="2"/>
  <c r="C78" i="2"/>
  <c r="C55" i="2"/>
  <c r="C72" i="2"/>
  <c r="D44" i="2"/>
  <c r="B77" i="2"/>
  <c r="C77" i="2" s="1"/>
  <c r="D79" i="2" l="1"/>
</calcChain>
</file>

<file path=xl/sharedStrings.xml><?xml version="1.0" encoding="utf-8"?>
<sst xmlns="http://schemas.openxmlformats.org/spreadsheetml/2006/main" count="515" uniqueCount="286">
  <si>
    <t>Athletics</t>
  </si>
  <si>
    <t>Anne Price</t>
  </si>
  <si>
    <t xml:space="preserve"> School of Medicine</t>
  </si>
  <si>
    <t>Jay Clayton</t>
  </si>
  <si>
    <t xml:space="preserve"> College of Arts and Science</t>
  </si>
  <si>
    <t>Buddy Creech</t>
  </si>
  <si>
    <t>Donna Ford</t>
  </si>
  <si>
    <t xml:space="preserve"> Peabody</t>
  </si>
  <si>
    <t>Julie Johnson</t>
  </si>
  <si>
    <t xml:space="preserve"> School of Engineering</t>
  </si>
  <si>
    <t>Rolanda Johnson</t>
  </si>
  <si>
    <t xml:space="preserve"> School of Nursing</t>
  </si>
  <si>
    <t>Sal March</t>
  </si>
  <si>
    <t xml:space="preserve"> Owen Graduate School of Business</t>
  </si>
  <si>
    <t>Melanie Ohi</t>
  </si>
  <si>
    <t>Shawn Phillips</t>
  </si>
  <si>
    <t>Laurel Schneider</t>
  </si>
  <si>
    <t>Sharon Shields</t>
  </si>
  <si>
    <t>Calendar</t>
  </si>
  <si>
    <t>Andrea Capizzi</t>
  </si>
  <si>
    <t xml:space="preserve"> Peabody College</t>
  </si>
  <si>
    <t>Steve Krau</t>
  </si>
  <si>
    <t>Cynthia Paschal</t>
  </si>
  <si>
    <t>Brian Utley</t>
  </si>
  <si>
    <t xml:space="preserve"> Blair School of Music</t>
  </si>
  <si>
    <t>David Zald</t>
  </si>
  <si>
    <t xml:space="preserve"> College of Arts &amp; Science</t>
  </si>
  <si>
    <t>Chemical Safety https://safety.vanderbilt.edu/committees/chem.php</t>
  </si>
  <si>
    <t>Fred Guengerich</t>
  </si>
  <si>
    <t>Biochemistry</t>
  </si>
  <si>
    <t>Tony Hmelo</t>
  </si>
  <si>
    <t>Prasad Polavarapu</t>
  </si>
  <si>
    <t>Chemistry</t>
  </si>
  <si>
    <t>George Sweeney</t>
  </si>
  <si>
    <t>Arts and Sciences</t>
  </si>
  <si>
    <t>Chin Chiang</t>
  </si>
  <si>
    <t>Cell and Developmental Biology</t>
  </si>
  <si>
    <t>Adam List</t>
  </si>
  <si>
    <t>Scott Guelcher</t>
  </si>
  <si>
    <t>Chemical Engineering</t>
  </si>
  <si>
    <t>Bridget Rogers</t>
  </si>
  <si>
    <t>Environmental Advisory https://safety.vanderbilt.edu/committees/env.php</t>
  </si>
  <si>
    <t>James Clarke (Chair)</t>
  </si>
  <si>
    <t>Civil &amp; Environmental Engineering</t>
  </si>
  <si>
    <t>Roger Chalkley</t>
  </si>
  <si>
    <t>VUMC Molecular Biology &amp; Biophysics</t>
  </si>
  <si>
    <t>Kathy Friedman</t>
  </si>
  <si>
    <t>Biological Sciences</t>
  </si>
  <si>
    <t>Steve Goodbred</t>
  </si>
  <si>
    <t>Earth and Environmental Sciences</t>
  </si>
  <si>
    <t>Ron Schrimpf</t>
  </si>
  <si>
    <t>Electrical Engineering and Computer Science</t>
  </si>
  <si>
    <t>Douglas Fisher</t>
  </si>
  <si>
    <t>Joe Bandy</t>
  </si>
  <si>
    <t>Sociology and Center for Teaching</t>
  </si>
  <si>
    <t>David Raiford</t>
  </si>
  <si>
    <t>VUMC Gastroenterology</t>
  </si>
  <si>
    <t>Environmental Health and Safety Oversight https://safety.vanderbilt.edu/committees/ehs.php</t>
  </si>
  <si>
    <t>James Clarke</t>
  </si>
  <si>
    <t>David Wright</t>
  </si>
  <si>
    <t>Mike Stabin</t>
  </si>
  <si>
    <t>Ken Browning</t>
  </si>
  <si>
    <t xml:space="preserve"> Medical Center Safety Committee (MCSC) and Plant Services Safety Committee</t>
  </si>
  <si>
    <t>Deya Li</t>
  </si>
  <si>
    <t>Faculty and Staff Benefits</t>
  </si>
  <si>
    <t xml:space="preserve"> SOM Basic Sciences</t>
  </si>
  <si>
    <t>Brian Heuser</t>
  </si>
  <si>
    <t>Alex Hurder</t>
  </si>
  <si>
    <t xml:space="preserve"> Law</t>
  </si>
  <si>
    <t>Becky Keck</t>
  </si>
  <si>
    <t xml:space="preserve"> Nursing</t>
  </si>
  <si>
    <t>Graham Reside</t>
  </si>
  <si>
    <t xml:space="preserve"> Divinity</t>
  </si>
  <si>
    <t>Richard Willis</t>
  </si>
  <si>
    <t xml:space="preserve"> Owen</t>
  </si>
  <si>
    <t>Mel Ziegler</t>
  </si>
  <si>
    <t xml:space="preserve"> A&amp;S</t>
  </si>
  <si>
    <t>Institutional Animal Care https://www.vanderbilt.edu/acup/iacuc/iacuc/members.php</t>
  </si>
  <si>
    <t xml:space="preserve"> Vanderbilt Brain Institute</t>
  </si>
  <si>
    <t>Dr. Eric Delpire Professor of Anesthesiology</t>
  </si>
  <si>
    <t>David Bader</t>
  </si>
  <si>
    <t xml:space="preserve"> Ph.D. Professor of Medicine and Cell and Developmental Biology Gladys Parkinson Stahlman Chair in Cardiovascular Research</t>
  </si>
  <si>
    <t>Nellie Byun</t>
  </si>
  <si>
    <t xml:space="preserve"> Ph.D. Research Assistant Professor of Pharmacology</t>
  </si>
  <si>
    <t>Jin Chen</t>
  </si>
  <si>
    <t xml:space="preserve"> Ph.D. Professor of Medicine</t>
  </si>
  <si>
    <t xml:space="preserve"> Cell and Developmental Biology</t>
  </si>
  <si>
    <t>Wenbiao Chen</t>
  </si>
  <si>
    <t xml:space="preserve"> Ph.D. Associate Professor</t>
  </si>
  <si>
    <t xml:space="preserve"> Molecular Physiology and Biophysics</t>
  </si>
  <si>
    <t xml:space="preserve"> Biomedical Engineering</t>
  </si>
  <si>
    <t>Jeffrey Davidson</t>
  </si>
  <si>
    <t xml:space="preserve"> Ph.D. Professor of Pathology</t>
  </si>
  <si>
    <t xml:space="preserve"> Microbiology and Immunology</t>
  </si>
  <si>
    <t>Mark deCaestecker</t>
  </si>
  <si>
    <t xml:space="preserve"> Ph.D Associate Professor of Medicine</t>
  </si>
  <si>
    <t xml:space="preserve"> and Cell and Developmental Biology</t>
  </si>
  <si>
    <t>Dale Edgerton</t>
  </si>
  <si>
    <t xml:space="preserve"> Ph.D. Research Assistant Professor</t>
  </si>
  <si>
    <t>Alyssa Hasty</t>
  </si>
  <si>
    <t xml:space="preserve"> Ph.D. Professor</t>
  </si>
  <si>
    <t>Valentina Kon</t>
  </si>
  <si>
    <t xml:space="preserve"> M.D. Professor of Pediatric Nephrology</t>
  </si>
  <si>
    <t>Jeff Schall</t>
  </si>
  <si>
    <t xml:space="preserve"> Ph.D. E. Bronson Ingram Professor of Neuroscience</t>
  </si>
  <si>
    <t xml:space="preserve">  Professor of Ophthalmology and Visual Sciences</t>
  </si>
  <si>
    <t>Bill Tansey</t>
  </si>
  <si>
    <t xml:space="preserve"> Cell &amp; Developmental Biology</t>
  </si>
  <si>
    <t>William M. Valentine</t>
  </si>
  <si>
    <t xml:space="preserve"> Ph.D. Associate Professor of Pathology</t>
  </si>
  <si>
    <t>Fiona Yull</t>
  </si>
  <si>
    <t xml:space="preserve"> Ph.D. Associate Professor of Cancer Biology</t>
  </si>
  <si>
    <t>Institutional Biosafety https://safety.vanderbilt.edu/committees/ibc-vu.php</t>
  </si>
  <si>
    <t>Julián Hillyer (Chair)</t>
  </si>
  <si>
    <t>Robert Carnahan</t>
  </si>
  <si>
    <t>Cancer Biology</t>
  </si>
  <si>
    <t>Barbara Fingleton</t>
  </si>
  <si>
    <t>Lisa McCawley</t>
  </si>
  <si>
    <t>Biomedical Engineering</t>
  </si>
  <si>
    <t>Jamey Young</t>
  </si>
  <si>
    <t>Chemical and Biomolecular Engineering</t>
  </si>
  <si>
    <t>Officer Education Advisory Committee (ROTC)</t>
  </si>
  <si>
    <t xml:space="preserve">Katherine Carroll </t>
  </si>
  <si>
    <t xml:space="preserve"> College of Arts and Science;</t>
  </si>
  <si>
    <t xml:space="preserve">Robert Fry </t>
  </si>
  <si>
    <t xml:space="preserve"> Blair School of Music;</t>
  </si>
  <si>
    <t xml:space="preserve">Major Brian Gilbert </t>
  </si>
  <si>
    <t xml:space="preserve"> commanding officer</t>
  </si>
  <si>
    <t xml:space="preserve"> professor of military science</t>
  </si>
  <si>
    <t xml:space="preserve">Captain Edward Heflin </t>
  </si>
  <si>
    <t>Michael Miga</t>
  </si>
  <si>
    <t xml:space="preserve"> professor of biomedical engineering</t>
  </si>
  <si>
    <t xml:space="preserve"> School of Engineering;</t>
  </si>
  <si>
    <t xml:space="preserve">Andrew Van Schaack </t>
  </si>
  <si>
    <t xml:space="preserve"> assistant professor of human and organizational development</t>
  </si>
  <si>
    <t xml:space="preserve"> Peabody College.</t>
  </si>
  <si>
    <t>Radiation Safety</t>
  </si>
  <si>
    <t>Carmelo Rizzo  (Chair)</t>
  </si>
  <si>
    <t>Arts &amp; Sciences</t>
  </si>
  <si>
    <t>Bruce Carter</t>
  </si>
  <si>
    <t>Masakazu Shiota</t>
  </si>
  <si>
    <t>Molecular Physiology &amp; Biophysics</t>
  </si>
  <si>
    <t>Enxia Zhang</t>
  </si>
  <si>
    <t>School of Engineering; van de Graaff Accelerator &amp; Irradiator Representative</t>
  </si>
  <si>
    <t>Brian Wadzinski</t>
  </si>
  <si>
    <t>Pharmacology</t>
  </si>
  <si>
    <t>Religious Affairs</t>
  </si>
  <si>
    <t>Tom Christenbery</t>
  </si>
  <si>
    <t>Cathy Fuchs</t>
  </si>
  <si>
    <t xml:space="preserve"> Medicine</t>
  </si>
  <si>
    <t>Greg Barz</t>
  </si>
  <si>
    <t xml:space="preserve"> Blair</t>
  </si>
  <si>
    <t>Sankaran Mahadevan</t>
  </si>
  <si>
    <t xml:space="preserve"> Engineering</t>
  </si>
  <si>
    <t>Stacey Floyd-Thomas</t>
  </si>
  <si>
    <t>Issam Eido</t>
  </si>
  <si>
    <t>Technology Review</t>
  </si>
  <si>
    <t>Doug Fisher</t>
  </si>
  <si>
    <t>Rick Abramson</t>
  </si>
  <si>
    <t>Karen M. Ardisson (Michelle)</t>
  </si>
  <si>
    <t>Jeffrey Blume</t>
  </si>
  <si>
    <t>Aaron Bowman</t>
  </si>
  <si>
    <t>Douglas Clark</t>
  </si>
  <si>
    <t>Benoit Dawant</t>
  </si>
  <si>
    <t>Josh Denny</t>
  </si>
  <si>
    <t>Daniel Gervais</t>
  </si>
  <si>
    <t xml:space="preserve"> Law School</t>
  </si>
  <si>
    <t>Andy Gokhale</t>
  </si>
  <si>
    <t>Katherine Hartman</t>
  </si>
  <si>
    <t>Jens Meiler</t>
  </si>
  <si>
    <t>Steve Posavac</t>
  </si>
  <si>
    <t xml:space="preserve"> Owen School of Management</t>
  </si>
  <si>
    <t>Larry Zwiebel</t>
  </si>
  <si>
    <t>TBD</t>
  </si>
  <si>
    <t>Traffic and Parking</t>
  </si>
  <si>
    <t>Carolyn Huebl</t>
  </si>
  <si>
    <t>Brian Bachmann</t>
  </si>
  <si>
    <t>Mark Cannon</t>
  </si>
  <si>
    <t>Karen D'Apolito</t>
  </si>
  <si>
    <t>Luke Froeb</t>
  </si>
  <si>
    <t>Erin Rodgers</t>
  </si>
  <si>
    <t xml:space="preserve"> SON</t>
  </si>
  <si>
    <t>Mariano Sana</t>
  </si>
  <si>
    <t>Andy Van Schaack</t>
  </si>
  <si>
    <t xml:space="preserve"> Professor of Molecular Physiology  and Biophysics</t>
  </si>
  <si>
    <t>Dr. Ronald Emeson</t>
  </si>
  <si>
    <t xml:space="preserve"> Joel G. Hardman Professor of Pharmacology Associate Director</t>
  </si>
  <si>
    <t>College/School</t>
  </si>
  <si>
    <t>Rank</t>
  </si>
  <si>
    <t>Cynthia Clark</t>
  </si>
  <si>
    <t>Research Asst. Professor</t>
  </si>
  <si>
    <t>William R. Kenan Jr. Professor of English</t>
  </si>
  <si>
    <t>Professor of Special Education</t>
  </si>
  <si>
    <t>Senior Lecturer in Chemistry</t>
  </si>
  <si>
    <t>Professor of Religious Studies</t>
  </si>
  <si>
    <t>Professor of the Practice of Education and Human Development</t>
  </si>
  <si>
    <t>Assistant Professor of the Practice of Special Education</t>
  </si>
  <si>
    <t>Senior Lecturer in Saxophone</t>
  </si>
  <si>
    <t>Professor of Psychology</t>
  </si>
  <si>
    <t>Professor of Chemistry</t>
  </si>
  <si>
    <t>Professor of Economics, Emeritus</t>
  </si>
  <si>
    <t>Principal Senior Lecturer in Chemistry</t>
  </si>
  <si>
    <t>Associate Professor of Biological Sciences</t>
  </si>
  <si>
    <t>Senior Lecturer, but primarily CFT</t>
  </si>
  <si>
    <t>School of Engineering</t>
  </si>
  <si>
    <t>Professor of the Practice of Civil and Environmental Engineering</t>
  </si>
  <si>
    <t>College of Arts &amp; Science</t>
  </si>
  <si>
    <t>Dean of Sciences</t>
  </si>
  <si>
    <t>School of Medicine</t>
  </si>
  <si>
    <t>Tadashi Inagami, Ph.D. Chair in Biochemistry</t>
  </si>
  <si>
    <t>Associate Professor of Radiology and Radiological Sciences</t>
  </si>
  <si>
    <t>Professor of Mechanical Engineering</t>
  </si>
  <si>
    <t>Peabody College of Education &amp; Human Development</t>
  </si>
  <si>
    <t>Assistant Professor of the Practice of International Educational Policy</t>
  </si>
  <si>
    <t>Divinity School</t>
  </si>
  <si>
    <t>Assistant Professor of Ethics and Society</t>
  </si>
  <si>
    <t>Paul E. Shwab Chair in Fine Arts</t>
  </si>
  <si>
    <t>Assistant Professor of Political Science</t>
  </si>
  <si>
    <t>Senior Lecturer in Music History and Literature</t>
  </si>
  <si>
    <t>Professor of Biochemistry</t>
  </si>
  <si>
    <t>Professor of Musicology (Ethnomusicology)</t>
  </si>
  <si>
    <t>Associate Professor of Ethics and Society</t>
  </si>
  <si>
    <t>Senior Lecturer in Religious Studies</t>
  </si>
  <si>
    <t>Professor of Science Education</t>
  </si>
  <si>
    <t>Professor of Violin</t>
  </si>
  <si>
    <t>Associate Professor of Leadership and Organizations</t>
  </si>
  <si>
    <t>Associate Professor of Sociology</t>
  </si>
  <si>
    <t>Principal Senior Lecturer of Human &amp; Org. Development</t>
  </si>
  <si>
    <t>Summary</t>
  </si>
  <si>
    <t>Approximate number of faculty on committees</t>
  </si>
  <si>
    <t>Professor of Earth and Environmental Sciences</t>
  </si>
  <si>
    <t xml:space="preserve"> School of Medicine (should be CAS)</t>
  </si>
  <si>
    <t>Cornelius Vanderbilt Chair in Biological Sciences</t>
  </si>
  <si>
    <t>Faculty in schools included in unionization effort</t>
  </si>
  <si>
    <t>Tenure track in included schools</t>
  </si>
  <si>
    <t>NT track in included schools</t>
  </si>
  <si>
    <t>Chemical Safety</t>
  </si>
  <si>
    <t>School of Engineering (primary appointment)</t>
  </si>
  <si>
    <t>Research Associate Professor</t>
  </si>
  <si>
    <t>NTTF serving</t>
  </si>
  <si>
    <t xml:space="preserve"> Peabody (Associate Dean)</t>
  </si>
  <si>
    <t>college</t>
  </si>
  <si>
    <t>number of faculty</t>
  </si>
  <si>
    <t>Blair School of Music</t>
  </si>
  <si>
    <t>Owen Graduate School of Management</t>
  </si>
  <si>
    <t>Law School</t>
  </si>
  <si>
    <t>School of Nursing</t>
  </si>
  <si>
    <t>total</t>
  </si>
  <si>
    <t>tenure track</t>
  </si>
  <si>
    <t>Subtotal</t>
  </si>
  <si>
    <t>subtotal</t>
  </si>
  <si>
    <t>rank</t>
  </si>
  <si>
    <t>number</t>
  </si>
  <si>
    <t>adjunct</t>
  </si>
  <si>
    <t>in-residence</t>
  </si>
  <si>
    <t>lecturer series</t>
  </si>
  <si>
    <t>professor of the practice series</t>
  </si>
  <si>
    <t>research</t>
  </si>
  <si>
    <t>visiting</t>
  </si>
  <si>
    <t>Grand Total</t>
  </si>
  <si>
    <t>Peabody</t>
  </si>
  <si>
    <t>clinical</t>
  </si>
  <si>
    <t>CAS</t>
  </si>
  <si>
    <t>Blair</t>
  </si>
  <si>
    <t>senior artist teacher</t>
  </si>
  <si>
    <t>Divinity</t>
  </si>
  <si>
    <t>Grand Grand Total</t>
  </si>
  <si>
    <t>Percentage by school</t>
  </si>
  <si>
    <t>Percentage of total</t>
  </si>
  <si>
    <t>Grand total NTTF</t>
  </si>
  <si>
    <t>Grand total tenure-track faculty</t>
  </si>
  <si>
    <t>CAS NTTF comprise 23% of faculty in included schools, but fill 3/32=9% of positions in University Committees</t>
  </si>
  <si>
    <t>NTTF are 48% of the faculty in the included schools, but fill 22% of the positions held by faculty from those schools on University Committees</t>
  </si>
  <si>
    <t>school</t>
  </si>
  <si>
    <t>Total</t>
  </si>
  <si>
    <t>tenure-track</t>
  </si>
  <si>
    <t>NTT</t>
  </si>
  <si>
    <t>population</t>
  </si>
  <si>
    <t>university committees</t>
  </si>
  <si>
    <t>Research: 45 in CAS, 10 in Peabody</t>
  </si>
  <si>
    <t>Population numbers don't exclude administrators, committee numbers do.</t>
  </si>
  <si>
    <t>Note:</t>
  </si>
  <si>
    <t>serves on two committees</t>
  </si>
  <si>
    <t>Carried over from faculty spreadsheet:</t>
  </si>
  <si>
    <t>CAS tenure track number for university committee counts Prasad Polavarapu twice due to membership in two committees</t>
  </si>
  <si>
    <t>NTT population numbers somewhat inflated (especially in CAS) due to research faculty who mostly don't teach and are excluded from bargaining 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</si>
</sst>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4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5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3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5" borderId="10" xfId="0" applyFill="1" applyBorder="1"/>
    <xf numFmtId="0" fontId="0" fillId="0" borderId="10" xfId="0" applyBorder="1"/>
    <xf numFmtId="0" fontId="0" fillId="34" borderId="10" xfId="0" applyFill="1" applyBorder="1"/>
    <xf numFmtId="0" fontId="18" fillId="36" borderId="0" xfId="0" applyFont="1" applyFill="1"/>
    <xf numFmtId="0" fontId="0" fillId="37" borderId="0" xfId="0" applyFill="1" applyAlignment="1">
      <alignment horizontal="left"/>
    </xf>
    <xf numFmtId="0" fontId="0" fillId="39" borderId="0" xfId="0" applyFill="1" applyAlignment="1">
      <alignment horizontal="left"/>
    </xf>
    <xf numFmtId="0" fontId="0" fillId="39" borderId="0" xfId="0" applyNumberFormat="1" applyFill="1"/>
    <xf numFmtId="0" fontId="0" fillId="41" borderId="0" xfId="0" applyFill="1" applyAlignment="1">
      <alignment horizontal="left"/>
    </xf>
    <xf numFmtId="0" fontId="0" fillId="41" borderId="0" xfId="0" applyNumberFormat="1" applyFill="1"/>
    <xf numFmtId="0" fontId="0" fillId="38" borderId="0" xfId="0" applyFill="1"/>
    <xf numFmtId="0" fontId="0" fillId="40" borderId="0" xfId="0" applyFill="1"/>
    <xf numFmtId="0" fontId="0" fillId="42" borderId="0" xfId="0" applyFill="1" applyAlignment="1">
      <alignment horizontal="left"/>
    </xf>
    <xf numFmtId="0" fontId="0" fillId="41" borderId="0" xfId="0" applyFill="1"/>
    <xf numFmtId="0" fontId="0" fillId="42" borderId="0" xfId="0" applyFill="1"/>
    <xf numFmtId="0" fontId="0" fillId="39" borderId="0" xfId="0" applyFill="1"/>
    <xf numFmtId="0" fontId="0" fillId="0" borderId="0" xfId="0" applyFill="1"/>
    <xf numFmtId="0" fontId="0" fillId="4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Population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summary!$G$18</c:f>
              <c:strCache>
                <c:ptCount val="1"/>
                <c:pt idx="0">
                  <c:v>tenure-track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summary!$F$19:$F$23</c:f>
              <c:strCache>
                <c:ptCount val="5"/>
                <c:pt idx="0">
                  <c:v>CAS</c:v>
                </c:pt>
                <c:pt idx="1">
                  <c:v>Peabody</c:v>
                </c:pt>
                <c:pt idx="2">
                  <c:v>Blair</c:v>
                </c:pt>
                <c:pt idx="3">
                  <c:v>Divinity</c:v>
                </c:pt>
                <c:pt idx="4">
                  <c:v>Total</c:v>
                </c:pt>
              </c:strCache>
            </c:strRef>
          </c:cat>
          <c:val>
            <c:numRef>
              <c:f>summary!$G$19:$G$23</c:f>
              <c:numCache>
                <c:formatCode>General</c:formatCode>
                <c:ptCount val="5"/>
                <c:pt idx="0">
                  <c:v>427</c:v>
                </c:pt>
                <c:pt idx="1">
                  <c:v>94</c:v>
                </c:pt>
                <c:pt idx="2">
                  <c:v>38</c:v>
                </c:pt>
                <c:pt idx="3">
                  <c:v>22</c:v>
                </c:pt>
                <c:pt idx="4">
                  <c:v>581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B024-4860-A6DB-82C72A90C671}"/>
            </c:ext>
          </c:extLst>
        </c:ser>
        <c:ser>
          <c:idx val="1"/>
          <c:order val="1"/>
          <c:tx>
            <c:strRef>
              <c:f>summary!$H$18</c:f>
              <c:strCache>
                <c:ptCount val="1"/>
                <c:pt idx="0">
                  <c:v>NTT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summary!$F$19:$F$23</c:f>
              <c:strCache>
                <c:ptCount val="5"/>
                <c:pt idx="0">
                  <c:v>CAS</c:v>
                </c:pt>
                <c:pt idx="1">
                  <c:v>Peabody</c:v>
                </c:pt>
                <c:pt idx="2">
                  <c:v>Blair</c:v>
                </c:pt>
                <c:pt idx="3">
                  <c:v>Divinity</c:v>
                </c:pt>
                <c:pt idx="4">
                  <c:v>Total</c:v>
                </c:pt>
              </c:strCache>
            </c:strRef>
          </c:cat>
          <c:val>
            <c:numRef>
              <c:f>summary!$H$19:$H$23</c:f>
              <c:numCache>
                <c:formatCode>General</c:formatCode>
                <c:ptCount val="5"/>
                <c:pt idx="0">
                  <c:v>260</c:v>
                </c:pt>
                <c:pt idx="1">
                  <c:v>152</c:v>
                </c:pt>
                <c:pt idx="2">
                  <c:v>103</c:v>
                </c:pt>
                <c:pt idx="3">
                  <c:v>12</c:v>
                </c:pt>
                <c:pt idx="4">
                  <c:v>527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B024-4860-A6DB-82C72A90C6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61991832"/>
        <c:axId val="261989480"/>
      </c:barChart>
      <c:catAx>
        <c:axId val="2619918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1989480"/>
        <c:crosses val="autoZero"/>
        <c:auto val="1"/>
        <c:lblAlgn val="ctr"/>
        <c:lblOffset val="100"/>
        <c:noMultiLvlLbl val="0"/>
      </c:catAx>
      <c:valAx>
        <c:axId val="261989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19918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University Committees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summary!$K$18</c:f>
              <c:strCache>
                <c:ptCount val="1"/>
                <c:pt idx="0">
                  <c:v>tenure-track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summary!$J$19:$J$23</c:f>
              <c:strCache>
                <c:ptCount val="5"/>
                <c:pt idx="0">
                  <c:v>CAS</c:v>
                </c:pt>
                <c:pt idx="1">
                  <c:v>Peabody</c:v>
                </c:pt>
                <c:pt idx="2">
                  <c:v>Blair</c:v>
                </c:pt>
                <c:pt idx="3">
                  <c:v>Divinity</c:v>
                </c:pt>
                <c:pt idx="4">
                  <c:v>Total</c:v>
                </c:pt>
              </c:strCache>
            </c:strRef>
          </c:cat>
          <c:val>
            <c:numRef>
              <c:f>summary!$K$19:$K$23</c:f>
              <c:numCache>
                <c:formatCode>General</c:formatCode>
                <c:ptCount val="5"/>
                <c:pt idx="0">
                  <c:v>16</c:v>
                </c:pt>
                <c:pt idx="1">
                  <c:v>4</c:v>
                </c:pt>
                <c:pt idx="2">
                  <c:v>2</c:v>
                </c:pt>
                <c:pt idx="3">
                  <c:v>2</c:v>
                </c:pt>
                <c:pt idx="4">
                  <c:v>24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7615-4E20-A5B0-3BAA4F409D9B}"/>
            </c:ext>
          </c:extLst>
        </c:ser>
        <c:ser>
          <c:idx val="1"/>
          <c:order val="1"/>
          <c:tx>
            <c:strRef>
              <c:f>summary!$L$18</c:f>
              <c:strCache>
                <c:ptCount val="1"/>
                <c:pt idx="0">
                  <c:v>NTT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summary!$J$19:$J$23</c:f>
              <c:strCache>
                <c:ptCount val="5"/>
                <c:pt idx="0">
                  <c:v>CAS</c:v>
                </c:pt>
                <c:pt idx="1">
                  <c:v>Peabody</c:v>
                </c:pt>
                <c:pt idx="2">
                  <c:v>Blair</c:v>
                </c:pt>
                <c:pt idx="3">
                  <c:v>Divinity</c:v>
                </c:pt>
                <c:pt idx="4">
                  <c:v>Total</c:v>
                </c:pt>
              </c:strCache>
            </c:strRef>
          </c:cat>
          <c:val>
            <c:numRef>
              <c:f>summary!$L$19:$L$23</c:f>
              <c:numCache>
                <c:formatCode>General</c:formatCode>
                <c:ptCount val="5"/>
                <c:pt idx="0">
                  <c:v>3</c:v>
                </c:pt>
                <c:pt idx="1">
                  <c:v>2</c:v>
                </c:pt>
                <c:pt idx="2">
                  <c:v>2</c:v>
                </c:pt>
                <c:pt idx="3">
                  <c:v>0</c:v>
                </c:pt>
                <c:pt idx="4">
                  <c:v>7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7615-4E20-A5B0-3BAA4F409D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61989872"/>
        <c:axId val="261990656"/>
      </c:barChart>
      <c:catAx>
        <c:axId val="2619898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1990656"/>
        <c:crosses val="autoZero"/>
        <c:auto val="1"/>
        <c:lblAlgn val="ctr"/>
        <c:lblOffset val="100"/>
        <c:noMultiLvlLbl val="0"/>
      </c:catAx>
      <c:valAx>
        <c:axId val="261990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19898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366712</xdr:colOff>
      <xdr:row>27</xdr:row>
      <xdr:rowOff>19050</xdr:rowOff>
    </xdr:from>
    <xdr:to>
      <xdr:col>11</xdr:col>
      <xdr:colOff>176212</xdr:colOff>
      <xdr:row>41</xdr:row>
      <xdr:rowOff>95250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357187</xdr:colOff>
      <xdr:row>41</xdr:row>
      <xdr:rowOff>104775</xdr:rowOff>
    </xdr:from>
    <xdr:to>
      <xdr:col>11</xdr:col>
      <xdr:colOff>166687</xdr:colOff>
      <xdr:row>55</xdr:row>
      <xdr:rowOff>180975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7"/>
  <sheetViews>
    <sheetView topLeftCell="A148" workbookViewId="0">
      <selection activeCell="B177" sqref="B177"/>
    </sheetView>
  </sheetViews>
  <sheetFormatPr defaultRowHeight="15" x14ac:dyDescent="0.25"/>
  <cols>
    <col min="1" max="2" width="29.85546875" customWidth="1"/>
    <col min="3" max="3" width="34.7109375" customWidth="1"/>
    <col min="4" max="4" width="26.140625" customWidth="1"/>
    <col min="5" max="5" width="55.28515625" customWidth="1"/>
    <col min="6" max="6" width="49.7109375" customWidth="1"/>
  </cols>
  <sheetData>
    <row r="1" spans="1:4" x14ac:dyDescent="0.25">
      <c r="C1" t="s">
        <v>187</v>
      </c>
      <c r="D1" t="s">
        <v>188</v>
      </c>
    </row>
    <row r="2" spans="1:4" x14ac:dyDescent="0.25">
      <c r="A2" s="3" t="s">
        <v>0</v>
      </c>
      <c r="B2" s="3"/>
    </row>
    <row r="3" spans="1:4" x14ac:dyDescent="0.25">
      <c r="A3" t="s">
        <v>1</v>
      </c>
      <c r="C3" t="s">
        <v>2</v>
      </c>
    </row>
    <row r="4" spans="1:4" s="1" customFormat="1" x14ac:dyDescent="0.25">
      <c r="A4" s="1" t="s">
        <v>3</v>
      </c>
      <c r="C4" s="1" t="s">
        <v>4</v>
      </c>
      <c r="D4" t="s">
        <v>191</v>
      </c>
    </row>
    <row r="5" spans="1:4" x14ac:dyDescent="0.25">
      <c r="A5" t="s">
        <v>5</v>
      </c>
      <c r="C5" t="s">
        <v>2</v>
      </c>
    </row>
    <row r="6" spans="1:4" s="1" customFormat="1" x14ac:dyDescent="0.25">
      <c r="A6" s="1" t="s">
        <v>6</v>
      </c>
      <c r="C6" s="1" t="s">
        <v>7</v>
      </c>
      <c r="D6" t="s">
        <v>192</v>
      </c>
    </row>
    <row r="7" spans="1:4" x14ac:dyDescent="0.25">
      <c r="A7" t="s">
        <v>8</v>
      </c>
      <c r="C7" t="s">
        <v>9</v>
      </c>
    </row>
    <row r="8" spans="1:4" x14ac:dyDescent="0.25">
      <c r="A8" t="s">
        <v>10</v>
      </c>
      <c r="C8" t="s">
        <v>11</v>
      </c>
    </row>
    <row r="9" spans="1:4" x14ac:dyDescent="0.25">
      <c r="A9" t="s">
        <v>12</v>
      </c>
      <c r="C9" t="s">
        <v>13</v>
      </c>
    </row>
    <row r="10" spans="1:4" x14ac:dyDescent="0.25">
      <c r="A10" t="s">
        <v>14</v>
      </c>
      <c r="C10" t="s">
        <v>2</v>
      </c>
    </row>
    <row r="11" spans="1:4" s="2" customFormat="1" x14ac:dyDescent="0.25">
      <c r="A11" s="2" t="s">
        <v>15</v>
      </c>
      <c r="C11" s="2" t="s">
        <v>4</v>
      </c>
      <c r="D11" s="2" t="s">
        <v>193</v>
      </c>
    </row>
    <row r="12" spans="1:4" s="1" customFormat="1" x14ac:dyDescent="0.25">
      <c r="A12" s="1" t="s">
        <v>16</v>
      </c>
      <c r="C12" s="1" t="s">
        <v>4</v>
      </c>
      <c r="D12" t="s">
        <v>194</v>
      </c>
    </row>
    <row r="13" spans="1:4" s="9" customFormat="1" x14ac:dyDescent="0.25">
      <c r="A13" s="9" t="s">
        <v>17</v>
      </c>
      <c r="C13" s="9" t="s">
        <v>240</v>
      </c>
      <c r="D13" s="9" t="s">
        <v>195</v>
      </c>
    </row>
    <row r="15" spans="1:4" x14ac:dyDescent="0.25">
      <c r="A15" s="3" t="s">
        <v>18</v>
      </c>
    </row>
    <row r="16" spans="1:4" s="2" customFormat="1" x14ac:dyDescent="0.25">
      <c r="A16" s="2" t="s">
        <v>19</v>
      </c>
      <c r="C16" s="2" t="s">
        <v>20</v>
      </c>
      <c r="D16" s="2" t="s">
        <v>196</v>
      </c>
    </row>
    <row r="17" spans="1:4" x14ac:dyDescent="0.25">
      <c r="A17" t="s">
        <v>21</v>
      </c>
      <c r="C17" t="s">
        <v>11</v>
      </c>
    </row>
    <row r="18" spans="1:4" x14ac:dyDescent="0.25">
      <c r="A18" t="s">
        <v>22</v>
      </c>
      <c r="C18" t="s">
        <v>9</v>
      </c>
    </row>
    <row r="19" spans="1:4" s="2" customFormat="1" x14ac:dyDescent="0.25">
      <c r="A19" s="2" t="s">
        <v>23</v>
      </c>
      <c r="C19" s="2" t="s">
        <v>24</v>
      </c>
      <c r="D19" s="2" t="s">
        <v>197</v>
      </c>
    </row>
    <row r="20" spans="1:4" s="1" customFormat="1" x14ac:dyDescent="0.25">
      <c r="A20" s="1" t="s">
        <v>25</v>
      </c>
      <c r="C20" s="1" t="s">
        <v>26</v>
      </c>
      <c r="D20" t="s">
        <v>198</v>
      </c>
    </row>
    <row r="22" spans="1:4" x14ac:dyDescent="0.25">
      <c r="A22" s="3" t="s">
        <v>27</v>
      </c>
      <c r="B22" s="3"/>
    </row>
    <row r="23" spans="1:4" x14ac:dyDescent="0.25">
      <c r="A23" t="s">
        <v>28</v>
      </c>
      <c r="C23" t="s">
        <v>29</v>
      </c>
    </row>
    <row r="24" spans="1:4" s="4" customFormat="1" x14ac:dyDescent="0.25">
      <c r="A24" s="4" t="s">
        <v>30</v>
      </c>
      <c r="C24" s="4" t="s">
        <v>237</v>
      </c>
      <c r="D24" s="4" t="s">
        <v>238</v>
      </c>
    </row>
    <row r="25" spans="1:4" s="1" customFormat="1" x14ac:dyDescent="0.25">
      <c r="A25" s="1" t="s">
        <v>31</v>
      </c>
      <c r="C25" s="1" t="s">
        <v>32</v>
      </c>
      <c r="D25" t="s">
        <v>199</v>
      </c>
    </row>
    <row r="26" spans="1:4" s="1" customFormat="1" x14ac:dyDescent="0.25">
      <c r="A26" s="1" t="s">
        <v>33</v>
      </c>
      <c r="C26" s="1" t="s">
        <v>34</v>
      </c>
      <c r="D26" t="s">
        <v>200</v>
      </c>
    </row>
    <row r="27" spans="1:4" x14ac:dyDescent="0.25">
      <c r="A27" t="s">
        <v>35</v>
      </c>
      <c r="C27" t="s">
        <v>36</v>
      </c>
    </row>
    <row r="28" spans="1:4" s="2" customFormat="1" x14ac:dyDescent="0.25">
      <c r="A28" s="2" t="s">
        <v>37</v>
      </c>
      <c r="C28" s="2" t="s">
        <v>32</v>
      </c>
      <c r="D28" s="2" t="s">
        <v>201</v>
      </c>
    </row>
    <row r="29" spans="1:4" x14ac:dyDescent="0.25">
      <c r="A29" t="s">
        <v>38</v>
      </c>
      <c r="C29" t="s">
        <v>39</v>
      </c>
    </row>
    <row r="30" spans="1:4" x14ac:dyDescent="0.25">
      <c r="A30" t="s">
        <v>40</v>
      </c>
      <c r="C30" t="s">
        <v>39</v>
      </c>
    </row>
    <row r="32" spans="1:4" x14ac:dyDescent="0.25">
      <c r="A32" s="3" t="s">
        <v>41</v>
      </c>
      <c r="B32" s="3"/>
    </row>
    <row r="33" spans="1:4" x14ac:dyDescent="0.25">
      <c r="A33" t="s">
        <v>42</v>
      </c>
      <c r="C33" t="s">
        <v>43</v>
      </c>
    </row>
    <row r="34" spans="1:4" x14ac:dyDescent="0.25">
      <c r="A34" t="s">
        <v>44</v>
      </c>
      <c r="C34" t="s">
        <v>45</v>
      </c>
    </row>
    <row r="35" spans="1:4" s="1" customFormat="1" x14ac:dyDescent="0.25">
      <c r="A35" s="1" t="s">
        <v>46</v>
      </c>
      <c r="C35" s="1" t="s">
        <v>47</v>
      </c>
      <c r="D35" t="s">
        <v>202</v>
      </c>
    </row>
    <row r="36" spans="1:4" s="1" customFormat="1" x14ac:dyDescent="0.25">
      <c r="A36" s="1" t="s">
        <v>48</v>
      </c>
      <c r="C36" s="1" t="s">
        <v>49</v>
      </c>
      <c r="D36" t="s">
        <v>230</v>
      </c>
    </row>
    <row r="37" spans="1:4" x14ac:dyDescent="0.25">
      <c r="A37" t="s">
        <v>50</v>
      </c>
      <c r="C37" t="s">
        <v>51</v>
      </c>
    </row>
    <row r="38" spans="1:4" x14ac:dyDescent="0.25">
      <c r="A38" t="s">
        <v>52</v>
      </c>
      <c r="C38" t="s">
        <v>51</v>
      </c>
    </row>
    <row r="39" spans="1:4" s="21" customFormat="1" x14ac:dyDescent="0.25">
      <c r="A39" s="21" t="s">
        <v>53</v>
      </c>
      <c r="C39" s="21" t="s">
        <v>54</v>
      </c>
      <c r="D39" s="21" t="s">
        <v>203</v>
      </c>
    </row>
    <row r="40" spans="1:4" x14ac:dyDescent="0.25">
      <c r="A40" t="s">
        <v>55</v>
      </c>
      <c r="C40" t="s">
        <v>56</v>
      </c>
    </row>
    <row r="42" spans="1:4" x14ac:dyDescent="0.25">
      <c r="A42" s="3" t="s">
        <v>57</v>
      </c>
      <c r="B42" s="3"/>
    </row>
    <row r="43" spans="1:4" x14ac:dyDescent="0.25">
      <c r="A43" t="s">
        <v>58</v>
      </c>
      <c r="C43" t="s">
        <v>204</v>
      </c>
      <c r="D43" t="s">
        <v>205</v>
      </c>
    </row>
    <row r="44" spans="1:4" x14ac:dyDescent="0.25">
      <c r="A44" t="s">
        <v>59</v>
      </c>
      <c r="C44" t="s">
        <v>206</v>
      </c>
      <c r="D44" t="s">
        <v>207</v>
      </c>
    </row>
    <row r="45" spans="1:4" x14ac:dyDescent="0.25">
      <c r="A45" t="s">
        <v>28</v>
      </c>
      <c r="C45" t="s">
        <v>208</v>
      </c>
      <c r="D45" t="s">
        <v>209</v>
      </c>
    </row>
    <row r="46" spans="1:4" x14ac:dyDescent="0.25">
      <c r="A46" t="s">
        <v>60</v>
      </c>
      <c r="C46" t="s">
        <v>208</v>
      </c>
      <c r="D46" t="s">
        <v>210</v>
      </c>
    </row>
    <row r="47" spans="1:4" x14ac:dyDescent="0.25">
      <c r="A47" t="s">
        <v>61</v>
      </c>
      <c r="C47" t="s">
        <v>62</v>
      </c>
    </row>
    <row r="48" spans="1:4" x14ac:dyDescent="0.25">
      <c r="A48" t="s">
        <v>63</v>
      </c>
      <c r="C48" t="s">
        <v>204</v>
      </c>
      <c r="D48" t="s">
        <v>211</v>
      </c>
    </row>
    <row r="49" spans="1:4" s="4" customFormat="1" x14ac:dyDescent="0.25">
      <c r="A49" s="4" t="s">
        <v>30</v>
      </c>
      <c r="C49" s="4" t="s">
        <v>237</v>
      </c>
      <c r="D49" s="4" t="s">
        <v>238</v>
      </c>
    </row>
    <row r="50" spans="1:4" s="1" customFormat="1" x14ac:dyDescent="0.25">
      <c r="A50" s="1" t="s">
        <v>31</v>
      </c>
      <c r="C50" s="1" t="s">
        <v>32</v>
      </c>
      <c r="D50" s="4" t="s">
        <v>199</v>
      </c>
    </row>
    <row r="52" spans="1:4" x14ac:dyDescent="0.25">
      <c r="A52" s="3" t="s">
        <v>64</v>
      </c>
      <c r="B52" s="3"/>
    </row>
    <row r="53" spans="1:4" x14ac:dyDescent="0.25">
      <c r="A53" t="s">
        <v>35</v>
      </c>
      <c r="C53" t="s">
        <v>65</v>
      </c>
    </row>
    <row r="54" spans="1:4" s="2" customFormat="1" x14ac:dyDescent="0.25">
      <c r="A54" s="2" t="s">
        <v>66</v>
      </c>
      <c r="C54" s="2" t="s">
        <v>212</v>
      </c>
      <c r="D54" s="2" t="s">
        <v>213</v>
      </c>
    </row>
    <row r="55" spans="1:4" x14ac:dyDescent="0.25">
      <c r="A55" t="s">
        <v>67</v>
      </c>
      <c r="C55" t="s">
        <v>68</v>
      </c>
    </row>
    <row r="56" spans="1:4" x14ac:dyDescent="0.25">
      <c r="A56" t="s">
        <v>69</v>
      </c>
      <c r="C56" t="s">
        <v>70</v>
      </c>
    </row>
    <row r="57" spans="1:4" s="1" customFormat="1" x14ac:dyDescent="0.25">
      <c r="A57" s="1" t="s">
        <v>71</v>
      </c>
      <c r="C57" s="1" t="s">
        <v>214</v>
      </c>
      <c r="D57" t="s">
        <v>215</v>
      </c>
    </row>
    <row r="58" spans="1:4" x14ac:dyDescent="0.25">
      <c r="A58" t="s">
        <v>73</v>
      </c>
      <c r="C58" t="s">
        <v>74</v>
      </c>
    </row>
    <row r="59" spans="1:4" s="1" customFormat="1" x14ac:dyDescent="0.25">
      <c r="A59" s="1" t="s">
        <v>75</v>
      </c>
      <c r="C59" s="1" t="s">
        <v>76</v>
      </c>
      <c r="D59" t="s">
        <v>216</v>
      </c>
    </row>
    <row r="61" spans="1:4" x14ac:dyDescent="0.25">
      <c r="A61" s="3" t="s">
        <v>77</v>
      </c>
      <c r="B61" s="3"/>
    </row>
    <row r="62" spans="1:4" x14ac:dyDescent="0.25">
      <c r="A62" t="s">
        <v>185</v>
      </c>
      <c r="C62" t="s">
        <v>78</v>
      </c>
      <c r="D62" t="s">
        <v>186</v>
      </c>
    </row>
    <row r="63" spans="1:4" x14ac:dyDescent="0.25">
      <c r="A63" t="s">
        <v>79</v>
      </c>
      <c r="D63" t="s">
        <v>184</v>
      </c>
    </row>
    <row r="64" spans="1:4" x14ac:dyDescent="0.25">
      <c r="A64" t="s">
        <v>80</v>
      </c>
      <c r="D64" t="s">
        <v>81</v>
      </c>
    </row>
    <row r="65" spans="1:4" x14ac:dyDescent="0.25">
      <c r="A65" t="s">
        <v>82</v>
      </c>
      <c r="D65" t="s">
        <v>83</v>
      </c>
    </row>
    <row r="66" spans="1:4" x14ac:dyDescent="0.25">
      <c r="A66" t="s">
        <v>84</v>
      </c>
      <c r="C66" t="s">
        <v>86</v>
      </c>
      <c r="D66" t="s">
        <v>85</v>
      </c>
    </row>
    <row r="67" spans="1:4" x14ac:dyDescent="0.25">
      <c r="A67" t="s">
        <v>87</v>
      </c>
      <c r="C67" t="s">
        <v>89</v>
      </c>
      <c r="D67" t="s">
        <v>88</v>
      </c>
    </row>
    <row r="68" spans="1:4" x14ac:dyDescent="0.25">
      <c r="A68" t="s">
        <v>189</v>
      </c>
      <c r="C68" t="s">
        <v>90</v>
      </c>
      <c r="D68" t="s">
        <v>190</v>
      </c>
    </row>
    <row r="69" spans="1:4" x14ac:dyDescent="0.25">
      <c r="A69" t="s">
        <v>91</v>
      </c>
      <c r="C69" t="s">
        <v>93</v>
      </c>
      <c r="D69" t="s">
        <v>92</v>
      </c>
    </row>
    <row r="70" spans="1:4" x14ac:dyDescent="0.25">
      <c r="A70" t="s">
        <v>94</v>
      </c>
      <c r="C70" t="s">
        <v>96</v>
      </c>
      <c r="D70" t="s">
        <v>95</v>
      </c>
    </row>
    <row r="71" spans="1:4" x14ac:dyDescent="0.25">
      <c r="A71" t="s">
        <v>97</v>
      </c>
      <c r="C71" t="s">
        <v>89</v>
      </c>
      <c r="D71" t="s">
        <v>98</v>
      </c>
    </row>
    <row r="72" spans="1:4" x14ac:dyDescent="0.25">
      <c r="A72" t="s">
        <v>99</v>
      </c>
      <c r="C72" t="s">
        <v>89</v>
      </c>
      <c r="D72" t="s">
        <v>100</v>
      </c>
    </row>
    <row r="73" spans="1:4" x14ac:dyDescent="0.25">
      <c r="A73" t="s">
        <v>101</v>
      </c>
      <c r="D73" t="s">
        <v>102</v>
      </c>
    </row>
    <row r="74" spans="1:4" x14ac:dyDescent="0.25">
      <c r="A74" t="s">
        <v>103</v>
      </c>
      <c r="C74" t="s">
        <v>105</v>
      </c>
      <c r="D74" t="s">
        <v>104</v>
      </c>
    </row>
    <row r="75" spans="1:4" x14ac:dyDescent="0.25">
      <c r="A75" t="s">
        <v>106</v>
      </c>
      <c r="C75" t="s">
        <v>107</v>
      </c>
      <c r="D75" t="s">
        <v>100</v>
      </c>
    </row>
    <row r="76" spans="1:4" x14ac:dyDescent="0.25">
      <c r="A76" t="s">
        <v>108</v>
      </c>
      <c r="C76" t="s">
        <v>93</v>
      </c>
      <c r="D76" t="s">
        <v>109</v>
      </c>
    </row>
    <row r="77" spans="1:4" x14ac:dyDescent="0.25">
      <c r="A77" t="s">
        <v>110</v>
      </c>
      <c r="D77" t="s">
        <v>111</v>
      </c>
    </row>
    <row r="79" spans="1:4" x14ac:dyDescent="0.25">
      <c r="A79" s="3" t="s">
        <v>112</v>
      </c>
      <c r="B79" s="3"/>
    </row>
    <row r="80" spans="1:4" s="1" customFormat="1" x14ac:dyDescent="0.25">
      <c r="A80" s="1" t="s">
        <v>113</v>
      </c>
      <c r="C80" s="1" t="s">
        <v>47</v>
      </c>
      <c r="D80" t="s">
        <v>202</v>
      </c>
    </row>
    <row r="81" spans="1:4" x14ac:dyDescent="0.25">
      <c r="A81" t="s">
        <v>114</v>
      </c>
      <c r="C81" t="s">
        <v>115</v>
      </c>
    </row>
    <row r="82" spans="1:4" x14ac:dyDescent="0.25">
      <c r="A82" t="s">
        <v>116</v>
      </c>
      <c r="C82" t="s">
        <v>115</v>
      </c>
    </row>
    <row r="83" spans="1:4" x14ac:dyDescent="0.25">
      <c r="A83" t="s">
        <v>117</v>
      </c>
      <c r="C83" t="s">
        <v>118</v>
      </c>
    </row>
    <row r="84" spans="1:4" x14ac:dyDescent="0.25">
      <c r="A84" t="s">
        <v>119</v>
      </c>
      <c r="C84" t="s">
        <v>120</v>
      </c>
    </row>
    <row r="86" spans="1:4" x14ac:dyDescent="0.25">
      <c r="A86" s="3" t="s">
        <v>121</v>
      </c>
      <c r="B86" s="3"/>
    </row>
    <row r="87" spans="1:4" s="1" customFormat="1" x14ac:dyDescent="0.25">
      <c r="A87" s="1" t="s">
        <v>122</v>
      </c>
      <c r="C87" s="1" t="s">
        <v>123</v>
      </c>
      <c r="D87" t="s">
        <v>217</v>
      </c>
    </row>
    <row r="88" spans="1:4" s="2" customFormat="1" x14ac:dyDescent="0.25">
      <c r="A88" s="2" t="s">
        <v>124</v>
      </c>
      <c r="C88" s="2" t="s">
        <v>125</v>
      </c>
      <c r="D88" s="2" t="s">
        <v>218</v>
      </c>
    </row>
    <row r="89" spans="1:4" x14ac:dyDescent="0.25">
      <c r="A89" t="s">
        <v>126</v>
      </c>
      <c r="C89" t="s">
        <v>127</v>
      </c>
      <c r="D89" t="s">
        <v>128</v>
      </c>
    </row>
    <row r="90" spans="1:4" x14ac:dyDescent="0.25">
      <c r="A90" t="s">
        <v>129</v>
      </c>
      <c r="C90" t="s">
        <v>127</v>
      </c>
      <c r="D90" t="s">
        <v>128</v>
      </c>
    </row>
    <row r="91" spans="1:4" x14ac:dyDescent="0.25">
      <c r="A91" t="s">
        <v>130</v>
      </c>
      <c r="C91" t="s">
        <v>132</v>
      </c>
      <c r="D91" t="s">
        <v>131</v>
      </c>
    </row>
    <row r="92" spans="1:4" s="1" customFormat="1" x14ac:dyDescent="0.25">
      <c r="A92" s="1" t="s">
        <v>133</v>
      </c>
      <c r="C92" s="1" t="s">
        <v>135</v>
      </c>
      <c r="D92" s="4" t="s">
        <v>134</v>
      </c>
    </row>
    <row r="94" spans="1:4" x14ac:dyDescent="0.25">
      <c r="A94" s="3" t="s">
        <v>136</v>
      </c>
      <c r="B94" s="3"/>
    </row>
    <row r="95" spans="1:4" s="1" customFormat="1" x14ac:dyDescent="0.25">
      <c r="A95" s="1" t="s">
        <v>137</v>
      </c>
      <c r="C95" s="1" t="s">
        <v>138</v>
      </c>
      <c r="D95" t="s">
        <v>199</v>
      </c>
    </row>
    <row r="96" spans="1:4" s="4" customFormat="1" x14ac:dyDescent="0.25">
      <c r="A96" s="4" t="s">
        <v>139</v>
      </c>
      <c r="C96" s="4" t="s">
        <v>29</v>
      </c>
      <c r="D96" s="4" t="s">
        <v>219</v>
      </c>
    </row>
    <row r="97" spans="1:4" x14ac:dyDescent="0.25">
      <c r="A97" t="s">
        <v>140</v>
      </c>
      <c r="C97" t="s">
        <v>141</v>
      </c>
    </row>
    <row r="98" spans="1:4" x14ac:dyDescent="0.25">
      <c r="A98" t="s">
        <v>142</v>
      </c>
      <c r="C98" t="s">
        <v>143</v>
      </c>
    </row>
    <row r="99" spans="1:4" x14ac:dyDescent="0.25">
      <c r="A99" t="s">
        <v>144</v>
      </c>
      <c r="C99" t="s">
        <v>145</v>
      </c>
    </row>
    <row r="101" spans="1:4" x14ac:dyDescent="0.25">
      <c r="A101" s="3" t="s">
        <v>146</v>
      </c>
      <c r="B101" s="3"/>
    </row>
    <row r="102" spans="1:4" x14ac:dyDescent="0.25">
      <c r="A102" t="s">
        <v>147</v>
      </c>
      <c r="C102" t="s">
        <v>70</v>
      </c>
    </row>
    <row r="103" spans="1:4" x14ac:dyDescent="0.25">
      <c r="A103" t="s">
        <v>148</v>
      </c>
      <c r="C103" t="s">
        <v>149</v>
      </c>
    </row>
    <row r="104" spans="1:4" s="1" customFormat="1" x14ac:dyDescent="0.25">
      <c r="A104" s="1" t="s">
        <v>150</v>
      </c>
      <c r="C104" s="1" t="s">
        <v>151</v>
      </c>
      <c r="D104" t="s">
        <v>220</v>
      </c>
    </row>
    <row r="105" spans="1:4" x14ac:dyDescent="0.25">
      <c r="A105" t="s">
        <v>152</v>
      </c>
      <c r="C105" t="s">
        <v>153</v>
      </c>
    </row>
    <row r="106" spans="1:4" s="1" customFormat="1" x14ac:dyDescent="0.25">
      <c r="A106" s="1" t="s">
        <v>154</v>
      </c>
      <c r="C106" s="1" t="s">
        <v>72</v>
      </c>
      <c r="D106" t="s">
        <v>221</v>
      </c>
    </row>
    <row r="107" spans="1:4" s="2" customFormat="1" x14ac:dyDescent="0.25">
      <c r="A107" s="2" t="s">
        <v>155</v>
      </c>
      <c r="C107" s="2" t="s">
        <v>76</v>
      </c>
      <c r="D107" s="2" t="s">
        <v>222</v>
      </c>
    </row>
    <row r="109" spans="1:4" x14ac:dyDescent="0.25">
      <c r="A109" s="3" t="s">
        <v>156</v>
      </c>
      <c r="B109" s="3"/>
    </row>
    <row r="110" spans="1:4" x14ac:dyDescent="0.25">
      <c r="A110" t="s">
        <v>157</v>
      </c>
      <c r="C110" t="s">
        <v>9</v>
      </c>
    </row>
    <row r="111" spans="1:4" x14ac:dyDescent="0.25">
      <c r="A111" t="s">
        <v>158</v>
      </c>
      <c r="C111" t="s">
        <v>2</v>
      </c>
    </row>
    <row r="112" spans="1:4" x14ac:dyDescent="0.25">
      <c r="A112" t="s">
        <v>159</v>
      </c>
      <c r="C112" t="s">
        <v>11</v>
      </c>
    </row>
    <row r="113" spans="1:4" x14ac:dyDescent="0.25">
      <c r="A113" t="s">
        <v>160</v>
      </c>
      <c r="C113" t="s">
        <v>2</v>
      </c>
    </row>
    <row r="114" spans="1:4" x14ac:dyDescent="0.25">
      <c r="A114" t="s">
        <v>161</v>
      </c>
      <c r="C114" t="s">
        <v>2</v>
      </c>
    </row>
    <row r="115" spans="1:4" s="1" customFormat="1" x14ac:dyDescent="0.25">
      <c r="A115" s="1" t="s">
        <v>162</v>
      </c>
      <c r="C115" s="1" t="s">
        <v>20</v>
      </c>
      <c r="D115" t="s">
        <v>223</v>
      </c>
    </row>
    <row r="116" spans="1:4" x14ac:dyDescent="0.25">
      <c r="A116" t="s">
        <v>163</v>
      </c>
      <c r="C116" t="s">
        <v>9</v>
      </c>
    </row>
    <row r="117" spans="1:4" x14ac:dyDescent="0.25">
      <c r="A117" t="s">
        <v>164</v>
      </c>
      <c r="C117" t="s">
        <v>2</v>
      </c>
    </row>
    <row r="118" spans="1:4" x14ac:dyDescent="0.25">
      <c r="A118" t="s">
        <v>165</v>
      </c>
      <c r="C118" t="s">
        <v>166</v>
      </c>
    </row>
    <row r="119" spans="1:4" x14ac:dyDescent="0.25">
      <c r="A119" t="s">
        <v>167</v>
      </c>
      <c r="C119" t="s">
        <v>9</v>
      </c>
    </row>
    <row r="120" spans="1:4" x14ac:dyDescent="0.25">
      <c r="A120" t="s">
        <v>168</v>
      </c>
      <c r="C120" t="s">
        <v>2</v>
      </c>
    </row>
    <row r="121" spans="1:4" s="1" customFormat="1" x14ac:dyDescent="0.25">
      <c r="A121" s="1" t="s">
        <v>169</v>
      </c>
      <c r="C121" s="1" t="s">
        <v>26</v>
      </c>
      <c r="D121" t="s">
        <v>199</v>
      </c>
    </row>
    <row r="122" spans="1:4" x14ac:dyDescent="0.25">
      <c r="A122" t="s">
        <v>170</v>
      </c>
      <c r="C122" t="s">
        <v>171</v>
      </c>
    </row>
    <row r="123" spans="1:4" s="1" customFormat="1" x14ac:dyDescent="0.25">
      <c r="A123" s="1" t="s">
        <v>172</v>
      </c>
      <c r="C123" s="1" t="s">
        <v>231</v>
      </c>
      <c r="D123" s="4" t="s">
        <v>232</v>
      </c>
    </row>
    <row r="124" spans="1:4" x14ac:dyDescent="0.25">
      <c r="A124" t="s">
        <v>173</v>
      </c>
      <c r="C124" t="s">
        <v>2</v>
      </c>
    </row>
    <row r="126" spans="1:4" x14ac:dyDescent="0.25">
      <c r="A126" s="3" t="s">
        <v>174</v>
      </c>
      <c r="B126" s="3"/>
    </row>
    <row r="127" spans="1:4" s="1" customFormat="1" x14ac:dyDescent="0.25">
      <c r="A127" s="1" t="s">
        <v>175</v>
      </c>
      <c r="C127" s="1" t="s">
        <v>151</v>
      </c>
      <c r="D127" t="s">
        <v>224</v>
      </c>
    </row>
    <row r="128" spans="1:4" s="1" customFormat="1" x14ac:dyDescent="0.25">
      <c r="A128" s="1" t="s">
        <v>176</v>
      </c>
      <c r="C128" s="1" t="s">
        <v>76</v>
      </c>
      <c r="D128" t="s">
        <v>199</v>
      </c>
    </row>
    <row r="129" spans="1:4" s="1" customFormat="1" x14ac:dyDescent="0.25">
      <c r="A129" s="1" t="s">
        <v>177</v>
      </c>
      <c r="C129" s="1" t="s">
        <v>7</v>
      </c>
      <c r="D129" t="s">
        <v>225</v>
      </c>
    </row>
    <row r="130" spans="1:4" x14ac:dyDescent="0.25">
      <c r="A130" t="s">
        <v>178</v>
      </c>
      <c r="C130" t="s">
        <v>70</v>
      </c>
    </row>
    <row r="131" spans="1:4" x14ac:dyDescent="0.25">
      <c r="A131" t="s">
        <v>179</v>
      </c>
      <c r="C131" t="s">
        <v>74</v>
      </c>
    </row>
    <row r="132" spans="1:4" x14ac:dyDescent="0.25">
      <c r="A132" t="s">
        <v>180</v>
      </c>
      <c r="C132" t="s">
        <v>181</v>
      </c>
    </row>
    <row r="133" spans="1:4" s="1" customFormat="1" x14ac:dyDescent="0.25">
      <c r="A133" s="1" t="s">
        <v>182</v>
      </c>
      <c r="C133" s="1" t="s">
        <v>76</v>
      </c>
      <c r="D133" t="s">
        <v>226</v>
      </c>
    </row>
    <row r="134" spans="1:4" s="9" customFormat="1" x14ac:dyDescent="0.25">
      <c r="A134" s="9" t="s">
        <v>183</v>
      </c>
      <c r="C134" s="9" t="s">
        <v>240</v>
      </c>
      <c r="D134" s="9" t="s">
        <v>227</v>
      </c>
    </row>
    <row r="136" spans="1:4" x14ac:dyDescent="0.25">
      <c r="A136" s="3" t="s">
        <v>228</v>
      </c>
      <c r="B136" s="3"/>
    </row>
    <row r="137" spans="1:4" x14ac:dyDescent="0.25">
      <c r="A137" t="s">
        <v>229</v>
      </c>
      <c r="C137">
        <v>106</v>
      </c>
    </row>
    <row r="138" spans="1:4" x14ac:dyDescent="0.25">
      <c r="A138" t="s">
        <v>233</v>
      </c>
      <c r="C138">
        <v>32</v>
      </c>
    </row>
    <row r="139" spans="1:4" x14ac:dyDescent="0.25">
      <c r="A139" t="s">
        <v>234</v>
      </c>
      <c r="C139">
        <v>25</v>
      </c>
    </row>
    <row r="140" spans="1:4" x14ac:dyDescent="0.25">
      <c r="A140" t="s">
        <v>235</v>
      </c>
      <c r="C140">
        <v>7</v>
      </c>
    </row>
    <row r="142" spans="1:4" x14ac:dyDescent="0.25">
      <c r="A142" s="3" t="s">
        <v>239</v>
      </c>
      <c r="B142" s="3"/>
    </row>
    <row r="143" spans="1:4" s="2" customFormat="1" x14ac:dyDescent="0.25">
      <c r="A143" s="2" t="s">
        <v>23</v>
      </c>
      <c r="B143" s="2" t="s">
        <v>18</v>
      </c>
      <c r="C143" s="2" t="s">
        <v>24</v>
      </c>
      <c r="D143" s="2" t="s">
        <v>197</v>
      </c>
    </row>
    <row r="144" spans="1:4" s="2" customFormat="1" x14ac:dyDescent="0.25">
      <c r="A144" s="2" t="s">
        <v>124</v>
      </c>
      <c r="B144" s="2" t="s">
        <v>121</v>
      </c>
      <c r="C144" s="2" t="s">
        <v>125</v>
      </c>
      <c r="D144" s="2" t="s">
        <v>218</v>
      </c>
    </row>
    <row r="145" spans="1:4" s="2" customFormat="1" x14ac:dyDescent="0.25">
      <c r="A145" s="2" t="s">
        <v>155</v>
      </c>
      <c r="B145" s="2" t="s">
        <v>146</v>
      </c>
      <c r="C145" s="2" t="s">
        <v>4</v>
      </c>
      <c r="D145" s="2" t="s">
        <v>222</v>
      </c>
    </row>
    <row r="146" spans="1:4" s="2" customFormat="1" x14ac:dyDescent="0.25">
      <c r="A146" s="2" t="s">
        <v>15</v>
      </c>
      <c r="B146" s="2" t="s">
        <v>0</v>
      </c>
      <c r="C146" s="2" t="s">
        <v>4</v>
      </c>
      <c r="D146" s="2" t="s">
        <v>193</v>
      </c>
    </row>
    <row r="147" spans="1:4" s="2" customFormat="1" x14ac:dyDescent="0.25">
      <c r="A147" s="2" t="s">
        <v>37</v>
      </c>
      <c r="B147" s="2" t="s">
        <v>236</v>
      </c>
      <c r="C147" s="2" t="s">
        <v>4</v>
      </c>
      <c r="D147" s="2" t="s">
        <v>201</v>
      </c>
    </row>
    <row r="148" spans="1:4" s="2" customFormat="1" x14ac:dyDescent="0.25">
      <c r="A148" s="2" t="s">
        <v>19</v>
      </c>
      <c r="B148" s="2" t="s">
        <v>18</v>
      </c>
      <c r="C148" s="2" t="s">
        <v>20</v>
      </c>
      <c r="D148" s="2" t="s">
        <v>196</v>
      </c>
    </row>
    <row r="149" spans="1:4" s="2" customFormat="1" x14ac:dyDescent="0.25">
      <c r="A149" s="2" t="s">
        <v>66</v>
      </c>
      <c r="B149" s="2" t="s">
        <v>64</v>
      </c>
      <c r="C149" s="2" t="s">
        <v>20</v>
      </c>
      <c r="D149" s="2" t="s">
        <v>213</v>
      </c>
    </row>
    <row r="152" spans="1:4" x14ac:dyDescent="0.25">
      <c r="A152" s="1" t="s">
        <v>176</v>
      </c>
      <c r="B152" s="1"/>
      <c r="C152" s="1" t="s">
        <v>76</v>
      </c>
      <c r="D152" t="s">
        <v>199</v>
      </c>
    </row>
    <row r="153" spans="1:4" x14ac:dyDescent="0.25">
      <c r="A153" s="1" t="s">
        <v>182</v>
      </c>
      <c r="B153" s="1"/>
      <c r="C153" s="1" t="s">
        <v>76</v>
      </c>
      <c r="D153" t="s">
        <v>226</v>
      </c>
    </row>
    <row r="154" spans="1:4" x14ac:dyDescent="0.25">
      <c r="A154" s="1" t="s">
        <v>75</v>
      </c>
      <c r="B154" s="1"/>
      <c r="C154" s="1" t="s">
        <v>76</v>
      </c>
      <c r="D154" t="s">
        <v>216</v>
      </c>
    </row>
    <row r="155" spans="1:4" x14ac:dyDescent="0.25">
      <c r="A155" s="1" t="s">
        <v>25</v>
      </c>
      <c r="B155" s="1"/>
      <c r="C155" s="1" t="s">
        <v>26</v>
      </c>
      <c r="D155" t="s">
        <v>198</v>
      </c>
    </row>
    <row r="156" spans="1:4" x14ac:dyDescent="0.25">
      <c r="A156" s="1" t="s">
        <v>169</v>
      </c>
      <c r="B156" s="1"/>
      <c r="C156" s="1" t="s">
        <v>26</v>
      </c>
      <c r="D156" t="s">
        <v>199</v>
      </c>
    </row>
    <row r="157" spans="1:4" x14ac:dyDescent="0.25">
      <c r="A157" s="1" t="s">
        <v>3</v>
      </c>
      <c r="B157" s="1"/>
      <c r="C157" s="1" t="s">
        <v>4</v>
      </c>
      <c r="D157" t="s">
        <v>191</v>
      </c>
    </row>
    <row r="158" spans="1:4" x14ac:dyDescent="0.25">
      <c r="A158" s="1" t="s">
        <v>16</v>
      </c>
      <c r="B158" s="1"/>
      <c r="C158" s="1" t="s">
        <v>4</v>
      </c>
      <c r="D158" t="s">
        <v>194</v>
      </c>
    </row>
    <row r="159" spans="1:4" x14ac:dyDescent="0.25">
      <c r="A159" s="1" t="s">
        <v>122</v>
      </c>
      <c r="B159" s="1"/>
      <c r="C159" s="1" t="s">
        <v>123</v>
      </c>
      <c r="D159" t="s">
        <v>217</v>
      </c>
    </row>
    <row r="160" spans="1:4" x14ac:dyDescent="0.25">
      <c r="A160" s="1" t="s">
        <v>48</v>
      </c>
      <c r="B160" s="1"/>
      <c r="C160" s="1" t="s">
        <v>49</v>
      </c>
      <c r="D160" t="s">
        <v>230</v>
      </c>
    </row>
    <row r="161" spans="1:4" x14ac:dyDescent="0.25">
      <c r="A161" s="1" t="s">
        <v>137</v>
      </c>
      <c r="B161" s="1"/>
      <c r="C161" s="1" t="s">
        <v>138</v>
      </c>
      <c r="D161" t="s">
        <v>199</v>
      </c>
    </row>
    <row r="162" spans="1:4" x14ac:dyDescent="0.25">
      <c r="A162" s="1" t="s">
        <v>33</v>
      </c>
      <c r="B162" s="1"/>
      <c r="C162" s="1" t="s">
        <v>34</v>
      </c>
      <c r="D162" t="s">
        <v>200</v>
      </c>
    </row>
    <row r="163" spans="1:4" x14ac:dyDescent="0.25">
      <c r="A163" s="1" t="s">
        <v>113</v>
      </c>
      <c r="B163" s="1"/>
      <c r="C163" s="1" t="s">
        <v>47</v>
      </c>
      <c r="D163" t="s">
        <v>202</v>
      </c>
    </row>
    <row r="164" spans="1:4" x14ac:dyDescent="0.25">
      <c r="A164" s="1" t="s">
        <v>46</v>
      </c>
      <c r="B164" s="1"/>
      <c r="C164" s="1" t="s">
        <v>47</v>
      </c>
      <c r="D164" t="s">
        <v>202</v>
      </c>
    </row>
    <row r="165" spans="1:4" x14ac:dyDescent="0.25">
      <c r="A165" s="1" t="s">
        <v>31</v>
      </c>
      <c r="B165" s="1"/>
      <c r="C165" s="1" t="s">
        <v>32</v>
      </c>
      <c r="D165" t="s">
        <v>199</v>
      </c>
    </row>
    <row r="166" spans="1:4" x14ac:dyDescent="0.25">
      <c r="A166" s="1" t="s">
        <v>31</v>
      </c>
      <c r="B166" s="1"/>
      <c r="C166" s="1" t="s">
        <v>32</v>
      </c>
      <c r="D166" s="4" t="s">
        <v>199</v>
      </c>
    </row>
    <row r="167" spans="1:4" x14ac:dyDescent="0.25">
      <c r="A167" s="1" t="s">
        <v>172</v>
      </c>
      <c r="B167" s="1"/>
      <c r="C167" s="1" t="s">
        <v>231</v>
      </c>
      <c r="D167" s="4" t="s">
        <v>232</v>
      </c>
    </row>
    <row r="168" spans="1:4" x14ac:dyDescent="0.25">
      <c r="A168" s="1" t="s">
        <v>154</v>
      </c>
      <c r="B168" s="1"/>
      <c r="C168" s="1" t="s">
        <v>72</v>
      </c>
      <c r="D168" t="s">
        <v>221</v>
      </c>
    </row>
    <row r="169" spans="1:4" x14ac:dyDescent="0.25">
      <c r="A169" s="1" t="s">
        <v>71</v>
      </c>
      <c r="B169" s="1"/>
      <c r="C169" s="1" t="s">
        <v>214</v>
      </c>
      <c r="D169" t="s">
        <v>215</v>
      </c>
    </row>
    <row r="170" spans="1:4" x14ac:dyDescent="0.25">
      <c r="A170" s="1" t="s">
        <v>6</v>
      </c>
      <c r="B170" s="1"/>
      <c r="C170" s="1" t="s">
        <v>7</v>
      </c>
      <c r="D170" t="s">
        <v>192</v>
      </c>
    </row>
    <row r="171" spans="1:4" x14ac:dyDescent="0.25">
      <c r="A171" s="1" t="s">
        <v>177</v>
      </c>
      <c r="B171" s="1"/>
      <c r="C171" s="1" t="s">
        <v>7</v>
      </c>
      <c r="D171" t="s">
        <v>225</v>
      </c>
    </row>
    <row r="172" spans="1:4" x14ac:dyDescent="0.25">
      <c r="A172" s="1" t="s">
        <v>162</v>
      </c>
      <c r="B172" s="1"/>
      <c r="C172" s="1" t="s">
        <v>20</v>
      </c>
      <c r="D172" t="s">
        <v>223</v>
      </c>
    </row>
    <row r="173" spans="1:4" x14ac:dyDescent="0.25">
      <c r="A173" s="1" t="s">
        <v>133</v>
      </c>
      <c r="B173" s="1"/>
      <c r="C173" s="1" t="s">
        <v>135</v>
      </c>
      <c r="D173" s="4" t="s">
        <v>134</v>
      </c>
    </row>
    <row r="174" spans="1:4" x14ac:dyDescent="0.25">
      <c r="A174" s="1" t="s">
        <v>175</v>
      </c>
      <c r="B174" s="1"/>
      <c r="C174" s="1" t="s">
        <v>151</v>
      </c>
      <c r="D174" t="s">
        <v>224</v>
      </c>
    </row>
    <row r="175" spans="1:4" x14ac:dyDescent="0.25">
      <c r="A175" s="1" t="s">
        <v>150</v>
      </c>
      <c r="B175" s="1"/>
      <c r="C175" s="1" t="s">
        <v>151</v>
      </c>
      <c r="D175" t="s">
        <v>220</v>
      </c>
    </row>
    <row r="177" spans="1:3" x14ac:dyDescent="0.25">
      <c r="A177" s="22" t="s">
        <v>281</v>
      </c>
      <c r="B177" s="22" t="s">
        <v>31</v>
      </c>
      <c r="C177" s="22" t="s">
        <v>282</v>
      </c>
    </row>
    <row r="181" spans="1:3" x14ac:dyDescent="0.25">
      <c r="A181" s="21"/>
      <c r="B181" s="21"/>
      <c r="C181" s="21"/>
    </row>
    <row r="182" spans="1:3" x14ac:dyDescent="0.25">
      <c r="A182" s="21"/>
      <c r="B182" s="21"/>
      <c r="C182" s="21"/>
    </row>
    <row r="185" spans="1:3" x14ac:dyDescent="0.25">
      <c r="A185" s="21"/>
      <c r="B185" s="21"/>
      <c r="C185" s="21"/>
    </row>
    <row r="186" spans="1:3" x14ac:dyDescent="0.25">
      <c r="A186" s="21"/>
      <c r="B186" s="21"/>
      <c r="C186" s="21"/>
    </row>
    <row r="187" spans="1:3" x14ac:dyDescent="0.25">
      <c r="A187" s="21"/>
      <c r="B187" s="21"/>
      <c r="C187" s="21"/>
    </row>
  </sheetData>
  <sortState ref="A152:D175">
    <sortCondition ref="C152:C175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82"/>
  <sheetViews>
    <sheetView tabSelected="1" topLeftCell="D7" workbookViewId="0">
      <selection activeCell="F26" sqref="F26"/>
    </sheetView>
  </sheetViews>
  <sheetFormatPr defaultRowHeight="15" x14ac:dyDescent="0.25"/>
  <cols>
    <col min="1" max="1" width="45" bestFit="1" customWidth="1"/>
    <col min="2" max="2" width="24" customWidth="1"/>
    <col min="3" max="3" width="25.85546875" bestFit="1" customWidth="1"/>
    <col min="4" max="4" width="40.7109375" customWidth="1"/>
    <col min="7" max="7" width="12.7109375" customWidth="1"/>
    <col min="9" max="9" width="13" customWidth="1"/>
    <col min="11" max="11" width="12" customWidth="1"/>
  </cols>
  <sheetData>
    <row r="1" spans="1:4" x14ac:dyDescent="0.25">
      <c r="A1" s="6" t="s">
        <v>228</v>
      </c>
      <c r="B1" s="6"/>
      <c r="C1" s="7"/>
      <c r="D1" s="7"/>
    </row>
    <row r="2" spans="1:4" x14ac:dyDescent="0.25">
      <c r="A2" s="7" t="s">
        <v>229</v>
      </c>
      <c r="B2" s="7"/>
      <c r="C2">
        <v>106</v>
      </c>
      <c r="D2" s="7"/>
    </row>
    <row r="3" spans="1:4" x14ac:dyDescent="0.25">
      <c r="A3" s="7" t="s">
        <v>233</v>
      </c>
      <c r="B3" s="7"/>
      <c r="C3">
        <v>32</v>
      </c>
      <c r="D3" s="7">
        <f>C3/C2</f>
        <v>0.30188679245283018</v>
      </c>
    </row>
    <row r="4" spans="1:4" x14ac:dyDescent="0.25">
      <c r="A4" s="7" t="s">
        <v>234</v>
      </c>
      <c r="B4" s="7"/>
      <c r="C4">
        <v>25</v>
      </c>
      <c r="D4" s="7">
        <f>C4/C3</f>
        <v>0.78125</v>
      </c>
    </row>
    <row r="5" spans="1:4" x14ac:dyDescent="0.25">
      <c r="A5" s="7" t="s">
        <v>235</v>
      </c>
      <c r="B5" s="7"/>
      <c r="C5">
        <v>7</v>
      </c>
      <c r="D5" s="7">
        <f>C5/C3</f>
        <v>0.21875</v>
      </c>
    </row>
    <row r="6" spans="1:4" x14ac:dyDescent="0.25">
      <c r="A6" s="7"/>
      <c r="B6" s="7"/>
      <c r="C6" s="7"/>
      <c r="D6" s="7"/>
    </row>
    <row r="7" spans="1:4" x14ac:dyDescent="0.25">
      <c r="A7" s="6" t="s">
        <v>239</v>
      </c>
      <c r="B7" s="6"/>
      <c r="C7" s="7"/>
      <c r="D7" s="7"/>
    </row>
    <row r="8" spans="1:4" x14ac:dyDescent="0.25">
      <c r="A8" s="8" t="s">
        <v>23</v>
      </c>
      <c r="B8" s="8" t="s">
        <v>18</v>
      </c>
      <c r="C8" s="8" t="s">
        <v>24</v>
      </c>
      <c r="D8" s="8" t="s">
        <v>197</v>
      </c>
    </row>
    <row r="9" spans="1:4" x14ac:dyDescent="0.25">
      <c r="A9" s="8" t="s">
        <v>124</v>
      </c>
      <c r="B9" s="8" t="s">
        <v>121</v>
      </c>
      <c r="C9" s="8" t="s">
        <v>24</v>
      </c>
      <c r="D9" s="8" t="s">
        <v>218</v>
      </c>
    </row>
    <row r="10" spans="1:4" x14ac:dyDescent="0.25">
      <c r="A10" s="8" t="s">
        <v>155</v>
      </c>
      <c r="B10" s="8" t="s">
        <v>146</v>
      </c>
      <c r="C10" s="8" t="s">
        <v>4</v>
      </c>
      <c r="D10" s="8" t="s">
        <v>222</v>
      </c>
    </row>
    <row r="11" spans="1:4" x14ac:dyDescent="0.25">
      <c r="A11" s="8" t="s">
        <v>15</v>
      </c>
      <c r="B11" s="8" t="s">
        <v>0</v>
      </c>
      <c r="C11" s="8" t="s">
        <v>4</v>
      </c>
      <c r="D11" s="8" t="s">
        <v>193</v>
      </c>
    </row>
    <row r="12" spans="1:4" x14ac:dyDescent="0.25">
      <c r="A12" s="8" t="s">
        <v>37</v>
      </c>
      <c r="B12" s="8" t="s">
        <v>236</v>
      </c>
      <c r="C12" s="8" t="s">
        <v>4</v>
      </c>
      <c r="D12" s="8" t="s">
        <v>201</v>
      </c>
    </row>
    <row r="13" spans="1:4" x14ac:dyDescent="0.25">
      <c r="A13" s="8" t="s">
        <v>19</v>
      </c>
      <c r="B13" s="8" t="s">
        <v>18</v>
      </c>
      <c r="C13" s="8" t="s">
        <v>20</v>
      </c>
      <c r="D13" s="8" t="s">
        <v>196</v>
      </c>
    </row>
    <row r="14" spans="1:4" x14ac:dyDescent="0.25">
      <c r="A14" s="8" t="s">
        <v>66</v>
      </c>
      <c r="B14" s="8" t="s">
        <v>64</v>
      </c>
      <c r="C14" s="8" t="s">
        <v>20</v>
      </c>
      <c r="D14" s="8" t="s">
        <v>213</v>
      </c>
    </row>
    <row r="17" spans="1:12" x14ac:dyDescent="0.25">
      <c r="G17" t="s">
        <v>277</v>
      </c>
      <c r="K17" t="s">
        <v>278</v>
      </c>
    </row>
    <row r="18" spans="1:12" x14ac:dyDescent="0.25">
      <c r="A18" s="5" t="s">
        <v>241</v>
      </c>
      <c r="B18" s="5" t="s">
        <v>242</v>
      </c>
      <c r="F18" t="s">
        <v>273</v>
      </c>
      <c r="G18" t="s">
        <v>275</v>
      </c>
      <c r="H18" t="s">
        <v>276</v>
      </c>
      <c r="J18" t="s">
        <v>273</v>
      </c>
      <c r="K18" t="s">
        <v>275</v>
      </c>
      <c r="L18" t="s">
        <v>276</v>
      </c>
    </row>
    <row r="19" spans="1:12" x14ac:dyDescent="0.25">
      <c r="A19" s="11" t="s">
        <v>214</v>
      </c>
      <c r="B19" s="12">
        <v>48</v>
      </c>
      <c r="F19" t="s">
        <v>262</v>
      </c>
      <c r="G19">
        <v>427</v>
      </c>
      <c r="H19">
        <v>260</v>
      </c>
      <c r="J19" t="s">
        <v>262</v>
      </c>
      <c r="K19">
        <v>16</v>
      </c>
      <c r="L19">
        <v>3</v>
      </c>
    </row>
    <row r="20" spans="1:12" x14ac:dyDescent="0.25">
      <c r="A20" s="11" t="s">
        <v>243</v>
      </c>
      <c r="B20" s="12">
        <v>150</v>
      </c>
      <c r="F20" t="s">
        <v>260</v>
      </c>
      <c r="G20">
        <v>94</v>
      </c>
      <c r="H20">
        <v>152</v>
      </c>
      <c r="J20" t="s">
        <v>260</v>
      </c>
      <c r="K20">
        <v>4</v>
      </c>
      <c r="L20">
        <v>2</v>
      </c>
    </row>
    <row r="21" spans="1:12" x14ac:dyDescent="0.25">
      <c r="A21" s="11" t="s">
        <v>212</v>
      </c>
      <c r="B21" s="12">
        <v>284</v>
      </c>
      <c r="F21" t="s">
        <v>263</v>
      </c>
      <c r="G21">
        <v>38</v>
      </c>
      <c r="H21">
        <v>103</v>
      </c>
      <c r="J21" t="s">
        <v>263</v>
      </c>
      <c r="K21">
        <v>2</v>
      </c>
      <c r="L21">
        <v>2</v>
      </c>
    </row>
    <row r="22" spans="1:12" x14ac:dyDescent="0.25">
      <c r="A22" s="11" t="s">
        <v>206</v>
      </c>
      <c r="B22" s="12">
        <v>853</v>
      </c>
      <c r="F22" t="s">
        <v>265</v>
      </c>
      <c r="G22">
        <v>22</v>
      </c>
      <c r="H22">
        <v>12</v>
      </c>
      <c r="J22" t="s">
        <v>265</v>
      </c>
      <c r="K22">
        <v>2</v>
      </c>
      <c r="L22">
        <v>0</v>
      </c>
    </row>
    <row r="23" spans="1:12" x14ac:dyDescent="0.25">
      <c r="A23" s="10" t="s">
        <v>249</v>
      </c>
      <c r="B23" s="5">
        <f>SUM(B19:B22)</f>
        <v>1335</v>
      </c>
      <c r="C23">
        <f>B23/B30</f>
        <v>0.21397659881391248</v>
      </c>
      <c r="F23" t="s">
        <v>274</v>
      </c>
      <c r="G23">
        <f>SUM(G19:G22)</f>
        <v>581</v>
      </c>
      <c r="H23">
        <f>SUM(H19:H22)</f>
        <v>527</v>
      </c>
      <c r="J23" t="s">
        <v>274</v>
      </c>
      <c r="K23">
        <f t="shared" ref="K23:L23" si="0">SUM(K19:K22)</f>
        <v>24</v>
      </c>
      <c r="L23">
        <f t="shared" si="0"/>
        <v>7</v>
      </c>
    </row>
    <row r="24" spans="1:12" x14ac:dyDescent="0.25">
      <c r="A24" s="13" t="s">
        <v>244</v>
      </c>
      <c r="B24" s="14">
        <v>76</v>
      </c>
    </row>
    <row r="25" spans="1:12" x14ac:dyDescent="0.25">
      <c r="A25" s="13" t="s">
        <v>245</v>
      </c>
      <c r="B25" s="14">
        <v>117</v>
      </c>
      <c r="F25" t="s">
        <v>285</v>
      </c>
    </row>
    <row r="26" spans="1:12" x14ac:dyDescent="0.25">
      <c r="A26" s="13" t="s">
        <v>204</v>
      </c>
      <c r="B26" s="14">
        <v>260</v>
      </c>
      <c r="F26" t="s">
        <v>279</v>
      </c>
      <c r="J26" t="s">
        <v>284</v>
      </c>
    </row>
    <row r="27" spans="1:12" x14ac:dyDescent="0.25">
      <c r="A27" s="13" t="s">
        <v>246</v>
      </c>
      <c r="B27" s="14">
        <v>605</v>
      </c>
      <c r="F27" t="s">
        <v>280</v>
      </c>
    </row>
    <row r="28" spans="1:12" x14ac:dyDescent="0.25">
      <c r="A28" s="13" t="s">
        <v>208</v>
      </c>
      <c r="B28" s="14">
        <v>3846</v>
      </c>
    </row>
    <row r="29" spans="1:12" x14ac:dyDescent="0.25">
      <c r="A29" s="10" t="s">
        <v>250</v>
      </c>
      <c r="B29" s="5">
        <f>SUM(B24:B28)</f>
        <v>4904</v>
      </c>
      <c r="C29">
        <f>B29/B30</f>
        <v>0.78602340118608749</v>
      </c>
    </row>
    <row r="30" spans="1:12" x14ac:dyDescent="0.25">
      <c r="A30" s="17" t="s">
        <v>247</v>
      </c>
      <c r="B30" s="19">
        <f>B23+B29</f>
        <v>6239</v>
      </c>
    </row>
    <row r="34" spans="1:4" x14ac:dyDescent="0.25">
      <c r="A34" t="s">
        <v>283</v>
      </c>
    </row>
    <row r="35" spans="1:4" x14ac:dyDescent="0.25">
      <c r="A35" s="18" t="s">
        <v>262</v>
      </c>
      <c r="C35" t="s">
        <v>267</v>
      </c>
      <c r="D35" t="s">
        <v>268</v>
      </c>
    </row>
    <row r="36" spans="1:4" x14ac:dyDescent="0.25">
      <c r="A36" s="20" t="s">
        <v>251</v>
      </c>
      <c r="B36" s="20" t="s">
        <v>252</v>
      </c>
    </row>
    <row r="37" spans="1:4" x14ac:dyDescent="0.25">
      <c r="A37" t="s">
        <v>253</v>
      </c>
      <c r="B37">
        <v>27</v>
      </c>
    </row>
    <row r="38" spans="1:4" x14ac:dyDescent="0.25">
      <c r="A38" t="s">
        <v>254</v>
      </c>
      <c r="B38">
        <v>8</v>
      </c>
    </row>
    <row r="39" spans="1:4" x14ac:dyDescent="0.25">
      <c r="A39" t="s">
        <v>255</v>
      </c>
      <c r="B39">
        <v>165</v>
      </c>
    </row>
    <row r="40" spans="1:4" x14ac:dyDescent="0.25">
      <c r="A40" t="s">
        <v>256</v>
      </c>
      <c r="B40">
        <v>10</v>
      </c>
    </row>
    <row r="41" spans="1:4" x14ac:dyDescent="0.25">
      <c r="A41" t="s">
        <v>257</v>
      </c>
      <c r="B41">
        <v>45</v>
      </c>
    </row>
    <row r="42" spans="1:4" x14ac:dyDescent="0.25">
      <c r="A42" t="s">
        <v>258</v>
      </c>
      <c r="B42">
        <v>5</v>
      </c>
    </row>
    <row r="43" spans="1:4" x14ac:dyDescent="0.25">
      <c r="A43" s="15" t="s">
        <v>250</v>
      </c>
      <c r="B43" s="15">
        <f>SUM(B37:B42)</f>
        <v>260</v>
      </c>
      <c r="C43">
        <f>B43/B45</f>
        <v>0.37845705967976712</v>
      </c>
      <c r="D43">
        <f>B43/$B$79</f>
        <v>0.23465703971119134</v>
      </c>
    </row>
    <row r="44" spans="1:4" x14ac:dyDescent="0.25">
      <c r="A44" t="s">
        <v>248</v>
      </c>
      <c r="B44">
        <v>427</v>
      </c>
      <c r="C44">
        <f>B44/B45</f>
        <v>0.62154294032023294</v>
      </c>
      <c r="D44">
        <f>B44/$B$79</f>
        <v>0.38537906137184114</v>
      </c>
    </row>
    <row r="45" spans="1:4" x14ac:dyDescent="0.25">
      <c r="A45" s="20" t="s">
        <v>259</v>
      </c>
      <c r="B45" s="20">
        <v>687</v>
      </c>
    </row>
    <row r="47" spans="1:4" x14ac:dyDescent="0.25">
      <c r="A47" s="18" t="s">
        <v>260</v>
      </c>
    </row>
    <row r="48" spans="1:4" x14ac:dyDescent="0.25">
      <c r="A48" s="16" t="s">
        <v>251</v>
      </c>
      <c r="B48" s="16" t="s">
        <v>252</v>
      </c>
    </row>
    <row r="49" spans="1:4" x14ac:dyDescent="0.25">
      <c r="A49" t="s">
        <v>253</v>
      </c>
      <c r="B49">
        <v>77</v>
      </c>
    </row>
    <row r="50" spans="1:4" x14ac:dyDescent="0.25">
      <c r="A50" t="s">
        <v>261</v>
      </c>
      <c r="B50">
        <v>4</v>
      </c>
    </row>
    <row r="51" spans="1:4" x14ac:dyDescent="0.25">
      <c r="A51" t="s">
        <v>255</v>
      </c>
      <c r="B51">
        <v>28</v>
      </c>
    </row>
    <row r="52" spans="1:4" x14ac:dyDescent="0.25">
      <c r="A52" t="s">
        <v>256</v>
      </c>
      <c r="B52">
        <v>31</v>
      </c>
    </row>
    <row r="53" spans="1:4" x14ac:dyDescent="0.25">
      <c r="A53" t="s">
        <v>257</v>
      </c>
      <c r="B53">
        <v>10</v>
      </c>
    </row>
    <row r="54" spans="1:4" x14ac:dyDescent="0.25">
      <c r="A54" t="s">
        <v>258</v>
      </c>
      <c r="B54">
        <v>2</v>
      </c>
    </row>
    <row r="55" spans="1:4" x14ac:dyDescent="0.25">
      <c r="A55" s="16" t="s">
        <v>250</v>
      </c>
      <c r="B55" s="16">
        <f>SUM(B49:B54)</f>
        <v>152</v>
      </c>
      <c r="C55">
        <f>B55/B57</f>
        <v>0.61788617886178865</v>
      </c>
      <c r="D55">
        <f>B55/$B$79</f>
        <v>0.13718411552346571</v>
      </c>
    </row>
    <row r="56" spans="1:4" x14ac:dyDescent="0.25">
      <c r="A56" t="s">
        <v>248</v>
      </c>
      <c r="B56">
        <v>94</v>
      </c>
      <c r="C56">
        <f>B56/B57</f>
        <v>0.38211382113821141</v>
      </c>
      <c r="D56">
        <f>B56/$B$79</f>
        <v>8.4837545126353789E-2</v>
      </c>
    </row>
    <row r="57" spans="1:4" x14ac:dyDescent="0.25">
      <c r="A57" s="16" t="s">
        <v>259</v>
      </c>
      <c r="B57" s="16">
        <v>246</v>
      </c>
    </row>
    <row r="59" spans="1:4" x14ac:dyDescent="0.25">
      <c r="A59" s="18" t="s">
        <v>263</v>
      </c>
    </row>
    <row r="60" spans="1:4" x14ac:dyDescent="0.25">
      <c r="A60" s="16" t="s">
        <v>251</v>
      </c>
      <c r="B60" s="16" t="s">
        <v>252</v>
      </c>
    </row>
    <row r="61" spans="1:4" x14ac:dyDescent="0.25">
      <c r="A61" t="s">
        <v>253</v>
      </c>
      <c r="B61">
        <v>71</v>
      </c>
    </row>
    <row r="62" spans="1:4" x14ac:dyDescent="0.25">
      <c r="A62" t="s">
        <v>255</v>
      </c>
      <c r="B62">
        <v>20</v>
      </c>
    </row>
    <row r="63" spans="1:4" x14ac:dyDescent="0.25">
      <c r="A63" t="s">
        <v>264</v>
      </c>
      <c r="B63">
        <v>12</v>
      </c>
    </row>
    <row r="64" spans="1:4" x14ac:dyDescent="0.25">
      <c r="A64" s="16" t="s">
        <v>250</v>
      </c>
      <c r="B64" s="16">
        <f>SUM(B61:B63)</f>
        <v>103</v>
      </c>
      <c r="C64">
        <f>B64/B66</f>
        <v>0.73049645390070927</v>
      </c>
      <c r="D64">
        <f>B64/$B$79</f>
        <v>9.2960288808664263E-2</v>
      </c>
    </row>
    <row r="65" spans="1:4" x14ac:dyDescent="0.25">
      <c r="A65" t="s">
        <v>248</v>
      </c>
      <c r="B65">
        <v>38</v>
      </c>
      <c r="C65">
        <f>B65/B66</f>
        <v>0.26950354609929078</v>
      </c>
      <c r="D65">
        <f>B65/$B$79</f>
        <v>3.4296028880866428E-2</v>
      </c>
    </row>
    <row r="66" spans="1:4" x14ac:dyDescent="0.25">
      <c r="A66" s="16" t="s">
        <v>259</v>
      </c>
      <c r="B66" s="16">
        <v>141</v>
      </c>
    </row>
    <row r="68" spans="1:4" x14ac:dyDescent="0.25">
      <c r="A68" s="18" t="s">
        <v>265</v>
      </c>
    </row>
    <row r="69" spans="1:4" x14ac:dyDescent="0.25">
      <c r="A69" s="16" t="s">
        <v>188</v>
      </c>
      <c r="B69" s="16" t="s">
        <v>252</v>
      </c>
    </row>
    <row r="70" spans="1:4" x14ac:dyDescent="0.25">
      <c r="A70" t="s">
        <v>255</v>
      </c>
      <c r="B70">
        <v>6</v>
      </c>
    </row>
    <row r="71" spans="1:4" x14ac:dyDescent="0.25">
      <c r="A71" t="s">
        <v>256</v>
      </c>
      <c r="B71">
        <v>6</v>
      </c>
    </row>
    <row r="72" spans="1:4" x14ac:dyDescent="0.25">
      <c r="A72" s="16" t="s">
        <v>250</v>
      </c>
      <c r="B72" s="16">
        <f>SUM(B70:B71)</f>
        <v>12</v>
      </c>
      <c r="C72">
        <f>B72/B74</f>
        <v>0.35294117647058826</v>
      </c>
      <c r="D72">
        <f>B72/$B$79</f>
        <v>1.0830324909747292E-2</v>
      </c>
    </row>
    <row r="73" spans="1:4" x14ac:dyDescent="0.25">
      <c r="A73" t="s">
        <v>248</v>
      </c>
      <c r="B73">
        <v>22</v>
      </c>
      <c r="C73">
        <f>B73/B74</f>
        <v>0.6470588235294118</v>
      </c>
      <c r="D73">
        <f>B73/$B$79</f>
        <v>1.9855595667870037E-2</v>
      </c>
    </row>
    <row r="74" spans="1:4" x14ac:dyDescent="0.25">
      <c r="A74" s="16" t="s">
        <v>259</v>
      </c>
      <c r="B74" s="16">
        <v>34</v>
      </c>
    </row>
    <row r="77" spans="1:4" x14ac:dyDescent="0.25">
      <c r="A77" t="s">
        <v>269</v>
      </c>
      <c r="B77">
        <f>B43+B55+B64+B72</f>
        <v>527</v>
      </c>
      <c r="C77">
        <f>B77/B79</f>
        <v>0.47563176895306858</v>
      </c>
    </row>
    <row r="78" spans="1:4" x14ac:dyDescent="0.25">
      <c r="A78" t="s">
        <v>270</v>
      </c>
      <c r="B78">
        <f>B44+B56+B65+B73</f>
        <v>581</v>
      </c>
      <c r="C78">
        <f>B78/B79</f>
        <v>0.52436823104693142</v>
      </c>
    </row>
    <row r="79" spans="1:4" x14ac:dyDescent="0.25">
      <c r="A79" t="s">
        <v>266</v>
      </c>
      <c r="B79">
        <f>B45+B57+B66+B74</f>
        <v>1108</v>
      </c>
      <c r="D79">
        <f>SUM(D36:D74)</f>
        <v>0.99999999999999989</v>
      </c>
    </row>
    <row r="81" spans="1:1" x14ac:dyDescent="0.25">
      <c r="A81" t="s">
        <v>272</v>
      </c>
    </row>
    <row r="82" spans="1:1" x14ac:dyDescent="0.25">
      <c r="A82" t="s">
        <v>271</v>
      </c>
    </row>
  </sheetData>
  <pageMargins left="0.7" right="0.7" top="0.75" bottom="0.75" header="0.3" footer="0.3"/>
  <pageSetup scale="42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university-committees</vt:lpstr>
      <vt:lpstr>summary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Baskauf, Steven James</dc:creator>
  <cp:lastModifiedBy>Steve Baskauf</cp:lastModifiedBy>
  <cp:lastPrinted>2017-03-18T02:42:00Z</cp:lastPrinted>
  <dcterms:created xsi:type="dcterms:W3CDTF">2017-03-17T15:56:34Z</dcterms:created>
  <dcterms:modified xsi:type="dcterms:W3CDTF">2017-03-28T00:33:39Z</dcterms:modified>
</cp:coreProperties>
</file>