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vc0012\Desktop\PFogSim\"/>
    </mc:Choice>
  </mc:AlternateContent>
  <bookViews>
    <workbookView xWindow="0" yWindow="0" windowWidth="21570" windowHeight="8055" activeTab="3"/>
  </bookViews>
  <sheets>
    <sheet name="RAW" sheetId="1" r:id="rId1"/>
    <sheet name="ToMilli" sheetId="4" r:id="rId2"/>
    <sheet name="Durations" sheetId="2" r:id="rId3"/>
    <sheet name="Proportion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4" l="1"/>
  <c r="D8" i="4"/>
  <c r="C8" i="2" s="1"/>
  <c r="E8" i="4"/>
  <c r="F8" i="4"/>
  <c r="G8" i="4"/>
  <c r="H8" i="4"/>
  <c r="E8" i="2" s="1"/>
  <c r="I8" i="4"/>
  <c r="J8" i="4"/>
  <c r="D8" i="2"/>
  <c r="F8" i="2"/>
  <c r="C4" i="4"/>
  <c r="D4" i="4"/>
  <c r="E4" i="4"/>
  <c r="D4" i="2" s="1"/>
  <c r="F4" i="4"/>
  <c r="G4" i="4"/>
  <c r="H4" i="4"/>
  <c r="I4" i="4"/>
  <c r="F4" i="2" s="1"/>
  <c r="J4" i="4"/>
  <c r="C5" i="4"/>
  <c r="C5" i="2" s="1"/>
  <c r="D5" i="4"/>
  <c r="E5" i="4"/>
  <c r="F5" i="4"/>
  <c r="G5" i="4"/>
  <c r="E5" i="2" s="1"/>
  <c r="H5" i="4"/>
  <c r="I5" i="4"/>
  <c r="J5" i="4"/>
  <c r="C6" i="4"/>
  <c r="D6" i="4"/>
  <c r="E6" i="4"/>
  <c r="D6" i="2" s="1"/>
  <c r="F6" i="4"/>
  <c r="G6" i="4"/>
  <c r="H6" i="4"/>
  <c r="I6" i="4"/>
  <c r="F6" i="2" s="1"/>
  <c r="J6" i="4"/>
  <c r="C7" i="4"/>
  <c r="C7" i="2" s="1"/>
  <c r="D7" i="4"/>
  <c r="E7" i="4"/>
  <c r="F7" i="4"/>
  <c r="G7" i="4"/>
  <c r="E7" i="2" s="1"/>
  <c r="H7" i="4"/>
  <c r="I7" i="4"/>
  <c r="J7" i="4"/>
  <c r="E3" i="4"/>
  <c r="F3" i="4"/>
  <c r="D3" i="2" s="1"/>
  <c r="G3" i="4"/>
  <c r="H3" i="4"/>
  <c r="I3" i="4"/>
  <c r="J3" i="4"/>
  <c r="F3" i="2" s="1"/>
  <c r="D3" i="4"/>
  <c r="C3" i="4"/>
  <c r="C3" i="2" s="1"/>
  <c r="B8" i="3"/>
  <c r="B7" i="3"/>
  <c r="B6" i="3"/>
  <c r="B5" i="3"/>
  <c r="B4" i="3"/>
  <c r="B3" i="3"/>
  <c r="B8" i="2"/>
  <c r="B7" i="2"/>
  <c r="B6" i="2"/>
  <c r="B5" i="2"/>
  <c r="B4" i="2"/>
  <c r="B3" i="2"/>
  <c r="F8" i="3" l="1"/>
  <c r="F16" i="3" s="1"/>
  <c r="G8" i="2"/>
  <c r="F7" i="2"/>
  <c r="D7" i="2"/>
  <c r="G7" i="2"/>
  <c r="D7" i="3" s="1"/>
  <c r="E6" i="2"/>
  <c r="C6" i="2"/>
  <c r="F5" i="2"/>
  <c r="D5" i="2"/>
  <c r="G5" i="2" s="1"/>
  <c r="F5" i="3" s="1"/>
  <c r="E4" i="2"/>
  <c r="C4" i="2"/>
  <c r="G4" i="2"/>
  <c r="E4" i="3" s="1"/>
  <c r="E3" i="2"/>
  <c r="G3" i="2" s="1"/>
  <c r="C3" i="3" s="1"/>
  <c r="G6" i="2"/>
  <c r="D8" i="3"/>
  <c r="D16" i="3" s="1"/>
  <c r="E8" i="3"/>
  <c r="E16" i="3" s="1"/>
  <c r="C8" i="3"/>
  <c r="C16" i="3" s="1"/>
  <c r="F4" i="3" l="1"/>
  <c r="E5" i="3"/>
  <c r="C7" i="3"/>
  <c r="F7" i="3"/>
  <c r="D5" i="3"/>
  <c r="E7" i="3"/>
  <c r="D4" i="3"/>
  <c r="C4" i="3"/>
  <c r="C5" i="3"/>
  <c r="D3" i="3"/>
  <c r="F3" i="3"/>
  <c r="E3" i="3"/>
  <c r="D6" i="3"/>
  <c r="F6" i="3"/>
  <c r="C6" i="3"/>
  <c r="E6" i="3"/>
</calcChain>
</file>

<file path=xl/sharedStrings.xml><?xml version="1.0" encoding="utf-8"?>
<sst xmlns="http://schemas.openxmlformats.org/spreadsheetml/2006/main" count="78" uniqueCount="61">
  <si>
    <t>Num Devices</t>
  </si>
  <si>
    <t>CloudSim.init started</t>
  </si>
  <si>
    <t>CloudSim.init finished</t>
  </si>
  <si>
    <t>ScenarioFactory start</t>
  </si>
  <si>
    <t>ScenarioFactory end</t>
  </si>
  <si>
    <t>SimManager start</t>
  </si>
  <si>
    <t>SimManager End</t>
  </si>
  <si>
    <t>Simulation Start</t>
  </si>
  <si>
    <t>Simulation end</t>
  </si>
  <si>
    <t>Number</t>
  </si>
  <si>
    <t>CloudSim.init</t>
  </si>
  <si>
    <t>ScenarioFactory</t>
  </si>
  <si>
    <t>SimManager</t>
  </si>
  <si>
    <t>Simulation</t>
  </si>
  <si>
    <t>Total</t>
  </si>
  <si>
    <t>13:14:45.213</t>
  </si>
  <si>
    <t>13:14:45.257</t>
  </si>
  <si>
    <t>13:14:45.258</t>
  </si>
  <si>
    <t>13:14:45.291</t>
  </si>
  <si>
    <t>13:14:45.292</t>
  </si>
  <si>
    <t>13:14:45.409</t>
  </si>
  <si>
    <t>13:14:45.410</t>
  </si>
  <si>
    <t>13:15:46.135</t>
  </si>
  <si>
    <t>13:25:18.829</t>
  </si>
  <si>
    <t>13:25:18.837</t>
  </si>
  <si>
    <t>13:25:19.291</t>
  </si>
  <si>
    <t>13:25:19.293</t>
  </si>
  <si>
    <t>13:25:19.492</t>
  </si>
  <si>
    <t>13:26:32.424</t>
  </si>
  <si>
    <t>13:29:56.857</t>
  </si>
  <si>
    <t>13:29:56.871</t>
  </si>
  <si>
    <t>13:29:56.872</t>
  </si>
  <si>
    <t>13:29:56.960</t>
  </si>
  <si>
    <t>13:29:56.961</t>
  </si>
  <si>
    <t>13:29:57.061</t>
  </si>
  <si>
    <t>13:29:57.062</t>
  </si>
  <si>
    <t>13:31:08.695</t>
  </si>
  <si>
    <t>13:33:15.714</t>
  </si>
  <si>
    <t>13:33:15.724</t>
  </si>
  <si>
    <t>13:33:15.725</t>
  </si>
  <si>
    <t>13:33:15.746</t>
  </si>
  <si>
    <t>13:33:15.749</t>
  </si>
  <si>
    <t>13:33:15.947</t>
  </si>
  <si>
    <t>13:33:15.948</t>
  </si>
  <si>
    <t>13:37:43.818</t>
  </si>
  <si>
    <t>13:38:47.760</t>
  </si>
  <si>
    <t>13:38:47.774</t>
  </si>
  <si>
    <t>13:38:47.798</t>
  </si>
  <si>
    <t>13:38:47.799</t>
  </si>
  <si>
    <t>13:38:48.091</t>
  </si>
  <si>
    <t>13:43:14.512</t>
  </si>
  <si>
    <t>13:44:13.911</t>
  </si>
  <si>
    <t>13:44:13.922</t>
  </si>
  <si>
    <t>13:44:13.937</t>
  </si>
  <si>
    <t>13:44:13.938</t>
  </si>
  <si>
    <t>13:44:14.063</t>
  </si>
  <si>
    <t>13:44:14.064</t>
  </si>
  <si>
    <t>13:49:08.848</t>
  </si>
  <si>
    <t>AVERAGES</t>
  </si>
  <si>
    <t>SimManager Initialization</t>
  </si>
  <si>
    <t>SimManager.startSimulation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</si>
</sst>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hh:mm:ss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164" fontId="0" fillId="0" borderId="0" xfId="0" applyNumberFormat="1"/>
    <xf numFmtId="9" fontId="0" fillId="0" borderId="0" xfId="2" applyFont="1"/>
    <xf numFmtId="10" fontId="0" fillId="0" borderId="0" xfId="2" applyNumberFormat="1" applyFont="1"/>
    <xf numFmtId="0" fontId="0" fillId="0" borderId="0" xfId="1" applyNumberFormat="1" applyFont="1"/>
    <xf numFmtId="49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MainApp.Java, runtime by function call</a:t>
            </a:r>
          </a:p>
        </c:rich>
      </c:tx>
      <c:layout>
        <c:manualLayout>
          <c:xMode val="edge"/>
          <c:yMode val="edge"/>
          <c:x val="0.1853888888888889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3A-452C-85F8-43D6A8A5B7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3A-452C-85F8-43D6A8A5B7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C3A-452C-85F8-43D6A8A5B7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C3A-452C-85F8-43D6A8A5B7F3}"/>
              </c:ext>
            </c:extLst>
          </c:dPt>
          <c:cat>
            <c:strRef>
              <c:f>Proportions!$C$2:$F$2</c:f>
              <c:strCache>
                <c:ptCount val="4"/>
                <c:pt idx="0">
                  <c:v>CloudSim.init</c:v>
                </c:pt>
                <c:pt idx="1">
                  <c:v>ScenarioFactory</c:v>
                </c:pt>
                <c:pt idx="2">
                  <c:v>SimManager Initialization</c:v>
                </c:pt>
                <c:pt idx="3">
                  <c:v>SimManager.startSimulation</c:v>
                </c:pt>
              </c:strCache>
            </c:strRef>
          </c:cat>
          <c:val>
            <c:numRef>
              <c:f>Proportions!$C$16:$F$16</c:f>
              <c:numCache>
                <c:formatCode>0.00%</c:formatCode>
                <c:ptCount val="4"/>
                <c:pt idx="0">
                  <c:v>1.9661112813464492E-4</c:v>
                </c:pt>
                <c:pt idx="1">
                  <c:v>1.3904954218904384E-3</c:v>
                </c:pt>
                <c:pt idx="2">
                  <c:v>1.3711230149704549E-3</c:v>
                </c:pt>
                <c:pt idx="3">
                  <c:v>0.99704177043500453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C-4805-8510-8EC94C7EA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18</xdr:row>
      <xdr:rowOff>9525</xdr:rowOff>
    </xdr:from>
    <xdr:to>
      <xdr:col>7</xdr:col>
      <xdr:colOff>190500</xdr:colOff>
      <xdr:row>32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"/>
  <sheetViews>
    <sheetView workbookViewId="0">
      <selection activeCell="C9" sqref="C9"/>
    </sheetView>
  </sheetViews>
  <sheetFormatPr defaultRowHeight="15" x14ac:dyDescent="0.25"/>
  <cols>
    <col min="2" max="2" width="12.5703125" bestFit="1" customWidth="1"/>
    <col min="3" max="3" width="20" bestFit="1" customWidth="1"/>
    <col min="4" max="4" width="21" bestFit="1" customWidth="1"/>
    <col min="5" max="5" width="19.7109375" bestFit="1" customWidth="1"/>
    <col min="6" max="6" width="19.140625" bestFit="1" customWidth="1"/>
    <col min="7" max="7" width="16.5703125" bestFit="1" customWidth="1"/>
    <col min="8" max="8" width="15.85546875" bestFit="1" customWidth="1"/>
    <col min="9" max="9" width="15.28515625" bestFit="1" customWidth="1"/>
    <col min="10" max="10" width="14.5703125" bestFit="1" customWidth="1"/>
  </cols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2:10" x14ac:dyDescent="0.25">
      <c r="B3">
        <v>10</v>
      </c>
      <c r="C3" s="6" t="s">
        <v>15</v>
      </c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 t="s">
        <v>21</v>
      </c>
      <c r="J3" s="6" t="s">
        <v>22</v>
      </c>
    </row>
    <row r="4" spans="2:10" x14ac:dyDescent="0.25">
      <c r="B4" s="1">
        <v>10</v>
      </c>
      <c r="C4" s="6" t="s">
        <v>23</v>
      </c>
      <c r="D4" s="6" t="s">
        <v>24</v>
      </c>
      <c r="E4" s="6" t="s">
        <v>24</v>
      </c>
      <c r="F4" s="6" t="s">
        <v>25</v>
      </c>
      <c r="G4" s="6" t="s">
        <v>26</v>
      </c>
      <c r="H4" s="6" t="s">
        <v>27</v>
      </c>
      <c r="I4" s="6" t="s">
        <v>27</v>
      </c>
      <c r="J4" s="6" t="s">
        <v>28</v>
      </c>
    </row>
    <row r="5" spans="2:10" x14ac:dyDescent="0.25">
      <c r="B5">
        <v>10</v>
      </c>
      <c r="C5" s="6" t="s">
        <v>29</v>
      </c>
      <c r="D5" s="6" t="s">
        <v>30</v>
      </c>
      <c r="E5" s="6" t="s">
        <v>31</v>
      </c>
      <c r="F5" s="6" t="s">
        <v>32</v>
      </c>
      <c r="G5" s="6" t="s">
        <v>33</v>
      </c>
      <c r="H5" s="6" t="s">
        <v>34</v>
      </c>
      <c r="I5" s="6" t="s">
        <v>35</v>
      </c>
      <c r="J5" s="6" t="s">
        <v>36</v>
      </c>
    </row>
    <row r="6" spans="2:10" x14ac:dyDescent="0.25">
      <c r="B6">
        <v>50</v>
      </c>
      <c r="C6" s="6" t="s">
        <v>37</v>
      </c>
      <c r="D6" s="6" t="s">
        <v>38</v>
      </c>
      <c r="E6" s="6" t="s">
        <v>39</v>
      </c>
      <c r="F6" s="6" t="s">
        <v>40</v>
      </c>
      <c r="G6" s="6" t="s">
        <v>41</v>
      </c>
      <c r="H6" s="6" t="s">
        <v>42</v>
      </c>
      <c r="I6" s="6" t="s">
        <v>43</v>
      </c>
      <c r="J6" s="6" t="s">
        <v>44</v>
      </c>
    </row>
    <row r="7" spans="2:10" x14ac:dyDescent="0.25">
      <c r="B7">
        <v>50</v>
      </c>
      <c r="C7" s="6" t="s">
        <v>45</v>
      </c>
      <c r="D7" s="6" t="s">
        <v>46</v>
      </c>
      <c r="E7" s="6" t="s">
        <v>46</v>
      </c>
      <c r="F7" s="6" t="s">
        <v>47</v>
      </c>
      <c r="G7" s="6" t="s">
        <v>48</v>
      </c>
      <c r="H7" s="6" t="s">
        <v>49</v>
      </c>
      <c r="I7" s="6" t="s">
        <v>49</v>
      </c>
      <c r="J7" s="6" t="s">
        <v>50</v>
      </c>
    </row>
    <row r="8" spans="2:10" x14ac:dyDescent="0.25">
      <c r="B8">
        <v>50</v>
      </c>
      <c r="C8" s="6" t="s">
        <v>51</v>
      </c>
      <c r="D8" s="6" t="s">
        <v>52</v>
      </c>
      <c r="E8" s="6" t="s">
        <v>52</v>
      </c>
      <c r="F8" s="6" t="s">
        <v>53</v>
      </c>
      <c r="G8" s="6" t="s">
        <v>54</v>
      </c>
      <c r="H8" s="6" t="s">
        <v>55</v>
      </c>
      <c r="I8" s="6" t="s">
        <v>56</v>
      </c>
      <c r="J8" s="6" t="s">
        <v>57</v>
      </c>
    </row>
    <row r="9" spans="2:10" x14ac:dyDescent="0.25">
      <c r="C9" s="6"/>
      <c r="D9" s="6"/>
      <c r="E9" s="6"/>
      <c r="F9" s="6"/>
      <c r="G9" s="6"/>
      <c r="H9" s="6"/>
      <c r="I9" s="6"/>
      <c r="J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"/>
  <sheetViews>
    <sheetView topLeftCell="E1" workbookViewId="0">
      <selection activeCell="J9" sqref="J9"/>
    </sheetView>
  </sheetViews>
  <sheetFormatPr defaultRowHeight="15" x14ac:dyDescent="0.25"/>
  <cols>
    <col min="2" max="2" width="12.5703125" bestFit="1" customWidth="1"/>
    <col min="3" max="3" width="20" bestFit="1" customWidth="1"/>
    <col min="4" max="4" width="21" bestFit="1" customWidth="1"/>
    <col min="5" max="5" width="19.7109375" bestFit="1" customWidth="1"/>
    <col min="6" max="6" width="19.140625" bestFit="1" customWidth="1"/>
    <col min="7" max="7" width="16.5703125" bestFit="1" customWidth="1"/>
    <col min="8" max="8" width="15.85546875" bestFit="1" customWidth="1"/>
    <col min="9" max="9" width="15.28515625" bestFit="1" customWidth="1"/>
    <col min="10" max="10" width="14.5703125" bestFit="1" customWidth="1"/>
  </cols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2:10" x14ac:dyDescent="0.25">
      <c r="B3">
        <v>10</v>
      </c>
      <c r="C3" s="1">
        <f>VALUE(3600*LEFT(RAW!C3,2))+VALUE(60*(MID(RAW!C3,4,2)))+VALUE(MID(RAW!C3,7,2))+VALUE(MID(RAW!C3,9,3))</f>
        <v>47685.21</v>
      </c>
      <c r="D3" s="1">
        <f>VALUE(3600*LEFT(RAW!D3,2))+VALUE(60*(MID(RAW!D3,4,2)))+VALUE(MID(RAW!D3,7,2))+VALUE(MID(RAW!D3,9,3))</f>
        <v>47685.25</v>
      </c>
      <c r="E3" s="1">
        <f>VALUE(3600*LEFT(RAW!E3,2))+VALUE(60*(MID(RAW!E3,4,2)))+VALUE(MID(RAW!E3,7,2))+VALUE(MID(RAW!E3,9,3))</f>
        <v>47685.25</v>
      </c>
      <c r="F3" s="1">
        <f>VALUE(3600*LEFT(RAW!F3,2))+VALUE(60*(MID(RAW!F3,4,2)))+VALUE(MID(RAW!F3,7,2))+VALUE(MID(RAW!F3,9,3))</f>
        <v>47685.29</v>
      </c>
      <c r="G3" s="1">
        <f>VALUE(3600*LEFT(RAW!G3,2))+VALUE(60*(MID(RAW!G3,4,2)))+VALUE(MID(RAW!G3,7,2))+VALUE(MID(RAW!G3,9,3))</f>
        <v>47685.29</v>
      </c>
      <c r="H3" s="1">
        <f>VALUE(3600*LEFT(RAW!H3,2))+VALUE(60*(MID(RAW!H3,4,2)))+VALUE(MID(RAW!H3,7,2))+VALUE(MID(RAW!H3,9,3))</f>
        <v>47685.4</v>
      </c>
      <c r="I3" s="1">
        <f>VALUE(3600*LEFT(RAW!I3,2))+VALUE(60*(MID(RAW!I3,4,2)))+VALUE(MID(RAW!I3,7,2))+VALUE(MID(RAW!I3,9,3))</f>
        <v>47685.41</v>
      </c>
      <c r="J3" s="1">
        <f>VALUE(3600*LEFT(RAW!J3,2))+VALUE(60*(MID(RAW!J3,4,2)))+VALUE(MID(RAW!J3,7,2))+VALUE(MID(RAW!J3,9,3))</f>
        <v>47746.13</v>
      </c>
    </row>
    <row r="4" spans="2:10" x14ac:dyDescent="0.25">
      <c r="B4" s="1">
        <v>10</v>
      </c>
      <c r="C4" s="1">
        <f>VALUE(3600*LEFT(RAW!C4,2))+VALUE(60*(MID(RAW!C4,4,2)))+VALUE(MID(RAW!C4,7,2))+VALUE(MID(RAW!C4,9,3))</f>
        <v>48318.82</v>
      </c>
      <c r="D4" s="1">
        <f>VALUE(3600*LEFT(RAW!D4,2))+VALUE(60*(MID(RAW!D4,4,2)))+VALUE(MID(RAW!D4,7,2))+VALUE(MID(RAW!D4,9,3))</f>
        <v>48318.83</v>
      </c>
      <c r="E4" s="1">
        <f>VALUE(3600*LEFT(RAW!E4,2))+VALUE(60*(MID(RAW!E4,4,2)))+VALUE(MID(RAW!E4,7,2))+VALUE(MID(RAW!E4,9,3))</f>
        <v>48318.83</v>
      </c>
      <c r="F4" s="1">
        <f>VALUE(3600*LEFT(RAW!F4,2))+VALUE(60*(MID(RAW!F4,4,2)))+VALUE(MID(RAW!F4,7,2))+VALUE(MID(RAW!F4,9,3))</f>
        <v>48319.29</v>
      </c>
      <c r="G4" s="1">
        <f>VALUE(3600*LEFT(RAW!G4,2))+VALUE(60*(MID(RAW!G4,4,2)))+VALUE(MID(RAW!G4,7,2))+VALUE(MID(RAW!G4,9,3))</f>
        <v>48319.29</v>
      </c>
      <c r="H4" s="1">
        <f>VALUE(3600*LEFT(RAW!H4,2))+VALUE(60*(MID(RAW!H4,4,2)))+VALUE(MID(RAW!H4,7,2))+VALUE(MID(RAW!H4,9,3))</f>
        <v>48319.49</v>
      </c>
      <c r="I4" s="1">
        <f>VALUE(3600*LEFT(RAW!I4,2))+VALUE(60*(MID(RAW!I4,4,2)))+VALUE(MID(RAW!I4,7,2))+VALUE(MID(RAW!I4,9,3))</f>
        <v>48319.49</v>
      </c>
      <c r="J4" s="1">
        <f>VALUE(3600*LEFT(RAW!J4,2))+VALUE(60*(MID(RAW!J4,4,2)))+VALUE(MID(RAW!J4,7,2))+VALUE(MID(RAW!J4,9,3))</f>
        <v>48392.42</v>
      </c>
    </row>
    <row r="5" spans="2:10" x14ac:dyDescent="0.25">
      <c r="B5">
        <v>10</v>
      </c>
      <c r="C5" s="1">
        <f>VALUE(3600*LEFT(RAW!C5,2))+VALUE(60*(MID(RAW!C5,4,2)))+VALUE(MID(RAW!C5,7,2))+VALUE(MID(RAW!C5,9,3))</f>
        <v>48596.85</v>
      </c>
      <c r="D5" s="1">
        <f>VALUE(3600*LEFT(RAW!D5,2))+VALUE(60*(MID(RAW!D5,4,2)))+VALUE(MID(RAW!D5,7,2))+VALUE(MID(RAW!D5,9,3))</f>
        <v>48596.87</v>
      </c>
      <c r="E5" s="1">
        <f>VALUE(3600*LEFT(RAW!E5,2))+VALUE(60*(MID(RAW!E5,4,2)))+VALUE(MID(RAW!E5,7,2))+VALUE(MID(RAW!E5,9,3))</f>
        <v>48596.87</v>
      </c>
      <c r="F5" s="1">
        <f>VALUE(3600*LEFT(RAW!F5,2))+VALUE(60*(MID(RAW!F5,4,2)))+VALUE(MID(RAW!F5,7,2))+VALUE(MID(RAW!F5,9,3))</f>
        <v>48596.959999999999</v>
      </c>
      <c r="G5" s="1">
        <f>VALUE(3600*LEFT(RAW!G5,2))+VALUE(60*(MID(RAW!G5,4,2)))+VALUE(MID(RAW!G5,7,2))+VALUE(MID(RAW!G5,9,3))</f>
        <v>48596.959999999999</v>
      </c>
      <c r="H5" s="1">
        <f>VALUE(3600*LEFT(RAW!H5,2))+VALUE(60*(MID(RAW!H5,4,2)))+VALUE(MID(RAW!H5,7,2))+VALUE(MID(RAW!H5,9,3))</f>
        <v>48597.06</v>
      </c>
      <c r="I5" s="1">
        <f>VALUE(3600*LEFT(RAW!I5,2))+VALUE(60*(MID(RAW!I5,4,2)))+VALUE(MID(RAW!I5,7,2))+VALUE(MID(RAW!I5,9,3))</f>
        <v>48597.06</v>
      </c>
      <c r="J5" s="1">
        <f>VALUE(3600*LEFT(RAW!J5,2))+VALUE(60*(MID(RAW!J5,4,2)))+VALUE(MID(RAW!J5,7,2))+VALUE(MID(RAW!J5,9,3))</f>
        <v>48668.69</v>
      </c>
    </row>
    <row r="6" spans="2:10" x14ac:dyDescent="0.25">
      <c r="B6">
        <v>50</v>
      </c>
      <c r="C6" s="1">
        <f>VALUE(3600*LEFT(RAW!C6,2))+VALUE(60*(MID(RAW!C6,4,2)))+VALUE(MID(RAW!C6,7,2))+VALUE(MID(RAW!C6,9,3))</f>
        <v>48795.71</v>
      </c>
      <c r="D6" s="1">
        <f>VALUE(3600*LEFT(RAW!D6,2))+VALUE(60*(MID(RAW!D6,4,2)))+VALUE(MID(RAW!D6,7,2))+VALUE(MID(RAW!D6,9,3))</f>
        <v>48795.72</v>
      </c>
      <c r="E6" s="1">
        <f>VALUE(3600*LEFT(RAW!E6,2))+VALUE(60*(MID(RAW!E6,4,2)))+VALUE(MID(RAW!E6,7,2))+VALUE(MID(RAW!E6,9,3))</f>
        <v>48795.72</v>
      </c>
      <c r="F6" s="1">
        <f>VALUE(3600*LEFT(RAW!F6,2))+VALUE(60*(MID(RAW!F6,4,2)))+VALUE(MID(RAW!F6,7,2))+VALUE(MID(RAW!F6,9,3))</f>
        <v>48795.74</v>
      </c>
      <c r="G6" s="1">
        <f>VALUE(3600*LEFT(RAW!G6,2))+VALUE(60*(MID(RAW!G6,4,2)))+VALUE(MID(RAW!G6,7,2))+VALUE(MID(RAW!G6,9,3))</f>
        <v>48795.74</v>
      </c>
      <c r="H6" s="1">
        <f>VALUE(3600*LEFT(RAW!H6,2))+VALUE(60*(MID(RAW!H6,4,2)))+VALUE(MID(RAW!H6,7,2))+VALUE(MID(RAW!H6,9,3))</f>
        <v>48795.94</v>
      </c>
      <c r="I6" s="1">
        <f>VALUE(3600*LEFT(RAW!I6,2))+VALUE(60*(MID(RAW!I6,4,2)))+VALUE(MID(RAW!I6,7,2))+VALUE(MID(RAW!I6,9,3))</f>
        <v>48795.94</v>
      </c>
      <c r="J6" s="1">
        <f>VALUE(3600*LEFT(RAW!J6,2))+VALUE(60*(MID(RAW!J6,4,2)))+VALUE(MID(RAW!J6,7,2))+VALUE(MID(RAW!J6,9,3))</f>
        <v>49063.81</v>
      </c>
    </row>
    <row r="7" spans="2:10" x14ac:dyDescent="0.25">
      <c r="B7">
        <v>50</v>
      </c>
      <c r="C7" s="1">
        <f>VALUE(3600*LEFT(RAW!C7,2))+VALUE(60*(MID(RAW!C7,4,2)))+VALUE(MID(RAW!C7,7,2))+VALUE(MID(RAW!C7,9,3))</f>
        <v>49127.76</v>
      </c>
      <c r="D7" s="1">
        <f>VALUE(3600*LEFT(RAW!D7,2))+VALUE(60*(MID(RAW!D7,4,2)))+VALUE(MID(RAW!D7,7,2))+VALUE(MID(RAW!D7,9,3))</f>
        <v>49127.77</v>
      </c>
      <c r="E7" s="1">
        <f>VALUE(3600*LEFT(RAW!E7,2))+VALUE(60*(MID(RAW!E7,4,2)))+VALUE(MID(RAW!E7,7,2))+VALUE(MID(RAW!E7,9,3))</f>
        <v>49127.77</v>
      </c>
      <c r="F7" s="1">
        <f>VALUE(3600*LEFT(RAW!F7,2))+VALUE(60*(MID(RAW!F7,4,2)))+VALUE(MID(RAW!F7,7,2))+VALUE(MID(RAW!F7,9,3))</f>
        <v>49127.79</v>
      </c>
      <c r="G7" s="1">
        <f>VALUE(3600*LEFT(RAW!G7,2))+VALUE(60*(MID(RAW!G7,4,2)))+VALUE(MID(RAW!G7,7,2))+VALUE(MID(RAW!G7,9,3))</f>
        <v>49127.79</v>
      </c>
      <c r="H7" s="1">
        <f>VALUE(3600*LEFT(RAW!H7,2))+VALUE(60*(MID(RAW!H7,4,2)))+VALUE(MID(RAW!H7,7,2))+VALUE(MID(RAW!H7,9,3))</f>
        <v>49128.09</v>
      </c>
      <c r="I7" s="1">
        <f>VALUE(3600*LEFT(RAW!I7,2))+VALUE(60*(MID(RAW!I7,4,2)))+VALUE(MID(RAW!I7,7,2))+VALUE(MID(RAW!I7,9,3))</f>
        <v>49128.09</v>
      </c>
      <c r="J7" s="1">
        <f>VALUE(3600*LEFT(RAW!J7,2))+VALUE(60*(MID(RAW!J7,4,2)))+VALUE(MID(RAW!J7,7,2))+VALUE(MID(RAW!J7,9,3))</f>
        <v>49394.51</v>
      </c>
    </row>
    <row r="8" spans="2:10" x14ac:dyDescent="0.25">
      <c r="B8">
        <v>50</v>
      </c>
      <c r="C8" s="1">
        <f>VALUE(3600*LEFT(RAW!C8,2))+VALUE(60*(MID(RAW!C8,4,2)))+VALUE(MID(RAW!C8,7,2))+VALUE(MID(RAW!C8,9,3))</f>
        <v>49453.91</v>
      </c>
      <c r="D8" s="1">
        <f>VALUE(3600*LEFT(RAW!D8,2))+VALUE(60*(MID(RAW!D8,4,2)))+VALUE(MID(RAW!D8,7,2))+VALUE(MID(RAW!D8,9,3))</f>
        <v>49453.919999999998</v>
      </c>
      <c r="E8" s="1">
        <f>VALUE(3600*LEFT(RAW!E8,2))+VALUE(60*(MID(RAW!E8,4,2)))+VALUE(MID(RAW!E8,7,2))+VALUE(MID(RAW!E8,9,3))</f>
        <v>49453.919999999998</v>
      </c>
      <c r="F8" s="1">
        <f>VALUE(3600*LEFT(RAW!F8,2))+VALUE(60*(MID(RAW!F8,4,2)))+VALUE(MID(RAW!F8,7,2))+VALUE(MID(RAW!F8,9,3))</f>
        <v>49453.93</v>
      </c>
      <c r="G8" s="1">
        <f>VALUE(3600*LEFT(RAW!G8,2))+VALUE(60*(MID(RAW!G8,4,2)))+VALUE(MID(RAW!G8,7,2))+VALUE(MID(RAW!G8,9,3))</f>
        <v>49453.93</v>
      </c>
      <c r="H8" s="1">
        <f>VALUE(3600*LEFT(RAW!H8,2))+VALUE(60*(MID(RAW!H8,4,2)))+VALUE(MID(RAW!H8,7,2))+VALUE(MID(RAW!H8,9,3))</f>
        <v>49454.06</v>
      </c>
      <c r="I8" s="1">
        <f>VALUE(3600*LEFT(RAW!I8,2))+VALUE(60*(MID(RAW!I8,4,2)))+VALUE(MID(RAW!I8,7,2))+VALUE(MID(RAW!I8,9,3))</f>
        <v>49454.06</v>
      </c>
      <c r="J8" s="1">
        <f>VALUE(3600*LEFT(RAW!J8,2))+VALUE(60*(MID(RAW!J8,4,2)))+VALUE(MID(RAW!J8,7,2))+VALUE(MID(RAW!J8,9,3))</f>
        <v>49748.84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workbookViewId="0">
      <selection activeCell="C8" sqref="C8"/>
    </sheetView>
  </sheetViews>
  <sheetFormatPr defaultRowHeight="15" x14ac:dyDescent="0.25"/>
  <cols>
    <col min="3" max="5" width="12" bestFit="1" customWidth="1"/>
    <col min="6" max="7" width="11.7109375" bestFit="1" customWidth="1"/>
  </cols>
  <sheetData>
    <row r="2" spans="2:7" x14ac:dyDescent="0.25"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</row>
    <row r="3" spans="2:7" x14ac:dyDescent="0.25">
      <c r="B3">
        <f>RAW!B3</f>
        <v>10</v>
      </c>
      <c r="C3" s="1">
        <f>ToMilli!D3-ToMilli!C3</f>
        <v>4.0000000000873115E-2</v>
      </c>
      <c r="D3" s="1">
        <f>ToMilli!F3-ToMilli!E3</f>
        <v>4.0000000000873115E-2</v>
      </c>
      <c r="E3" s="7">
        <f>ToMilli!H3-ToMilli!G3</f>
        <v>0.11000000000058208</v>
      </c>
      <c r="F3" s="1">
        <f>ToMilli!J3-ToMilli!I3</f>
        <v>60.719999999993888</v>
      </c>
      <c r="G3" s="1">
        <f>SUM(C3:F3)</f>
        <v>60.909999999996217</v>
      </c>
    </row>
    <row r="4" spans="2:7" x14ac:dyDescent="0.25">
      <c r="B4">
        <f>RAW!B4</f>
        <v>10</v>
      </c>
      <c r="C4" s="1">
        <f>ToMilli!D4-ToMilli!C4</f>
        <v>1.0000000002037268E-2</v>
      </c>
      <c r="D4" s="1">
        <f>ToMilli!F4-ToMilli!E4</f>
        <v>0.45999999999912689</v>
      </c>
      <c r="E4" s="1">
        <f>ToMilli!H4-ToMilli!G4</f>
        <v>0.19999999999708962</v>
      </c>
      <c r="F4" s="1">
        <f>ToMilli!J4-ToMilli!I4</f>
        <v>72.930000000000291</v>
      </c>
      <c r="G4" s="1">
        <f t="shared" ref="G4:G8" si="0">SUM(C4:F4)</f>
        <v>73.599999999998545</v>
      </c>
    </row>
    <row r="5" spans="2:7" x14ac:dyDescent="0.25">
      <c r="B5">
        <f>RAW!B5</f>
        <v>10</v>
      </c>
      <c r="C5" s="1">
        <f>ToMilli!D5-ToMilli!C5</f>
        <v>2.0000000004074536E-2</v>
      </c>
      <c r="D5" s="1">
        <f>ToMilli!F5-ToMilli!E5</f>
        <v>8.999999999650754E-2</v>
      </c>
      <c r="E5" s="1">
        <f>ToMilli!H5-ToMilli!G5</f>
        <v>9.9999999998544808E-2</v>
      </c>
      <c r="F5" s="1">
        <f>ToMilli!J5-ToMilli!I5</f>
        <v>71.630000000004657</v>
      </c>
      <c r="G5" s="1">
        <f t="shared" si="0"/>
        <v>71.840000000003783</v>
      </c>
    </row>
    <row r="6" spans="2:7" x14ac:dyDescent="0.25">
      <c r="B6">
        <f>RAW!B6</f>
        <v>50</v>
      </c>
      <c r="C6" s="1">
        <f>ToMilli!D6-ToMilli!C6</f>
        <v>1.0000000002037268E-2</v>
      </c>
      <c r="D6" s="1">
        <f>ToMilli!F6-ToMilli!E6</f>
        <v>1.9999999996798579E-2</v>
      </c>
      <c r="E6" s="1">
        <f>ToMilli!H6-ToMilli!G6</f>
        <v>0.20000000000436557</v>
      </c>
      <c r="F6" s="1">
        <f>ToMilli!J6-ToMilli!I6</f>
        <v>267.86999999999534</v>
      </c>
      <c r="G6" s="1">
        <f t="shared" si="0"/>
        <v>268.09999999999854</v>
      </c>
    </row>
    <row r="7" spans="2:7" x14ac:dyDescent="0.25">
      <c r="B7">
        <f>RAW!B7</f>
        <v>50</v>
      </c>
      <c r="C7" s="1">
        <f>ToMilli!D7-ToMilli!C7</f>
        <v>9.9999999947613105E-3</v>
      </c>
      <c r="D7" s="1">
        <f>ToMilli!F7-ToMilli!E7</f>
        <v>2.0000000004074536E-2</v>
      </c>
      <c r="E7" s="1">
        <f>ToMilli!H7-ToMilli!G7</f>
        <v>0.29999999999563443</v>
      </c>
      <c r="F7" s="1">
        <f>ToMilli!J7-ToMilli!I7</f>
        <v>266.42000000000553</v>
      </c>
      <c r="G7" s="1">
        <f t="shared" si="0"/>
        <v>266.75</v>
      </c>
    </row>
    <row r="8" spans="2:7" x14ac:dyDescent="0.25">
      <c r="B8">
        <f>RAW!B8</f>
        <v>50</v>
      </c>
      <c r="C8" s="1">
        <f>ToMilli!D8-ToMilli!C8</f>
        <v>9.9999999947613105E-3</v>
      </c>
      <c r="D8" s="1">
        <f>ToMilli!F8-ToMilli!E8</f>
        <v>1.0000000002037268E-2</v>
      </c>
      <c r="E8" s="1">
        <f>ToMilli!H8-ToMilli!G8</f>
        <v>0.12999999999738066</v>
      </c>
      <c r="F8" s="1">
        <f>ToMilli!J8-ToMilli!I8</f>
        <v>294.77999999999884</v>
      </c>
      <c r="G8" s="1">
        <f t="shared" si="0"/>
        <v>294.92999999999302</v>
      </c>
    </row>
    <row r="11" spans="2:7" x14ac:dyDescent="0.25">
      <c r="E11" s="5"/>
      <c r="F11" s="1"/>
      <c r="G11" s="1"/>
    </row>
    <row r="12" spans="2:7" x14ac:dyDescent="0.25">
      <c r="F1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tabSelected="1" workbookViewId="0">
      <selection activeCell="F3" sqref="F3"/>
    </sheetView>
  </sheetViews>
  <sheetFormatPr defaultRowHeight="15" x14ac:dyDescent="0.25"/>
  <cols>
    <col min="3" max="3" width="13.140625" bestFit="1" customWidth="1"/>
    <col min="4" max="4" width="15.140625" bestFit="1" customWidth="1"/>
    <col min="5" max="5" width="12" bestFit="1" customWidth="1"/>
    <col min="6" max="7" width="11.7109375" bestFit="1" customWidth="1"/>
  </cols>
  <sheetData>
    <row r="2" spans="2:7" x14ac:dyDescent="0.25">
      <c r="B2" t="s">
        <v>9</v>
      </c>
      <c r="C2" t="s">
        <v>10</v>
      </c>
      <c r="D2" t="s">
        <v>11</v>
      </c>
      <c r="E2" t="s">
        <v>59</v>
      </c>
      <c r="F2" t="s">
        <v>60</v>
      </c>
    </row>
    <row r="3" spans="2:7" x14ac:dyDescent="0.25">
      <c r="B3">
        <f>RAW!B3</f>
        <v>10</v>
      </c>
      <c r="C3" s="4">
        <f>Durations!C3/Durations!$G3</f>
        <v>6.5670661633353473E-4</v>
      </c>
      <c r="D3" s="4">
        <f>Durations!D3/Durations!$G3</f>
        <v>6.5670661633353473E-4</v>
      </c>
      <c r="E3" s="4">
        <f>Durations!E3/Durations!$G3</f>
        <v>1.8059431948873569E-3</v>
      </c>
      <c r="F3" s="4">
        <f>Durations!F3/Durations!$G3</f>
        <v>0.99688064357244555</v>
      </c>
      <c r="G3" s="2"/>
    </row>
    <row r="4" spans="2:7" x14ac:dyDescent="0.25">
      <c r="B4">
        <f>RAW!B4</f>
        <v>10</v>
      </c>
      <c r="C4" s="4">
        <f>Durations!C4/Durations!$G4</f>
        <v>1.3586956524507427E-4</v>
      </c>
      <c r="D4" s="4">
        <f>Durations!D4/Durations!$G4</f>
        <v>6.2499999999882606E-3</v>
      </c>
      <c r="E4" s="4">
        <f>Durations!E4/Durations!$G4</f>
        <v>2.7173913043083368E-3</v>
      </c>
      <c r="F4" s="4">
        <f>Durations!F4/Durations!$G4</f>
        <v>0.99089673913045828</v>
      </c>
      <c r="G4" s="2"/>
    </row>
    <row r="5" spans="2:7" x14ac:dyDescent="0.25">
      <c r="B5">
        <f>RAW!B5</f>
        <v>10</v>
      </c>
      <c r="C5" s="4">
        <f>Durations!C5/Durations!$G5</f>
        <v>2.7839643658231461E-4</v>
      </c>
      <c r="D5" s="4">
        <f>Durations!D5/Durations!$G5</f>
        <v>1.2527839643165757E-3</v>
      </c>
      <c r="E5" s="4">
        <f>Durations!E5/Durations!$G5</f>
        <v>1.3919821826077331E-3</v>
      </c>
      <c r="F5" s="4">
        <f>Durations!F5/Durations!$G5</f>
        <v>0.99707683741649333</v>
      </c>
      <c r="G5" s="2"/>
    </row>
    <row r="6" spans="2:7" x14ac:dyDescent="0.25">
      <c r="B6">
        <f>RAW!B6</f>
        <v>50</v>
      </c>
      <c r="C6" s="4">
        <f>Durations!C6/Durations!$G6</f>
        <v>3.7299515113902735E-5</v>
      </c>
      <c r="D6" s="4">
        <f>Durations!D6/Durations!$G6</f>
        <v>7.4599030200666493E-5</v>
      </c>
      <c r="E6" s="4">
        <f>Durations!E6/Durations!$G6</f>
        <v>7.4599030214235983E-4</v>
      </c>
      <c r="F6" s="4">
        <f>Durations!F6/Durations!$G6</f>
        <v>0.99914211115254303</v>
      </c>
      <c r="G6" s="2"/>
    </row>
    <row r="7" spans="2:7" x14ac:dyDescent="0.25">
      <c r="B7">
        <f>RAW!B7</f>
        <v>50</v>
      </c>
      <c r="C7" s="4">
        <f>Durations!C7/Durations!$G7</f>
        <v>3.7488284891326375E-5</v>
      </c>
      <c r="D7" s="4">
        <f>Durations!D7/Durations!$G7</f>
        <v>7.4976569837205385E-5</v>
      </c>
      <c r="E7" s="4">
        <f>Durations!E7/Durations!$G7</f>
        <v>1.1246485473125939E-3</v>
      </c>
      <c r="F7" s="4">
        <f>Durations!F7/Durations!$G7</f>
        <v>0.99876288659795887</v>
      </c>
      <c r="G7" s="2"/>
    </row>
    <row r="8" spans="2:7" x14ac:dyDescent="0.25">
      <c r="B8">
        <f>RAW!B8</f>
        <v>50</v>
      </c>
      <c r="C8" s="4">
        <f>Durations!C8/Durations!$G8</f>
        <v>3.3906350641716838E-5</v>
      </c>
      <c r="D8" s="4">
        <f>Durations!D8/Durations!$G8</f>
        <v>3.3906350666386957E-5</v>
      </c>
      <c r="E8" s="4">
        <f>Durations!E8/Durations!$G8</f>
        <v>4.4078255856434996E-4</v>
      </c>
      <c r="F8" s="4">
        <f>Durations!F8/Durations!$G8</f>
        <v>0.99949140474012754</v>
      </c>
      <c r="G8" s="2"/>
    </row>
    <row r="16" spans="2:7" x14ac:dyDescent="0.25">
      <c r="B16" t="s">
        <v>58</v>
      </c>
      <c r="C16" s="8">
        <f>AVERAGE(C3:C8)</f>
        <v>1.9661112813464492E-4</v>
      </c>
      <c r="D16" s="8">
        <f t="shared" ref="D16:F16" si="0">AVERAGE(D3:D8)</f>
        <v>1.3904954218904384E-3</v>
      </c>
      <c r="E16" s="8">
        <f t="shared" si="0"/>
        <v>1.3711230149704549E-3</v>
      </c>
      <c r="F16" s="8">
        <f t="shared" si="0"/>
        <v>0.99704177043500453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ToMilli</vt:lpstr>
      <vt:lpstr>Durations</vt:lpstr>
      <vt:lpstr>Proportions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Craigory Coppola</dc:creator>
  <cp:lastModifiedBy>Craigory Coppola</cp:lastModifiedBy>
  <dcterms:created xsi:type="dcterms:W3CDTF">2019-06-11T18:17:25Z</dcterms:created>
  <dcterms:modified xsi:type="dcterms:W3CDTF">2019-06-11T20:27:07Z</dcterms:modified>
</cp:coreProperties>
</file>