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c0012\Desktop\PFogSim\"/>
    </mc:Choice>
  </mc:AlternateContent>
  <bookViews>
    <workbookView xWindow="0" yWindow="0" windowWidth="21570" windowHeight="8055"/>
  </bookViews>
  <sheets>
    <sheet name="RAW" sheetId="1" r:id="rId1"/>
    <sheet name="ToMilli" sheetId="4" r:id="rId2"/>
    <sheet name="Durations" sheetId="2" r:id="rId3"/>
    <sheet name="Proportion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D2" i="3"/>
  <c r="E2" i="3"/>
  <c r="F2" i="3"/>
  <c r="G2" i="3"/>
  <c r="H2" i="3"/>
  <c r="C2" i="3"/>
  <c r="I3" i="2"/>
  <c r="H3" i="2"/>
  <c r="G3" i="2"/>
  <c r="K4" i="4"/>
  <c r="L4" i="4"/>
  <c r="M4" i="4"/>
  <c r="K5" i="4"/>
  <c r="L5" i="4"/>
  <c r="M5" i="4"/>
  <c r="H5" i="2" s="1"/>
  <c r="K6" i="4"/>
  <c r="L6" i="4"/>
  <c r="M6" i="4"/>
  <c r="K7" i="4"/>
  <c r="L7" i="4"/>
  <c r="M7" i="4"/>
  <c r="H7" i="2" s="1"/>
  <c r="K8" i="4"/>
  <c r="L8" i="4"/>
  <c r="M8" i="4"/>
  <c r="N4" i="4"/>
  <c r="H4" i="2" s="1"/>
  <c r="N5" i="4"/>
  <c r="N6" i="4"/>
  <c r="H6" i="2" s="1"/>
  <c r="N7" i="4"/>
  <c r="N8" i="4"/>
  <c r="H8" i="2" s="1"/>
  <c r="K3" i="4"/>
  <c r="L3" i="4"/>
  <c r="M3" i="4"/>
  <c r="N3" i="4"/>
  <c r="N2" i="4"/>
  <c r="L2" i="4"/>
  <c r="M2" i="4"/>
  <c r="D2" i="4"/>
  <c r="E2" i="4"/>
  <c r="F2" i="4"/>
  <c r="G2" i="4"/>
  <c r="H2" i="4"/>
  <c r="I2" i="4"/>
  <c r="J2" i="4"/>
  <c r="K2" i="4"/>
  <c r="C2" i="4"/>
  <c r="C8" i="4"/>
  <c r="D8" i="4"/>
  <c r="E8" i="4"/>
  <c r="F8" i="4"/>
  <c r="G8" i="4"/>
  <c r="H8" i="4"/>
  <c r="I8" i="4"/>
  <c r="F8" i="2" s="1"/>
  <c r="J8" i="4"/>
  <c r="D8" i="2"/>
  <c r="C4" i="4"/>
  <c r="D4" i="4"/>
  <c r="E4" i="4"/>
  <c r="D4" i="2" s="1"/>
  <c r="F4" i="4"/>
  <c r="G4" i="4"/>
  <c r="H4" i="4"/>
  <c r="I4" i="4"/>
  <c r="F4" i="2" s="1"/>
  <c r="J4" i="4"/>
  <c r="C5" i="4"/>
  <c r="D5" i="4"/>
  <c r="E5" i="4"/>
  <c r="F5" i="4"/>
  <c r="G5" i="4"/>
  <c r="H5" i="4"/>
  <c r="I5" i="4"/>
  <c r="J5" i="4"/>
  <c r="C6" i="4"/>
  <c r="D6" i="4"/>
  <c r="E6" i="4"/>
  <c r="D6" i="2" s="1"/>
  <c r="F6" i="4"/>
  <c r="G6" i="4"/>
  <c r="H6" i="4"/>
  <c r="I6" i="4"/>
  <c r="F6" i="2" s="1"/>
  <c r="J6" i="4"/>
  <c r="C7" i="4"/>
  <c r="D7" i="4"/>
  <c r="E7" i="4"/>
  <c r="F7" i="4"/>
  <c r="G7" i="4"/>
  <c r="H7" i="4"/>
  <c r="I7" i="4"/>
  <c r="J7" i="4"/>
  <c r="E3" i="4"/>
  <c r="F3" i="4"/>
  <c r="D3" i="2" s="1"/>
  <c r="G3" i="4"/>
  <c r="H3" i="4"/>
  <c r="I3" i="4"/>
  <c r="J3" i="4"/>
  <c r="F3" i="2" s="1"/>
  <c r="D3" i="4"/>
  <c r="C3" i="4"/>
  <c r="C3" i="2" s="1"/>
  <c r="B8" i="3"/>
  <c r="B7" i="3"/>
  <c r="B6" i="3"/>
  <c r="B5" i="3"/>
  <c r="B4" i="3"/>
  <c r="B3" i="3"/>
  <c r="B8" i="2"/>
  <c r="B7" i="2"/>
  <c r="B6" i="2"/>
  <c r="B5" i="2"/>
  <c r="B4" i="2"/>
  <c r="B3" i="2"/>
  <c r="G8" i="2" l="1"/>
  <c r="E8" i="2"/>
  <c r="C8" i="2"/>
  <c r="G7" i="2"/>
  <c r="E7" i="2"/>
  <c r="C7" i="2"/>
  <c r="G6" i="2"/>
  <c r="G5" i="2"/>
  <c r="E5" i="2"/>
  <c r="C5" i="2"/>
  <c r="G4" i="2"/>
  <c r="F7" i="2"/>
  <c r="I7" i="2" s="1"/>
  <c r="D7" i="2"/>
  <c r="E6" i="2"/>
  <c r="C6" i="2"/>
  <c r="F5" i="2"/>
  <c r="D5" i="2"/>
  <c r="E4" i="2"/>
  <c r="C4" i="2"/>
  <c r="E3" i="2"/>
  <c r="C3" i="3" s="1"/>
  <c r="I8" i="2" l="1"/>
  <c r="E7" i="3"/>
  <c r="G7" i="3"/>
  <c r="D7" i="3"/>
  <c r="F7" i="3"/>
  <c r="H7" i="3"/>
  <c r="C7" i="3"/>
  <c r="I6" i="2"/>
  <c r="C6" i="3" s="1"/>
  <c r="I5" i="2"/>
  <c r="E5" i="3" s="1"/>
  <c r="F5" i="3"/>
  <c r="I4" i="2"/>
  <c r="C4" i="3" s="1"/>
  <c r="D3" i="3"/>
  <c r="F3" i="3"/>
  <c r="E3" i="3"/>
  <c r="D8" i="3" l="1"/>
  <c r="F8" i="3"/>
  <c r="H8" i="3"/>
  <c r="E8" i="3"/>
  <c r="G8" i="3"/>
  <c r="C8" i="3"/>
  <c r="E6" i="3"/>
  <c r="G6" i="3"/>
  <c r="D6" i="3"/>
  <c r="F6" i="3"/>
  <c r="H6" i="3"/>
  <c r="H16" i="3" s="1"/>
  <c r="C5" i="3"/>
  <c r="C16" i="3" s="1"/>
  <c r="G5" i="3"/>
  <c r="H5" i="3"/>
  <c r="D5" i="3"/>
  <c r="E4" i="3"/>
  <c r="G4" i="3"/>
  <c r="D4" i="3"/>
  <c r="F4" i="3"/>
  <c r="H4" i="3"/>
  <c r="G16" i="3" l="1"/>
  <c r="E16" i="3"/>
  <c r="F16" i="3"/>
  <c r="D16" i="3"/>
</calcChain>
</file>

<file path=xl/sharedStrings.xml><?xml version="1.0" encoding="utf-8"?>
<sst xmlns="http://schemas.openxmlformats.org/spreadsheetml/2006/main" count="96" uniqueCount="64">
  <si>
    <t>Num Devices</t>
  </si>
  <si>
    <t>Number</t>
  </si>
  <si>
    <t>Total</t>
  </si>
  <si>
    <t>AVERAGES</t>
  </si>
  <si>
    <t>startDataCenters Called</t>
  </si>
  <si>
    <t>startDataCenters Finished</t>
  </si>
  <si>
    <t>createVmList call</t>
  </si>
  <si>
    <t>createVmList Finish</t>
  </si>
  <si>
    <t>edgeOrch init</t>
  </si>
  <si>
    <t>edgeOrch fin</t>
  </si>
  <si>
    <t>deviceCreation start</t>
  </si>
  <si>
    <t>creation end</t>
  </si>
  <si>
    <t>hostAssignment start</t>
  </si>
  <si>
    <t>assign end</t>
  </si>
  <si>
    <t>cloudsim start</t>
  </si>
  <si>
    <t>cloudsim end</t>
  </si>
  <si>
    <t>14:49:13.603</t>
  </si>
  <si>
    <t>14:49:13.955</t>
  </si>
  <si>
    <t>14:49:14.086</t>
  </si>
  <si>
    <t>14:49:19.260</t>
  </si>
  <si>
    <t>14:49:19.261</t>
  </si>
  <si>
    <t>14:49:20.602</t>
  </si>
  <si>
    <t>14:50:12.110</t>
  </si>
  <si>
    <t>startDataCenters</t>
  </si>
  <si>
    <t>createVmList</t>
  </si>
  <si>
    <t>initialize edge orchestrator</t>
  </si>
  <si>
    <t>device creation</t>
  </si>
  <si>
    <t>hostAssignment</t>
  </si>
  <si>
    <t>cloudSim</t>
  </si>
  <si>
    <t>15:00:45.852</t>
  </si>
  <si>
    <t>15:00:46.304</t>
  </si>
  <si>
    <t>15:00:46.398</t>
  </si>
  <si>
    <t>15:00:51.675</t>
  </si>
  <si>
    <t>15:00:51.676</t>
  </si>
  <si>
    <t>15:00:52.884</t>
  </si>
  <si>
    <t>15:00:52.885</t>
  </si>
  <si>
    <t>15:01:47.363</t>
  </si>
  <si>
    <t>15:04:30.321</t>
  </si>
  <si>
    <t>15:04:30.853</t>
  </si>
  <si>
    <t>15:04:31.056</t>
  </si>
  <si>
    <t>15:04:36.765</t>
  </si>
  <si>
    <t>15:04:38.020</t>
  </si>
  <si>
    <t>15:05:42.684</t>
  </si>
  <si>
    <t>15:07:00.072</t>
  </si>
  <si>
    <t>15:07:00.713</t>
  </si>
  <si>
    <t>15:07:00.840</t>
  </si>
  <si>
    <t>15:07:24.585</t>
  </si>
  <si>
    <t>15:07:24.592</t>
  </si>
  <si>
    <t>15:07:28.076</t>
  </si>
  <si>
    <t>15:11:14.928</t>
  </si>
  <si>
    <t>15:11:22.298</t>
  </si>
  <si>
    <t>15:11:22.655</t>
  </si>
  <si>
    <t>15:11:22.816</t>
  </si>
  <si>
    <t>15:11:49.612</t>
  </si>
  <si>
    <t>15:11:53.181</t>
  </si>
  <si>
    <t>15:15:56.554</t>
  </si>
  <si>
    <t>15:16:07.572</t>
  </si>
  <si>
    <t>15:16:07.914</t>
  </si>
  <si>
    <t>15:16:07.915</t>
  </si>
  <si>
    <t>15:16:08.018</t>
  </si>
  <si>
    <t>15:16:08.019</t>
  </si>
  <si>
    <t>15:16:34.238</t>
  </si>
  <si>
    <t>15:16:37.381</t>
  </si>
  <si>
    <t>15:20:34.188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</si>
</sst>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1" applyNumberFormat="1" applyFont="1"/>
    <xf numFmtId="4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SimManager.Java runtime by function 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C-43B2-84FC-33A77F576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C-43B2-84FC-33A77F576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C-43B2-84FC-33A77F5768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C-43B2-84FC-33A77F5768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C-43B2-84FC-33A77F5768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AC-43B2-84FC-33A77F576878}"/>
              </c:ext>
            </c:extLst>
          </c:dPt>
          <c:cat>
            <c:strRef>
              <c:f>Proportions!$C$2:$H$2</c:f>
              <c:strCache>
                <c:ptCount val="6"/>
                <c:pt idx="0">
                  <c:v>startDataCenters</c:v>
                </c:pt>
                <c:pt idx="1">
                  <c:v>createVmList</c:v>
                </c:pt>
                <c:pt idx="2">
                  <c:v>initialize edge orchestrator</c:v>
                </c:pt>
                <c:pt idx="3">
                  <c:v>device creation</c:v>
                </c:pt>
                <c:pt idx="4">
                  <c:v>hostAssignment</c:v>
                </c:pt>
                <c:pt idx="5">
                  <c:v>cloudSim</c:v>
                </c:pt>
              </c:strCache>
            </c:strRef>
          </c:cat>
          <c:val>
            <c:numRef>
              <c:f>Proportions!$C$16:$H$16</c:f>
              <c:numCache>
                <c:formatCode>0.00%</c:formatCode>
                <c:ptCount val="6"/>
                <c:pt idx="0">
                  <c:v>4.2869215742370546E-3</c:v>
                </c:pt>
                <c:pt idx="1">
                  <c:v>1.3195948094989866E-3</c:v>
                </c:pt>
                <c:pt idx="2">
                  <c:v>0</c:v>
                </c:pt>
                <c:pt idx="3">
                  <c:v>9.0417076584394365E-2</c:v>
                </c:pt>
                <c:pt idx="4">
                  <c:v>1.6412347423174989E-2</c:v>
                </c:pt>
                <c:pt idx="5">
                  <c:v>0.88756405960869456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4-4841-A729-66453635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18</xdr:row>
      <xdr:rowOff>114300</xdr:rowOff>
    </xdr:from>
    <xdr:to>
      <xdr:col>7</xdr:col>
      <xdr:colOff>509587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E8" sqref="E8"/>
    </sheetView>
  </sheetViews>
  <sheetFormatPr defaultRowHeight="15" x14ac:dyDescent="0.25"/>
  <cols>
    <col min="2" max="2" width="12.5703125" bestFit="1" customWidth="1"/>
    <col min="3" max="3" width="20" bestFit="1" customWidth="1"/>
    <col min="4" max="4" width="21" bestFit="1" customWidth="1"/>
    <col min="5" max="5" width="19.7109375" bestFit="1" customWidth="1"/>
    <col min="6" max="6" width="19.140625" bestFit="1" customWidth="1"/>
    <col min="7" max="7" width="16.5703125" bestFit="1" customWidth="1"/>
    <col min="8" max="8" width="15.85546875" bestFit="1" customWidth="1"/>
    <col min="9" max="9" width="15.28515625" bestFit="1" customWidth="1"/>
    <col min="10" max="10" width="14.5703125" bestFit="1" customWidth="1"/>
  </cols>
  <sheetData>
    <row r="2" spans="2:14" x14ac:dyDescent="0.25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2:14" x14ac:dyDescent="0.25">
      <c r="B3">
        <v>10</v>
      </c>
      <c r="C3" s="5" t="s">
        <v>16</v>
      </c>
      <c r="D3" s="5" t="s">
        <v>17</v>
      </c>
      <c r="E3" s="5" t="s">
        <v>17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21</v>
      </c>
      <c r="N3" s="5" t="s">
        <v>22</v>
      </c>
    </row>
    <row r="4" spans="2:14" x14ac:dyDescent="0.25">
      <c r="B4" s="1">
        <v>10</v>
      </c>
      <c r="C4" s="5" t="s">
        <v>29</v>
      </c>
      <c r="D4" s="5" t="s">
        <v>30</v>
      </c>
      <c r="E4" s="5" t="s">
        <v>30</v>
      </c>
      <c r="F4" s="5" t="s">
        <v>31</v>
      </c>
      <c r="G4" s="5" t="s">
        <v>31</v>
      </c>
      <c r="H4" s="5" t="s">
        <v>31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</row>
    <row r="5" spans="2:14" x14ac:dyDescent="0.25">
      <c r="B5">
        <v>10</v>
      </c>
      <c r="C5" s="5" t="s">
        <v>37</v>
      </c>
      <c r="D5" s="5" t="s">
        <v>38</v>
      </c>
      <c r="E5" s="5" t="s">
        <v>38</v>
      </c>
      <c r="F5" s="5" t="s">
        <v>39</v>
      </c>
      <c r="G5" s="5" t="s">
        <v>39</v>
      </c>
      <c r="H5" s="5" t="s">
        <v>39</v>
      </c>
      <c r="I5" s="5" t="s">
        <v>39</v>
      </c>
      <c r="J5" s="5" t="s">
        <v>40</v>
      </c>
      <c r="K5" s="5" t="s">
        <v>40</v>
      </c>
      <c r="L5" s="5" t="s">
        <v>41</v>
      </c>
      <c r="M5" s="5" t="s">
        <v>41</v>
      </c>
      <c r="N5" s="5" t="s">
        <v>42</v>
      </c>
    </row>
    <row r="6" spans="2:14" x14ac:dyDescent="0.25">
      <c r="B6">
        <v>50</v>
      </c>
      <c r="C6" s="5" t="s">
        <v>43</v>
      </c>
      <c r="D6" s="5" t="s">
        <v>44</v>
      </c>
      <c r="E6" s="5" t="s">
        <v>44</v>
      </c>
      <c r="F6" s="5" t="s">
        <v>45</v>
      </c>
      <c r="G6" s="5" t="s">
        <v>45</v>
      </c>
      <c r="H6" s="5" t="s">
        <v>45</v>
      </c>
      <c r="I6" s="5" t="s">
        <v>45</v>
      </c>
      <c r="J6" s="5" t="s">
        <v>46</v>
      </c>
      <c r="K6" s="5" t="s">
        <v>47</v>
      </c>
      <c r="L6" s="5" t="s">
        <v>48</v>
      </c>
      <c r="M6" s="5" t="s">
        <v>48</v>
      </c>
      <c r="N6" s="5" t="s">
        <v>49</v>
      </c>
    </row>
    <row r="7" spans="2:14" x14ac:dyDescent="0.25">
      <c r="B7">
        <v>50</v>
      </c>
      <c r="C7" s="5" t="s">
        <v>50</v>
      </c>
      <c r="D7" s="5" t="s">
        <v>51</v>
      </c>
      <c r="E7" s="5" t="s">
        <v>51</v>
      </c>
      <c r="F7" s="5" t="s">
        <v>52</v>
      </c>
      <c r="G7" s="5" t="s">
        <v>52</v>
      </c>
      <c r="H7" s="5" t="s">
        <v>52</v>
      </c>
      <c r="I7" s="5" t="s">
        <v>52</v>
      </c>
      <c r="J7" s="5" t="s">
        <v>53</v>
      </c>
      <c r="K7" s="5" t="s">
        <v>53</v>
      </c>
      <c r="L7" s="5" t="s">
        <v>54</v>
      </c>
      <c r="M7" s="5" t="s">
        <v>54</v>
      </c>
      <c r="N7" s="5" t="s">
        <v>55</v>
      </c>
    </row>
    <row r="8" spans="2:14" x14ac:dyDescent="0.25">
      <c r="B8">
        <v>50</v>
      </c>
      <c r="C8" s="5" t="s">
        <v>56</v>
      </c>
      <c r="D8" s="5" t="s">
        <v>57</v>
      </c>
      <c r="E8" s="5" t="s">
        <v>58</v>
      </c>
      <c r="F8" s="5" t="s">
        <v>59</v>
      </c>
      <c r="G8" s="5" t="s">
        <v>59</v>
      </c>
      <c r="H8" s="5" t="s">
        <v>59</v>
      </c>
      <c r="I8" s="5" t="s">
        <v>60</v>
      </c>
      <c r="J8" s="5" t="s">
        <v>61</v>
      </c>
      <c r="K8" s="5" t="s">
        <v>61</v>
      </c>
      <c r="L8" s="5" t="s">
        <v>62</v>
      </c>
      <c r="M8" s="5" t="s">
        <v>62</v>
      </c>
      <c r="N8" s="5" t="s">
        <v>63</v>
      </c>
    </row>
    <row r="9" spans="2:14" x14ac:dyDescent="0.25">
      <c r="C9" s="5"/>
      <c r="D9" s="5"/>
      <c r="E9" s="5"/>
      <c r="F9" s="5"/>
      <c r="G9" s="5"/>
      <c r="H9" s="5"/>
      <c r="I9" s="5"/>
      <c r="J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topLeftCell="H1" workbookViewId="0">
      <selection activeCell="M12" sqref="M12"/>
    </sheetView>
  </sheetViews>
  <sheetFormatPr defaultRowHeight="15" x14ac:dyDescent="0.25"/>
  <cols>
    <col min="2" max="2" width="12.5703125" bestFit="1" customWidth="1"/>
    <col min="3" max="3" width="20" bestFit="1" customWidth="1"/>
    <col min="4" max="4" width="21" bestFit="1" customWidth="1"/>
    <col min="5" max="5" width="19.7109375" bestFit="1" customWidth="1"/>
    <col min="6" max="6" width="19.140625" bestFit="1" customWidth="1"/>
    <col min="7" max="7" width="16.5703125" bestFit="1" customWidth="1"/>
    <col min="8" max="8" width="15.85546875" bestFit="1" customWidth="1"/>
    <col min="9" max="9" width="15.28515625" bestFit="1" customWidth="1"/>
    <col min="10" max="10" width="14.5703125" bestFit="1" customWidth="1"/>
  </cols>
  <sheetData>
    <row r="2" spans="2:14" x14ac:dyDescent="0.25">
      <c r="B2" t="s">
        <v>0</v>
      </c>
      <c r="C2" t="str">
        <f>RAW!C2</f>
        <v>startDataCenters Called</v>
      </c>
      <c r="D2" t="str">
        <f>RAW!D2</f>
        <v>startDataCenters Finished</v>
      </c>
      <c r="E2" t="str">
        <f>RAW!E2</f>
        <v>createVmList call</v>
      </c>
      <c r="F2" t="str">
        <f>RAW!F2</f>
        <v>createVmList Finish</v>
      </c>
      <c r="G2" t="str">
        <f>RAW!G2</f>
        <v>edgeOrch init</v>
      </c>
      <c r="H2" t="str">
        <f>RAW!H2</f>
        <v>edgeOrch fin</v>
      </c>
      <c r="I2" t="str">
        <f>RAW!I2</f>
        <v>deviceCreation start</v>
      </c>
      <c r="J2" t="str">
        <f>RAW!J2</f>
        <v>creation end</v>
      </c>
      <c r="K2" t="str">
        <f>RAW!K2</f>
        <v>hostAssignment start</v>
      </c>
      <c r="L2" t="str">
        <f>RAW!L2</f>
        <v>assign end</v>
      </c>
      <c r="M2" t="str">
        <f>RAW!M2</f>
        <v>cloudsim start</v>
      </c>
      <c r="N2" t="str">
        <f>RAW!N2</f>
        <v>cloudsim end</v>
      </c>
    </row>
    <row r="3" spans="2:14" x14ac:dyDescent="0.25">
      <c r="B3">
        <v>10</v>
      </c>
      <c r="C3" s="1">
        <f>VALUE(3600*LEFT(RAW!C3,2))+VALUE(60*(MID(RAW!C3,4,2)))+VALUE(MID(RAW!C3,7,2))+VALUE(MID(RAW!C3,9,3))</f>
        <v>53353.599999999999</v>
      </c>
      <c r="D3" s="1">
        <f>VALUE(3600*LEFT(RAW!D3,2))+VALUE(60*(MID(RAW!D3,4,2)))+VALUE(MID(RAW!D3,7,2))+VALUE(MID(RAW!D3,9,3))</f>
        <v>53353.95</v>
      </c>
      <c r="E3" s="1">
        <f>VALUE(3600*LEFT(RAW!E3,2))+VALUE(60*(MID(RAW!E3,4,2)))+VALUE(MID(RAW!E3,7,2))+VALUE(MID(RAW!E3,9,3))</f>
        <v>53353.95</v>
      </c>
      <c r="F3" s="1">
        <f>VALUE(3600*LEFT(RAW!F3,2))+VALUE(60*(MID(RAW!F3,4,2)))+VALUE(MID(RAW!F3,7,2))+VALUE(MID(RAW!F3,9,3))</f>
        <v>53354.080000000002</v>
      </c>
      <c r="G3" s="1">
        <f>VALUE(3600*LEFT(RAW!G3,2))+VALUE(60*(MID(RAW!G3,4,2)))+VALUE(MID(RAW!G3,7,2))+VALUE(MID(RAW!G3,9,3))</f>
        <v>53354.080000000002</v>
      </c>
      <c r="H3" s="1">
        <f>VALUE(3600*LEFT(RAW!H3,2))+VALUE(60*(MID(RAW!H3,4,2)))+VALUE(MID(RAW!H3,7,2))+VALUE(MID(RAW!H3,9,3))</f>
        <v>53354.080000000002</v>
      </c>
      <c r="I3" s="1">
        <f>VALUE(3600*LEFT(RAW!I3,2))+VALUE(60*(MID(RAW!I3,4,2)))+VALUE(MID(RAW!I3,7,2))+VALUE(MID(RAW!I3,9,3))</f>
        <v>53354.080000000002</v>
      </c>
      <c r="J3" s="1">
        <f>VALUE(3600*LEFT(RAW!J3,2))+VALUE(60*(MID(RAW!J3,4,2)))+VALUE(MID(RAW!J3,7,2))+VALUE(MID(RAW!J3,9,3))</f>
        <v>53359.26</v>
      </c>
      <c r="K3" s="1">
        <f>VALUE(3600*LEFT(RAW!K3,2))+VALUE(60*(MID(RAW!K3,4,2)))+VALUE(MID(RAW!K3,7,2))+VALUE(MID(RAW!K3,9,3))</f>
        <v>53359.26</v>
      </c>
      <c r="L3" s="1">
        <f>VALUE(3600*LEFT(RAW!L3,2))+VALUE(60*(MID(RAW!L3,4,2)))+VALUE(MID(RAW!L3,7,2))+VALUE(MID(RAW!L3,9,3))</f>
        <v>53360.6</v>
      </c>
      <c r="M3" s="1">
        <f>VALUE(3600*LEFT(RAW!M3,2))+VALUE(60*(MID(RAW!M3,4,2)))+VALUE(MID(RAW!M3,7,2))+VALUE(MID(RAW!M3,9,3))</f>
        <v>53360.6</v>
      </c>
      <c r="N3" s="1">
        <f>VALUE(3600*LEFT(RAW!N3,2))+VALUE(60*(MID(RAW!N3,4,2)))+VALUE(MID(RAW!N3,7,2))+VALUE(MID(RAW!N3,9,3))</f>
        <v>53412.11</v>
      </c>
    </row>
    <row r="4" spans="2:14" x14ac:dyDescent="0.25">
      <c r="B4" s="1">
        <v>10</v>
      </c>
      <c r="C4" s="1">
        <f>VALUE(3600*LEFT(RAW!C4,2))+VALUE(60*(MID(RAW!C4,4,2)))+VALUE(MID(RAW!C4,7,2))+VALUE(MID(RAW!C4,9,3))</f>
        <v>54045.85</v>
      </c>
      <c r="D4" s="1">
        <f>VALUE(3600*LEFT(RAW!D4,2))+VALUE(60*(MID(RAW!D4,4,2)))+VALUE(MID(RAW!D4,7,2))+VALUE(MID(RAW!D4,9,3))</f>
        <v>54046.3</v>
      </c>
      <c r="E4" s="1">
        <f>VALUE(3600*LEFT(RAW!E4,2))+VALUE(60*(MID(RAW!E4,4,2)))+VALUE(MID(RAW!E4,7,2))+VALUE(MID(RAW!E4,9,3))</f>
        <v>54046.3</v>
      </c>
      <c r="F4" s="1">
        <f>VALUE(3600*LEFT(RAW!F4,2))+VALUE(60*(MID(RAW!F4,4,2)))+VALUE(MID(RAW!F4,7,2))+VALUE(MID(RAW!F4,9,3))</f>
        <v>54046.39</v>
      </c>
      <c r="G4" s="1">
        <f>VALUE(3600*LEFT(RAW!G4,2))+VALUE(60*(MID(RAW!G4,4,2)))+VALUE(MID(RAW!G4,7,2))+VALUE(MID(RAW!G4,9,3))</f>
        <v>54046.39</v>
      </c>
      <c r="H4" s="1">
        <f>VALUE(3600*LEFT(RAW!H4,2))+VALUE(60*(MID(RAW!H4,4,2)))+VALUE(MID(RAW!H4,7,2))+VALUE(MID(RAW!H4,9,3))</f>
        <v>54046.39</v>
      </c>
      <c r="I4" s="1">
        <f>VALUE(3600*LEFT(RAW!I4,2))+VALUE(60*(MID(RAW!I4,4,2)))+VALUE(MID(RAW!I4,7,2))+VALUE(MID(RAW!I4,9,3))</f>
        <v>54046.39</v>
      </c>
      <c r="J4" s="1">
        <f>VALUE(3600*LEFT(RAW!J4,2))+VALUE(60*(MID(RAW!J4,4,2)))+VALUE(MID(RAW!J4,7,2))+VALUE(MID(RAW!J4,9,3))</f>
        <v>54051.67</v>
      </c>
      <c r="K4" s="1">
        <f>VALUE(3600*LEFT(RAW!K4,2))+VALUE(60*(MID(RAW!K4,4,2)))+VALUE(MID(RAW!K4,7,2))+VALUE(MID(RAW!K4,9,3))</f>
        <v>54051.67</v>
      </c>
      <c r="L4" s="1">
        <f>VALUE(3600*LEFT(RAW!L4,2))+VALUE(60*(MID(RAW!L4,4,2)))+VALUE(MID(RAW!L4,7,2))+VALUE(MID(RAW!L4,9,3))</f>
        <v>54052.88</v>
      </c>
      <c r="M4" s="1">
        <f>VALUE(3600*LEFT(RAW!M4,2))+VALUE(60*(MID(RAW!M4,4,2)))+VALUE(MID(RAW!M4,7,2))+VALUE(MID(RAW!M4,9,3))</f>
        <v>54052.88</v>
      </c>
      <c r="N4" s="1">
        <f>VALUE(3600*LEFT(RAW!N4,2))+VALUE(60*(MID(RAW!N4,4,2)))+VALUE(MID(RAW!N4,7,2))+VALUE(MID(RAW!N4,9,3))</f>
        <v>54107.360000000001</v>
      </c>
    </row>
    <row r="5" spans="2:14" x14ac:dyDescent="0.25">
      <c r="B5">
        <v>10</v>
      </c>
      <c r="C5" s="1">
        <f>VALUE(3600*LEFT(RAW!C5,2))+VALUE(60*(MID(RAW!C5,4,2)))+VALUE(MID(RAW!C5,7,2))+VALUE(MID(RAW!C5,9,3))</f>
        <v>54270.32</v>
      </c>
      <c r="D5" s="1">
        <f>VALUE(3600*LEFT(RAW!D5,2))+VALUE(60*(MID(RAW!D5,4,2)))+VALUE(MID(RAW!D5,7,2))+VALUE(MID(RAW!D5,9,3))</f>
        <v>54270.85</v>
      </c>
      <c r="E5" s="1">
        <f>VALUE(3600*LEFT(RAW!E5,2))+VALUE(60*(MID(RAW!E5,4,2)))+VALUE(MID(RAW!E5,7,2))+VALUE(MID(RAW!E5,9,3))</f>
        <v>54270.85</v>
      </c>
      <c r="F5" s="1">
        <f>VALUE(3600*LEFT(RAW!F5,2))+VALUE(60*(MID(RAW!F5,4,2)))+VALUE(MID(RAW!F5,7,2))+VALUE(MID(RAW!F5,9,3))</f>
        <v>54271.05</v>
      </c>
      <c r="G5" s="1">
        <f>VALUE(3600*LEFT(RAW!G5,2))+VALUE(60*(MID(RAW!G5,4,2)))+VALUE(MID(RAW!G5,7,2))+VALUE(MID(RAW!G5,9,3))</f>
        <v>54271.05</v>
      </c>
      <c r="H5" s="1">
        <f>VALUE(3600*LEFT(RAW!H5,2))+VALUE(60*(MID(RAW!H5,4,2)))+VALUE(MID(RAW!H5,7,2))+VALUE(MID(RAW!H5,9,3))</f>
        <v>54271.05</v>
      </c>
      <c r="I5" s="1">
        <f>VALUE(3600*LEFT(RAW!I5,2))+VALUE(60*(MID(RAW!I5,4,2)))+VALUE(MID(RAW!I5,7,2))+VALUE(MID(RAW!I5,9,3))</f>
        <v>54271.05</v>
      </c>
      <c r="J5" s="1">
        <f>VALUE(3600*LEFT(RAW!J5,2))+VALUE(60*(MID(RAW!J5,4,2)))+VALUE(MID(RAW!J5,7,2))+VALUE(MID(RAW!J5,9,3))</f>
        <v>54276.76</v>
      </c>
      <c r="K5" s="1">
        <f>VALUE(3600*LEFT(RAW!K5,2))+VALUE(60*(MID(RAW!K5,4,2)))+VALUE(MID(RAW!K5,7,2))+VALUE(MID(RAW!K5,9,3))</f>
        <v>54276.76</v>
      </c>
      <c r="L5" s="1">
        <f>VALUE(3600*LEFT(RAW!L5,2))+VALUE(60*(MID(RAW!L5,4,2)))+VALUE(MID(RAW!L5,7,2))+VALUE(MID(RAW!L5,9,3))</f>
        <v>54278.02</v>
      </c>
      <c r="M5" s="1">
        <f>VALUE(3600*LEFT(RAW!M5,2))+VALUE(60*(MID(RAW!M5,4,2)))+VALUE(MID(RAW!M5,7,2))+VALUE(MID(RAW!M5,9,3))</f>
        <v>54278.02</v>
      </c>
      <c r="N5" s="1">
        <f>VALUE(3600*LEFT(RAW!N5,2))+VALUE(60*(MID(RAW!N5,4,2)))+VALUE(MID(RAW!N5,7,2))+VALUE(MID(RAW!N5,9,3))</f>
        <v>54342.68</v>
      </c>
    </row>
    <row r="6" spans="2:14" x14ac:dyDescent="0.25">
      <c r="B6">
        <v>50</v>
      </c>
      <c r="C6" s="1">
        <f>VALUE(3600*LEFT(RAW!C6,2))+VALUE(60*(MID(RAW!C6,4,2)))+VALUE(MID(RAW!C6,7,2))+VALUE(MID(RAW!C6,9,3))</f>
        <v>54420.07</v>
      </c>
      <c r="D6" s="1">
        <f>VALUE(3600*LEFT(RAW!D6,2))+VALUE(60*(MID(RAW!D6,4,2)))+VALUE(MID(RAW!D6,7,2))+VALUE(MID(RAW!D6,9,3))</f>
        <v>54420.71</v>
      </c>
      <c r="E6" s="1">
        <f>VALUE(3600*LEFT(RAW!E6,2))+VALUE(60*(MID(RAW!E6,4,2)))+VALUE(MID(RAW!E6,7,2))+VALUE(MID(RAW!E6,9,3))</f>
        <v>54420.71</v>
      </c>
      <c r="F6" s="1">
        <f>VALUE(3600*LEFT(RAW!F6,2))+VALUE(60*(MID(RAW!F6,4,2)))+VALUE(MID(RAW!F6,7,2))+VALUE(MID(RAW!F6,9,3))</f>
        <v>54420.84</v>
      </c>
      <c r="G6" s="1">
        <f>VALUE(3600*LEFT(RAW!G6,2))+VALUE(60*(MID(RAW!G6,4,2)))+VALUE(MID(RAW!G6,7,2))+VALUE(MID(RAW!G6,9,3))</f>
        <v>54420.84</v>
      </c>
      <c r="H6" s="1">
        <f>VALUE(3600*LEFT(RAW!H6,2))+VALUE(60*(MID(RAW!H6,4,2)))+VALUE(MID(RAW!H6,7,2))+VALUE(MID(RAW!H6,9,3))</f>
        <v>54420.84</v>
      </c>
      <c r="I6" s="1">
        <f>VALUE(3600*LEFT(RAW!I6,2))+VALUE(60*(MID(RAW!I6,4,2)))+VALUE(MID(RAW!I6,7,2))+VALUE(MID(RAW!I6,9,3))</f>
        <v>54420.84</v>
      </c>
      <c r="J6" s="1">
        <f>VALUE(3600*LEFT(RAW!J6,2))+VALUE(60*(MID(RAW!J6,4,2)))+VALUE(MID(RAW!J6,7,2))+VALUE(MID(RAW!J6,9,3))</f>
        <v>54444.58</v>
      </c>
      <c r="K6" s="1">
        <f>VALUE(3600*LEFT(RAW!K6,2))+VALUE(60*(MID(RAW!K6,4,2)))+VALUE(MID(RAW!K6,7,2))+VALUE(MID(RAW!K6,9,3))</f>
        <v>54444.59</v>
      </c>
      <c r="L6" s="1">
        <f>VALUE(3600*LEFT(RAW!L6,2))+VALUE(60*(MID(RAW!L6,4,2)))+VALUE(MID(RAW!L6,7,2))+VALUE(MID(RAW!L6,9,3))</f>
        <v>54448.07</v>
      </c>
      <c r="M6" s="1">
        <f>VALUE(3600*LEFT(RAW!M6,2))+VALUE(60*(MID(RAW!M6,4,2)))+VALUE(MID(RAW!M6,7,2))+VALUE(MID(RAW!M6,9,3))</f>
        <v>54448.07</v>
      </c>
      <c r="N6" s="1">
        <f>VALUE(3600*LEFT(RAW!N6,2))+VALUE(60*(MID(RAW!N6,4,2)))+VALUE(MID(RAW!N6,7,2))+VALUE(MID(RAW!N6,9,3))</f>
        <v>54674.92</v>
      </c>
    </row>
    <row r="7" spans="2:14" x14ac:dyDescent="0.25">
      <c r="B7">
        <v>50</v>
      </c>
      <c r="C7" s="1">
        <f>VALUE(3600*LEFT(RAW!C7,2))+VALUE(60*(MID(RAW!C7,4,2)))+VALUE(MID(RAW!C7,7,2))+VALUE(MID(RAW!C7,9,3))</f>
        <v>54682.29</v>
      </c>
      <c r="D7" s="1">
        <f>VALUE(3600*LEFT(RAW!D7,2))+VALUE(60*(MID(RAW!D7,4,2)))+VALUE(MID(RAW!D7,7,2))+VALUE(MID(RAW!D7,9,3))</f>
        <v>54682.65</v>
      </c>
      <c r="E7" s="1">
        <f>VALUE(3600*LEFT(RAW!E7,2))+VALUE(60*(MID(RAW!E7,4,2)))+VALUE(MID(RAW!E7,7,2))+VALUE(MID(RAW!E7,9,3))</f>
        <v>54682.65</v>
      </c>
      <c r="F7" s="1">
        <f>VALUE(3600*LEFT(RAW!F7,2))+VALUE(60*(MID(RAW!F7,4,2)))+VALUE(MID(RAW!F7,7,2))+VALUE(MID(RAW!F7,9,3))</f>
        <v>54682.81</v>
      </c>
      <c r="G7" s="1">
        <f>VALUE(3600*LEFT(RAW!G7,2))+VALUE(60*(MID(RAW!G7,4,2)))+VALUE(MID(RAW!G7,7,2))+VALUE(MID(RAW!G7,9,3))</f>
        <v>54682.81</v>
      </c>
      <c r="H7" s="1">
        <f>VALUE(3600*LEFT(RAW!H7,2))+VALUE(60*(MID(RAW!H7,4,2)))+VALUE(MID(RAW!H7,7,2))+VALUE(MID(RAW!H7,9,3))</f>
        <v>54682.81</v>
      </c>
      <c r="I7" s="1">
        <f>VALUE(3600*LEFT(RAW!I7,2))+VALUE(60*(MID(RAW!I7,4,2)))+VALUE(MID(RAW!I7,7,2))+VALUE(MID(RAW!I7,9,3))</f>
        <v>54682.81</v>
      </c>
      <c r="J7" s="1">
        <f>VALUE(3600*LEFT(RAW!J7,2))+VALUE(60*(MID(RAW!J7,4,2)))+VALUE(MID(RAW!J7,7,2))+VALUE(MID(RAW!J7,9,3))</f>
        <v>54709.61</v>
      </c>
      <c r="K7" s="1">
        <f>VALUE(3600*LEFT(RAW!K7,2))+VALUE(60*(MID(RAW!K7,4,2)))+VALUE(MID(RAW!K7,7,2))+VALUE(MID(RAW!K7,9,3))</f>
        <v>54709.61</v>
      </c>
      <c r="L7" s="1">
        <f>VALUE(3600*LEFT(RAW!L7,2))+VALUE(60*(MID(RAW!L7,4,2)))+VALUE(MID(RAW!L7,7,2))+VALUE(MID(RAW!L7,9,3))</f>
        <v>54713.18</v>
      </c>
      <c r="M7" s="1">
        <f>VALUE(3600*LEFT(RAW!M7,2))+VALUE(60*(MID(RAW!M7,4,2)))+VALUE(MID(RAW!M7,7,2))+VALUE(MID(RAW!M7,9,3))</f>
        <v>54713.18</v>
      </c>
      <c r="N7" s="1">
        <f>VALUE(3600*LEFT(RAW!N7,2))+VALUE(60*(MID(RAW!N7,4,2)))+VALUE(MID(RAW!N7,7,2))+VALUE(MID(RAW!N7,9,3))</f>
        <v>54956.55</v>
      </c>
    </row>
    <row r="8" spans="2:14" x14ac:dyDescent="0.25">
      <c r="B8">
        <v>50</v>
      </c>
      <c r="C8" s="1">
        <f>VALUE(3600*LEFT(RAW!C8,2))+VALUE(60*(MID(RAW!C8,4,2)))+VALUE(MID(RAW!C8,7,2))+VALUE(MID(RAW!C8,9,3))</f>
        <v>54967.57</v>
      </c>
      <c r="D8" s="1">
        <f>VALUE(3600*LEFT(RAW!D8,2))+VALUE(60*(MID(RAW!D8,4,2)))+VALUE(MID(RAW!D8,7,2))+VALUE(MID(RAW!D8,9,3))</f>
        <v>54967.91</v>
      </c>
      <c r="E8" s="1">
        <f>VALUE(3600*LEFT(RAW!E8,2))+VALUE(60*(MID(RAW!E8,4,2)))+VALUE(MID(RAW!E8,7,2))+VALUE(MID(RAW!E8,9,3))</f>
        <v>54967.91</v>
      </c>
      <c r="F8" s="1">
        <f>VALUE(3600*LEFT(RAW!F8,2))+VALUE(60*(MID(RAW!F8,4,2)))+VALUE(MID(RAW!F8,7,2))+VALUE(MID(RAW!F8,9,3))</f>
        <v>54968.01</v>
      </c>
      <c r="G8" s="1">
        <f>VALUE(3600*LEFT(RAW!G8,2))+VALUE(60*(MID(RAW!G8,4,2)))+VALUE(MID(RAW!G8,7,2))+VALUE(MID(RAW!G8,9,3))</f>
        <v>54968.01</v>
      </c>
      <c r="H8" s="1">
        <f>VALUE(3600*LEFT(RAW!H8,2))+VALUE(60*(MID(RAW!H8,4,2)))+VALUE(MID(RAW!H8,7,2))+VALUE(MID(RAW!H8,9,3))</f>
        <v>54968.01</v>
      </c>
      <c r="I8" s="1">
        <f>VALUE(3600*LEFT(RAW!I8,2))+VALUE(60*(MID(RAW!I8,4,2)))+VALUE(MID(RAW!I8,7,2))+VALUE(MID(RAW!I8,9,3))</f>
        <v>54968.01</v>
      </c>
      <c r="J8" s="1">
        <f>VALUE(3600*LEFT(RAW!J8,2))+VALUE(60*(MID(RAW!J8,4,2)))+VALUE(MID(RAW!J8,7,2))+VALUE(MID(RAW!J8,9,3))</f>
        <v>54994.23</v>
      </c>
      <c r="K8" s="1">
        <f>VALUE(3600*LEFT(RAW!K8,2))+VALUE(60*(MID(RAW!K8,4,2)))+VALUE(MID(RAW!K8,7,2))+VALUE(MID(RAW!K8,9,3))</f>
        <v>54994.23</v>
      </c>
      <c r="L8" s="1">
        <f>VALUE(3600*LEFT(RAW!L8,2))+VALUE(60*(MID(RAW!L8,4,2)))+VALUE(MID(RAW!L8,7,2))+VALUE(MID(RAW!L8,9,3))</f>
        <v>54997.38</v>
      </c>
      <c r="M8" s="1">
        <f>VALUE(3600*LEFT(RAW!M8,2))+VALUE(60*(MID(RAW!M8,4,2)))+VALUE(MID(RAW!M8,7,2))+VALUE(MID(RAW!M8,9,3))</f>
        <v>54997.38</v>
      </c>
      <c r="N8" s="1">
        <f>VALUE(3600*LEFT(RAW!N8,2))+VALUE(60*(MID(RAW!N8,4,2)))+VALUE(MID(RAW!N8,7,2))+VALUE(MID(RAW!N8,9,3))</f>
        <v>55234.18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L24" sqref="L24"/>
    </sheetView>
  </sheetViews>
  <sheetFormatPr defaultRowHeight="15" x14ac:dyDescent="0.25"/>
  <cols>
    <col min="3" max="4" width="12" bestFit="1" customWidth="1"/>
    <col min="5" max="5" width="13.85546875" customWidth="1"/>
    <col min="6" max="6" width="11.7109375" bestFit="1" customWidth="1"/>
    <col min="7" max="8" width="11.7109375" customWidth="1"/>
    <col min="9" max="9" width="11.7109375" bestFit="1" customWidth="1"/>
  </cols>
  <sheetData>
    <row r="2" spans="2:9" x14ac:dyDescent="0.25">
      <c r="B2" t="s">
        <v>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</v>
      </c>
    </row>
    <row r="3" spans="2:9" x14ac:dyDescent="0.25">
      <c r="B3">
        <f>RAW!B3</f>
        <v>10</v>
      </c>
      <c r="C3" s="1">
        <f>ToMilli!D3-ToMilli!C3</f>
        <v>0.34999999999854481</v>
      </c>
      <c r="D3" s="1">
        <f>ToMilli!F3-ToMilli!E3</f>
        <v>0.13000000000465661</v>
      </c>
      <c r="E3" s="6">
        <f>ToMilli!H3-ToMilli!G3</f>
        <v>0</v>
      </c>
      <c r="F3" s="1">
        <f>ToMilli!J3-ToMilli!I3</f>
        <v>5.180000000000291</v>
      </c>
      <c r="G3" s="1">
        <f>ToMilli!L3-ToMilli!K3</f>
        <v>1.3399999999965075</v>
      </c>
      <c r="H3" s="1">
        <f>ToMilli!N3-ToMilli!M3</f>
        <v>51.510000000002037</v>
      </c>
      <c r="I3" s="1">
        <f>SUM(C3:H3)</f>
        <v>58.510000000002037</v>
      </c>
    </row>
    <row r="4" spans="2:9" x14ac:dyDescent="0.25">
      <c r="B4">
        <f>RAW!B4</f>
        <v>10</v>
      </c>
      <c r="C4" s="1">
        <f>ToMilli!D4-ToMilli!C4</f>
        <v>0.45000000000436557</v>
      </c>
      <c r="D4" s="1">
        <f>ToMilli!F4-ToMilli!E4</f>
        <v>8.999999999650754E-2</v>
      </c>
      <c r="E4" s="1">
        <f>ToMilli!H4-ToMilli!G4</f>
        <v>0</v>
      </c>
      <c r="F4" s="1">
        <f>ToMilli!J4-ToMilli!I4</f>
        <v>5.2799999999988358</v>
      </c>
      <c r="G4" s="1">
        <f>ToMilli!L4-ToMilli!K4</f>
        <v>1.2099999999991269</v>
      </c>
      <c r="H4" s="1">
        <f>ToMilli!N4-ToMilli!M4</f>
        <v>54.480000000003201</v>
      </c>
      <c r="I4" s="1">
        <f t="shared" ref="I4:I8" si="0">SUM(C4:H4)</f>
        <v>61.510000000002037</v>
      </c>
    </row>
    <row r="5" spans="2:9" x14ac:dyDescent="0.25">
      <c r="B5">
        <f>RAW!B5</f>
        <v>10</v>
      </c>
      <c r="C5" s="1">
        <f>ToMilli!D5-ToMilli!C5</f>
        <v>0.52999999999883585</v>
      </c>
      <c r="D5" s="1">
        <f>ToMilli!F5-ToMilli!E5</f>
        <v>0.20000000000436557</v>
      </c>
      <c r="E5" s="1">
        <f>ToMilli!H5-ToMilli!G5</f>
        <v>0</v>
      </c>
      <c r="F5" s="1">
        <f>ToMilli!J5-ToMilli!I5</f>
        <v>5.7099999999991269</v>
      </c>
      <c r="G5" s="1">
        <f>ToMilli!L5-ToMilli!K5</f>
        <v>1.2599999999947613</v>
      </c>
      <c r="H5" s="1">
        <f>ToMilli!N5-ToMilli!M5</f>
        <v>64.660000000003492</v>
      </c>
      <c r="I5" s="1">
        <f t="shared" si="0"/>
        <v>72.360000000000582</v>
      </c>
    </row>
    <row r="6" spans="2:9" x14ac:dyDescent="0.25">
      <c r="B6">
        <f>RAW!B6</f>
        <v>50</v>
      </c>
      <c r="C6" s="1">
        <f>ToMilli!D6-ToMilli!C6</f>
        <v>0.63999999999941792</v>
      </c>
      <c r="D6" s="1">
        <f>ToMilli!F6-ToMilli!E6</f>
        <v>0.12999999999738066</v>
      </c>
      <c r="E6" s="1">
        <f>ToMilli!H6-ToMilli!G6</f>
        <v>0</v>
      </c>
      <c r="F6" s="1">
        <f>ToMilli!J6-ToMilli!I6</f>
        <v>23.740000000005239</v>
      </c>
      <c r="G6" s="1">
        <f>ToMilli!L6-ToMilli!K6</f>
        <v>3.4800000000032014</v>
      </c>
      <c r="H6" s="1">
        <f>ToMilli!N6-ToMilli!M6</f>
        <v>226.84999999999854</v>
      </c>
      <c r="I6" s="1">
        <f t="shared" si="0"/>
        <v>254.84000000000378</v>
      </c>
    </row>
    <row r="7" spans="2:9" x14ac:dyDescent="0.25">
      <c r="B7">
        <f>RAW!B7</f>
        <v>50</v>
      </c>
      <c r="C7" s="1">
        <f>ToMilli!D7-ToMilli!C7</f>
        <v>0.36000000000058208</v>
      </c>
      <c r="D7" s="1">
        <f>ToMilli!F7-ToMilli!E7</f>
        <v>0.1599999999962165</v>
      </c>
      <c r="E7" s="1">
        <f>ToMilli!H7-ToMilli!G7</f>
        <v>0</v>
      </c>
      <c r="F7" s="1">
        <f>ToMilli!J7-ToMilli!I7</f>
        <v>26.80000000000291</v>
      </c>
      <c r="G7" s="1">
        <f>ToMilli!L7-ToMilli!K7</f>
        <v>3.569999999999709</v>
      </c>
      <c r="H7" s="1">
        <f>ToMilli!N7-ToMilli!M7</f>
        <v>243.37000000000262</v>
      </c>
      <c r="I7" s="1">
        <f t="shared" si="0"/>
        <v>274.26000000000204</v>
      </c>
    </row>
    <row r="8" spans="2:9" x14ac:dyDescent="0.25">
      <c r="B8">
        <f>RAW!B8</f>
        <v>50</v>
      </c>
      <c r="C8" s="1">
        <f>ToMilli!D8-ToMilli!C8</f>
        <v>0.3400000000037835</v>
      </c>
      <c r="D8" s="1">
        <f>ToMilli!F8-ToMilli!E8</f>
        <v>9.9999999998544808E-2</v>
      </c>
      <c r="E8" s="1">
        <f>ToMilli!H8-ToMilli!G8</f>
        <v>0</v>
      </c>
      <c r="F8" s="1">
        <f>ToMilli!J8-ToMilli!I8</f>
        <v>26.220000000001164</v>
      </c>
      <c r="G8" s="1">
        <f>ToMilli!L8-ToMilli!K8</f>
        <v>3.1499999999941792</v>
      </c>
      <c r="H8" s="1">
        <f>ToMilli!N8-ToMilli!M8</f>
        <v>236.80000000000291</v>
      </c>
      <c r="I8" s="1">
        <f t="shared" si="0"/>
        <v>266.61000000000058</v>
      </c>
    </row>
    <row r="11" spans="2:9" x14ac:dyDescent="0.25">
      <c r="E11" s="4"/>
      <c r="F11" s="1"/>
      <c r="G11" s="1"/>
      <c r="H11" s="1"/>
      <c r="I11" s="1"/>
    </row>
    <row r="12" spans="2:9" x14ac:dyDescent="0.25">
      <c r="F12" s="2"/>
      <c r="G12" s="2"/>
      <c r="H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L13" sqref="L13"/>
    </sheetView>
  </sheetViews>
  <sheetFormatPr defaultRowHeight="15" x14ac:dyDescent="0.25"/>
  <cols>
    <col min="3" max="3" width="13.140625" bestFit="1" customWidth="1"/>
    <col min="4" max="4" width="15.140625" bestFit="1" customWidth="1"/>
    <col min="5" max="5" width="19.85546875" customWidth="1"/>
    <col min="6" max="7" width="11.7109375" bestFit="1" customWidth="1"/>
  </cols>
  <sheetData>
    <row r="2" spans="2:8" x14ac:dyDescent="0.25">
      <c r="B2" t="s">
        <v>1</v>
      </c>
      <c r="C2" t="str">
        <f>Durations!C2</f>
        <v>startDataCenters</v>
      </c>
      <c r="D2" t="str">
        <f>Durations!D2</f>
        <v>createVmList</v>
      </c>
      <c r="E2" t="str">
        <f>Durations!E2</f>
        <v>initialize edge orchestrator</v>
      </c>
      <c r="F2" t="str">
        <f>Durations!F2</f>
        <v>device creation</v>
      </c>
      <c r="G2" t="str">
        <f>Durations!G2</f>
        <v>hostAssignment</v>
      </c>
      <c r="H2" t="str">
        <f>Durations!H2</f>
        <v>cloudSim</v>
      </c>
    </row>
    <row r="3" spans="2:8" x14ac:dyDescent="0.25">
      <c r="B3">
        <f>RAW!B3</f>
        <v>10</v>
      </c>
      <c r="C3" s="3">
        <f>Durations!C3/Durations!$I3</f>
        <v>5.9818834387033431E-3</v>
      </c>
      <c r="D3" s="3">
        <f>Durations!D3/Durations!$I3</f>
        <v>2.2218424201786375E-3</v>
      </c>
      <c r="E3" s="3">
        <f>Durations!E3/Durations!$I3</f>
        <v>0</v>
      </c>
      <c r="F3" s="3">
        <f>Durations!F3/Durations!$I3</f>
        <v>8.8531874893182538E-2</v>
      </c>
      <c r="G3" s="3">
        <f>Durations!G3/Durations!$I3</f>
        <v>2.290206802249976E-2</v>
      </c>
      <c r="H3" s="3">
        <f>Durations!H3/Durations!$I3</f>
        <v>0.88036233122543572</v>
      </c>
    </row>
    <row r="4" spans="2:8" x14ac:dyDescent="0.25">
      <c r="B4">
        <f>RAW!B4</f>
        <v>10</v>
      </c>
      <c r="C4" s="3">
        <f>Durations!C4/Durations!$I4</f>
        <v>7.3158835962339568E-3</v>
      </c>
      <c r="D4" s="3">
        <f>Durations!D4/Durations!$I4</f>
        <v>1.4631767191758179E-3</v>
      </c>
      <c r="E4" s="3">
        <f>Durations!E4/Durations!$I4</f>
        <v>0</v>
      </c>
      <c r="F4" s="3">
        <f>Durations!F4/Durations!$I4</f>
        <v>8.5839700861626747E-2</v>
      </c>
      <c r="G4" s="3">
        <f>Durations!G4/Durations!$I4</f>
        <v>1.9671598114112936E-2</v>
      </c>
      <c r="H4" s="3">
        <f>Durations!H4/Durations!$I4</f>
        <v>0.8857096407088505</v>
      </c>
    </row>
    <row r="5" spans="2:8" x14ac:dyDescent="0.25">
      <c r="B5">
        <f>RAW!B5</f>
        <v>10</v>
      </c>
      <c r="C5" s="3">
        <f>Durations!C5/Durations!$I5</f>
        <v>7.3244886677561027E-3</v>
      </c>
      <c r="D5" s="3">
        <f>Durations!D5/Durations!$I5</f>
        <v>2.7639579878988938E-3</v>
      </c>
      <c r="E5" s="3">
        <f>Durations!E5/Durations!$I5</f>
        <v>0</v>
      </c>
      <c r="F5" s="3">
        <f>Durations!F5/Durations!$I5</f>
        <v>7.8911000552778901E-2</v>
      </c>
      <c r="G5" s="3">
        <f>Durations!G5/Durations!$I5</f>
        <v>1.7412935323310546E-2</v>
      </c>
      <c r="H5" s="3">
        <f>Durations!H5/Durations!$I5</f>
        <v>0.89358761746825555</v>
      </c>
    </row>
    <row r="6" spans="2:8" x14ac:dyDescent="0.25">
      <c r="B6">
        <f>RAW!B6</f>
        <v>50</v>
      </c>
      <c r="C6" s="3">
        <f>Durations!C6/Durations!$I6</f>
        <v>2.5113796892144422E-3</v>
      </c>
      <c r="D6" s="3">
        <f>Durations!D6/Durations!$I6</f>
        <v>5.101239993618691E-4</v>
      </c>
      <c r="E6" s="3">
        <f>Durations!E6/Durations!$I6</f>
        <v>0</v>
      </c>
      <c r="F6" s="3">
        <f>Durations!F6/Durations!$I6</f>
        <v>9.3156490346903487E-2</v>
      </c>
      <c r="G6" s="3">
        <f>Durations!G6/Durations!$I6</f>
        <v>1.3655627060128512E-2</v>
      </c>
      <c r="H6" s="3">
        <f>Durations!H6/Durations!$I6</f>
        <v>0.89016637890439165</v>
      </c>
    </row>
    <row r="7" spans="2:8" x14ac:dyDescent="0.25">
      <c r="B7">
        <f>RAW!B7</f>
        <v>50</v>
      </c>
      <c r="C7" s="3">
        <f>Durations!C7/Durations!$I7</f>
        <v>1.3126230584138386E-3</v>
      </c>
      <c r="D7" s="3">
        <f>Durations!D7/Durations!$I7</f>
        <v>5.8338802594696756E-4</v>
      </c>
      <c r="E7" s="3">
        <f>Durations!E7/Durations!$I7</f>
        <v>0</v>
      </c>
      <c r="F7" s="3">
        <f>Durations!F7/Durations!$I7</f>
        <v>9.7717494348438391E-2</v>
      </c>
      <c r="G7" s="3">
        <f>Durations!G7/Durations!$I7</f>
        <v>1.3016845329248459E-2</v>
      </c>
      <c r="H7" s="3">
        <f>Durations!H7/Durations!$I7</f>
        <v>0.88736964923795236</v>
      </c>
    </row>
    <row r="8" spans="2:8" x14ac:dyDescent="0.25">
      <c r="B8">
        <f>RAW!B8</f>
        <v>50</v>
      </c>
      <c r="C8" s="3">
        <f>Durations!C8/Durations!$I8</f>
        <v>1.2752709951006443E-3</v>
      </c>
      <c r="D8" s="3">
        <f>Durations!D8/Durations!$I8</f>
        <v>3.7507970443173398E-4</v>
      </c>
      <c r="E8" s="3">
        <f>Durations!E8/Durations!$I8</f>
        <v>0</v>
      </c>
      <c r="F8" s="3">
        <f>Durations!F8/Durations!$I8</f>
        <v>9.8345898503436127E-2</v>
      </c>
      <c r="G8" s="3">
        <f>Durations!G8/Durations!$I8</f>
        <v>1.1815010689749718E-2</v>
      </c>
      <c r="H8" s="3">
        <f>Durations!H8/Durations!$I8</f>
        <v>0.88818874010728177</v>
      </c>
    </row>
    <row r="16" spans="2:8" x14ac:dyDescent="0.25">
      <c r="B16" t="s">
        <v>3</v>
      </c>
      <c r="C16" s="7">
        <f>AVERAGE(C3:C8)</f>
        <v>4.2869215742370546E-3</v>
      </c>
      <c r="D16" s="7">
        <f t="shared" ref="D16:H16" si="0">AVERAGE(D3:D8)</f>
        <v>1.3195948094989866E-3</v>
      </c>
      <c r="E16" s="7">
        <f t="shared" si="0"/>
        <v>0</v>
      </c>
      <c r="F16" s="7">
        <f t="shared" si="0"/>
        <v>9.0417076584394365E-2</v>
      </c>
      <c r="G16" s="7">
        <f t="shared" si="0"/>
        <v>1.6412347423174989E-2</v>
      </c>
      <c r="H16" s="7">
        <f t="shared" si="0"/>
        <v>0.88756405960869456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ToMilli</vt:lpstr>
      <vt:lpstr>Durations</vt:lpstr>
      <vt:lpstr>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Craigory Coppola</dc:creator>
  <cp:lastModifiedBy>Craigory Coppola</cp:lastModifiedBy>
  <dcterms:created xsi:type="dcterms:W3CDTF">2019-06-11T18:17:25Z</dcterms:created>
  <dcterms:modified xsi:type="dcterms:W3CDTF">2019-06-11T21:59:15Z</dcterms:modified>
</cp:coreProperties>
</file>