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0" yWindow="0" windowWidth="23040" windowHeight="9384"/>
  </bookViews>
  <sheets>
    <sheet name="01-12(Employees)" sheetId="1" r:id="rId1"/>
    <sheet name="01-12(SP)" sheetId="13" r:id="rId2"/>
  </sheets>
  <definedNames>
    <definedName name="_xlnm._FilterDatabase" localSheetId="0" hidden="1">'01-12(Employees)'!$P$1:$P$23</definedName>
    <definedName name="_xlnm._FilterDatabase" localSheetId="1" hidden="1">'01-12(SP)'!$P$1:$P$8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3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G24" i="1"/>
  <c r="L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E24" i="1"/>
  <c r="E25" i="1"/>
  <c r="E26" i="1"/>
  <c r="E27" i="1"/>
  <c r="L27" i="1" s="1"/>
  <c r="E28" i="1"/>
  <c r="E29" i="1"/>
  <c r="E30" i="1"/>
  <c r="E31" i="1"/>
  <c r="E32" i="1"/>
  <c r="E33" i="1"/>
  <c r="E34" i="1"/>
  <c r="E35" i="1"/>
  <c r="L35" i="1" s="1"/>
  <c r="E36" i="1"/>
  <c r="E37" i="1"/>
  <c r="E38" i="1"/>
  <c r="M31" i="1" l="1"/>
  <c r="L31" i="1"/>
  <c r="L28" i="1"/>
  <c r="L32" i="1"/>
  <c r="M24" i="1"/>
  <c r="M36" i="1"/>
  <c r="M28" i="1"/>
  <c r="M32" i="1"/>
  <c r="L34" i="1"/>
  <c r="L33" i="1"/>
  <c r="L25" i="1"/>
  <c r="L26" i="1"/>
  <c r="M38" i="1"/>
  <c r="L29" i="1"/>
  <c r="M30" i="1"/>
  <c r="L37" i="1"/>
  <c r="L36" i="1"/>
  <c r="M26" i="1"/>
  <c r="M35" i="1"/>
  <c r="M27" i="1"/>
  <c r="M34" i="1"/>
  <c r="L38" i="1"/>
  <c r="L30" i="1"/>
  <c r="M37" i="1"/>
  <c r="M33" i="1"/>
  <c r="M29" i="1"/>
  <c r="M25" i="1"/>
  <c r="I8" i="13"/>
  <c r="I7" i="13"/>
  <c r="K8" i="13"/>
  <c r="G8" i="13"/>
  <c r="E8" i="13"/>
  <c r="M8" i="13" s="1"/>
  <c r="L7" i="13"/>
  <c r="K7" i="13"/>
  <c r="E7" i="13"/>
  <c r="M7" i="13" l="1"/>
  <c r="L8" i="13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M7" i="1" l="1"/>
  <c r="L7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</calcChain>
</file>

<file path=xl/sharedStrings.xml><?xml version="1.0" encoding="utf-8"?>
<sst xmlns="http://schemas.openxmlformats.org/spreadsheetml/2006/main" count="130" uniqueCount="60">
  <si>
    <t>#</t>
  </si>
  <si>
    <t>Name</t>
  </si>
  <si>
    <t>Title</t>
  </si>
  <si>
    <t>Total 
Acheived
 Score</t>
  </si>
  <si>
    <t>SC</t>
  </si>
  <si>
    <t>GR</t>
  </si>
  <si>
    <t>BH</t>
  </si>
  <si>
    <t>DR</t>
  </si>
  <si>
    <t>Notice</t>
  </si>
  <si>
    <t xml:space="preserve">Service 
Promises
</t>
  </si>
  <si>
    <t xml:space="preserve">Appearance
</t>
  </si>
  <si>
    <t xml:space="preserve">General 
Performance &amp; Behavior
</t>
  </si>
  <si>
    <t xml:space="preserve">Attendance
</t>
  </si>
  <si>
    <t>5 Points</t>
  </si>
  <si>
    <t>10 Points</t>
  </si>
  <si>
    <t>19 Points</t>
  </si>
  <si>
    <t>1 point</t>
  </si>
  <si>
    <t>Remarks</t>
  </si>
  <si>
    <t>35 Points</t>
  </si>
  <si>
    <t>SP</t>
  </si>
  <si>
    <t>28 Points</t>
  </si>
  <si>
    <t>Abdul Mohsen Hassan Al Waheed</t>
  </si>
  <si>
    <t>Mohammed Alaqeel</t>
  </si>
  <si>
    <t xml:space="preserve">   Saud Alosaimi</t>
  </si>
  <si>
    <t xml:space="preserve">  Muhammad Fahd Al -Saif</t>
  </si>
  <si>
    <t>Meshaal Alsaeed</t>
  </si>
  <si>
    <t xml:space="preserve"> Shaher Al Mutairi</t>
  </si>
  <si>
    <t xml:space="preserve">  Abdulrahman Saleh Al Jaber</t>
  </si>
  <si>
    <t xml:space="preserve">   Ayoub Muhammad</t>
  </si>
  <si>
    <t>Abdullah Aldossry</t>
  </si>
  <si>
    <t xml:space="preserve">  Hussein Hadi Al -Dossary</t>
  </si>
  <si>
    <t>Saad Alateeq</t>
  </si>
  <si>
    <t>Yazan Almalki</t>
  </si>
  <si>
    <t>Mohammed Alshuraif</t>
  </si>
  <si>
    <t>Yousef Alshahrani</t>
  </si>
  <si>
    <t>Mishari Alqahtani</t>
  </si>
  <si>
    <t xml:space="preserve"> Ali Abdul Rahman Al Sultan</t>
  </si>
  <si>
    <t>Majid Nayef Nami Al -Otaibi</t>
  </si>
  <si>
    <t>Sultan Alqahtani</t>
  </si>
  <si>
    <t xml:space="preserve"> Wadha Ali Al -Qahtani</t>
  </si>
  <si>
    <t xml:space="preserve">  Ahmed Abdul Rahman Al -Hazaa</t>
  </si>
  <si>
    <t xml:space="preserve"> Rakan Faleh Al -Dossary</t>
  </si>
  <si>
    <t>Raid Al-Dwyan</t>
  </si>
  <si>
    <t xml:space="preserve">  Muath Al Mutairi</t>
  </si>
  <si>
    <t xml:space="preserve"> Areej Abdullah Haddadi</t>
  </si>
  <si>
    <t xml:space="preserve">  Fahd Hadi Al -Dossary</t>
  </si>
  <si>
    <t>Abdullah Alobaid</t>
  </si>
  <si>
    <t>Saifalislam Moteb Bin Saeedan</t>
  </si>
  <si>
    <t>Mohammed Alsumairi</t>
  </si>
  <si>
    <t>Mohammed Almutairi</t>
  </si>
  <si>
    <t>Abdo Mahdi</t>
  </si>
  <si>
    <t>Mohammed Abdo</t>
  </si>
  <si>
    <t xml:space="preserve">Abdulrahim Ahmed </t>
  </si>
  <si>
    <t xml:space="preserve"> Hothifa Abdullmajeed Mahmoud</t>
  </si>
  <si>
    <t xml:space="preserve">  Ahmed Abdullmajeed Mahmoud</t>
  </si>
  <si>
    <t>8 Points</t>
  </si>
  <si>
    <t>42 Points</t>
  </si>
  <si>
    <t>Date</t>
  </si>
  <si>
    <t>Shift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</si>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</sst>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b/>
      <sz val="12"/>
      <color rgb="FFB87656"/>
      <name val="Calibri"/>
      <family val="2"/>
    </font>
    <font>
      <sz val="11"/>
      <color rgb="FF000000"/>
      <name val="&quot;Lato Regular&quot;"/>
    </font>
    <font>
      <sz val="12"/>
      <color rgb="FF000000"/>
      <name val="Calibri"/>
      <family val="2"/>
    </font>
    <font>
      <b/>
      <sz val="11"/>
      <color rgb="FF434343"/>
      <name val="Lato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2"/>
      <color theme="1"/>
      <name val="Calibri"/>
      <family val="2"/>
    </font>
    <font>
      <b/>
      <sz val="11"/>
      <color rgb="FF434343"/>
      <name val="Lato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7BD9E"/>
        <bgColor rgb="FFD7BD9E"/>
      </patternFill>
    </fill>
    <fill>
      <patternFill patternType="solid">
        <fgColor rgb="FFFFFFFF"/>
        <bgColor rgb="FFFFFFFF"/>
      </patternFill>
    </fill>
    <fill>
      <patternFill patternType="solid">
        <fgColor rgb="FFF8E9D5"/>
        <bgColor rgb="FFF8E9D5"/>
      </patternFill>
    </fill>
    <fill>
      <patternFill patternType="solid">
        <fgColor rgb="FFFBE8D3"/>
        <bgColor rgb="FFFBE8D3"/>
      </patternFill>
    </fill>
    <fill>
      <patternFill patternType="solid">
        <fgColor theme="2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2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9" fontId="1" fillId="2" borderId="13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9" fontId="1" fillId="2" borderId="10" xfId="0" applyNumberFormat="1" applyFont="1" applyFill="1" applyBorder="1" applyAlignment="1">
      <alignment horizontal="center" vertical="center" wrapText="1"/>
    </xf>
    <xf numFmtId="9" fontId="8" fillId="5" borderId="9" xfId="1" applyFont="1" applyFill="1" applyBorder="1" applyAlignment="1">
      <alignment horizontal="center"/>
    </xf>
    <xf numFmtId="9" fontId="7" fillId="6" borderId="9" xfId="1" applyFont="1" applyFill="1" applyBorder="1" applyAlignment="1">
      <alignment horizontal="center"/>
    </xf>
    <xf numFmtId="14" fontId="3" fillId="3" borderId="9" xfId="0" applyNumberFormat="1" applyFont="1" applyFill="1" applyBorder="1" applyAlignment="1">
      <alignment horizontal="center"/>
    </xf>
    <xf numFmtId="14" fontId="12" fillId="5" borderId="9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8"/>
  <sheetViews>
    <sheetView tabSelected="1" workbookViewId="0">
      <selection activeCell="D10" sqref="D10"/>
    </sheetView>
  </sheetViews>
  <sheetFormatPr defaultColWidth="12.6640625" defaultRowHeight="15.75" customHeight="1"/>
  <cols>
    <col min="1" max="1" width="3.109375" bestFit="1" customWidth="1"/>
    <col min="2" max="2" width="35.6640625" bestFit="1" customWidth="1"/>
    <col min="3" max="13" width="16" customWidth="1"/>
    <col min="14" max="14" width="27.33203125" customWidth="1"/>
    <col min="15" max="16" width="16" customWidth="1"/>
  </cols>
  <sheetData>
    <row r="1" spans="1:16" ht="15.75" customHeight="1">
      <c r="A1" s="30" t="s">
        <v>0</v>
      </c>
      <c r="B1" s="30" t="s">
        <v>1</v>
      </c>
      <c r="C1" s="33" t="s">
        <v>2</v>
      </c>
      <c r="D1" s="26" t="s">
        <v>9</v>
      </c>
      <c r="E1" s="27"/>
      <c r="F1" s="26" t="s">
        <v>10</v>
      </c>
      <c r="G1" s="27"/>
      <c r="H1" s="26" t="s">
        <v>11</v>
      </c>
      <c r="I1" s="27"/>
      <c r="J1" s="26" t="s">
        <v>12</v>
      </c>
      <c r="K1" s="27"/>
      <c r="L1" s="26" t="s">
        <v>3</v>
      </c>
      <c r="M1" s="27"/>
      <c r="N1" s="38" t="s">
        <v>57</v>
      </c>
      <c r="O1" s="38" t="s">
        <v>58</v>
      </c>
      <c r="P1" s="38"/>
    </row>
    <row r="2" spans="1:16" ht="15.75" customHeight="1">
      <c r="A2" s="31"/>
      <c r="B2" s="31"/>
      <c r="C2" s="34"/>
      <c r="D2" s="28"/>
      <c r="E2" s="29"/>
      <c r="F2" s="28"/>
      <c r="G2" s="29"/>
      <c r="H2" s="28"/>
      <c r="I2" s="29"/>
      <c r="J2" s="28"/>
      <c r="K2" s="29"/>
      <c r="L2" s="28"/>
      <c r="M2" s="29"/>
      <c r="N2" s="39"/>
      <c r="O2" s="39"/>
      <c r="P2" s="39"/>
    </row>
    <row r="3" spans="1:16" ht="15.75" customHeight="1">
      <c r="A3" s="31"/>
      <c r="B3" s="31"/>
      <c r="C3" s="34"/>
      <c r="D3" s="28"/>
      <c r="E3" s="29"/>
      <c r="F3" s="28"/>
      <c r="G3" s="29"/>
      <c r="H3" s="28"/>
      <c r="I3" s="29"/>
      <c r="J3" s="28"/>
      <c r="K3" s="29"/>
      <c r="L3" s="28"/>
      <c r="M3" s="29"/>
      <c r="N3" s="39"/>
      <c r="O3" s="39"/>
      <c r="P3" s="39"/>
    </row>
    <row r="4" spans="1:16" ht="15.75" customHeight="1">
      <c r="A4" s="31"/>
      <c r="B4" s="31"/>
      <c r="C4" s="34"/>
      <c r="D4" s="28"/>
      <c r="E4" s="29"/>
      <c r="F4" s="28"/>
      <c r="G4" s="29"/>
      <c r="H4" s="28"/>
      <c r="I4" s="29"/>
      <c r="J4" s="28"/>
      <c r="K4" s="29"/>
      <c r="L4" s="28"/>
      <c r="M4" s="29"/>
      <c r="N4" s="39"/>
      <c r="O4" s="39"/>
      <c r="P4" s="39"/>
    </row>
    <row r="5" spans="1:16" ht="15.75" customHeight="1">
      <c r="A5" s="31"/>
      <c r="B5" s="31"/>
      <c r="C5" s="34"/>
      <c r="D5" s="28"/>
      <c r="E5" s="29"/>
      <c r="F5" s="28"/>
      <c r="G5" s="29"/>
      <c r="H5" s="28"/>
      <c r="I5" s="29"/>
      <c r="J5" s="36"/>
      <c r="K5" s="37"/>
      <c r="L5" s="28"/>
      <c r="M5" s="29"/>
      <c r="N5" s="39"/>
      <c r="O5" s="39"/>
      <c r="P5" s="39"/>
    </row>
    <row r="6" spans="1:16" ht="15.75" customHeight="1">
      <c r="A6" s="32"/>
      <c r="B6" s="32"/>
      <c r="C6" s="35"/>
      <c r="D6" s="18" t="s">
        <v>13</v>
      </c>
      <c r="E6" s="19">
        <v>0.2</v>
      </c>
      <c r="F6" s="18" t="s">
        <v>14</v>
      </c>
      <c r="G6" s="19">
        <v>0.2</v>
      </c>
      <c r="H6" s="18" t="s">
        <v>15</v>
      </c>
      <c r="I6" s="19">
        <v>0.5</v>
      </c>
      <c r="J6" s="18" t="s">
        <v>16</v>
      </c>
      <c r="K6" s="19">
        <v>0.1</v>
      </c>
      <c r="L6" s="20" t="s">
        <v>18</v>
      </c>
      <c r="M6" s="21">
        <v>1</v>
      </c>
      <c r="N6" s="37"/>
      <c r="O6" s="40"/>
      <c r="P6" s="40"/>
    </row>
    <row r="7" spans="1:16" ht="15.6">
      <c r="A7" s="1">
        <v>1</v>
      </c>
      <c r="B7" s="7" t="s">
        <v>23</v>
      </c>
      <c r="C7" s="14" t="s">
        <v>4</v>
      </c>
      <c r="D7" s="16">
        <v>5</v>
      </c>
      <c r="E7" s="23">
        <f>($E$6*D7)/5</f>
        <v>0.2</v>
      </c>
      <c r="F7" s="12">
        <v>8</v>
      </c>
      <c r="G7" s="23">
        <f>($G$6*F7)/10</f>
        <v>0.16</v>
      </c>
      <c r="H7" s="12">
        <v>19</v>
      </c>
      <c r="I7" s="23">
        <f>($I$6*H7)/19</f>
        <v>0.5</v>
      </c>
      <c r="J7" s="12">
        <v>1</v>
      </c>
      <c r="K7" s="23">
        <f>($K$6*J7)/1</f>
        <v>0.1</v>
      </c>
      <c r="L7" s="6">
        <f>D7+F7+H7+J7</f>
        <v>33</v>
      </c>
      <c r="M7" s="22">
        <f>E7+G7+I7+K7</f>
        <v>0.96</v>
      </c>
      <c r="N7" s="24">
        <v>45634</v>
      </c>
      <c r="O7" s="5" t="s">
        <v>59</v>
      </c>
      <c r="P7" s="11"/>
    </row>
    <row r="8" spans="1:16" ht="15.6">
      <c r="A8" s="3">
        <v>2</v>
      </c>
      <c r="B8" s="8" t="s">
        <v>24</v>
      </c>
      <c r="C8" s="15" t="s">
        <v>4</v>
      </c>
      <c r="D8" s="16">
        <v>5</v>
      </c>
      <c r="E8" s="23">
        <f t="shared" ref="E8:E38" si="0">($E$6*D8)/5</f>
        <v>0.2</v>
      </c>
      <c r="F8" s="12">
        <v>8</v>
      </c>
      <c r="G8" s="23">
        <f t="shared" ref="G8:G38" si="1">($G$6*F8)/10</f>
        <v>0.16</v>
      </c>
      <c r="H8" s="12">
        <v>15</v>
      </c>
      <c r="I8" s="23">
        <f t="shared" ref="I8:I38" si="2">($I$6*H8)/19</f>
        <v>0.39473684210526316</v>
      </c>
      <c r="J8" s="12">
        <v>1</v>
      </c>
      <c r="K8" s="23">
        <f t="shared" ref="K8:K38" si="3">($K$6*J8)/1</f>
        <v>0.1</v>
      </c>
      <c r="L8" s="6">
        <f t="shared" ref="L8:M23" si="4">SUM(D8:J8)</f>
        <v>29.754736842105263</v>
      </c>
      <c r="M8" s="22">
        <f t="shared" si="4"/>
        <v>24.854736842105265</v>
      </c>
      <c r="N8" s="25">
        <v>45634</v>
      </c>
      <c r="O8" s="5" t="s">
        <v>59</v>
      </c>
      <c r="P8" s="9"/>
    </row>
    <row r="9" spans="1:16" ht="15.6">
      <c r="A9" s="1">
        <v>3</v>
      </c>
      <c r="B9" s="7" t="s">
        <v>25</v>
      </c>
      <c r="C9" s="14" t="s">
        <v>4</v>
      </c>
      <c r="D9" s="16">
        <v>5</v>
      </c>
      <c r="E9" s="23">
        <f t="shared" si="0"/>
        <v>0.2</v>
      </c>
      <c r="F9" s="12">
        <v>8</v>
      </c>
      <c r="G9" s="23">
        <f t="shared" si="1"/>
        <v>0.16</v>
      </c>
      <c r="H9" s="12">
        <v>15</v>
      </c>
      <c r="I9" s="23">
        <f t="shared" si="2"/>
        <v>0.39473684210526316</v>
      </c>
      <c r="J9" s="12">
        <v>1</v>
      </c>
      <c r="K9" s="23">
        <f t="shared" si="3"/>
        <v>0.1</v>
      </c>
      <c r="L9" s="6">
        <f t="shared" si="4"/>
        <v>29.754736842105263</v>
      </c>
      <c r="M9" s="22">
        <f t="shared" si="4"/>
        <v>24.854736842105265</v>
      </c>
      <c r="N9" s="24">
        <v>45634</v>
      </c>
      <c r="O9" s="5" t="s">
        <v>59</v>
      </c>
      <c r="P9" s="11"/>
    </row>
    <row r="10" spans="1:16" ht="15.6">
      <c r="A10" s="3">
        <v>4</v>
      </c>
      <c r="B10" s="8" t="s">
        <v>26</v>
      </c>
      <c r="C10" s="15" t="s">
        <v>4</v>
      </c>
      <c r="D10" s="16">
        <v>5</v>
      </c>
      <c r="E10" s="23">
        <f t="shared" si="0"/>
        <v>0.2</v>
      </c>
      <c r="F10" s="12">
        <v>8</v>
      </c>
      <c r="G10" s="23">
        <f t="shared" si="1"/>
        <v>0.16</v>
      </c>
      <c r="H10" s="12">
        <v>15</v>
      </c>
      <c r="I10" s="23">
        <f t="shared" si="2"/>
        <v>0.39473684210526316</v>
      </c>
      <c r="J10" s="12">
        <v>1</v>
      </c>
      <c r="K10" s="23">
        <f t="shared" si="3"/>
        <v>0.1</v>
      </c>
      <c r="L10" s="6">
        <f t="shared" si="4"/>
        <v>29.754736842105263</v>
      </c>
      <c r="M10" s="22">
        <f t="shared" si="4"/>
        <v>24.854736842105265</v>
      </c>
      <c r="N10" s="25">
        <v>45634</v>
      </c>
      <c r="O10" s="5" t="s">
        <v>59</v>
      </c>
      <c r="P10" s="9"/>
    </row>
    <row r="11" spans="1:16" ht="15.6">
      <c r="A11" s="1">
        <v>5</v>
      </c>
      <c r="B11" s="7" t="s">
        <v>27</v>
      </c>
      <c r="C11" s="14" t="s">
        <v>4</v>
      </c>
      <c r="D11" s="16">
        <v>5</v>
      </c>
      <c r="E11" s="23">
        <f t="shared" si="0"/>
        <v>0.2</v>
      </c>
      <c r="F11" s="12">
        <v>8</v>
      </c>
      <c r="G11" s="23">
        <f t="shared" si="1"/>
        <v>0.16</v>
      </c>
      <c r="H11" s="12">
        <v>15</v>
      </c>
      <c r="I11" s="23">
        <f t="shared" si="2"/>
        <v>0.39473684210526316</v>
      </c>
      <c r="J11" s="12">
        <v>1</v>
      </c>
      <c r="K11" s="23">
        <f t="shared" si="3"/>
        <v>0.1</v>
      </c>
      <c r="L11" s="6">
        <f t="shared" si="4"/>
        <v>29.754736842105263</v>
      </c>
      <c r="M11" s="22">
        <f t="shared" si="4"/>
        <v>24.854736842105265</v>
      </c>
      <c r="N11" s="24">
        <v>45634</v>
      </c>
      <c r="O11" s="5" t="s">
        <v>59</v>
      </c>
      <c r="P11" s="11"/>
    </row>
    <row r="12" spans="1:16" ht="15.6">
      <c r="A12" s="3">
        <v>6</v>
      </c>
      <c r="B12" s="8" t="s">
        <v>28</v>
      </c>
      <c r="C12" s="15" t="s">
        <v>4</v>
      </c>
      <c r="D12" s="16">
        <v>5</v>
      </c>
      <c r="E12" s="23">
        <f t="shared" si="0"/>
        <v>0.2</v>
      </c>
      <c r="F12" s="12">
        <v>8</v>
      </c>
      <c r="G12" s="23">
        <f t="shared" si="1"/>
        <v>0.16</v>
      </c>
      <c r="H12" s="12">
        <v>15</v>
      </c>
      <c r="I12" s="23">
        <f t="shared" si="2"/>
        <v>0.39473684210526316</v>
      </c>
      <c r="J12" s="12">
        <v>1</v>
      </c>
      <c r="K12" s="23">
        <f t="shared" si="3"/>
        <v>0.1</v>
      </c>
      <c r="L12" s="6">
        <f t="shared" si="4"/>
        <v>29.754736842105263</v>
      </c>
      <c r="M12" s="22">
        <f t="shared" si="4"/>
        <v>24.854736842105265</v>
      </c>
      <c r="N12" s="25">
        <v>45634</v>
      </c>
      <c r="O12" s="5" t="s">
        <v>59</v>
      </c>
      <c r="P12" s="9"/>
    </row>
    <row r="13" spans="1:16" ht="15.6">
      <c r="A13" s="1">
        <v>7</v>
      </c>
      <c r="B13" s="7" t="s">
        <v>29</v>
      </c>
      <c r="C13" s="14" t="s">
        <v>4</v>
      </c>
      <c r="D13" s="16">
        <v>5</v>
      </c>
      <c r="E13" s="23">
        <f t="shared" si="0"/>
        <v>0.2</v>
      </c>
      <c r="F13" s="12">
        <v>8</v>
      </c>
      <c r="G13" s="23">
        <f t="shared" si="1"/>
        <v>0.16</v>
      </c>
      <c r="H13" s="12">
        <v>15</v>
      </c>
      <c r="I13" s="23">
        <f t="shared" si="2"/>
        <v>0.39473684210526316</v>
      </c>
      <c r="J13" s="12">
        <v>1</v>
      </c>
      <c r="K13" s="23">
        <f t="shared" si="3"/>
        <v>0.1</v>
      </c>
      <c r="L13" s="6">
        <f t="shared" si="4"/>
        <v>29.754736842105263</v>
      </c>
      <c r="M13" s="22">
        <f t="shared" si="4"/>
        <v>24.854736842105265</v>
      </c>
      <c r="N13" s="24">
        <v>45634</v>
      </c>
      <c r="O13" s="5" t="s">
        <v>59</v>
      </c>
      <c r="P13" s="11"/>
    </row>
    <row r="14" spans="1:16" ht="15.6">
      <c r="A14" s="3">
        <v>8</v>
      </c>
      <c r="B14" s="8" t="s">
        <v>30</v>
      </c>
      <c r="C14" s="15" t="s">
        <v>4</v>
      </c>
      <c r="D14" s="16">
        <v>5</v>
      </c>
      <c r="E14" s="23">
        <f t="shared" si="0"/>
        <v>0.2</v>
      </c>
      <c r="F14" s="12">
        <v>8</v>
      </c>
      <c r="G14" s="23">
        <f t="shared" si="1"/>
        <v>0.16</v>
      </c>
      <c r="H14" s="12">
        <v>15</v>
      </c>
      <c r="I14" s="23">
        <f t="shared" si="2"/>
        <v>0.39473684210526316</v>
      </c>
      <c r="J14" s="12">
        <v>1</v>
      </c>
      <c r="K14" s="23">
        <f t="shared" si="3"/>
        <v>0.1</v>
      </c>
      <c r="L14" s="6">
        <f t="shared" si="4"/>
        <v>29.754736842105263</v>
      </c>
      <c r="M14" s="22">
        <f t="shared" si="4"/>
        <v>24.854736842105265</v>
      </c>
      <c r="N14" s="25">
        <v>45634</v>
      </c>
      <c r="O14" s="5" t="s">
        <v>59</v>
      </c>
      <c r="P14" s="9"/>
    </row>
    <row r="15" spans="1:16" ht="15.6">
      <c r="A15" s="1">
        <v>9</v>
      </c>
      <c r="B15" s="7" t="s">
        <v>31</v>
      </c>
      <c r="C15" s="14" t="s">
        <v>4</v>
      </c>
      <c r="D15" s="16">
        <v>5</v>
      </c>
      <c r="E15" s="23">
        <f t="shared" si="0"/>
        <v>0.2</v>
      </c>
      <c r="F15" s="12">
        <v>8</v>
      </c>
      <c r="G15" s="23">
        <f t="shared" si="1"/>
        <v>0.16</v>
      </c>
      <c r="H15" s="12">
        <v>15</v>
      </c>
      <c r="I15" s="23">
        <f t="shared" si="2"/>
        <v>0.39473684210526316</v>
      </c>
      <c r="J15" s="12">
        <v>0</v>
      </c>
      <c r="K15" s="23">
        <f t="shared" si="3"/>
        <v>0</v>
      </c>
      <c r="L15" s="6">
        <f t="shared" si="4"/>
        <v>28.754736842105263</v>
      </c>
      <c r="M15" s="22">
        <f t="shared" si="4"/>
        <v>23.754736842105263</v>
      </c>
      <c r="N15" s="24">
        <v>45634</v>
      </c>
      <c r="O15" s="5" t="s">
        <v>59</v>
      </c>
      <c r="P15" s="11"/>
    </row>
    <row r="16" spans="1:16" ht="15.6">
      <c r="A16" s="3">
        <v>10</v>
      </c>
      <c r="B16" s="8" t="s">
        <v>32</v>
      </c>
      <c r="C16" s="15" t="s">
        <v>4</v>
      </c>
      <c r="D16" s="16">
        <v>5</v>
      </c>
      <c r="E16" s="23">
        <f t="shared" si="0"/>
        <v>0.2</v>
      </c>
      <c r="F16" s="12">
        <v>8</v>
      </c>
      <c r="G16" s="23">
        <f t="shared" si="1"/>
        <v>0.16</v>
      </c>
      <c r="H16" s="12">
        <v>15</v>
      </c>
      <c r="I16" s="23">
        <f t="shared" si="2"/>
        <v>0.39473684210526316</v>
      </c>
      <c r="J16" s="12">
        <v>0</v>
      </c>
      <c r="K16" s="23">
        <f t="shared" si="3"/>
        <v>0</v>
      </c>
      <c r="L16" s="6">
        <f t="shared" si="4"/>
        <v>28.754736842105263</v>
      </c>
      <c r="M16" s="22">
        <f t="shared" si="4"/>
        <v>23.754736842105263</v>
      </c>
      <c r="N16" s="25">
        <v>45634</v>
      </c>
      <c r="O16" s="5" t="s">
        <v>59</v>
      </c>
      <c r="P16" s="9"/>
    </row>
    <row r="17" spans="1:16" ht="15.6">
      <c r="A17" s="1">
        <v>11</v>
      </c>
      <c r="B17" s="7" t="s">
        <v>33</v>
      </c>
      <c r="C17" s="14" t="s">
        <v>4</v>
      </c>
      <c r="D17" s="16">
        <v>5</v>
      </c>
      <c r="E17" s="23">
        <f t="shared" si="0"/>
        <v>0.2</v>
      </c>
      <c r="F17" s="12">
        <v>8</v>
      </c>
      <c r="G17" s="23">
        <f t="shared" si="1"/>
        <v>0.16</v>
      </c>
      <c r="H17" s="12">
        <v>15</v>
      </c>
      <c r="I17" s="23">
        <f t="shared" si="2"/>
        <v>0.39473684210526316</v>
      </c>
      <c r="J17" s="12">
        <v>0</v>
      </c>
      <c r="K17" s="23">
        <f t="shared" si="3"/>
        <v>0</v>
      </c>
      <c r="L17" s="6">
        <f t="shared" si="4"/>
        <v>28.754736842105263</v>
      </c>
      <c r="M17" s="22">
        <f t="shared" si="4"/>
        <v>23.754736842105263</v>
      </c>
      <c r="N17" s="24">
        <v>45634</v>
      </c>
      <c r="O17" s="5" t="s">
        <v>59</v>
      </c>
      <c r="P17" s="11"/>
    </row>
    <row r="18" spans="1:16" ht="15.6">
      <c r="A18" s="3">
        <v>12</v>
      </c>
      <c r="B18" s="8" t="s">
        <v>34</v>
      </c>
      <c r="C18" s="15" t="s">
        <v>4</v>
      </c>
      <c r="D18" s="16">
        <v>5</v>
      </c>
      <c r="E18" s="23">
        <f t="shared" si="0"/>
        <v>0.2</v>
      </c>
      <c r="F18" s="12">
        <v>8</v>
      </c>
      <c r="G18" s="23">
        <f t="shared" si="1"/>
        <v>0.16</v>
      </c>
      <c r="H18" s="12">
        <v>15</v>
      </c>
      <c r="I18" s="23">
        <f t="shared" si="2"/>
        <v>0.39473684210526316</v>
      </c>
      <c r="J18" s="12">
        <v>0</v>
      </c>
      <c r="K18" s="23">
        <f t="shared" si="3"/>
        <v>0</v>
      </c>
      <c r="L18" s="6">
        <f t="shared" si="4"/>
        <v>28.754736842105263</v>
      </c>
      <c r="M18" s="22">
        <f t="shared" si="4"/>
        <v>23.754736842105263</v>
      </c>
      <c r="N18" s="25">
        <v>45634</v>
      </c>
      <c r="O18" s="5" t="s">
        <v>59</v>
      </c>
      <c r="P18" s="9"/>
    </row>
    <row r="19" spans="1:16" ht="15.6">
      <c r="A19" s="1">
        <v>13</v>
      </c>
      <c r="B19" s="7" t="s">
        <v>35</v>
      </c>
      <c r="C19" s="14" t="s">
        <v>4</v>
      </c>
      <c r="D19" s="16">
        <v>5</v>
      </c>
      <c r="E19" s="23">
        <f t="shared" si="0"/>
        <v>0.2</v>
      </c>
      <c r="F19" s="12">
        <v>8</v>
      </c>
      <c r="G19" s="23">
        <f t="shared" si="1"/>
        <v>0.16</v>
      </c>
      <c r="H19" s="12">
        <v>15</v>
      </c>
      <c r="I19" s="23">
        <f t="shared" si="2"/>
        <v>0.39473684210526316</v>
      </c>
      <c r="J19" s="12">
        <v>0</v>
      </c>
      <c r="K19" s="23">
        <f t="shared" si="3"/>
        <v>0</v>
      </c>
      <c r="L19" s="6">
        <f t="shared" si="4"/>
        <v>28.754736842105263</v>
      </c>
      <c r="M19" s="22">
        <f t="shared" si="4"/>
        <v>23.754736842105263</v>
      </c>
      <c r="N19" s="24">
        <v>45634</v>
      </c>
      <c r="O19" s="5" t="s">
        <v>59</v>
      </c>
      <c r="P19" s="11"/>
    </row>
    <row r="20" spans="1:16" ht="15.6">
      <c r="A20" s="3">
        <v>14</v>
      </c>
      <c r="B20" s="8" t="s">
        <v>36</v>
      </c>
      <c r="C20" s="15" t="s">
        <v>5</v>
      </c>
      <c r="D20" s="16">
        <v>5</v>
      </c>
      <c r="E20" s="23">
        <f t="shared" si="0"/>
        <v>0.2</v>
      </c>
      <c r="F20" s="12">
        <v>8</v>
      </c>
      <c r="G20" s="23">
        <f t="shared" si="1"/>
        <v>0.16</v>
      </c>
      <c r="H20" s="12">
        <v>15</v>
      </c>
      <c r="I20" s="23">
        <f t="shared" si="2"/>
        <v>0.39473684210526316</v>
      </c>
      <c r="J20" s="12">
        <v>0</v>
      </c>
      <c r="K20" s="23">
        <f t="shared" si="3"/>
        <v>0</v>
      </c>
      <c r="L20" s="6">
        <f t="shared" si="4"/>
        <v>28.754736842105263</v>
      </c>
      <c r="M20" s="22">
        <f t="shared" si="4"/>
        <v>23.754736842105263</v>
      </c>
      <c r="N20" s="25">
        <v>45634</v>
      </c>
      <c r="O20" s="5" t="s">
        <v>59</v>
      </c>
      <c r="P20" s="9"/>
    </row>
    <row r="21" spans="1:16" ht="15.6">
      <c r="A21" s="1">
        <v>15</v>
      </c>
      <c r="B21" s="7" t="s">
        <v>37</v>
      </c>
      <c r="C21" s="2" t="s">
        <v>5</v>
      </c>
      <c r="D21" s="16">
        <v>5</v>
      </c>
      <c r="E21" s="23">
        <f t="shared" si="0"/>
        <v>0.2</v>
      </c>
      <c r="F21" s="12">
        <v>8</v>
      </c>
      <c r="G21" s="23">
        <f t="shared" si="1"/>
        <v>0.16</v>
      </c>
      <c r="H21" s="12">
        <v>15</v>
      </c>
      <c r="I21" s="23">
        <f t="shared" si="2"/>
        <v>0.39473684210526316</v>
      </c>
      <c r="J21" s="12">
        <v>0</v>
      </c>
      <c r="K21" s="23">
        <f t="shared" si="3"/>
        <v>0</v>
      </c>
      <c r="L21" s="6">
        <f t="shared" si="4"/>
        <v>28.754736842105263</v>
      </c>
      <c r="M21" s="22">
        <f t="shared" si="4"/>
        <v>23.754736842105263</v>
      </c>
      <c r="N21" s="24">
        <v>45634</v>
      </c>
      <c r="O21" s="5" t="s">
        <v>59</v>
      </c>
      <c r="P21" s="11"/>
    </row>
    <row r="22" spans="1:16" ht="15.6">
      <c r="A22" s="3">
        <v>16</v>
      </c>
      <c r="B22" s="8" t="s">
        <v>38</v>
      </c>
      <c r="C22" s="4" t="s">
        <v>5</v>
      </c>
      <c r="D22" s="16">
        <v>5</v>
      </c>
      <c r="E22" s="23">
        <f t="shared" si="0"/>
        <v>0.2</v>
      </c>
      <c r="F22" s="12">
        <v>8</v>
      </c>
      <c r="G22" s="23">
        <f t="shared" si="1"/>
        <v>0.16</v>
      </c>
      <c r="H22" s="12">
        <v>15</v>
      </c>
      <c r="I22" s="23">
        <f t="shared" si="2"/>
        <v>0.39473684210526316</v>
      </c>
      <c r="J22" s="12">
        <v>0</v>
      </c>
      <c r="K22" s="23">
        <f t="shared" si="3"/>
        <v>0</v>
      </c>
      <c r="L22" s="6">
        <f t="shared" si="4"/>
        <v>28.754736842105263</v>
      </c>
      <c r="M22" s="22">
        <f t="shared" si="4"/>
        <v>23.754736842105263</v>
      </c>
      <c r="N22" s="25">
        <v>45634</v>
      </c>
      <c r="O22" s="5" t="s">
        <v>59</v>
      </c>
      <c r="P22" s="9"/>
    </row>
    <row r="23" spans="1:16" ht="15.6">
      <c r="A23" s="1">
        <v>17</v>
      </c>
      <c r="B23" s="7" t="s">
        <v>39</v>
      </c>
      <c r="C23" s="2" t="s">
        <v>5</v>
      </c>
      <c r="D23" s="16">
        <v>5</v>
      </c>
      <c r="E23" s="23">
        <f t="shared" si="0"/>
        <v>0.2</v>
      </c>
      <c r="F23" s="12">
        <v>8</v>
      </c>
      <c r="G23" s="23">
        <f t="shared" si="1"/>
        <v>0.16</v>
      </c>
      <c r="H23" s="12">
        <v>15</v>
      </c>
      <c r="I23" s="23">
        <f t="shared" si="2"/>
        <v>0.39473684210526316</v>
      </c>
      <c r="J23" s="12">
        <v>0</v>
      </c>
      <c r="K23" s="23">
        <f t="shared" si="3"/>
        <v>0</v>
      </c>
      <c r="L23" s="6">
        <f t="shared" si="4"/>
        <v>28.754736842105263</v>
      </c>
      <c r="M23" s="22">
        <f t="shared" si="4"/>
        <v>23.754736842105263</v>
      </c>
      <c r="N23" s="24">
        <v>45634</v>
      </c>
      <c r="O23" s="5" t="s">
        <v>59</v>
      </c>
      <c r="P23" s="11"/>
    </row>
    <row r="24" spans="1:16" ht="15.6">
      <c r="A24" s="3">
        <v>18</v>
      </c>
      <c r="B24" s="8" t="s">
        <v>40</v>
      </c>
      <c r="C24" s="4" t="s">
        <v>5</v>
      </c>
      <c r="D24" s="16">
        <v>5</v>
      </c>
      <c r="E24" s="23">
        <f t="shared" si="0"/>
        <v>0.2</v>
      </c>
      <c r="F24" s="12">
        <v>8</v>
      </c>
      <c r="G24" s="23">
        <f t="shared" si="1"/>
        <v>0.16</v>
      </c>
      <c r="H24" s="12">
        <v>15</v>
      </c>
      <c r="I24" s="23">
        <f t="shared" si="2"/>
        <v>0.39473684210526316</v>
      </c>
      <c r="J24" s="13">
        <v>1</v>
      </c>
      <c r="K24" s="23">
        <f>($K$6*J24)/1</f>
        <v>0.1</v>
      </c>
      <c r="L24" s="6">
        <f t="shared" ref="L24:L38" si="5">SUM(D24:J24)</f>
        <v>29.754736842105263</v>
      </c>
      <c r="M24" s="22">
        <f t="shared" ref="M24:M38" si="6">SUM(E24:K24)</f>
        <v>24.854736842105265</v>
      </c>
      <c r="N24" s="25">
        <v>45634</v>
      </c>
      <c r="O24" s="5" t="s">
        <v>59</v>
      </c>
      <c r="P24" s="9"/>
    </row>
    <row r="25" spans="1:16" ht="15.6">
      <c r="A25" s="1">
        <v>19</v>
      </c>
      <c r="B25" s="7" t="s">
        <v>41</v>
      </c>
      <c r="C25" s="2" t="s">
        <v>5</v>
      </c>
      <c r="D25" s="16">
        <v>5</v>
      </c>
      <c r="E25" s="23">
        <f t="shared" si="0"/>
        <v>0.2</v>
      </c>
      <c r="F25" s="12">
        <v>8</v>
      </c>
      <c r="G25" s="23">
        <f t="shared" si="1"/>
        <v>0.16</v>
      </c>
      <c r="H25" s="12">
        <v>15</v>
      </c>
      <c r="I25" s="23">
        <f t="shared" si="2"/>
        <v>0.39473684210526316</v>
      </c>
      <c r="J25" s="13">
        <v>1</v>
      </c>
      <c r="K25" s="23">
        <f t="shared" si="3"/>
        <v>0.1</v>
      </c>
      <c r="L25" s="6">
        <f t="shared" si="5"/>
        <v>29.754736842105263</v>
      </c>
      <c r="M25" s="22">
        <f t="shared" si="6"/>
        <v>24.854736842105265</v>
      </c>
      <c r="N25" s="24">
        <v>45634</v>
      </c>
      <c r="O25" s="5" t="s">
        <v>59</v>
      </c>
      <c r="P25" s="11"/>
    </row>
    <row r="26" spans="1:16" ht="15.6">
      <c r="A26" s="3">
        <v>20</v>
      </c>
      <c r="B26" s="8" t="s">
        <v>42</v>
      </c>
      <c r="C26" s="4" t="s">
        <v>5</v>
      </c>
      <c r="D26" s="16">
        <v>5</v>
      </c>
      <c r="E26" s="23">
        <f t="shared" si="0"/>
        <v>0.2</v>
      </c>
      <c r="F26" s="12">
        <v>8</v>
      </c>
      <c r="G26" s="23">
        <f t="shared" si="1"/>
        <v>0.16</v>
      </c>
      <c r="H26" s="12">
        <v>15</v>
      </c>
      <c r="I26" s="23">
        <f t="shared" si="2"/>
        <v>0.39473684210526316</v>
      </c>
      <c r="J26" s="13">
        <v>1</v>
      </c>
      <c r="K26" s="23">
        <f t="shared" si="3"/>
        <v>0.1</v>
      </c>
      <c r="L26" s="6">
        <f t="shared" si="5"/>
        <v>29.754736842105263</v>
      </c>
      <c r="M26" s="22">
        <f t="shared" si="6"/>
        <v>24.854736842105265</v>
      </c>
      <c r="N26" s="25">
        <v>45634</v>
      </c>
      <c r="O26" s="5" t="s">
        <v>59</v>
      </c>
      <c r="P26" s="9"/>
    </row>
    <row r="27" spans="1:16" ht="15.6">
      <c r="A27" s="1">
        <v>21</v>
      </c>
      <c r="B27" s="7" t="s">
        <v>43</v>
      </c>
      <c r="C27" s="2" t="s">
        <v>5</v>
      </c>
      <c r="D27" s="16">
        <v>5</v>
      </c>
      <c r="E27" s="23">
        <f t="shared" si="0"/>
        <v>0.2</v>
      </c>
      <c r="F27" s="12">
        <v>8</v>
      </c>
      <c r="G27" s="23">
        <f t="shared" si="1"/>
        <v>0.16</v>
      </c>
      <c r="H27" s="12">
        <v>15</v>
      </c>
      <c r="I27" s="23">
        <f t="shared" si="2"/>
        <v>0.39473684210526316</v>
      </c>
      <c r="J27" s="13">
        <v>1</v>
      </c>
      <c r="K27" s="23">
        <f t="shared" si="3"/>
        <v>0.1</v>
      </c>
      <c r="L27" s="6">
        <f t="shared" si="5"/>
        <v>29.754736842105263</v>
      </c>
      <c r="M27" s="22">
        <f t="shared" si="6"/>
        <v>24.854736842105265</v>
      </c>
      <c r="N27" s="24">
        <v>45634</v>
      </c>
      <c r="O27" s="5" t="s">
        <v>59</v>
      </c>
      <c r="P27" s="11"/>
    </row>
    <row r="28" spans="1:16" ht="15.6">
      <c r="A28" s="3">
        <v>22</v>
      </c>
      <c r="B28" s="8" t="s">
        <v>44</v>
      </c>
      <c r="C28" s="4" t="s">
        <v>5</v>
      </c>
      <c r="D28" s="16">
        <v>5</v>
      </c>
      <c r="E28" s="23">
        <f t="shared" si="0"/>
        <v>0.2</v>
      </c>
      <c r="F28" s="12">
        <v>8</v>
      </c>
      <c r="G28" s="23">
        <f t="shared" si="1"/>
        <v>0.16</v>
      </c>
      <c r="H28" s="12">
        <v>15</v>
      </c>
      <c r="I28" s="23">
        <f t="shared" si="2"/>
        <v>0.39473684210526316</v>
      </c>
      <c r="J28" s="13">
        <v>1</v>
      </c>
      <c r="K28" s="23">
        <f>($K$6*J28)/1</f>
        <v>0.1</v>
      </c>
      <c r="L28" s="6">
        <f>SUM(D28:J28)</f>
        <v>29.754736842105263</v>
      </c>
      <c r="M28" s="22">
        <f t="shared" si="6"/>
        <v>24.854736842105265</v>
      </c>
      <c r="N28" s="25">
        <v>45634</v>
      </c>
      <c r="O28" s="5" t="s">
        <v>59</v>
      </c>
      <c r="P28" s="9"/>
    </row>
    <row r="29" spans="1:16" ht="15.6">
      <c r="A29" s="1">
        <v>23</v>
      </c>
      <c r="B29" s="7" t="s">
        <v>45</v>
      </c>
      <c r="C29" s="2" t="s">
        <v>5</v>
      </c>
      <c r="D29" s="16">
        <v>5</v>
      </c>
      <c r="E29" s="23">
        <f t="shared" si="0"/>
        <v>0.2</v>
      </c>
      <c r="F29" s="12">
        <v>8</v>
      </c>
      <c r="G29" s="23">
        <f t="shared" si="1"/>
        <v>0.16</v>
      </c>
      <c r="H29" s="12">
        <v>15</v>
      </c>
      <c r="I29" s="23">
        <f t="shared" si="2"/>
        <v>0.39473684210526316</v>
      </c>
      <c r="J29" s="13">
        <v>1</v>
      </c>
      <c r="K29" s="23">
        <f t="shared" si="3"/>
        <v>0.1</v>
      </c>
      <c r="L29" s="6">
        <f t="shared" si="5"/>
        <v>29.754736842105263</v>
      </c>
      <c r="M29" s="22">
        <f t="shared" si="6"/>
        <v>24.854736842105265</v>
      </c>
      <c r="N29" s="24">
        <v>45634</v>
      </c>
      <c r="O29" s="5" t="s">
        <v>59</v>
      </c>
      <c r="P29" s="11"/>
    </row>
    <row r="30" spans="1:16" ht="15.6">
      <c r="A30" s="3">
        <v>24</v>
      </c>
      <c r="B30" s="8" t="s">
        <v>46</v>
      </c>
      <c r="C30" s="4" t="s">
        <v>5</v>
      </c>
      <c r="D30" s="16">
        <v>5</v>
      </c>
      <c r="E30" s="23">
        <f t="shared" si="0"/>
        <v>0.2</v>
      </c>
      <c r="F30" s="12">
        <v>8</v>
      </c>
      <c r="G30" s="23">
        <f t="shared" si="1"/>
        <v>0.16</v>
      </c>
      <c r="H30" s="12">
        <v>15</v>
      </c>
      <c r="I30" s="23">
        <f t="shared" si="2"/>
        <v>0.39473684210526316</v>
      </c>
      <c r="J30" s="13">
        <v>1</v>
      </c>
      <c r="K30" s="23">
        <f t="shared" si="3"/>
        <v>0.1</v>
      </c>
      <c r="L30" s="6">
        <f t="shared" si="5"/>
        <v>29.754736842105263</v>
      </c>
      <c r="M30" s="22">
        <f t="shared" si="6"/>
        <v>24.854736842105265</v>
      </c>
      <c r="N30" s="25">
        <v>45634</v>
      </c>
      <c r="O30" s="5" t="s">
        <v>59</v>
      </c>
      <c r="P30" s="9"/>
    </row>
    <row r="31" spans="1:16" ht="15.6">
      <c r="A31" s="1">
        <v>25</v>
      </c>
      <c r="B31" s="7" t="s">
        <v>47</v>
      </c>
      <c r="C31" s="2" t="s">
        <v>5</v>
      </c>
      <c r="D31" s="16">
        <v>5</v>
      </c>
      <c r="E31" s="23">
        <f t="shared" si="0"/>
        <v>0.2</v>
      </c>
      <c r="F31" s="12">
        <v>8</v>
      </c>
      <c r="G31" s="23">
        <f t="shared" si="1"/>
        <v>0.16</v>
      </c>
      <c r="H31" s="12">
        <v>15</v>
      </c>
      <c r="I31" s="23">
        <f t="shared" si="2"/>
        <v>0.39473684210526316</v>
      </c>
      <c r="J31" s="13">
        <v>1</v>
      </c>
      <c r="K31" s="23">
        <f t="shared" si="3"/>
        <v>0.1</v>
      </c>
      <c r="L31" s="6">
        <f t="shared" si="5"/>
        <v>29.754736842105263</v>
      </c>
      <c r="M31" s="22">
        <f t="shared" si="6"/>
        <v>24.854736842105265</v>
      </c>
      <c r="N31" s="24">
        <v>45634</v>
      </c>
      <c r="O31" s="5" t="s">
        <v>59</v>
      </c>
      <c r="P31" s="11"/>
    </row>
    <row r="32" spans="1:16" ht="15.6">
      <c r="A32" s="3">
        <v>26</v>
      </c>
      <c r="B32" s="8" t="s">
        <v>48</v>
      </c>
      <c r="C32" s="4" t="s">
        <v>5</v>
      </c>
      <c r="D32" s="16">
        <v>5</v>
      </c>
      <c r="E32" s="23">
        <f t="shared" si="0"/>
        <v>0.2</v>
      </c>
      <c r="F32" s="12">
        <v>8</v>
      </c>
      <c r="G32" s="23">
        <f t="shared" si="1"/>
        <v>0.16</v>
      </c>
      <c r="H32" s="12">
        <v>15</v>
      </c>
      <c r="I32" s="23">
        <f t="shared" si="2"/>
        <v>0.39473684210526316</v>
      </c>
      <c r="J32" s="13">
        <v>1</v>
      </c>
      <c r="K32" s="23">
        <f t="shared" si="3"/>
        <v>0.1</v>
      </c>
      <c r="L32" s="6">
        <f t="shared" si="5"/>
        <v>29.754736842105263</v>
      </c>
      <c r="M32" s="22">
        <f t="shared" si="6"/>
        <v>24.854736842105265</v>
      </c>
      <c r="N32" s="25">
        <v>45634</v>
      </c>
      <c r="O32" s="5" t="s">
        <v>59</v>
      </c>
      <c r="P32" s="9"/>
    </row>
    <row r="33" spans="1:16" ht="15.6">
      <c r="A33" s="1">
        <v>27</v>
      </c>
      <c r="B33" s="7" t="s">
        <v>49</v>
      </c>
      <c r="C33" s="2" t="s">
        <v>5</v>
      </c>
      <c r="D33" s="16">
        <v>5</v>
      </c>
      <c r="E33" s="23">
        <f t="shared" si="0"/>
        <v>0.2</v>
      </c>
      <c r="F33" s="12">
        <v>8</v>
      </c>
      <c r="G33" s="23">
        <f t="shared" si="1"/>
        <v>0.16</v>
      </c>
      <c r="H33" s="12">
        <v>15</v>
      </c>
      <c r="I33" s="23">
        <f t="shared" si="2"/>
        <v>0.39473684210526316</v>
      </c>
      <c r="J33" s="13">
        <v>1</v>
      </c>
      <c r="K33" s="23">
        <f t="shared" si="3"/>
        <v>0.1</v>
      </c>
      <c r="L33" s="6">
        <f t="shared" si="5"/>
        <v>29.754736842105263</v>
      </c>
      <c r="M33" s="22">
        <f t="shared" si="6"/>
        <v>24.854736842105265</v>
      </c>
      <c r="N33" s="24">
        <v>45634</v>
      </c>
      <c r="O33" s="5" t="s">
        <v>59</v>
      </c>
      <c r="P33" s="11"/>
    </row>
    <row r="34" spans="1:16" ht="15.6">
      <c r="A34" s="3">
        <v>28</v>
      </c>
      <c r="B34" s="8" t="s">
        <v>50</v>
      </c>
      <c r="C34" s="4" t="s">
        <v>6</v>
      </c>
      <c r="D34" s="16">
        <v>5</v>
      </c>
      <c r="E34" s="23">
        <f t="shared" si="0"/>
        <v>0.2</v>
      </c>
      <c r="F34" s="12">
        <v>8</v>
      </c>
      <c r="G34" s="23">
        <f t="shared" si="1"/>
        <v>0.16</v>
      </c>
      <c r="H34" s="12">
        <v>15</v>
      </c>
      <c r="I34" s="23">
        <f t="shared" si="2"/>
        <v>0.39473684210526316</v>
      </c>
      <c r="J34" s="13">
        <v>1</v>
      </c>
      <c r="K34" s="23">
        <f t="shared" si="3"/>
        <v>0.1</v>
      </c>
      <c r="L34" s="6">
        <f t="shared" si="5"/>
        <v>29.754736842105263</v>
      </c>
      <c r="M34" s="22">
        <f t="shared" si="6"/>
        <v>24.854736842105265</v>
      </c>
      <c r="N34" s="25">
        <v>45634</v>
      </c>
      <c r="O34" s="5" t="s">
        <v>59</v>
      </c>
      <c r="P34" s="9"/>
    </row>
    <row r="35" spans="1:16" ht="15.6">
      <c r="A35" s="1">
        <v>29</v>
      </c>
      <c r="B35" s="7" t="s">
        <v>51</v>
      </c>
      <c r="C35" s="2" t="s">
        <v>6</v>
      </c>
      <c r="D35" s="16">
        <v>5</v>
      </c>
      <c r="E35" s="23">
        <f t="shared" si="0"/>
        <v>0.2</v>
      </c>
      <c r="F35" s="12">
        <v>8</v>
      </c>
      <c r="G35" s="23">
        <f t="shared" si="1"/>
        <v>0.16</v>
      </c>
      <c r="H35" s="12">
        <v>15</v>
      </c>
      <c r="I35" s="23">
        <f t="shared" si="2"/>
        <v>0.39473684210526316</v>
      </c>
      <c r="J35" s="13">
        <v>1</v>
      </c>
      <c r="K35" s="23">
        <f t="shared" si="3"/>
        <v>0.1</v>
      </c>
      <c r="L35" s="6">
        <f t="shared" si="5"/>
        <v>29.754736842105263</v>
      </c>
      <c r="M35" s="22">
        <f t="shared" si="6"/>
        <v>24.854736842105265</v>
      </c>
      <c r="N35" s="24">
        <v>45634</v>
      </c>
      <c r="O35" s="5" t="s">
        <v>59</v>
      </c>
      <c r="P35" s="11"/>
    </row>
    <row r="36" spans="1:16" ht="15.6">
      <c r="A36" s="3">
        <v>30</v>
      </c>
      <c r="B36" s="8" t="s">
        <v>52</v>
      </c>
      <c r="C36" s="4" t="s">
        <v>7</v>
      </c>
      <c r="D36" s="16">
        <v>5</v>
      </c>
      <c r="E36" s="23">
        <f t="shared" si="0"/>
        <v>0.2</v>
      </c>
      <c r="F36" s="12">
        <v>8</v>
      </c>
      <c r="G36" s="23">
        <f t="shared" si="1"/>
        <v>0.16</v>
      </c>
      <c r="H36" s="12">
        <v>15</v>
      </c>
      <c r="I36" s="23">
        <f t="shared" si="2"/>
        <v>0.39473684210526316</v>
      </c>
      <c r="J36" s="13">
        <v>1</v>
      </c>
      <c r="K36" s="23">
        <f t="shared" si="3"/>
        <v>0.1</v>
      </c>
      <c r="L36" s="6">
        <f t="shared" si="5"/>
        <v>29.754736842105263</v>
      </c>
      <c r="M36" s="22">
        <f t="shared" si="6"/>
        <v>24.854736842105265</v>
      </c>
      <c r="N36" s="25">
        <v>45634</v>
      </c>
      <c r="O36" s="5" t="s">
        <v>59</v>
      </c>
      <c r="P36" s="9"/>
    </row>
    <row r="37" spans="1:16" ht="15.6">
      <c r="A37" s="1">
        <v>31</v>
      </c>
      <c r="B37" s="7" t="s">
        <v>53</v>
      </c>
      <c r="C37" s="2" t="s">
        <v>7</v>
      </c>
      <c r="D37" s="16">
        <v>5</v>
      </c>
      <c r="E37" s="23">
        <f t="shared" si="0"/>
        <v>0.2</v>
      </c>
      <c r="F37" s="12">
        <v>8</v>
      </c>
      <c r="G37" s="23">
        <f t="shared" si="1"/>
        <v>0.16</v>
      </c>
      <c r="H37" s="12">
        <v>15</v>
      </c>
      <c r="I37" s="23">
        <f t="shared" si="2"/>
        <v>0.39473684210526316</v>
      </c>
      <c r="J37" s="13">
        <v>1</v>
      </c>
      <c r="K37" s="23">
        <f t="shared" si="3"/>
        <v>0.1</v>
      </c>
      <c r="L37" s="6">
        <f t="shared" si="5"/>
        <v>29.754736842105263</v>
      </c>
      <c r="M37" s="22">
        <f t="shared" si="6"/>
        <v>24.854736842105265</v>
      </c>
      <c r="N37" s="24">
        <v>45634</v>
      </c>
      <c r="O37" s="5" t="s">
        <v>59</v>
      </c>
      <c r="P37" s="11"/>
    </row>
    <row r="38" spans="1:16" ht="15.6">
      <c r="A38" s="3">
        <v>32</v>
      </c>
      <c r="B38" s="8" t="s">
        <v>54</v>
      </c>
      <c r="C38" s="4" t="s">
        <v>7</v>
      </c>
      <c r="D38" s="16">
        <v>5</v>
      </c>
      <c r="E38" s="23">
        <f t="shared" si="0"/>
        <v>0.2</v>
      </c>
      <c r="F38" s="12">
        <v>8</v>
      </c>
      <c r="G38" s="23">
        <f t="shared" si="1"/>
        <v>0.16</v>
      </c>
      <c r="H38" s="12">
        <v>15</v>
      </c>
      <c r="I38" s="23">
        <f t="shared" si="2"/>
        <v>0.39473684210526316</v>
      </c>
      <c r="J38" s="13">
        <v>1</v>
      </c>
      <c r="K38" s="23">
        <f t="shared" si="3"/>
        <v>0.1</v>
      </c>
      <c r="L38" s="6">
        <f t="shared" si="5"/>
        <v>29.754736842105263</v>
      </c>
      <c r="M38" s="22">
        <f t="shared" si="6"/>
        <v>24.854736842105265</v>
      </c>
      <c r="N38" s="25">
        <v>45634</v>
      </c>
      <c r="O38" s="5" t="s">
        <v>59</v>
      </c>
      <c r="P38" s="9"/>
    </row>
  </sheetData>
  <mergeCells count="11">
    <mergeCell ref="H1:I5"/>
    <mergeCell ref="N1:N6"/>
    <mergeCell ref="P1:P6"/>
    <mergeCell ref="O1:O6"/>
    <mergeCell ref="L1:M5"/>
    <mergeCell ref="J1:K5"/>
    <mergeCell ref="A1:A6"/>
    <mergeCell ref="B1:B6"/>
    <mergeCell ref="C1:C6"/>
    <mergeCell ref="D1:E5"/>
    <mergeCell ref="F1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"/>
  <sheetViews>
    <sheetView workbookViewId="0">
      <selection activeCell="L7" sqref="L7"/>
    </sheetView>
  </sheetViews>
  <sheetFormatPr defaultColWidth="12.6640625" defaultRowHeight="15.75" customHeight="1"/>
  <cols>
    <col min="1" max="1" width="3.109375" bestFit="1" customWidth="1"/>
    <col min="2" max="2" width="35.6640625" bestFit="1" customWidth="1"/>
    <col min="3" max="13" width="16" customWidth="1"/>
    <col min="14" max="14" width="27.33203125" customWidth="1"/>
    <col min="15" max="16" width="16" customWidth="1"/>
  </cols>
  <sheetData>
    <row r="1" spans="1:16" ht="15.75" customHeight="1">
      <c r="A1" s="30" t="s">
        <v>0</v>
      </c>
      <c r="B1" s="30" t="s">
        <v>1</v>
      </c>
      <c r="C1" s="33" t="s">
        <v>2</v>
      </c>
      <c r="D1" s="26" t="s">
        <v>9</v>
      </c>
      <c r="E1" s="27"/>
      <c r="F1" s="26" t="s">
        <v>10</v>
      </c>
      <c r="G1" s="27"/>
      <c r="H1" s="26" t="s">
        <v>11</v>
      </c>
      <c r="I1" s="27"/>
      <c r="J1" s="26" t="s">
        <v>12</v>
      </c>
      <c r="K1" s="27"/>
      <c r="L1" s="26" t="s">
        <v>3</v>
      </c>
      <c r="M1" s="27"/>
      <c r="N1" s="38" t="s">
        <v>17</v>
      </c>
      <c r="O1" s="38" t="s">
        <v>8</v>
      </c>
      <c r="P1" s="38"/>
    </row>
    <row r="2" spans="1:16" ht="15.75" customHeight="1">
      <c r="A2" s="31"/>
      <c r="B2" s="31"/>
      <c r="C2" s="34"/>
      <c r="D2" s="28"/>
      <c r="E2" s="29"/>
      <c r="F2" s="28"/>
      <c r="G2" s="29"/>
      <c r="H2" s="28"/>
      <c r="I2" s="29"/>
      <c r="J2" s="28"/>
      <c r="K2" s="29"/>
      <c r="L2" s="28"/>
      <c r="M2" s="29"/>
      <c r="N2" s="39"/>
      <c r="O2" s="39"/>
      <c r="P2" s="39"/>
    </row>
    <row r="3" spans="1:16" ht="15.75" customHeight="1">
      <c r="A3" s="31"/>
      <c r="B3" s="31"/>
      <c r="C3" s="34"/>
      <c r="D3" s="28"/>
      <c r="E3" s="29"/>
      <c r="F3" s="28"/>
      <c r="G3" s="29"/>
      <c r="H3" s="28"/>
      <c r="I3" s="29"/>
      <c r="J3" s="28"/>
      <c r="K3" s="29"/>
      <c r="L3" s="28"/>
      <c r="M3" s="29"/>
      <c r="N3" s="39"/>
      <c r="O3" s="39"/>
      <c r="P3" s="39"/>
    </row>
    <row r="4" spans="1:16" ht="15.75" customHeight="1">
      <c r="A4" s="31"/>
      <c r="B4" s="31"/>
      <c r="C4" s="34"/>
      <c r="D4" s="28"/>
      <c r="E4" s="29"/>
      <c r="F4" s="28"/>
      <c r="G4" s="29"/>
      <c r="H4" s="28"/>
      <c r="I4" s="29"/>
      <c r="J4" s="28"/>
      <c r="K4" s="29"/>
      <c r="L4" s="28"/>
      <c r="M4" s="29"/>
      <c r="N4" s="39"/>
      <c r="O4" s="39"/>
      <c r="P4" s="39"/>
    </row>
    <row r="5" spans="1:16" ht="15.75" customHeight="1">
      <c r="A5" s="31"/>
      <c r="B5" s="31"/>
      <c r="C5" s="34"/>
      <c r="D5" s="28"/>
      <c r="E5" s="29"/>
      <c r="F5" s="28"/>
      <c r="G5" s="29"/>
      <c r="H5" s="28"/>
      <c r="I5" s="29"/>
      <c r="J5" s="36"/>
      <c r="K5" s="37"/>
      <c r="L5" s="28"/>
      <c r="M5" s="29"/>
      <c r="N5" s="39"/>
      <c r="O5" s="39"/>
      <c r="P5" s="39"/>
    </row>
    <row r="6" spans="1:16" ht="15.75" customHeight="1">
      <c r="A6" s="32"/>
      <c r="B6" s="32"/>
      <c r="C6" s="35"/>
      <c r="D6" s="18" t="s">
        <v>13</v>
      </c>
      <c r="E6" s="19">
        <v>0.2</v>
      </c>
      <c r="F6" s="18" t="s">
        <v>55</v>
      </c>
      <c r="G6" s="19">
        <v>0.2</v>
      </c>
      <c r="H6" s="18" t="s">
        <v>20</v>
      </c>
      <c r="I6" s="19">
        <v>0.5</v>
      </c>
      <c r="J6" s="18" t="s">
        <v>16</v>
      </c>
      <c r="K6" s="19">
        <v>0.1</v>
      </c>
      <c r="L6" s="20" t="s">
        <v>56</v>
      </c>
      <c r="M6" s="21">
        <v>1</v>
      </c>
      <c r="N6" s="37"/>
      <c r="O6" s="40"/>
      <c r="P6" s="40"/>
    </row>
    <row r="7" spans="1:16" ht="15.6">
      <c r="A7" s="1">
        <v>1</v>
      </c>
      <c r="B7" s="7" t="s">
        <v>21</v>
      </c>
      <c r="C7" s="2" t="s">
        <v>19</v>
      </c>
      <c r="D7" s="16"/>
      <c r="E7" s="23">
        <f>($E$6*D7)/5</f>
        <v>0</v>
      </c>
      <c r="F7" s="12"/>
      <c r="G7" s="23">
        <f>($G$6*F7)/8</f>
        <v>0</v>
      </c>
      <c r="H7" s="12"/>
      <c r="I7" s="23">
        <f>($I$6*H7)/28</f>
        <v>0</v>
      </c>
      <c r="J7" s="12"/>
      <c r="K7" s="23">
        <f>($K$6*J7)/1</f>
        <v>0</v>
      </c>
      <c r="L7" s="6">
        <f>D7+F7+H7+J7</f>
        <v>0</v>
      </c>
      <c r="M7" s="22">
        <f>E7+G7+I7+K7</f>
        <v>0</v>
      </c>
      <c r="N7" s="5"/>
      <c r="O7" s="5"/>
      <c r="P7" s="11"/>
    </row>
    <row r="8" spans="1:16" ht="15.6">
      <c r="A8" s="3">
        <v>2</v>
      </c>
      <c r="B8" s="8" t="s">
        <v>22</v>
      </c>
      <c r="C8" s="4" t="s">
        <v>19</v>
      </c>
      <c r="D8" s="17"/>
      <c r="E8" s="23">
        <f t="shared" ref="E8" si="0">($E$6*D8)/5</f>
        <v>0</v>
      </c>
      <c r="F8" s="13"/>
      <c r="G8" s="23">
        <f t="shared" ref="G8" si="1">($G$6*F8)/10</f>
        <v>0</v>
      </c>
      <c r="H8" s="13"/>
      <c r="I8" s="23">
        <f>($I$6*H8)/28</f>
        <v>0</v>
      </c>
      <c r="J8" s="13"/>
      <c r="K8" s="23">
        <f t="shared" ref="K8" si="2">($K$6*J8)/1</f>
        <v>0</v>
      </c>
      <c r="L8" s="6">
        <f t="shared" ref="L8:M8" si="3">SUM(D8:J8)</f>
        <v>0</v>
      </c>
      <c r="M8" s="22">
        <f t="shared" si="3"/>
        <v>0</v>
      </c>
      <c r="N8" s="10"/>
      <c r="O8" s="10"/>
      <c r="P8" s="9"/>
    </row>
  </sheetData>
  <mergeCells count="11">
    <mergeCell ref="J1:K5"/>
    <mergeCell ref="L1:M5"/>
    <mergeCell ref="N1:N6"/>
    <mergeCell ref="O1:O6"/>
    <mergeCell ref="P1:P6"/>
    <mergeCell ref="H1:I5"/>
    <mergeCell ref="A1:A6"/>
    <mergeCell ref="B1:B6"/>
    <mergeCell ref="C1:C6"/>
    <mergeCell ref="D1:E5"/>
    <mergeCell ref="F1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01-12(Employees)</vt:lpstr>
      <vt:lpstr>01-12(SP)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2024-07-29T20:24:45Z</dcterms:created>
  <dcterms:modified xsi:type="dcterms:W3CDTF">2024-12-08T09:34:17Z</dcterms:modified>
</cp:coreProperties>
</file>