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358f790fe28683a0/Desktop/dark-souls-3-cheat-sheet-gh-pages/"/>
    </mc:Choice>
  </mc:AlternateContent>
  <xr:revisionPtr revIDLastSave="0" documentId="8_{EBE3865E-298D-4D60-8FAE-42C1B25CF7BA}" xr6:coauthVersionLast="45" xr6:coauthVersionMax="45" xr10:uidLastSave="{00000000-0000-0000-0000-000000000000}"/>
  <bookViews>
    <workbookView xWindow="-28920" yWindow="-120" windowWidth="29040" windowHeight="15840" xr2:uid="{CCD51529-5C69-4C71-9A09-88B41ED24EEE}"/>
  </bookViews>
  <sheets>
    <sheet name="Zones" sheetId="2" r:id="rId1"/>
    <sheet name="Playthrough" sheetId="1" r:id="rId2"/>
    <sheet name="Classes" sheetId="3" r:id="rId3"/>
  </sheets>
  <definedNames>
    <definedName name="_xlnm._FilterDatabase" localSheetId="1" hidden="1">Playthrough!$A$1:$M$1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3" i="1" l="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3" i="1"/>
  <c r="L4" i="1"/>
  <c r="L5" i="1"/>
  <c r="L6" i="1"/>
  <c r="L7" i="1"/>
  <c r="L8" i="1"/>
  <c r="L9" i="1"/>
  <c r="L10" i="1"/>
  <c r="L11" i="1"/>
  <c r="L12" i="1"/>
  <c r="L13" i="1"/>
  <c r="L14" i="1"/>
  <c r="L15" i="1"/>
  <c r="L16" i="1"/>
  <c r="L17" i="1"/>
  <c r="L18" i="1"/>
  <c r="L19" i="1"/>
  <c r="L20" i="1"/>
  <c r="L21" i="1"/>
  <c r="L22" i="1"/>
  <c r="F98" i="1"/>
  <c r="C98" i="1"/>
  <c r="F49" i="1"/>
  <c r="C49" i="1"/>
  <c r="F40" i="1"/>
  <c r="C40" i="1"/>
  <c r="F27" i="1"/>
  <c r="C27" i="1"/>
  <c r="B65" i="2"/>
  <c r="C65" i="2" s="1"/>
  <c r="A1" i="2" a="1"/>
  <c r="A1" i="2" s="1"/>
  <c r="J27" i="1" s="1"/>
  <c r="C3" i="1"/>
  <c r="C4" i="1"/>
  <c r="C5" i="1"/>
  <c r="C6" i="1"/>
  <c r="C7" i="1"/>
  <c r="C8" i="1"/>
  <c r="C9" i="1"/>
  <c r="C10" i="1"/>
  <c r="C11" i="1"/>
  <c r="C12" i="1"/>
  <c r="C13" i="1"/>
  <c r="C14" i="1"/>
  <c r="C15" i="1"/>
  <c r="C16" i="1"/>
  <c r="C17" i="1"/>
  <c r="C18" i="1"/>
  <c r="C19" i="1"/>
  <c r="C20" i="1"/>
  <c r="C21" i="1"/>
  <c r="C22" i="1"/>
  <c r="C23" i="1"/>
  <c r="C24" i="1"/>
  <c r="C25" i="1"/>
  <c r="C26" i="1"/>
  <c r="C28" i="1"/>
  <c r="C29" i="1"/>
  <c r="C30" i="1"/>
  <c r="C31" i="1"/>
  <c r="C32" i="1"/>
  <c r="C33" i="1"/>
  <c r="C34" i="1"/>
  <c r="C35" i="1"/>
  <c r="C36" i="1"/>
  <c r="C37" i="1"/>
  <c r="C38" i="1"/>
  <c r="C39" i="1"/>
  <c r="C41" i="1"/>
  <c r="C42" i="1"/>
  <c r="C43" i="1"/>
  <c r="C44" i="1"/>
  <c r="C45" i="1"/>
  <c r="C46" i="1"/>
  <c r="C47" i="1"/>
  <c r="C48"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2" i="1"/>
  <c r="B4" i="2"/>
  <c r="B5" i="2" s="1"/>
  <c r="B6" i="2" s="1"/>
  <c r="B7" i="2" s="1"/>
  <c r="B8" i="2" s="1"/>
  <c r="B9" i="2" s="1"/>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3" i="2"/>
  <c r="K98" i="1" l="1"/>
  <c r="B98" i="1"/>
  <c r="J98" i="1"/>
  <c r="K49" i="1"/>
  <c r="B49" i="1"/>
  <c r="J49" i="1"/>
  <c r="K40" i="1"/>
  <c r="B40" i="1"/>
  <c r="J40" i="1"/>
  <c r="K27" i="1"/>
  <c r="B27" i="1"/>
  <c r="B66" i="2"/>
  <c r="J32" i="1"/>
  <c r="J60" i="1"/>
  <c r="J93" i="1"/>
  <c r="J119" i="1"/>
  <c r="J145" i="1"/>
  <c r="J178" i="1"/>
  <c r="J204" i="1"/>
  <c r="J237" i="1"/>
  <c r="J263" i="1"/>
  <c r="J289" i="1"/>
  <c r="J321" i="1"/>
  <c r="J345" i="1"/>
  <c r="J369" i="1"/>
  <c r="J393" i="1"/>
  <c r="J417" i="1"/>
  <c r="J34" i="1"/>
  <c r="J95" i="1"/>
  <c r="J154" i="1"/>
  <c r="J213" i="1"/>
  <c r="J298" i="1"/>
  <c r="J347" i="1"/>
  <c r="J419" i="1"/>
  <c r="J35" i="1"/>
  <c r="J96" i="1"/>
  <c r="J155" i="1"/>
  <c r="J214" i="1"/>
  <c r="J273" i="1"/>
  <c r="J324" i="1"/>
  <c r="J396" i="1"/>
  <c r="J11" i="1"/>
  <c r="J71" i="1"/>
  <c r="J130" i="1"/>
  <c r="J189" i="1"/>
  <c r="J274" i="1"/>
  <c r="J300" i="1"/>
  <c r="J373" i="1"/>
  <c r="J397" i="1"/>
  <c r="J12" i="1"/>
  <c r="J72" i="1"/>
  <c r="J157" i="1"/>
  <c r="J216" i="1"/>
  <c r="J275" i="1"/>
  <c r="J332" i="1"/>
  <c r="J380" i="1"/>
  <c r="J46" i="1"/>
  <c r="J106" i="1"/>
  <c r="J165" i="1"/>
  <c r="J276" i="1"/>
  <c r="J357" i="1"/>
  <c r="J20" i="1"/>
  <c r="J133" i="1"/>
  <c r="J192" i="1"/>
  <c r="J310" i="1"/>
  <c r="J382" i="1"/>
  <c r="J48" i="1"/>
  <c r="J141" i="1"/>
  <c r="J226" i="1"/>
  <c r="J335" i="1"/>
  <c r="J22" i="1"/>
  <c r="J142" i="1"/>
  <c r="J253" i="1"/>
  <c r="J312" i="1"/>
  <c r="J384" i="1"/>
  <c r="J58" i="1"/>
  <c r="J143" i="1"/>
  <c r="J261" i="1"/>
  <c r="J337" i="1"/>
  <c r="J409" i="1"/>
  <c r="J85" i="1"/>
  <c r="J177" i="1"/>
  <c r="J262" i="1"/>
  <c r="J344" i="1"/>
  <c r="J416" i="1"/>
  <c r="J9" i="1"/>
  <c r="J33" i="1"/>
  <c r="J61" i="1"/>
  <c r="J94" i="1"/>
  <c r="J120" i="1"/>
  <c r="J153" i="1"/>
  <c r="J179" i="1"/>
  <c r="J205" i="1"/>
  <c r="J238" i="1"/>
  <c r="J264" i="1"/>
  <c r="J297" i="1"/>
  <c r="J322" i="1"/>
  <c r="J346" i="1"/>
  <c r="J370" i="1"/>
  <c r="J394" i="1"/>
  <c r="J418" i="1"/>
  <c r="J10" i="1"/>
  <c r="J69" i="1"/>
  <c r="J121" i="1"/>
  <c r="J180" i="1"/>
  <c r="J239" i="1"/>
  <c r="J265" i="1"/>
  <c r="J323" i="1"/>
  <c r="J371" i="1"/>
  <c r="J395" i="1"/>
  <c r="J70" i="1"/>
  <c r="J129" i="1"/>
  <c r="J181" i="1"/>
  <c r="J240" i="1"/>
  <c r="J299" i="1"/>
  <c r="J348" i="1"/>
  <c r="J372" i="1"/>
  <c r="J420" i="1"/>
  <c r="J44" i="1"/>
  <c r="J156" i="1"/>
  <c r="J215" i="1"/>
  <c r="J241" i="1"/>
  <c r="J325" i="1"/>
  <c r="J349" i="1"/>
  <c r="J421" i="1"/>
  <c r="J45" i="1"/>
  <c r="J105" i="1"/>
  <c r="J131" i="1"/>
  <c r="J190" i="1"/>
  <c r="J249" i="1"/>
  <c r="J301" i="1"/>
  <c r="J356" i="1"/>
  <c r="J404" i="1"/>
  <c r="J73" i="1"/>
  <c r="J132" i="1"/>
  <c r="J191" i="1"/>
  <c r="J250" i="1"/>
  <c r="J333" i="1"/>
  <c r="J405" i="1"/>
  <c r="J81" i="1"/>
  <c r="J166" i="1"/>
  <c r="J251" i="1"/>
  <c r="J277" i="1"/>
  <c r="J358" i="1"/>
  <c r="J21" i="1"/>
  <c r="J108" i="1"/>
  <c r="J193" i="1"/>
  <c r="J285" i="1"/>
  <c r="J359" i="1"/>
  <c r="J407" i="1"/>
  <c r="J83" i="1"/>
  <c r="J109" i="1"/>
  <c r="J201" i="1"/>
  <c r="J286" i="1"/>
  <c r="J360" i="1"/>
  <c r="J408" i="1"/>
  <c r="J84" i="1"/>
  <c r="J169" i="1"/>
  <c r="J228" i="1"/>
  <c r="J313" i="1"/>
  <c r="J385" i="1"/>
  <c r="J59" i="1"/>
  <c r="J144" i="1"/>
  <c r="J229" i="1"/>
  <c r="J320" i="1"/>
  <c r="J368" i="1"/>
  <c r="J19" i="1"/>
  <c r="J217" i="1"/>
  <c r="J309" i="1"/>
  <c r="J381" i="1"/>
  <c r="J47" i="1"/>
  <c r="J107" i="1"/>
  <c r="J225" i="1"/>
  <c r="J334" i="1"/>
  <c r="J406" i="1"/>
  <c r="J82" i="1"/>
  <c r="J167" i="1"/>
  <c r="J252" i="1"/>
  <c r="J311" i="1"/>
  <c r="J383" i="1"/>
  <c r="J57" i="1"/>
  <c r="J168" i="1"/>
  <c r="J227" i="1"/>
  <c r="J336" i="1"/>
  <c r="J23" i="1"/>
  <c r="J117" i="1"/>
  <c r="J202" i="1"/>
  <c r="J287" i="1"/>
  <c r="J361" i="1"/>
  <c r="J31" i="1"/>
  <c r="J118" i="1"/>
  <c r="J203" i="1"/>
  <c r="J288" i="1"/>
  <c r="J392" i="1"/>
  <c r="J13" i="1"/>
  <c r="J24" i="1"/>
  <c r="J36" i="1"/>
  <c r="J50" i="1"/>
  <c r="J62" i="1"/>
  <c r="J74" i="1"/>
  <c r="J86" i="1"/>
  <c r="J97" i="1"/>
  <c r="J110" i="1"/>
  <c r="J122" i="1"/>
  <c r="J134" i="1"/>
  <c r="J146" i="1"/>
  <c r="J158" i="1"/>
  <c r="J170" i="1"/>
  <c r="J182" i="1"/>
  <c r="J194" i="1"/>
  <c r="J206" i="1"/>
  <c r="J218" i="1"/>
  <c r="J230" i="1"/>
  <c r="J242" i="1"/>
  <c r="J254" i="1"/>
  <c r="J266" i="1"/>
  <c r="J278" i="1"/>
  <c r="J290" i="1"/>
  <c r="J302" i="1"/>
  <c r="J314" i="1"/>
  <c r="J326" i="1"/>
  <c r="J338" i="1"/>
  <c r="J350" i="1"/>
  <c r="J362" i="1"/>
  <c r="J374" i="1"/>
  <c r="J386" i="1"/>
  <c r="J398" i="1"/>
  <c r="J410" i="1"/>
  <c r="J422" i="1"/>
  <c r="J327" i="1"/>
  <c r="J351" i="1"/>
  <c r="J375" i="1"/>
  <c r="J411" i="1"/>
  <c r="J89" i="1"/>
  <c r="J149" i="1"/>
  <c r="J197" i="1"/>
  <c r="J233" i="1"/>
  <c r="J293" i="1"/>
  <c r="J329" i="1"/>
  <c r="J365" i="1"/>
  <c r="J389" i="1"/>
  <c r="J17" i="1"/>
  <c r="J66" i="1"/>
  <c r="J90" i="1"/>
  <c r="J138" i="1"/>
  <c r="J174" i="1"/>
  <c r="J210" i="1"/>
  <c r="J246" i="1"/>
  <c r="J270" i="1"/>
  <c r="J306" i="1"/>
  <c r="J342" i="1"/>
  <c r="J366" i="1"/>
  <c r="J402" i="1"/>
  <c r="J18" i="1"/>
  <c r="J67" i="1"/>
  <c r="J91" i="1"/>
  <c r="J139" i="1"/>
  <c r="J175" i="1"/>
  <c r="J223" i="1"/>
  <c r="J259" i="1"/>
  <c r="J295" i="1"/>
  <c r="J331" i="1"/>
  <c r="J379" i="1"/>
  <c r="J8" i="1"/>
  <c r="J43" i="1"/>
  <c r="J80" i="1"/>
  <c r="J116" i="1"/>
  <c r="J152" i="1"/>
  <c r="J188" i="1"/>
  <c r="J224" i="1"/>
  <c r="J260" i="1"/>
  <c r="J296" i="1"/>
  <c r="J14" i="1"/>
  <c r="J25" i="1"/>
  <c r="J37" i="1"/>
  <c r="J51" i="1"/>
  <c r="J63" i="1"/>
  <c r="J75" i="1"/>
  <c r="J87" i="1"/>
  <c r="J99" i="1"/>
  <c r="J111" i="1"/>
  <c r="J123" i="1"/>
  <c r="J135" i="1"/>
  <c r="J147" i="1"/>
  <c r="J159" i="1"/>
  <c r="J171" i="1"/>
  <c r="J183" i="1"/>
  <c r="J195" i="1"/>
  <c r="J207" i="1"/>
  <c r="J219" i="1"/>
  <c r="J231" i="1"/>
  <c r="J243" i="1"/>
  <c r="J255" i="1"/>
  <c r="J267" i="1"/>
  <c r="J279" i="1"/>
  <c r="J291" i="1"/>
  <c r="J303" i="1"/>
  <c r="J315" i="1"/>
  <c r="J339" i="1"/>
  <c r="J363" i="1"/>
  <c r="J387" i="1"/>
  <c r="J399" i="1"/>
  <c r="J3" i="1"/>
  <c r="J113" i="1"/>
  <c r="J137" i="1"/>
  <c r="J173" i="1"/>
  <c r="J209" i="1"/>
  <c r="J245" i="1"/>
  <c r="J269" i="1"/>
  <c r="J305" i="1"/>
  <c r="J341" i="1"/>
  <c r="J377" i="1"/>
  <c r="J413" i="1"/>
  <c r="J28" i="1"/>
  <c r="J54" i="1"/>
  <c r="J102" i="1"/>
  <c r="J126" i="1"/>
  <c r="J162" i="1"/>
  <c r="J198" i="1"/>
  <c r="J234" i="1"/>
  <c r="J282" i="1"/>
  <c r="J318" i="1"/>
  <c r="J354" i="1"/>
  <c r="J390" i="1"/>
  <c r="J414" i="1"/>
  <c r="J29" i="1"/>
  <c r="J55" i="1"/>
  <c r="J103" i="1"/>
  <c r="J127" i="1"/>
  <c r="J163" i="1"/>
  <c r="J199" i="1"/>
  <c r="J247" i="1"/>
  <c r="J271" i="1"/>
  <c r="J307" i="1"/>
  <c r="J343" i="1"/>
  <c r="J367" i="1"/>
  <c r="J415" i="1"/>
  <c r="J68" i="1"/>
  <c r="J104" i="1"/>
  <c r="J140" i="1"/>
  <c r="J176" i="1"/>
  <c r="J212" i="1"/>
  <c r="J248" i="1"/>
  <c r="J272" i="1"/>
  <c r="J308" i="1"/>
  <c r="J4" i="1"/>
  <c r="J15" i="1"/>
  <c r="J26" i="1"/>
  <c r="J38" i="1"/>
  <c r="J52" i="1"/>
  <c r="J64" i="1"/>
  <c r="J76" i="1"/>
  <c r="J88" i="1"/>
  <c r="J100" i="1"/>
  <c r="J112" i="1"/>
  <c r="J124" i="1"/>
  <c r="J136" i="1"/>
  <c r="J148" i="1"/>
  <c r="J160" i="1"/>
  <c r="J172" i="1"/>
  <c r="J184" i="1"/>
  <c r="J196" i="1"/>
  <c r="J208" i="1"/>
  <c r="J220" i="1"/>
  <c r="J232" i="1"/>
  <c r="J244" i="1"/>
  <c r="J256" i="1"/>
  <c r="J268" i="1"/>
  <c r="J280" i="1"/>
  <c r="J292" i="1"/>
  <c r="J304" i="1"/>
  <c r="J316" i="1"/>
  <c r="J328" i="1"/>
  <c r="J340" i="1"/>
  <c r="J352" i="1"/>
  <c r="J364" i="1"/>
  <c r="J376" i="1"/>
  <c r="J388" i="1"/>
  <c r="J400" i="1"/>
  <c r="J412" i="1"/>
  <c r="J2" i="1"/>
  <c r="J5" i="1"/>
  <c r="J16" i="1"/>
  <c r="J39" i="1"/>
  <c r="J53" i="1"/>
  <c r="J65" i="1"/>
  <c r="J77" i="1"/>
  <c r="J101" i="1"/>
  <c r="J125" i="1"/>
  <c r="J161" i="1"/>
  <c r="J185" i="1"/>
  <c r="J221" i="1"/>
  <c r="J257" i="1"/>
  <c r="J281" i="1"/>
  <c r="J317" i="1"/>
  <c r="J353" i="1"/>
  <c r="J401" i="1"/>
  <c r="J6" i="1"/>
  <c r="J41" i="1"/>
  <c r="J78" i="1"/>
  <c r="J114" i="1"/>
  <c r="J150" i="1"/>
  <c r="J186" i="1"/>
  <c r="J222" i="1"/>
  <c r="J258" i="1"/>
  <c r="J294" i="1"/>
  <c r="J330" i="1"/>
  <c r="J378" i="1"/>
  <c r="J7" i="1"/>
  <c r="J42" i="1"/>
  <c r="J79" i="1"/>
  <c r="J115" i="1"/>
  <c r="J151" i="1"/>
  <c r="J187" i="1"/>
  <c r="J211" i="1"/>
  <c r="J235" i="1"/>
  <c r="J283" i="1"/>
  <c r="J319" i="1"/>
  <c r="J355" i="1"/>
  <c r="J391" i="1"/>
  <c r="J403" i="1"/>
  <c r="J30" i="1"/>
  <c r="J56" i="1"/>
  <c r="J92" i="1"/>
  <c r="J128" i="1"/>
  <c r="J164" i="1"/>
  <c r="J200" i="1"/>
  <c r="J236" i="1"/>
  <c r="J284" i="1"/>
  <c r="B15" i="1"/>
  <c r="B16" i="1"/>
  <c r="B17" i="1"/>
  <c r="B18" i="1"/>
  <c r="B19" i="1"/>
  <c r="B20" i="1"/>
  <c r="B21" i="1"/>
  <c r="B22" i="1"/>
  <c r="B23" i="1"/>
  <c r="B24" i="1"/>
  <c r="K13" i="1"/>
  <c r="B13" i="1"/>
  <c r="F13" i="1"/>
  <c r="B409" i="1"/>
  <c r="K409" i="1"/>
  <c r="F409" i="1"/>
  <c r="B411" i="1"/>
  <c r="K411" i="1"/>
  <c r="F411" i="1"/>
  <c r="F2" i="1"/>
  <c r="F3" i="1"/>
  <c r="F4" i="1"/>
  <c r="F5" i="1"/>
  <c r="F6" i="1"/>
  <c r="F7" i="1"/>
  <c r="F8" i="1"/>
  <c r="F9" i="1"/>
  <c r="F10" i="1"/>
  <c r="F11" i="1"/>
  <c r="F12" i="1"/>
  <c r="F14" i="1"/>
  <c r="F15" i="1"/>
  <c r="F16" i="1"/>
  <c r="F17" i="1"/>
  <c r="F18" i="1"/>
  <c r="F19" i="1"/>
  <c r="F20" i="1"/>
  <c r="F21" i="1"/>
  <c r="F22" i="1"/>
  <c r="F23" i="1"/>
  <c r="F24" i="1"/>
  <c r="F25" i="1"/>
  <c r="F26" i="1"/>
  <c r="F28" i="1"/>
  <c r="F29" i="1"/>
  <c r="F30" i="1"/>
  <c r="F31" i="1"/>
  <c r="F32" i="1"/>
  <c r="F33" i="1"/>
  <c r="F34" i="1"/>
  <c r="F35" i="1"/>
  <c r="F36" i="1"/>
  <c r="F37" i="1"/>
  <c r="F38" i="1"/>
  <c r="F39" i="1"/>
  <c r="F41" i="1"/>
  <c r="F42" i="1"/>
  <c r="F43" i="1"/>
  <c r="F44" i="1"/>
  <c r="F45" i="1"/>
  <c r="F46" i="1"/>
  <c r="F47" i="1"/>
  <c r="F48"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10" i="1"/>
  <c r="F412" i="1"/>
  <c r="F413" i="1"/>
  <c r="F414" i="1"/>
  <c r="F415" i="1"/>
  <c r="F416" i="1"/>
  <c r="F417" i="1"/>
  <c r="F418" i="1"/>
  <c r="F419" i="1"/>
  <c r="F420" i="1"/>
  <c r="F421" i="1"/>
  <c r="F422" i="1"/>
  <c r="B8" i="1"/>
  <c r="B9" i="1"/>
  <c r="B10" i="1"/>
  <c r="B11" i="1"/>
  <c r="B12" i="1"/>
  <c r="B14" i="1"/>
  <c r="B25" i="1"/>
  <c r="B26" i="1"/>
  <c r="B28" i="1"/>
  <c r="B29" i="1"/>
  <c r="B30" i="1"/>
  <c r="B31" i="1"/>
  <c r="B32" i="1"/>
  <c r="B33" i="1"/>
  <c r="B34" i="1"/>
  <c r="B35" i="1"/>
  <c r="B36" i="1"/>
  <c r="B37" i="1"/>
  <c r="B38" i="1"/>
  <c r="B39" i="1"/>
  <c r="B41" i="1"/>
  <c r="B42" i="1"/>
  <c r="B43" i="1"/>
  <c r="B44" i="1"/>
  <c r="B45" i="1"/>
  <c r="B46" i="1"/>
  <c r="B47" i="1"/>
  <c r="B48"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10" i="1"/>
  <c r="B412" i="1"/>
  <c r="B413" i="1"/>
  <c r="B414" i="1"/>
  <c r="B415" i="1"/>
  <c r="B416" i="1"/>
  <c r="B417" i="1"/>
  <c r="B418" i="1"/>
  <c r="B419" i="1"/>
  <c r="B420" i="1"/>
  <c r="B421" i="1"/>
  <c r="B422" i="1"/>
  <c r="B2" i="1"/>
  <c r="B3" i="1"/>
  <c r="B4" i="1"/>
  <c r="B5" i="1"/>
  <c r="B6" i="1"/>
  <c r="B7" i="1"/>
  <c r="K2" i="1"/>
  <c r="K3" i="1"/>
  <c r="K4" i="1"/>
  <c r="K5" i="1"/>
  <c r="K6" i="1"/>
  <c r="K7" i="1"/>
  <c r="K8" i="1"/>
  <c r="K9" i="1"/>
  <c r="K10" i="1"/>
  <c r="K11" i="1"/>
  <c r="K12" i="1"/>
  <c r="K14" i="1"/>
  <c r="K15" i="1"/>
  <c r="K16" i="1"/>
  <c r="K17" i="1"/>
  <c r="K18" i="1"/>
  <c r="K19" i="1"/>
  <c r="K20" i="1"/>
  <c r="K21" i="1"/>
  <c r="K22" i="1"/>
  <c r="K23" i="1"/>
  <c r="K24" i="1"/>
  <c r="K25" i="1"/>
  <c r="K26" i="1"/>
  <c r="K28" i="1"/>
  <c r="K29" i="1"/>
  <c r="K30" i="1"/>
  <c r="K31" i="1"/>
  <c r="K32" i="1"/>
  <c r="K33" i="1"/>
  <c r="K34" i="1"/>
  <c r="K35" i="1"/>
  <c r="K36" i="1"/>
  <c r="K37" i="1"/>
  <c r="K38" i="1"/>
  <c r="K39" i="1"/>
  <c r="K41" i="1"/>
  <c r="K42" i="1"/>
  <c r="K43" i="1"/>
  <c r="K44" i="1"/>
  <c r="K45" i="1"/>
  <c r="K46" i="1"/>
  <c r="K47" i="1"/>
  <c r="K48"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10" i="1"/>
  <c r="K412" i="1"/>
  <c r="K413" i="1"/>
  <c r="K414" i="1"/>
  <c r="K415" i="1"/>
  <c r="K416" i="1"/>
  <c r="K417" i="1"/>
  <c r="K418" i="1"/>
  <c r="K419" i="1"/>
  <c r="K420" i="1"/>
  <c r="K421" i="1"/>
  <c r="K422" i="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2" i="2"/>
  <c r="C66" i="2" l="1"/>
  <c r="B67" i="2"/>
  <c r="L2" i="1"/>
  <c r="C67" i="2" l="1"/>
  <c r="B68" i="2"/>
  <c r="C68" i="2" l="1"/>
  <c r="B69" i="2"/>
  <c r="C69" i="2" l="1"/>
  <c r="B70" i="2"/>
  <c r="B71" i="2" l="1"/>
  <c r="C70" i="2"/>
  <c r="C71" i="2" l="1"/>
  <c r="B72" i="2"/>
  <c r="B73" i="2" l="1"/>
  <c r="C72" i="2"/>
  <c r="C73" i="2" l="1"/>
  <c r="B74" i="2"/>
  <c r="C74" i="2" l="1"/>
  <c r="B75" i="2"/>
  <c r="C75" i="2" l="1"/>
  <c r="B76" i="2"/>
  <c r="C7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<sst xmlns="http://schemas.openxmlformats.org/spreadsheetml/2006/main" count="2141" uniqueCount="509">
  <si>
    <t>Sector 5</t>
  </si>
  <si>
    <t>Train Graveyard</t>
  </si>
  <si>
    <t>Playground and Sector 5</t>
  </si>
  <si>
    <t xml:space="preserve">Shinra Headquarters </t>
  </si>
  <si>
    <t>Kalm</t>
  </si>
  <si>
    <t>Chocobo Ranch and Marshes</t>
  </si>
  <si>
    <t>Mythril Mines</t>
  </si>
  <si>
    <t>Junon and Fort Condor</t>
  </si>
  <si>
    <t>Junon</t>
  </si>
  <si>
    <t>Cargo Ship</t>
  </si>
  <si>
    <t>Costa Del Sol</t>
  </si>
  <si>
    <t>Mt. Corel</t>
  </si>
  <si>
    <t>North Corel</t>
  </si>
  <si>
    <t>Gold Saucer</t>
  </si>
  <si>
    <t>Corel Prison</t>
  </si>
  <si>
    <t>Chocobo Races</t>
  </si>
  <si>
    <t>Optional Extras with the Buggy</t>
  </si>
  <si>
    <t>Gongaga</t>
  </si>
  <si>
    <t>Cosmo Canyon</t>
  </si>
  <si>
    <t>Nibelheim</t>
  </si>
  <si>
    <t>Shinra Mansion</t>
  </si>
  <si>
    <t>Rocket Town</t>
  </si>
  <si>
    <t>Wutai</t>
  </si>
  <si>
    <t>Temple of the Ancients</t>
  </si>
  <si>
    <t>Bone Village</t>
  </si>
  <si>
    <t xml:space="preserve">Coral Valley </t>
  </si>
  <si>
    <t>Icicle Inn</t>
  </si>
  <si>
    <t>Great Glacier</t>
  </si>
  <si>
    <t>Gaia Cliff</t>
  </si>
  <si>
    <t>Junon &amp; The Highwind</t>
  </si>
  <si>
    <t>TODO</t>
  </si>
  <si>
    <t>Mideel</t>
  </si>
  <si>
    <t>Fort Condor</t>
  </si>
  <si>
    <t>Optional Quests</t>
  </si>
  <si>
    <t>Diamond &amp; Ultimate Weapons</t>
  </si>
  <si>
    <t>Midgar</t>
  </si>
  <si>
    <t>Shinra Building</t>
  </si>
  <si>
    <t>Start of Disc 3</t>
  </si>
  <si>
    <t>Ancient Forest</t>
  </si>
  <si>
    <t>Northern Crater</t>
  </si>
  <si>
    <t>Backtrack!</t>
  </si>
  <si>
    <t>End Game</t>
  </si>
  <si>
    <t>Defeating Sephiroth</t>
  </si>
  <si>
    <t>Start of Disc 2</t>
  </si>
  <si>
    <t>Examine both soldier's bodies for potions.</t>
  </si>
  <si>
    <t>Achievement: First Battle</t>
  </si>
  <si>
    <t>After Jessie unlocks the door, check the room in the bottom right for a chest containing a Phoenix Down.</t>
  </si>
  <si>
    <t>Potion on the ground after the first ladder.</t>
  </si>
  <si>
    <t>Restore Materia on the path on the screen after you pass the save point. You can't equip it yet.</t>
  </si>
  <si>
    <t>Boss: Guard Scorpion</t>
  </si>
  <si>
    <t>Achievement: Barret's First Limit</t>
  </si>
  <si>
    <t>Speak to Jessie by the ladders, else the game will make you run back for her.</t>
  </si>
  <si>
    <t>Pick up a potion while walking through Midgar.</t>
  </si>
  <si>
    <t>Save first, as there are some quick-time events coming up. They begin after you talk to Tifa on the train.</t>
  </si>
  <si>
    <t>Boss: Air Buster</t>
  </si>
  <si>
    <t>Push the barrels in the following order; top left, top right, lower right.</t>
  </si>
  <si>
    <t>You'll find an ether and a Cover materia in the garden to the right of the save point outside Aeris' house.</t>
  </si>
  <si>
    <t>When Cloud wakes up, there's a potion and a phoenix down at the end of the bed.</t>
  </si>
  <si>
    <t>Ask for a dress that's "soft" and "shimmers".</t>
  </si>
  <si>
    <t>Go to the shop north of the save point. The owner will ask you to pick up an item from the inn. Stay at the inn, and buy the most expensive item when offered a choice. Take it back to the store to exchange it for a Diamond Tiara.</t>
  </si>
  <si>
    <t>Head back down to the Honeybee Inn. The guy you pass on the way will give you his Member's Card.</t>
  </si>
  <si>
    <t>Choose the Group Room to obtain the Bikini Briefs or the &amp;$#% Room for Lingerie. Due to a glitch in the game, it doesn't actually matter which underwear you obtain.</t>
  </si>
  <si>
    <t>Grab the potion that's near where you land.</t>
  </si>
  <si>
    <t>Boss: Aps</t>
  </si>
  <si>
    <t>Pick up the Steal materia on the way out.</t>
  </si>
  <si>
    <t>Boss: Reno</t>
  </si>
  <si>
    <t>There's a Sense Materia near the playground's exit.</t>
  </si>
  <si>
    <t>Keycard 60 is received automatically following a battle.</t>
  </si>
  <si>
    <t>Boss: H0512</t>
  </si>
  <si>
    <t>Achievement: Red XIII's First Limit</t>
  </si>
  <si>
    <t>Pick up the Enemy Skill Materia after the battle.</t>
  </si>
  <si>
    <t>You'll pick up another two potions on your way to the elevator.</t>
  </si>
  <si>
    <t>Boss: Hundred Gunner &amp; Heil Gunner</t>
  </si>
  <si>
    <t>Boss: Rufus</t>
  </si>
  <si>
    <t>Boss: Motor Ball</t>
  </si>
  <si>
    <t xml:space="preserve">You can learn the Enemy Skill: Matra Magic from the custom sweepers in the area around Midgar. The character holding the materia needs to be hit by the skill, survive, and then you must win the battle in order to actually learn it. You can also steal Atomic Scissors from them, which is a bit of an upgrade for Barret. </t>
  </si>
  <si>
    <t>During the flashback in Kalm, explore Tifa's house, play on the piano and tell Tifa you jammed on it. You'll receive an elemental materia later in the game if you do.</t>
  </si>
  <si>
    <t>After the flashback, head back upstairs and examine the cabinet behind the stairs. Check five times and you'll get a megalixer.</t>
  </si>
  <si>
    <t>Check the house to the right of the inn. You'll find an ether.</t>
  </si>
  <si>
    <t>You'll find another ether in the house to the right of that, in the middle of the row of three.</t>
  </si>
  <si>
    <t>In the final house in the row you'll find a Peacemaker and a Guard Source.</t>
  </si>
  <si>
    <t>You'll find another ether in the house on the other side of the square.</t>
  </si>
  <si>
    <t>The materia store has some new spells for you; they have the Earth and the Heal Materia.</t>
  </si>
  <si>
    <t>Speak to the Chocobo at the fence and choose the first option to get the Choco/Mog Materia.</t>
  </si>
  <si>
    <t>Buy the Chocobo Lure Materia from Choco-Billy.</t>
  </si>
  <si>
    <t>You can learn Level 4 Suicide from Mus near the chocobo ranch.</t>
  </si>
  <si>
    <t xml:space="preserve">Once you have Level 4 Suicide, find a level 16 Chocobo, feed it some Mimett greens and then cast the skill. It'll respond with Chocobuckle. Level 16 Chocobos are accompanied by two Elfadunks. </t>
  </si>
  <si>
    <t>After earning Chocobuckle, catch a Chocobo and head across the marsh to the Mythril Mines.</t>
  </si>
  <si>
    <t>Boss: Midgar Zolom</t>
  </si>
  <si>
    <t xml:space="preserve">You can learn Flame Thrower from the Ark Dragons in here, and steal Grand Gloves from Madouges. </t>
  </si>
  <si>
    <t>Go right from the entrance. You can pick up an Ether on the steps and a Tent in the chest at the top.</t>
  </si>
  <si>
    <t>Climb the vines in the left corner of this room, at the bottom of the stairs, to find a Long Range materia.</t>
  </si>
  <si>
    <t>Head left from the entrance then down to the bottom right corner to find a chest containing a mind source.</t>
  </si>
  <si>
    <t>In the room north of the exit you can find an Elixir and a Hi-Potion.</t>
  </si>
  <si>
    <t>This area is great for building limits; you can take out groups or 4-5 enemies with Choco-Mog and quickly rack up kills. I recommend taking the time to do this for Aeris early on if you intend to get her final limit break.</t>
  </si>
  <si>
    <t>Achievement: Get Yuffie</t>
  </si>
  <si>
    <t>Boss: Bottomswell</t>
  </si>
  <si>
    <t>After the scene with Tifa, before going back to Priscilla, head back to Fort Condor for FC Battle 2. You'll get the best prize if you don't miss any, and if you never have to battle the enemy yourself. This one earns you a Peace Ring.</t>
  </si>
  <si>
    <t>Head back to Junon to get the whistle and the Shiva Materia from Priscilla.</t>
  </si>
  <si>
    <t>Immediately after getting the whistle head back to Fort Condor for FC Battle 3. This one will get you three Ethers.</t>
  </si>
  <si>
    <t>To get Mr Dolphin to lift you up in the right place, don't move at all and blow the whistle twice. The second time will get you where you need to be.</t>
  </si>
  <si>
    <t>For the parade, watch this video. You have to be very close to the soldier next to you to trigger the shouts for the rifles.</t>
  </si>
  <si>
    <t>The Materia store has Seal and Revive, both of which are new to you.</t>
  </si>
  <si>
    <t>You can find another Enemy Skill Materia in the Beginner's Hall.</t>
  </si>
  <si>
    <t>On the second floor of this building, you'll find a 1/35th Soldier, a Mind Source and a Luck Source.</t>
  </si>
  <si>
    <t>On the third floor you'll find a Guard Source and a Power Source.</t>
  </si>
  <si>
    <t>In the next to furthest house in the second major area of Junon you can find another 1/35th Soldier on the second floor, and a Speed Source on the first floor. It's the hotel where a Shinra Manager is staying if you want more direction.</t>
  </si>
  <si>
    <t>Finally, you can earn a Force Stealer if you achieve 100 or more points during the Rufus send off.</t>
  </si>
  <si>
    <t>Grab the Ether from the nearby chest.</t>
  </si>
  <si>
    <t xml:space="preserve">Yuffie is blocking an All Materia. Give her a Tranquillizer if you want. She'll move eventually, with or without it. </t>
  </si>
  <si>
    <t>After exploring the ship and speaking to everyone, Aeris will ask if you've seen Barret. After she says that, you'll be able to access more of the ship.</t>
  </si>
  <si>
    <t>After forming a party, you'll find random enemies in the cargo room. Steal some Shinra Betas from Marines. Use Headbands to protect whoever has steal from sleep. Remember to grab the All Materia in here.</t>
  </si>
  <si>
    <t>In the now-unguarded room north of the cargo room, you'll find a chest containing a Wind Slash. Use the ladder on the left to reach the upper level.</t>
  </si>
  <si>
    <t>Achievement: Yuffie's First Limit</t>
  </si>
  <si>
    <t>Pick up the Ifrit Materia from the floor.</t>
  </si>
  <si>
    <t>Go into the first house across the bridge. There's a Fire Ring, Power Source and a Motor Drive for Tifa in here. You can also buy the house for 30,000gil.</t>
  </si>
  <si>
    <t>After the save point, head for the chest containing a W Machine Gun. When the tracks break beneath Cloud, don't press the button to avoid falling. Instead, as you fall, hold the left directional button and keep hammering OK. You'll pick up a wizard staff as you climb back up.</t>
  </si>
  <si>
    <t>While running around, try to steal a few Right Arms from Bombs.</t>
  </si>
  <si>
    <t>On the lower tracks, there'll be another weak point. Hold right this time and grab the Star Pendant.</t>
  </si>
  <si>
    <t>There's a Turbo Ether and a Transform Materia a little further on. They're glowing bright pink and green respectively; you can't miss them.</t>
  </si>
  <si>
    <t>Leave the screen following the upper tracks and flip the switch in the cabin at the end to lower the bridge (see image).</t>
  </si>
  <si>
    <t>Walk past the hut and climb the mountain to find a nest. If you choose to take the treasure (10 Phoenix Downs) you'll need to fight the mother Cockatalis.</t>
  </si>
  <si>
    <t>After crossing the bridge, follow the tracks down to find a hidden hut. There's a Tent, a Mind Source and a Power Source in here.</t>
  </si>
  <si>
    <t>There's an ether in the pot in the house to the right. Absolute Steve's guide has more tips on how to get it.</t>
  </si>
  <si>
    <t>you can learn Aqualung at this point; head out of North Corel and to the chocobo tracks on the eastern side of the desert. You'll sometimes run into harpies. You can max out four enemy skill materias all together, so you might want to wait for this one until you can learn it for three or four at once.</t>
  </si>
  <si>
    <t>I bought the 30,000 lifetime ticket, because I suck at earning GP. If you don't, you can win 300gp and buy one in Wonder Square.</t>
  </si>
  <si>
    <t>You can view Turtles Paradise Newsletter #3 in the hotel at the Ghost Square. It's in the lobby, near the sign that says 'shop'.</t>
  </si>
  <si>
    <t>You'll meet Cait Sith at Wonder Square. He has the Manipulate Materia, which will be very useful when learning limit breaks and enemy skills.</t>
  </si>
  <si>
    <t>You can also earn GP at Wonder Square. You'll get an easy 30 for the Mog's House Game (5 Kupo nuts, then 3), 10GP for the G-Bike (plus a Speed Source the first time), and as many as you like for the basketball game (up to 300 for 44 shots in a row). Throw as soon as the ball touches Cloud's hair.</t>
  </si>
  <si>
    <t>At the Speed Square you can earn Aeris' ultimate weapon, the Umbrella, if you earn more than 5000 points. It costs 10GP per play. Personally, I'd wait until later; that way you can earn 50-60gp can save outside, run in, have 5-6 goes, then rinse and repeat until you win it. If you try now you won't be able to leave, and you'll need to pay 5gp to save.</t>
  </si>
  <si>
    <t>The game will continue from Battle Square.</t>
  </si>
  <si>
    <t>Once you have Barret in your team, head up to the desert then right. You'll find a junkyard which has both Bullmotor and Death Claw enemies. The Bullmotor enemies can use Matra Magic while the Death Claw enemies use Laser. Remember you have a new enemy skill materia which doesn't yet have the former! Use manipulate to make sure they hit the right target.</t>
  </si>
  <si>
    <t>From the junkyard, had north to fight Dyne.</t>
  </si>
  <si>
    <t>Boss: Dyne</t>
  </si>
  <si>
    <t xml:space="preserve">After all of the talking, pick up the Ramuh Materia in the top right of the jockey's room. </t>
  </si>
  <si>
    <t>You'll get as many chances as you like to win the race. On the psx, holding R1 and R2 will cause your chocobo to gain stamina, slowly. On my settings on Steam, it was R1 and L1.</t>
  </si>
  <si>
    <t>You can pick up Aqualung from Harpys in the desert around Corel Prison at this point.</t>
  </si>
  <si>
    <t>Drive south past Gongaga and find a Beachplug on the beach. Manipulate them to learn Big Guard.</t>
  </si>
  <si>
    <t>You can learn Frog Song from the Touch Me's near Gongaga.</t>
  </si>
  <si>
    <t>Head back to Costa del Sol drive northeast past Gold Saucer and ride the buggy into town. A guy near the boat will take you over the sea.</t>
  </si>
  <si>
    <t>Complete FC Battle 4 at this point. You'll get a megalixer for it.</t>
  </si>
  <si>
    <t>Look for Zemzeletts near Fort Condor. Manipulate them to learn White Wind.</t>
  </si>
  <si>
    <t>Head to the cave northeast of the Mythril Mines (see picture). If you've fought a number of battles ending with two even numbers (ie, 22, 44, 66) you'll get a Bolt Ring. If the numbers are odd, you'll get Mythril. You'll need the Mythril to get Aeris' final limit break.</t>
  </si>
  <si>
    <t>At this point, you can head back to Gold Saucer and gain Aeris' ultimate weapon, the Umbrella. You'll need to earn over 5000 points.</t>
  </si>
  <si>
    <t>You can also participate in the Battle Square battle now. You won't miss out on much if you wait; the Champion Belt is nice to have, but you can win it for less later once the better prizes start showing up.</t>
  </si>
  <si>
    <t>At this point, I took Aeris back to the Mythril Cave and had her defeat crowds of enemies with Choco-Mog until she had all her first limit breaks for each level.</t>
  </si>
  <si>
    <t>This area is optional.</t>
  </si>
  <si>
    <t>Boss: Reno &amp; Rude</t>
  </si>
  <si>
    <t>You'll find the Titan Materia in the reactor Scarlet examines.</t>
  </si>
  <si>
    <t>In Gonagaga town, you'll find an X-potion in a chest in the inn.</t>
  </si>
  <si>
    <t>You'll find a White M-Phone for Cait Sith in the house near the inn.</t>
  </si>
  <si>
    <t>Take the northern route out of town, and pick up the Deathblow Materia on the way.</t>
  </si>
  <si>
    <t>Cosmo Canyon is west of Gongaga. Park the buggy as far away from Cosmo Canyon as possible, else it will breakdown and you won't be able to get back to Fort Condor for the next battle.</t>
  </si>
  <si>
    <t>Head to the inn first; the door is right behind the raised bit with the fire. You'll find Turtles Paradise Newsletter #5 on the wall, and an elixir hidden in the bedroom.</t>
  </si>
  <si>
    <t>Follow Red XIII upstairs to the weapon shop. Turtles Paradise Newsletter #4 is posted near the counter.</t>
  </si>
  <si>
    <t>The materia shop has Transform, Mystify, HP Plus and MP Plus (you can also pick up those first two in Gongaga).</t>
  </si>
  <si>
    <t>Before going through the steel door, head back to Fort Condor for FC Battle 5. You'll get five Hi-Potions for this.</t>
  </si>
  <si>
    <t>You can learn Death Sentence from the GI Spectors.</t>
  </si>
  <si>
    <t>One of the breakable rocks will open the door to the next section. In this new section, walk left over the goo walk, I said and take the exit back down into the previous screen to get the Added Effect Materia.</t>
  </si>
  <si>
    <t>Go back into the second area, back over the oil slick, and down the stairs. There's a Black M-Phone and an ether down here.</t>
  </si>
  <si>
    <t>In the next area, take the path one from the end on the right. There's an X-potion hidden at the end.</t>
  </si>
  <si>
    <t>Take the path one from the end on the left. There's a fairy ring hidden down on the left side.</t>
  </si>
  <si>
    <t>When you head north, you'll see a treasure chest containing a Turbo Ether on the left. You can walk through the wall after the web to reach it.</t>
  </si>
  <si>
    <t>Boss: Gi Nattak</t>
  </si>
  <si>
    <t>Pick up the Gravity Materia after the boss fight.</t>
  </si>
  <si>
    <t>Head back to Fort Condor for FC Battle 6. Again, the prize is five Hi-Potions.</t>
  </si>
  <si>
    <t>the man in black in the inn will give you a Luck Source.</t>
  </si>
  <si>
    <t>there's another man in black in the house to the left of the inn who will give you an elixir.</t>
  </si>
  <si>
    <t>in Tifa's house, you can pick up a Platinum Fist and a Turbo Ether from men in black capes. You can also get Tifa's savings of 1g if you play the piano now, and if you played it in the flashback earlier.</t>
  </si>
  <si>
    <t>the men in black in the last house will give you another Luck Source.</t>
  </si>
  <si>
    <t>You can learn the enemy skill ???? from the Jersey enemies. They won't use it after being attacked, so don't do anything until after you've learned it. You'll find them near the safe which we'll come back to later.</t>
  </si>
  <si>
    <t>there's a Silver M-Phone in the room off the stairs to the right. If you go under the stairs and into the room on the right there, you'll find a Twin Viper.</t>
  </si>
  <si>
    <t>Upstairs on the left you'll find an Enemy Launcher. On the right, you'll find a Magic Source. Head down into the library basement, where you'll find a Destruct Materia.</t>
  </si>
  <si>
    <t>Finally, you can pick up Red XIII's final Limit Break manual by opening the safe and facing an enemy. The combination is right 36, left 10, right 59, right 97. Press confirm when you hit those numbers, and don't turn the dial any other way; if you overshoot, you'll just have to try again.</t>
  </si>
  <si>
    <t>Boss: Lost Number</t>
  </si>
  <si>
    <t>Pick up the Odin Materia and the Key to the Basement after the battle. Head down to the basement, open the previously locked door and have a chat with Vincent. He'll join you when you leave.</t>
  </si>
  <si>
    <t>Achievement: Get Vincent</t>
  </si>
  <si>
    <t>Achievement: Red XIII's Final Limit</t>
  </si>
  <si>
    <t>Achievement: Vincent's First Limit</t>
  </si>
  <si>
    <t>Achievement: Cait Sith's First Limit</t>
  </si>
  <si>
    <t xml:space="preserve">Achievement: Cait Sith's Final Limit </t>
  </si>
  <si>
    <t>Then to Battle Square at the Gold Saucer to win 8 Battles and gain a pair of Sprint Shoes. I didn't earn enough battle points for a good prize at this point, since the Champion Belt will be cheaper later.</t>
  </si>
  <si>
    <t>Achievement: Battle Square</t>
  </si>
  <si>
    <t>You'll see a Rune Blade in the first area, on the path above you. Just climb up and get it. There's another section where you can climb up, just before the bridge, and you'll find a Plus Barrette up there.</t>
  </si>
  <si>
    <t>Walk past the five pipes in the next area, and climb down the ladder so it unfolds; this will let you backtrack later.</t>
  </si>
  <si>
    <t>Slide down pipe #2 for a Powersoul and pipe #3 to pick up an All Materia in the chest. Ignore the scorpion at the bottom and head south, jumping off the ledge and into the cave.</t>
  </si>
  <si>
    <t>If you run into a Dragon, try to steal Gold Armlets, they're rather better than silver. The Dragons also use Flamethrower, so you can pick that up if you don't have it already.</t>
  </si>
  <si>
    <t>In the cave, run to the back and back down the left side to open the chest containing an Elixir.</t>
  </si>
  <si>
    <t>There's an Elemental Materia near the mako fountain on the next screen.</t>
  </si>
  <si>
    <t>The chest in the cave contains a Sniper CR weapon.</t>
  </si>
  <si>
    <t>Climb the path up and walk past the reactor to get back to the previous area. Finally, you can climb down and fight the scorpion.</t>
  </si>
  <si>
    <t>Boss: Materia Keeper</t>
  </si>
  <si>
    <t>Pick up the Counter Materia after the battle.</t>
  </si>
  <si>
    <t>Speak to the man outside the item shop several times to get a Yoshiyuki for Cloud.</t>
  </si>
  <si>
    <t>The item shop has two new materia; Barrier and Exit.</t>
  </si>
  <si>
    <t>You'll find a Power Source in a chest in the house to the right and a Drill Arm in the northernmost house. In the backyard, you'll find the Tiny Bronco.</t>
  </si>
  <si>
    <t>Immediately after examining the Tiny Bronco head back to Fort Condor for FC Battle 7. The prize is a Superball. Finally, come back to Rocket Town and you'll be able to fight Palmer for the airplane.</t>
  </si>
  <si>
    <t>Boss: Palmer</t>
  </si>
  <si>
    <t>You can pick up Aeris' Great Gospel limit by heading to the house near Gongaga and trading a piece of Mythril to open the small chest. You can get more Mythril from the cave near Fort Condor as long as you've fought a number of battles which ends with identical, even, digits. You can swap the second piece of Mythril to open the other chest, which contains a Gold Armlet.</t>
  </si>
  <si>
    <t xml:space="preserve">Achievement: Aeris's Final Limit </t>
  </si>
  <si>
    <t>You can take FC Battle 8 now. The prize is 3 turbo-ethers.</t>
  </si>
  <si>
    <t>You can get to Bone Village at this point. It's on the southern end of the Northern continent. You can buy Rune Armlets there (4 slots, double AP), as well as Diamond Bangles, which have the best defence so far and have 5 slots.</t>
  </si>
  <si>
    <t>Head through Bone Village to the sleeping forest; you can go to the second screen and pick up the Kujata Materia. It'll flash every so often and you'll have to run and grab it.</t>
  </si>
  <si>
    <t>You can head to Wutai at this point. It's on the western continent.</t>
  </si>
  <si>
    <t>Yuffie will steal your materia on the way to town.</t>
  </si>
  <si>
    <t>In Wutai, you'll find an MP-Absorb Materia in the item shop, near the save point. Yuffie will steal that, too.</t>
  </si>
  <si>
    <t>Head northwest, to the second part of town. In the large house on the right there's a free sleeping area with a secret tunnel in the lower left corner of the room. That leads to a chest containing a Hairpin. There's a similar secret tunnel on the other side of the house which leads to a Magic Shuriken. Speak to Godo a couple of times and Yuffie will show up again.</t>
  </si>
  <si>
    <t>Head back to the house near the entrance, talk to the occupants and examine the screen on the left to find her again.</t>
  </si>
  <si>
    <t>Examine the wiggly pot near Turtle's Paradise.</t>
  </si>
  <si>
    <t>Finally, follow Yuki downstairs. Before you enter the room, examine the Turtles Paradise Newsletter #6 outside before following Yuffie inside.</t>
  </si>
  <si>
    <t>Head back up to the section with Godo's house and ring the bell on the left. That'll open up a door in the base of that area. On the way out, grab the Elixir and Swift Bolt from the chests.</t>
  </si>
  <si>
    <t>Head north from the save point, up to Wa Chao. You'll find a Dragoon Lance in the cave Rude is standing in front of. Head back outside and south.</t>
  </si>
  <si>
    <t>Boss: Rapps</t>
  </si>
  <si>
    <t>After the battle you'll get your materia back!</t>
  </si>
  <si>
    <t>Search the house on the bank opposite the save point the one full of cats to find a HP-Absorb Materia upstairs.</t>
  </si>
  <si>
    <t>You can pick up your prize from Turtle's Paradise now, if you read the poster outside by the door. You'll receive a Guard Source, Luck Source, Mind Source, Power Source, Speed Source, Magic Source and Megalixer. You'll also be able to buy weapons at the Weapon Shop.</t>
  </si>
  <si>
    <t>Outside Wutai you can learn Magic Hammer from the Razor Weed on the green plains and Death Force from the Adamantaimai on the beach. Try manipulate to make this faster. You can also steal Adaman Bangles, which have a high physical defence, but no magic defence and only two slots.</t>
  </si>
  <si>
    <t>You can also the Wutai Pagoda subquest to earn Yuffie's final limit break now, but if you do, you won't be able to complete your fourth Enemy Skill materia. You can only learn Trine in three places, and Godo is the only one you can put off until after you get the last materia.</t>
  </si>
  <si>
    <t>Enter Gold Saucer via North Corel and go to Battle Square. The Keystone is in Dio's museum, and he'll let you have it if Cloud competes in the arena. Win all eight matches to obtain a Protect Vest and a Choco Feather.</t>
  </si>
  <si>
    <t>Boss: Battle Square</t>
  </si>
  <si>
    <t>After the date event, check the cabinet in the hotel room for an Elixir.</t>
  </si>
  <si>
    <t>FC Battle 9 is available now. The prize is 3 turbo-ethers again.</t>
  </si>
  <si>
    <t>The temple is on an island south of Junon. You can get the Tiny Bronto there by going down the river near Nibelheim then around the island chain.</t>
  </si>
  <si>
    <t>After getting the keystone from Tseng put it on the alter, and you'll find yourself in a labyrinth. Take the stairs and then the vines down. Run under the steps to the visible chest, which contains a trident.</t>
  </si>
  <si>
    <t>From the chest, go down the steps to the right, then climb the vines up. Try to walk through the doorway. It's blocked so go left up the stairs and then up the vines. You'll be following the little wizard, and you'll pick up a mind source at the top of the vines.</t>
  </si>
  <si>
    <t>Follow the wizard into the room down the steps from the mind source. You can pick up a Silver Rifle in the chest, as well as buy items, heal yourself, and save your game with the little wizard.</t>
  </si>
  <si>
    <t>Head back outside and down the vines you just climbed up. Go through the doorway at the bottom to grab a Turbo Ether.</t>
  </si>
  <si>
    <t>Head down all the stairs to the bottom left of the screen. Climb down the short vines to open a chest containing a rocket punch.</t>
  </si>
  <si>
    <t>From here, climb the vines up. Ignore the ancient wizard and go the other way, under the doorway to the north. Go right down the stairs, then climb the vines up the Luck Plus Materia.</t>
  </si>
  <si>
    <t>Now follow the other Ancient. Dodge the boulders in the room you end up in you'll need to be in a position where Cloud ends up in the 'u' shaped gap and grab the Morph Materia along the way.</t>
  </si>
  <si>
    <t>In the clock room, you can pick up the following items; 4 Princess Guard, 5 Ribbon, 7 Trumpet Shell, 8 Megalixer. If you let the second hand knock you off the clockface, you'll fall down to a fight and a chest containing a nail bat.</t>
  </si>
  <si>
    <t>To continue, go through door 6.</t>
  </si>
  <si>
    <t>The little wizard will go through the door at the top left first. To catch him, jump down one level and head through the second door from the right. Otherwise, watch the doors he goes through and where he comes out and try to run into the door he'll be coming out of.</t>
  </si>
  <si>
    <t>Jump down and open the chest in the lower left to find a Work Glove. Finally, go through the bottom right door to come out at the top. The door in the centre will be open as soon as you've caught the little wizard guy.</t>
  </si>
  <si>
    <t>You'll have time to equip your party between little talky scenes.</t>
  </si>
  <si>
    <t>Boss: Red Dragon</t>
  </si>
  <si>
    <t>Unequip Aeris at this point. You'll have any materia or accessories returned to you, so it's really just the armlet and weapon you need to consider.</t>
  </si>
  <si>
    <t>Boss: Demon Gate</t>
  </si>
  <si>
    <t>After waking up in Gongaga, you can head to Fort Condor for FC Battle10. The prize is 5 x-potions.</t>
  </si>
  <si>
    <t>Head back to Bone Village.</t>
  </si>
  <si>
    <t>You can look for items now. I found Absolute Steve's map very helpful here. You can pick up the Lunar Item, the Megalixer, the Mop for Cid and the Buntline weapon for Vincent right now. You can also pick up endless free elixirs at point 5, which might be useful if you're going for the Battle Square prizes.</t>
  </si>
  <si>
    <t>Once you've unlocked the Ancient Forest with the harp, you can go to Fort Condor for FC Battle 11 and five x-potions.</t>
  </si>
  <si>
    <t>Continue through the forest. On the screen with the tree trunk, you can reach the chest containing a water ring by going under it.</t>
  </si>
  <si>
    <t>At the threeway split in the road, go left first. You'll find a save point and a magic source in the house on the left and an Aurora Armlet in the arena to the right.</t>
  </si>
  <si>
    <t>Go back to the spit and take the right turn. You'll find a Guard Source, an Elixir and an Enemy Skills Materia in this section.</t>
  </si>
  <si>
    <t>After reading, you can head back for FC Battle 12. You'll get another five x-potions.</t>
  </si>
  <si>
    <t>Head back to the intersection and go north. You'll find a Comet Materia in the building, at the top of the stairs. After fetching it, head all the way down. Save your game and equip someone with the Water Ring.</t>
  </si>
  <si>
    <t>Boss: Jenova Life</t>
  </si>
  <si>
    <t xml:space="preserve">Achievement: End of Part 1 </t>
  </si>
  <si>
    <t>FC Battle 13 is unlocked at the start of this disc. Your prize is three elixirs.</t>
  </si>
  <si>
    <t>You can still get the Umbrella at this point, but it will stop being available as soon as the airship is unlocked.</t>
  </si>
  <si>
    <t>If you're close to mastering any Materia, enemies around Mideel (southern continent) give around 200ap per battle, which can rack up quickly if you're using double ap weapons.</t>
  </si>
  <si>
    <t>Achievement: Master Materia</t>
  </si>
  <si>
    <t>Head back to the Forgotten Capital. From the house where you can rest, on the right, go to the next fork and go right to enter the Coral Valley.</t>
  </si>
  <si>
    <t>Go left round the shell to pick up the chest on the right, which contains a Viper Halberd. Carry on up the shell and enter the cave on the left.</t>
  </si>
  <si>
    <t>Here you can climb up various cracks in the cave wall. You can pick up a Bolt Armlet, a HypnoCrown, and a Megalixer. When you get to the ladder on the left, climb down to find a Magic Plus Materia.</t>
  </si>
  <si>
    <t>In the next area, you'll find a Power Source.</t>
  </si>
  <si>
    <t>There's a weapon shop on the left with lots of shiny things for everyone.</t>
  </si>
  <si>
    <t>in the house on the right, with the snowman outside, you'll find a Hero Drink, a Glacier Map, and a Vaccine.</t>
  </si>
  <si>
    <t>in the Inn, you'll find an x-potion upstairs, by the window.</t>
  </si>
  <si>
    <t>In the house on the upper left you can find a number of videos of Aeris' parents, along with a Turbo Ether downstairs.</t>
  </si>
  <si>
    <t>Here, you can pick up a Mind Source, a potion, a Safety Bit, an Elixir, an Added Cut Materia, an All Materia, and Alexander.</t>
  </si>
  <si>
    <t>I suck with this area, so go ahead and refer to Absolute Steve's guide instead.</t>
  </si>
  <si>
    <t>you won't be able to return to this area later.</t>
  </si>
  <si>
    <t xml:space="preserve">you can learn Trine and Magic Breath from Stilva. At this point, none of your three enemy skills will have Magic Breath, but one or two will have Trine, so try putting them on different characters, so you can learn both skills in one battle. You can also learn Bad Breath from Malboros. </t>
  </si>
  <si>
    <t>When you get up to the cave, head north into the next area, then left and south to loop back. Head over the bridge; there's a secret entrance there if you carry on in the same direction, which leads to a chest containing a Ribbon.</t>
  </si>
  <si>
    <t>Head back out and north. There's a chest containing a Javelin here. In the next room, you can go through the tunnel and kick the boulder off the cliff to destroy the ice crystals below. Then you can run right back to the beginning, then north and through the tunnel to exit this cave.</t>
  </si>
  <si>
    <t>After climbing the cliffs you'll find yourself in a cave with an elixir and a save point.</t>
  </si>
  <si>
    <t>Head through the doorway on the right and round the cliffpath. You'll come to a room containing a chest with a fire armlet on the right and a chest with a megalixir on the left. You'll need to fight a few icicles to open the path below. Afterwards, exit and come back in to get the option to jump down, or just run back round on the path.</t>
  </si>
  <si>
    <t>You can now pick up the speed source in the chest to the upper left.</t>
  </si>
  <si>
    <t>There's a chest containing an Enhance Sword right in front of you when you go through the right door.</t>
  </si>
  <si>
    <t>Boss: Schizo</t>
  </si>
  <si>
    <t>Carry on into the whirling winds. After Tifa joins the party, you'll come across a Neo-Bahamut Materia followed by a save point.</t>
  </si>
  <si>
    <t>Speak to the first two men in black to get a Hi-Potion and an Ether.</t>
  </si>
  <si>
    <t>There's a Kaiser Knuckle in the chest along the path.</t>
  </si>
  <si>
    <t>Boss: Jenova Death</t>
  </si>
  <si>
    <t>Following your escape from Junon, you'll be in control of the Highwind an airship!</t>
  </si>
  <si>
    <t>You can complete FC Battle 12 now. The prize is three elixirs.</t>
  </si>
  <si>
    <t>The last weapon shop in Junon near the guy who calls the helitaxi has new items, but you have better already.</t>
  </si>
  <si>
    <t>The man in the bar in Costa Del Sol has loads of new weapons with decent attack and eight slots.</t>
  </si>
  <si>
    <t>There's some new armour in the weapon shop in Rocket Town. You'll also find a Fourth Bracelet in the weapon shop, and a Guard Source in a chest in the bedroom of the item shop.</t>
  </si>
  <si>
    <t>Check Tifa's piano to receive an Elemental Materia, assuming you played it as Cloud during the flashback.</t>
  </si>
  <si>
    <t>In Cosmo Canyon you can get into the backroom of the item shop (go to the far right of the campfire and up the ladder). There's a Fullcure Materia, an Elixir and a Magic Source there.</t>
  </si>
  <si>
    <t>On the northern continent, north of the Coral Valley Cave, you can find the Chocobo Sage. Speak to his Green Chocobo and you'll get the fourth Enemy Skill Materia.</t>
  </si>
  <si>
    <t>Now you have all of the Enemy Skill Materia, you can go ahead and complete Yuffie's Sidequest in Wutai. Head to the Pagoda and agree to climb.</t>
  </si>
  <si>
    <t>Boss: Gorky</t>
  </si>
  <si>
    <t>Boss: Shake</t>
  </si>
  <si>
    <t>Boss: Chekhov</t>
  </si>
  <si>
    <t>Boss: Staniv</t>
  </si>
  <si>
    <t>Boss: Godo</t>
  </si>
  <si>
    <t>You'll earn the Leviathan Materia and All Creation.</t>
  </si>
  <si>
    <t>Achievement: Yuffie's Final Limit Break</t>
  </si>
  <si>
    <t>At this point, you can gather a few more Enemy Skills though some will need to wait until you enter the Northern Cave.</t>
  </si>
  <si>
    <t>you can morph cactuars into Tetra-Elementals. You'll find them on the desert island south of Cosmo Canyon. This is an accessory that absorbs Fire, Cold, Lightening and Earth attacks.</t>
  </si>
  <si>
    <t>You can pick up a second Chocobo Lure at the Chocobo Ranch now. You can also begin finding Chocobo's and renting stables, though you won't be able to race them until Gold Saucer reopens.</t>
  </si>
  <si>
    <t>Mideel is on the south continent.</t>
  </si>
  <si>
    <t>speak to the panicking woman in every shop. Give her white Chocobo some Mimett greens and tickle it behind the ears to receive the Contain Materia.</t>
  </si>
  <si>
    <t>At the weapon shop, inspect the door in the back. Then go out and across the bridge. Round the side of the Accessories store, you'll find an old key. Try it in the door, then confess the truth when asked to received the Cursed Ring.</t>
  </si>
  <si>
    <t>Return to Mideel after the scenes. You'll find an elixir in the house in the middle.</t>
  </si>
  <si>
    <t>Head to the Reactor. It's probably easier to access this from the cave on the other side of the mountain. Try to enter and you'll have to fight an attack squad.</t>
  </si>
  <si>
    <t>Enemy Skills like Trine and Laser are useful against the enemies on the train. Steal the Warrior Bangle from the Eagle Gun.</t>
  </si>
  <si>
    <t>Stop the train correctly, and you'll receive the Huge Materia and then the Ultima Materia when you walk further into town.</t>
  </si>
  <si>
    <t>After resting at the Inn, speak to the women in the house below and to the left. She'll give you Barrett's Final Limit Break.</t>
  </si>
  <si>
    <t>Achievement: Barrett's Final Limit Break</t>
  </si>
  <si>
    <t>This is the last battle. Let the enemy reach the shack and you can battle the Commander for an Imperial Guard.</t>
  </si>
  <si>
    <t>If you don't go outside, you can pick up an extra Phoenix Materia from Bone Village in Disc 3 before you collect this one. Otherwise, grab the Phoenix Materia now, and get the Huge Materia from the guy at the table downstairs.</t>
  </si>
  <si>
    <t>Boss: Ultima WEAPON</t>
  </si>
  <si>
    <t>Now you've got Cloud back, there are a few things you can take care of.</t>
  </si>
  <si>
    <t>go to Bone Village and find the Key to Sector 5. If you tell them to dig on the upper level, right inbetween the smoke and the fireplace, they'll find it.</t>
  </si>
  <si>
    <t>You can then re-enter Midgar. Pick up Tifa's Ultimate Weapon from the Item Shop with the gun in Wall Street, then buy the Sneak Glove from the guy who sold you batteries earlier.</t>
  </si>
  <si>
    <t>Head back to Nibelheim and play the Highwind Theme. X, ■, ▲, L1+▲, L1+■, X, ■, ▲, L1+X, O, X, ■, X.</t>
  </si>
  <si>
    <t>You can finish breeding the Gold Chocobo now.</t>
  </si>
  <si>
    <t>Achievement: Gold Chocobo</t>
  </si>
  <si>
    <t xml:space="preserve">With your Gold Chocobo, you can pick up four Materia; Mime, HP &lt;-&gt; MP, Knights of the Round and Quadra Magic. </t>
  </si>
  <si>
    <t>Achievement: Knights of the Round</t>
  </si>
  <si>
    <t>Head to the circular area behind Nibelheim and dismount near the ledge. Enter with Vincent for a scene, which is important for picking up his final limit and final weapon later on. Come back after 10 battles to pick up Vincent's best weapon, the Death Penalty, and his final limit break, Chaos.</t>
  </si>
  <si>
    <t>Achievement: Vincent's Final Limit</t>
  </si>
  <si>
    <t>At Gold Saucer, if you have your Gold Chocobo or any other win ten S-rank races, Esther will give you a pair of Sprint Shoes, a Precious Watch, Cat's Bell, Chocobracelet, and a Counter Attack Materia. You can also pick up a Sneak Attack Materia from winning an S-Ranked race.</t>
  </si>
  <si>
    <t>Now, back to the plot. Head to Junon, to the upper level, and down the tunnel where the soldiers are practicing.</t>
  </si>
  <si>
    <t>In the underwater tunnel, Morph a Ghost Ship into a Guidebook.</t>
  </si>
  <si>
    <t>You can steal Shinra Alphas from the Underwater MPs.</t>
  </si>
  <si>
    <t>Boss: Carry Armour</t>
  </si>
  <si>
    <t>After defeating Carry Armour, pick up the Battle Trumpet, Scimitar, and Leviathan Scales form the chests, before boarding the submarine.</t>
  </si>
  <si>
    <t>You'll need to sink the red submarine to gain the Huge Materia. I had to look at this video and hope, because the game makes me motion sick.</t>
  </si>
  <si>
    <t>Head to the top of Junon to watch the plane take off.</t>
  </si>
  <si>
    <t>Find the Red Submarine and pick up the Huge Materia. It's in the southwest corner of the ocean.</t>
  </si>
  <si>
    <t>Find the Sunken Gelnika. Head towards Costa Del Sol, and from there, to the dock towards the Gold Saucer. The Gelnika is just here; try to avoid the Emerald Weapon. Every enemy in here can be morphed into some sort of source, which will allow you to power up your characters.</t>
  </si>
  <si>
    <t>Head to the save point. There are no encounters in this room, but you will find a chest containing Heaven's Cloud.</t>
  </si>
  <si>
    <t>Head into the northern room first. There's a Megalixer and an Escort Guard in the chests here. Head downstairs around round to the upper right corner; there's a Double Cut Materia here. Yuffie's best weapon, the Conformer, is in the top left corner on this level.</t>
  </si>
  <si>
    <t>From the save point, head left to battle Reno and Rude.</t>
  </si>
  <si>
    <t>Boss: Reno and Rude</t>
  </si>
  <si>
    <t>In the next room, you'll find chests containing a Megalixer and a Spirit Lance on the upper level.</t>
  </si>
  <si>
    <t>Downstairs is the Hades Materia, the Outsider weapon for Vincent and Cid's Final Limit Break, the Highwind.</t>
  </si>
  <si>
    <t>Achievement: Cid's Final Limit</t>
  </si>
  <si>
    <t>Sail the Submarine over to Bone Village and submerge. There's a tunnel nearby, within which you can find the Key of the Ancients.</t>
  </si>
  <si>
    <t>Head back to Wutai, and up the cliff to the cave with the flames. You'll be able to put them out and pick up the Oritsuru and the Steal as Well Materia.</t>
  </si>
  <si>
    <t>Head back to Kalm, and go to the house on upper right. Upstairs there's a man who'll trade you the Underwater Materia for a Guide Book (morph a Ghost Ship, either at the Underwater Reactor or in Battle Square).</t>
  </si>
  <si>
    <t>When you're ready to get on with the plot, head back here and on to the rocket. You'll face a few attack squads of normal enemies before facing Rude.</t>
  </si>
  <si>
    <t>Boss: Rude</t>
  </si>
  <si>
    <t>On the rocket, head right and up to the Huge Materia. The passcode is [OK][Switch][Cancel][Cancel].</t>
  </si>
  <si>
    <t>Afterwards, head back to town and speak to the guy outside the Item Shop. He'll give you Cid's Ultimate Weapon, the Venus Gospel.</t>
  </si>
  <si>
    <t>Speak to Bugenhagen upstairs. If you haven't failed any missions, four huge Materia will pop up. Examine the blue one to receive Bahamut Zero Materia (only if you have Neo Bahamut and Bahamut materia).</t>
  </si>
  <si>
    <t>Head to the City of the Ancients. Take the left path and head back to the circle room. After a couple of scenes, leave the area to find that Diamond Weapon is heading towards Midgar. Go and wait for it on the beach.</t>
  </si>
  <si>
    <t>Boss: Diamond Weapon</t>
  </si>
  <si>
    <t>Achievement: Defeat Diamond Weapon</t>
  </si>
  <si>
    <t>Boss: Ultimate Weapon</t>
  </si>
  <si>
    <t>This will earn you Cloud's Ultimate Weapon Ultima Weapon.</t>
  </si>
  <si>
    <t>Achievement: Defeat Ultimate Weapon</t>
  </si>
  <si>
    <t>Special Battle at Gold Saucer: With Ultima Weapon, you can face a special battle at the Gold Saucer. Just go up to the desk at Battle Square as usual and the assistant will ask if you want to take part. If you win once, you'll get a Final Attack Materia. Winning ten times will net you a ribbon; you can also morph the Ho-Chu which shows up in the second battle into a Ribbon, which is probably a lot simpler.</t>
  </si>
  <si>
    <t>Fly over the North Canyon for a scene.</t>
  </si>
  <si>
    <t>Fly over Midgar to parachute in.</t>
  </si>
  <si>
    <t>After going down under Midgar, take the upper path left from Cloud's view. This will lead you to a Megalixer and an elixir.</t>
  </si>
  <si>
    <t>Go back to the starting point and take the other path. Once you're down, go left and up this ladder to open the chest containing an Aegis Armlet.</t>
  </si>
  <si>
    <t>The path will break when you go right. Follow the left path round until you reach two chests containing an Elixir and a Starlight Phone.</t>
  </si>
  <si>
    <t>Head down the stairs and the tube first, then up a ladder to pick up the Max Ray weapon.</t>
  </si>
  <si>
    <t>Go back to the two chests then take the upper path. After the save point, climb through the tube and there's a boss battle.</t>
  </si>
  <si>
    <t>Boss: The Turks</t>
  </si>
  <si>
    <t>Head south down the tunnels. In '3' you'll find a chest containing a Power Source. There's a Guard Source in '2'. You'll find a Mind Source and a Magic Source to '1'. At the very end, you'll find a save point and the W-Item Materia.</t>
  </si>
  <si>
    <t>Go back to where you fought the Turks. Go right till you reach a dead-end, then backtrack one screen and take the left to reach the Shinra Building. This is optional, but is your only chance to retrieve a few items.</t>
  </si>
  <si>
    <t>Take the stairs. There's a Behemoth Horn on them, in a bag. If you go straight up the stairs, sometimes it skips screens so you'll miss the horn. If you reach the top and go back down, you'll be able to pick it up. You can also grab the Elixir if you didn't before.</t>
  </si>
  <si>
    <t>If you go through the front entrance, you can view Turtle's Paradise Newsletter 2 on the message board in the top right corner. On the second floor, you can find an item shop in that same corner. There are chests containing a Pile Bunker and a Master Fist here.</t>
  </si>
  <si>
    <t>You can pick up a Glow Lance in a bag on the 63rd floor. You can see it from the elevator.</t>
  </si>
  <si>
    <t>On the 64th floor, you can get a Mind Source and the Speed Source by banging on the vending machine. You can also pick up Cait Sith's Ultimate Weapon, the HP Shout from the lockers.</t>
  </si>
  <si>
    <t>Head back down to the tunnels and take the other path. You'll eventually go up a ladder and meet a boss.</t>
  </si>
  <si>
    <t>Boss: Proud Clod</t>
  </si>
  <si>
    <t>After the boss, head forward to the save point. You'll find chests containing a Mystile and an Elixir nearby. Put Barret in your party now, or else the chest containing his ultimate weapon won't appear.</t>
  </si>
  <si>
    <t>Head upstairs. Up another flight, past Vincent, you'll find the chest containing the Missing Score.</t>
  </si>
  <si>
    <t>Steal a couple of Shinra Alphas from SOLDIER:1ST.</t>
  </si>
  <si>
    <t>Boss: Hojo</t>
  </si>
  <si>
    <t>Head to Cosmo Canyon and up to Bugenhagen. After a scene, you'll have Red XIII's Final Weapon.</t>
  </si>
  <si>
    <t>Head to the basement of Shinra Mansion in Nibelheim for a scene.</t>
  </si>
  <si>
    <t>Now that you've defeated Ultima Weapon, you can walk over the crater to the Ancient Forest. You can get here earlier with a Gold Chocobo, if you prefer.</t>
  </si>
  <si>
    <t>In the first area, pick up three insects, and put them near the three flowers hanging from the top of the screen. Place the insects into the flowers and leap over before they are digested. You can pick up a Spring Gun Clip on this side, and you can grab the Supershot ST by carefully walking into the snapping flower from the right.</t>
  </si>
  <si>
    <t>In the second area, grab an insect, then use the vine to jump up. Place the insect in the hanging flower, then jump across. Here, you can pick up a frog. Place it on the left hanging flower, and have Cloud stand on it until it spits the frog out. That'll throw you up to a ledge with a beehive, which you can put in the snapping flower so you can access the Slash All Materia. Finally, use another frog on the right pitcher flower and have Cloud stand on it until he is thrown into the next area.</t>
  </si>
  <si>
    <t>in this third area, use two insects to jump across the hanging flowers to the vine. This will slingshot Cloud up into higher branches. First follow them up and round to the right to get the Typoon Materia. Then go back to where you were and follow the branches down to pick up the Minerva Band you could see in area 2. Use the frog to get back to area 3.</t>
  </si>
  <si>
    <t>This time, go up to the vines and, instead of jumping across the three vines, go down (use select to see the path). You'll be back in area 3, running down a rope. Head over to the right, and use an insect to jump across the hanging flower to grab the beehive. Use the beehive to close the snapping flower, use another insect to get back to the left side of the area. Use one of the insects here to lure a frog out of the hollow tree. Use the other insect to get back over to the right, and throw the frog into the far-rightest hanging flower. Stand on this until it flings you into area 4.</t>
  </si>
  <si>
    <t>Pick up the Apocalypse sword and an Elixir, in chests.</t>
  </si>
  <si>
    <t>Go to the northern crater and press cancel to lower the airship into it. You can still get out of here later.</t>
  </si>
  <si>
    <t>Pick up the save crystal in the first chest you come to. Go down the spiral, and pick up the guard source from the chest. You can learn Dragon Force from the Dark Dragons down here.</t>
  </si>
  <si>
    <t>On the next screen, go down via the right side to pick up a Guard Source. Carry on down on the right to get a Mind Source.</t>
  </si>
  <si>
    <t>Go left and climb back up to get a magic source and an elixir. Climb up a bit further for a Power Source, with a HP Absorb Materia hanging out on the same ledge. Run back down to the new area.</t>
  </si>
  <si>
    <t>In this new area, run to the right to drop down to the ledge with a Mind Source.</t>
  </si>
  <si>
    <t>Jump up and go over to the other side of the Mind Source chest. You can enter the cave to obtain a Megalixer.</t>
  </si>
  <si>
    <t>Come back out to the ledge and go all the way left to jump down to a lower ledge with a chest containing a Hero Drink.</t>
  </si>
  <si>
    <t>Go into the cave near the Hero Drink. Pick up the Guard Source, then go north and into the tunnel. You'll come out near the chest containing a Power Source. Finally, exit this screen to the north.</t>
  </si>
  <si>
    <t>Go down as far as you can, sticking to the right side of the screen and running through the interconnecting tunnels when necessary. Eventually, you can drop off the bottom of the screen and meet up with your party members. Consider using the save crystal before doing so.</t>
  </si>
  <si>
    <t>When you first split the party, send everyone except Tifa left. Tifa goes right.</t>
  </si>
  <si>
    <t>At the second split, send Cloud, Vincent and Cait Sith down, everyone else goes up.</t>
  </si>
  <si>
    <t>There are chests containing a Remedy, Elixir, and X-Potion in this first area.</t>
  </si>
  <si>
    <t>In the second area, jump down to the path. There's a Turbo Ether in the chest near the bit where you can climb back up, a vaccine to the right, and a Magic Counter materia when you loop round to the left. It's in the Mako examine the side of the path.</t>
  </si>
  <si>
    <t>There's a Turbo Ether and a Speed Source in the chests on this screen. You can pick up the Mega-All by pressing confirm at the right time during Cloud's jump. It might take a few goes.</t>
  </si>
  <si>
    <t>Head to the next screen and grab the luck source. Don't go anywhere else.</t>
  </si>
  <si>
    <t>Now go all the way back up the way you came.</t>
  </si>
  <si>
    <t>Go down the right path (the one you sent Tifa down). At this point, put all of your Enemy Skills on one character. You may run into a Dragon Zombie around here, from which you can learn the skill Pandora's Box. However, this will only be used once, by one Dragon Zombie in the game. It will be used as a finishing skill on the character who deals the final blow. You can also meet Marlboro's around here, if you missed the Bad Breath skill earlier. You can also learn Roulette from Death Dealers. Finally, you can run into Pollensalta's down here, which you can manipulate to learn Angel Whisper. In other words, you can master your enemy skills materia here.</t>
  </si>
  <si>
    <t>Go down the spiral and pick up the Elixir and the Mystile Armour.</t>
  </si>
  <si>
    <t>Further down, you can pick up a Tetra Elemental, a speed source, and two Megalixirs. They're located to the far left and far right of this screen.</t>
  </si>
  <si>
    <t>Climb down the dragon skeleton, and up through the exit nearby, which leads back to the left/down path.</t>
  </si>
  <si>
    <t>In this area, you will face Magic Pots. Use an elixir on them and then defeat them for lots of exp and ap.</t>
  </si>
  <si>
    <t>You can pick up a magic source and a remedy on this screen.</t>
  </si>
  <si>
    <t>Grab the vaccine and the Shield Materia, then go left from the materia to reach the chest containing the Imperial Guard. To the far right, you'll find a chest containing a Hero Drink.</t>
  </si>
  <si>
    <t>In the next room, you'll find the (support) Counter Materia in the middle of the glow. You'll also find the W-Magic Materia in the trees to the far north. And that should be the last Materia in the game!</t>
  </si>
  <si>
    <t>Collect the Luck Source and meet up with your characters, who should provide you with duplicates of several of the items in the tunnels.</t>
  </si>
  <si>
    <t>Now you can go back up and finish anything you have left in the game. At this point, I still need to level up my characters, collect sources, master materia, and defeat Ruby and Emerald Weapons.</t>
  </si>
  <si>
    <t>Achievement: Emerald Weapon</t>
  </si>
  <si>
    <t>Achievement: Ruby Weapon</t>
  </si>
  <si>
    <t>Head back to the Left-Up section of the Northern Cave to finish mastering Materia. Remember that you need to have all mastered Materia in your inventory for it to count.</t>
  </si>
  <si>
    <t>Keep one or two All Materia on every character; this will let you keep mastering them, for 1,400,000 gil each time. This is the easiest way to get 999,999,999 gil.</t>
  </si>
  <si>
    <t>Achievement: Master of Gil</t>
  </si>
  <si>
    <t>Level to 99.</t>
  </si>
  <si>
    <t>Achievement: Top Level</t>
  </si>
  <si>
    <t>When you're ready, head further down into the crater. Pick two companions and start jumping; you've got a chance of facing a battle with every jump and Jenova Synethsis is waiting at the bottom.</t>
  </si>
  <si>
    <t>Boss: Jenova Synthesis</t>
  </si>
  <si>
    <t>Boss: Bizzaro Sephiroth</t>
  </si>
  <si>
    <t>Boss: Safer Sephiroth</t>
  </si>
  <si>
    <t>Task</t>
  </si>
  <si>
    <t>Zone</t>
  </si>
  <si>
    <t>Type</t>
  </si>
  <si>
    <t>Count</t>
  </si>
  <si>
    <t>HTML</t>
  </si>
  <si>
    <t>Order</t>
  </si>
  <si>
    <t>ZoneHTML</t>
  </si>
  <si>
    <t>TaskHTML</t>
  </si>
  <si>
    <t>Class</t>
  </si>
  <si>
    <t>f_none</t>
  </si>
  <si>
    <t>Weapons</t>
  </si>
  <si>
    <t>Armor</t>
  </si>
  <si>
    <t>Accessories</t>
  </si>
  <si>
    <t>Items</t>
  </si>
  <si>
    <t>Key Items</t>
  </si>
  <si>
    <t>Materia</t>
  </si>
  <si>
    <t>Limit Breaks</t>
  </si>
  <si>
    <t>Achievement</t>
  </si>
  <si>
    <t>Bosses</t>
  </si>
  <si>
    <t>f_weapon</t>
  </si>
  <si>
    <t>f_armor</t>
  </si>
  <si>
    <t>f_accessory</t>
  </si>
  <si>
    <t>f_item</t>
  </si>
  <si>
    <t>f_key_item</t>
  </si>
  <si>
    <t>f_materia</t>
  </si>
  <si>
    <t>f_limit_break</t>
  </si>
  <si>
    <t>f_boss</t>
  </si>
  <si>
    <t>f_achievement</t>
  </si>
  <si>
    <t xml:space="preserve"> </t>
  </si>
  <si>
    <t>TaskOrder</t>
  </si>
  <si>
    <t>ZoneOrder</t>
  </si>
  <si>
    <t>Farm the Train Graveyard. Mono Drives drop ethers which sell for 750 gil.</t>
  </si>
  <si>
    <t>Buy equipment in the weapon shop.</t>
  </si>
  <si>
    <t>Pick up the All materia and an ether in the Beginner's Hall.</t>
  </si>
  <si>
    <t>Item shop has Fire materia and medicine.</t>
  </si>
  <si>
    <t>In the third cabin, chase down the pickpocket and tell him "that's right" to get your item back.</t>
  </si>
  <si>
    <t>In the first cabin, run back to the guy at the back of the first car; talk to him for a Phoenix Down.</t>
  </si>
  <si>
    <t>In the second cabin, speak to the guy right at the lower left, and answer 'yeah...' for a High Potion.</t>
  </si>
  <si>
    <t>The Second Reactor</t>
  </si>
  <si>
    <t>The First Reactor</t>
  </si>
  <si>
    <t>Len</t>
  </si>
  <si>
    <t>Ether in the middle of the tunnel.</t>
  </si>
  <si>
    <t>Potion in the corner opposite Jessie.</t>
  </si>
  <si>
    <t>Tent near the save point.</t>
  </si>
  <si>
    <t>Chest containing an ether on the way out, in the room after the elevator.</t>
  </si>
  <si>
    <t xml:space="preserve">In the house in the lower right you'll find Turtles Paradise Newsletter #1. </t>
  </si>
  <si>
    <t>Do not take the 5 gil in the drawer, you'll get a better prize later.</t>
  </si>
  <si>
    <t xml:space="preserve">Titan Bangles in the weapon shop. There is also an item shop and a materia shop here, </t>
  </si>
  <si>
    <t>Win the squat contest in the gym for a blonde wig.</t>
  </si>
  <si>
    <t>Buy a meal in the resturant. Say "it was all right" to recieive a Pharmacy Coupon. Swap the coupon for a digestive at the medicine shop. Give the digestive to the woman in the bar's toilet to obtain Sexy Cologne.</t>
  </si>
  <si>
    <t>In the northernmost room in the Honeybee Inn and ask the girls to put make-up on you.</t>
  </si>
  <si>
    <t>Ether in the basement where you find Tifa.</t>
  </si>
  <si>
    <t>Hyper behind Don Corneo's bed.</t>
  </si>
  <si>
    <t xml:space="preserve">Whichever party member you talk to first will get date points. </t>
  </si>
  <si>
    <t>Wall Market</t>
  </si>
  <si>
    <t xml:space="preserve">Hi-Potion on top of this train. </t>
  </si>
  <si>
    <t>Hi-Potion hidden in the nearby barrels.</t>
  </si>
  <si>
    <t>Echo Screen hidden in another barrel.</t>
  </si>
  <si>
    <t>Potion in the train on the right of the screen.</t>
  </si>
  <si>
    <t>Potion just before you leave the area.</t>
  </si>
  <si>
    <t>Potion on the left of the screen here.</t>
  </si>
  <si>
    <t xml:space="preserve">Ether in leftmost barrel. </t>
  </si>
  <si>
    <t>Hi-Potion on top of one of the trains.</t>
  </si>
  <si>
    <t>Steal a Striking Staff for Aeris from Eligors.</t>
  </si>
  <si>
    <t>Steal Ethers (750 Gil) from Deenglows, or win Graviballs (you can't do both). Graviballs cast demi, and will be useful against the Midgar Zolom.</t>
  </si>
  <si>
    <t>Get Keycard 62 from an NPC on floor 61.</t>
  </si>
  <si>
    <t>On the 63rd floor, open the top right door, then the bottom left door. Pick up the Boupon A. Climb into the air duct and exit top right to get Coupon B. Open the left door to get Coupon C. Get back into the air duct and exit bottom right. Collect a Star Pemdant, a Four Star, and an All Materia.</t>
  </si>
  <si>
    <t>On the 64th save and take a nap. Buy the Shinra Gym Special Drink from the vending machine and then bang on it; you'll get something later. Check the lockers for an Ether, a Phoenix Down, and Cait Sith's ultimate weapon, which you can't take yet.</t>
  </si>
  <si>
    <t>Pick up an ether by using the third battery.</t>
  </si>
  <si>
    <t>Buy three batteries from the guy in the Weapon Shop.</t>
  </si>
  <si>
    <t>Pick up a Phoenix Down in the room at Don Corneo's that you couldn't enter earlier.</t>
  </si>
  <si>
    <t>The kid in Sector 5 will give you a Turbo-Ether if you didn't steal his 5 gil earlier.</t>
  </si>
  <si>
    <t>Storm in first to find the Turtle's Paradise #2 poster, then go back out and head up the stairs to find an Elixir halfway up.</t>
  </si>
  <si>
    <t>Get Keycard 65 from Mayor Domino on floor 62. To guess his password, look in each of the libraries for the book that doesn't match the panel outside the door. Count, the number in front of the title, characters (not including spaces) and that's one of the letters in the password. Get the password on the first try and you get an Elemental materia.</t>
  </si>
  <si>
    <t>On the 65th floor, you'll need to get the Shinra model pieces from the chests and put them into the model. Eventually, the chest containing the keycard will unlock.</t>
  </si>
  <si>
    <t>On the 66th floor, climb into the airvents (you'll find an entrance in the toilets) and watch the meeting. Then follow Hojo to the 67th floor.</t>
  </si>
  <si>
    <t>On the 67th floor, steal Carbon Bangles from the Moth Slashers and a Hardedge from a Soldier:3rd. After the scene, pick up a Poison Materia from the chest.</t>
  </si>
  <si>
    <t>Pick up the 68th floor Keycard from an employee on the upper level of this room. There are two potions in plain sight near him.</t>
  </si>
  <si>
    <t>Enemy Skill</t>
  </si>
  <si>
    <t>f_enemy_skill</t>
  </si>
  <si>
    <t>Find Yuffie. Run around any forest until you battle a Mystery Ninja. Afte, don't open a menu, walk away, or use the save point. Talk to her and give the aswers "not interested", "petrified", "wait a second", "that's right" and "let's hurry on".</t>
  </si>
  <si>
    <t>f_fort_condor</t>
  </si>
  <si>
    <t>Steal a Boomerang from the Formula enemies in the forest for Yuffie.</t>
  </si>
  <si>
    <t>You can take part in the first Fort Condor Battle 1. The reward will be a Magic Comb for Red XIII, which has three slots with double materia growth.</t>
  </si>
  <si>
    <t>Boss: Jenova Birth</t>
  </si>
  <si>
    <t>Mount Nibel</t>
  </si>
  <si>
    <t xml:space="preserve">Optional Quests: Tiny Bronco </t>
  </si>
  <si>
    <t>Sub: Optional Extras</t>
  </si>
  <si>
    <t>Northern Crater: Left-Down</t>
  </si>
  <si>
    <t>Northern Crater: Right</t>
  </si>
  <si>
    <t>Northern Crater: Left-Up</t>
  </si>
  <si>
    <t>Boss: Emerald Weapon</t>
  </si>
  <si>
    <t>Boss: Ruby Weapon</t>
  </si>
  <si>
    <t>Emerald &amp; Ruby Weapon</t>
  </si>
  <si>
    <t>Achievement: Materia Overlord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</si>
</sst>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B0C0E"/>
      <name val="Courier New"/>
      <family val="3"/>
    </font>
    <font>
      <sz val="11"/>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applyAlignment="1"/>
    <xf numFmtId="0" fontId="2" fillId="0" borderId="0" xfId="0" applyFont="1" applyAlignment="1">
      <alignment vertical="center"/>
    </xf>
    <xf numFmtId="0" fontId="3" fillId="0" borderId="0" xfId="0" applyFont="1"/>
  </cellXfs>
  <cellStyles count="1">
    <cellStyle name="Normal" xfId="0" builtinId="0"/>
  </cellStyles>
  <dxfs count="7">
    <dxf>
      <font>
        <color rgb="FF9C0006"/>
      </font>
      <fill>
        <patternFill>
          <bgColor theme="0" tint="-0.14996795556505021"/>
        </patternFill>
      </fill>
    </dxf>
    <dxf>
      <font>
        <color rgb="FF9C0006"/>
      </font>
      <fill>
        <patternFill>
          <bgColor rgb="FFFFC7CE"/>
        </patternFill>
      </fill>
    </dxf>
    <dxf>
      <font>
        <color rgb="FF9C0006"/>
      </font>
      <fill>
        <patternFill>
          <bgColor rgb="FFFFC7CE"/>
        </patternFill>
      </fill>
    </dxf>
    <dxf>
      <font>
        <color rgb="FF9C0006"/>
      </font>
      <fill>
        <patternFill>
          <bgColor theme="0" tint="-0.14996795556505021"/>
        </patternFill>
      </fill>
    </dxf>
    <dxf>
      <font>
        <color rgb="FF9C0006"/>
      </font>
      <fill>
        <patternFill>
          <bgColor theme="0" tint="-0.14996795556505021"/>
        </patternFill>
      </fill>
    </dxf>
    <dxf>
      <font>
        <color rgb="FF9C0006"/>
      </font>
      <fill>
        <patternFill>
          <bgColor theme="0" tint="-0.14996795556505021"/>
        </patternFill>
      </fill>
    </dxf>
    <dxf>
      <font>
        <color rgb="FF9C0006"/>
      </font>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645E0-A7F4-430A-B144-A2718C537860}">
  <dimension ref="A1:C76"/>
  <sheetViews>
    <sheetView tabSelected="1" topLeftCell="A36" workbookViewId="0">
      <selection activeCell="C52" sqref="C52"/>
    </sheetView>
  </sheetViews>
  <sheetFormatPr defaultRowHeight="15" x14ac:dyDescent="0.25"/>
  <cols>
    <col min="1" max="1" width="35.140625" bestFit="1" customWidth="1"/>
    <col min="2" max="2" width="6.28515625" bestFit="1" customWidth="1"/>
    <col min="3" max="3" width="155.5703125" style="4" bestFit="1" customWidth="1"/>
  </cols>
  <sheetData>
    <row r="1" spans="1:3" x14ac:dyDescent="0.25">
      <c r="A1" s="1" t="str" cm="1">
        <f t="array" ref="A1:A55">_xlfn.UNIQUE(Playthrough!G:G)</f>
        <v>Zone</v>
      </c>
      <c r="B1" t="s">
        <v>417</v>
      </c>
      <c r="C1" s="4" t="s">
        <v>418</v>
      </c>
    </row>
    <row r="2" spans="1:3" x14ac:dyDescent="0.25">
      <c r="A2" s="1" t="str">
        <v>The First Reactor</v>
      </c>
      <c r="B2">
        <v>1</v>
      </c>
      <c r="C2" s="4" t="str">
        <f>"&lt;li&gt;&lt;a href=""#"&amp;_xlfn.ENCODEURL(A2)&amp;"""&gt;"&amp;A2&amp;"&lt;/a&gt; &lt;span id=""playthrough_nav_totals_"&amp;B2&amp;"""&gt;&lt;/span&gt;&lt;/li&gt;"</f>
        <v>&lt;li&gt;&lt;a href="#The%20First%20Reactor"&gt;The First Reactor&lt;/a&gt; &lt;span id="playthrough_nav_totals_1"&gt;&lt;/span&gt;&lt;/li&gt;</v>
      </c>
    </row>
    <row r="3" spans="1:3" x14ac:dyDescent="0.25">
      <c r="A3" s="1" t="str">
        <v>The Second Reactor</v>
      </c>
      <c r="B3">
        <f>B2+1</f>
        <v>2</v>
      </c>
      <c r="C3" s="4" t="str">
        <f t="shared" ref="C3:C64" si="0">"&lt;li&gt;&lt;a href=""#"&amp;_xlfn.ENCODEURL(A3)&amp;"""&gt;"&amp;A3&amp;"&lt;/a&gt; &lt;span id=""playthrough_nav_totals_"&amp;B3&amp;"""&gt;&lt;/span&gt;&lt;/li&gt;"</f>
        <v>&lt;li&gt;&lt;a href="#The%20Second%20Reactor"&gt;The Second Reactor&lt;/a&gt; &lt;span id="playthrough_nav_totals_2"&gt;&lt;/span&gt;&lt;/li&gt;</v>
      </c>
    </row>
    <row r="4" spans="1:3" x14ac:dyDescent="0.25">
      <c r="A4" t="str">
        <v>Sector 5</v>
      </c>
      <c r="B4">
        <f t="shared" ref="B4:B64" si="1">B3+1</f>
        <v>3</v>
      </c>
      <c r="C4" s="4" t="str">
        <f t="shared" si="0"/>
        <v>&lt;li&gt;&lt;a href="#Sector%205"&gt;Sector 5&lt;/a&gt; &lt;span id="playthrough_nav_totals_3"&gt;&lt;/span&gt;&lt;/li&gt;</v>
      </c>
    </row>
    <row r="5" spans="1:3" x14ac:dyDescent="0.25">
      <c r="A5" t="str">
        <v>Wall Market</v>
      </c>
      <c r="B5">
        <f t="shared" si="1"/>
        <v>4</v>
      </c>
      <c r="C5" s="4" t="str">
        <f t="shared" si="0"/>
        <v>&lt;li&gt;&lt;a href="#Wall%20Market"&gt;Wall Market&lt;/a&gt; &lt;span id="playthrough_nav_totals_4"&gt;&lt;/span&gt;&lt;/li&gt;</v>
      </c>
    </row>
    <row r="6" spans="1:3" x14ac:dyDescent="0.25">
      <c r="A6" t="str">
        <v>Train Graveyard</v>
      </c>
      <c r="B6">
        <f t="shared" si="1"/>
        <v>5</v>
      </c>
      <c r="C6" s="4" t="str">
        <f t="shared" si="0"/>
        <v>&lt;li&gt;&lt;a href="#Train%20Graveyard"&gt;Train Graveyard&lt;/a&gt; &lt;span id="playthrough_nav_totals_5"&gt;&lt;/span&gt;&lt;/li&gt;</v>
      </c>
    </row>
    <row r="7" spans="1:3" x14ac:dyDescent="0.25">
      <c r="A7" t="str">
        <v>Playground and Sector 5</v>
      </c>
      <c r="B7">
        <f t="shared" si="1"/>
        <v>6</v>
      </c>
      <c r="C7" s="4" t="str">
        <f t="shared" si="0"/>
        <v>&lt;li&gt;&lt;a href="#Playground%20and%20Sector%205"&gt;Playground and Sector 5&lt;/a&gt; &lt;span id="playthrough_nav_totals_6"&gt;&lt;/span&gt;&lt;/li&gt;</v>
      </c>
    </row>
    <row r="8" spans="1:3" x14ac:dyDescent="0.25">
      <c r="A8" t="str">
        <v xml:space="preserve">Shinra Headquarters </v>
      </c>
      <c r="B8">
        <f t="shared" si="1"/>
        <v>7</v>
      </c>
      <c r="C8" s="4" t="str">
        <f t="shared" si="0"/>
        <v>&lt;li&gt;&lt;a href="#Shinra%20Headquarters%20"&gt;Shinra Headquarters &lt;/a&gt; &lt;span id="playthrough_nav_totals_7"&gt;&lt;/span&gt;&lt;/li&gt;</v>
      </c>
    </row>
    <row r="9" spans="1:3" x14ac:dyDescent="0.25">
      <c r="A9" t="str">
        <v>Kalm</v>
      </c>
      <c r="B9">
        <f t="shared" si="1"/>
        <v>8</v>
      </c>
      <c r="C9" s="4" t="str">
        <f t="shared" si="0"/>
        <v>&lt;li&gt;&lt;a href="#Kalm"&gt;Kalm&lt;/a&gt; &lt;span id="playthrough_nav_totals_8"&gt;&lt;/span&gt;&lt;/li&gt;</v>
      </c>
    </row>
    <row r="10" spans="1:3" x14ac:dyDescent="0.25">
      <c r="A10" t="str">
        <v>Chocobo Ranch and Marshes</v>
      </c>
      <c r="B10">
        <f t="shared" si="1"/>
        <v>9</v>
      </c>
      <c r="C10" s="4" t="str">
        <f t="shared" si="0"/>
        <v>&lt;li&gt;&lt;a href="#Chocobo%20Ranch%20and%20Marshes"&gt;Chocobo Ranch and Marshes&lt;/a&gt; &lt;span id="playthrough_nav_totals_9"&gt;&lt;/span&gt;&lt;/li&gt;</v>
      </c>
    </row>
    <row r="11" spans="1:3" x14ac:dyDescent="0.25">
      <c r="A11" t="str">
        <v>Mythril Mines</v>
      </c>
      <c r="B11">
        <f t="shared" si="1"/>
        <v>10</v>
      </c>
      <c r="C11" s="4" t="str">
        <f t="shared" si="0"/>
        <v>&lt;li&gt;&lt;a href="#Mythril%20Mines"&gt;Mythril Mines&lt;/a&gt; &lt;span id="playthrough_nav_totals_10"&gt;&lt;/span&gt;&lt;/li&gt;</v>
      </c>
    </row>
    <row r="12" spans="1:3" x14ac:dyDescent="0.25">
      <c r="A12" t="str">
        <v>Junon and Fort Condor</v>
      </c>
      <c r="B12">
        <f t="shared" si="1"/>
        <v>11</v>
      </c>
      <c r="C12" s="4" t="str">
        <f t="shared" si="0"/>
        <v>&lt;li&gt;&lt;a href="#Junon%20and%20Fort%20Condor"&gt;Junon and Fort Condor&lt;/a&gt; &lt;span id="playthrough_nav_totals_11"&gt;&lt;/span&gt;&lt;/li&gt;</v>
      </c>
    </row>
    <row r="13" spans="1:3" x14ac:dyDescent="0.25">
      <c r="A13" t="str">
        <v>Junon</v>
      </c>
      <c r="B13">
        <f t="shared" si="1"/>
        <v>12</v>
      </c>
      <c r="C13" s="4" t="str">
        <f t="shared" si="0"/>
        <v>&lt;li&gt;&lt;a href="#Junon"&gt;Junon&lt;/a&gt; &lt;span id="playthrough_nav_totals_12"&gt;&lt;/span&gt;&lt;/li&gt;</v>
      </c>
    </row>
    <row r="14" spans="1:3" x14ac:dyDescent="0.25">
      <c r="A14" t="str">
        <v>Cargo Ship</v>
      </c>
      <c r="B14">
        <f t="shared" si="1"/>
        <v>13</v>
      </c>
      <c r="C14" s="4" t="str">
        <f t="shared" si="0"/>
        <v>&lt;li&gt;&lt;a href="#Cargo%20Ship"&gt;Cargo Ship&lt;/a&gt; &lt;span id="playthrough_nav_totals_13"&gt;&lt;/span&gt;&lt;/li&gt;</v>
      </c>
    </row>
    <row r="15" spans="1:3" x14ac:dyDescent="0.25">
      <c r="A15" t="str">
        <v>Costa Del Sol</v>
      </c>
      <c r="B15">
        <f t="shared" si="1"/>
        <v>14</v>
      </c>
      <c r="C15" s="4" t="str">
        <f t="shared" si="0"/>
        <v>&lt;li&gt;&lt;a href="#Costa%20Del%20Sol"&gt;Costa Del Sol&lt;/a&gt; &lt;span id="playthrough_nav_totals_14"&gt;&lt;/span&gt;&lt;/li&gt;</v>
      </c>
    </row>
    <row r="16" spans="1:3" x14ac:dyDescent="0.25">
      <c r="A16" t="str">
        <v>Mt. Corel</v>
      </c>
      <c r="B16">
        <f t="shared" si="1"/>
        <v>15</v>
      </c>
      <c r="C16" s="4" t="str">
        <f t="shared" si="0"/>
        <v>&lt;li&gt;&lt;a href="#Mt.%20Corel"&gt;Mt. Corel&lt;/a&gt; &lt;span id="playthrough_nav_totals_15"&gt;&lt;/span&gt;&lt;/li&gt;</v>
      </c>
    </row>
    <row r="17" spans="1:3" x14ac:dyDescent="0.25">
      <c r="A17" t="str">
        <v>North Corel</v>
      </c>
      <c r="B17">
        <f t="shared" si="1"/>
        <v>16</v>
      </c>
      <c r="C17" s="4" t="str">
        <f t="shared" si="0"/>
        <v>&lt;li&gt;&lt;a href="#North%20Corel"&gt;North Corel&lt;/a&gt; &lt;span id="playthrough_nav_totals_16"&gt;&lt;/span&gt;&lt;/li&gt;</v>
      </c>
    </row>
    <row r="18" spans="1:3" x14ac:dyDescent="0.25">
      <c r="A18" t="str">
        <v>Gold Saucer</v>
      </c>
      <c r="B18">
        <f t="shared" si="1"/>
        <v>17</v>
      </c>
      <c r="C18" s="4" t="str">
        <f t="shared" si="0"/>
        <v>&lt;li&gt;&lt;a href="#Gold%20Saucer"&gt;Gold Saucer&lt;/a&gt; &lt;span id="playthrough_nav_totals_17"&gt;&lt;/span&gt;&lt;/li&gt;</v>
      </c>
    </row>
    <row r="19" spans="1:3" x14ac:dyDescent="0.25">
      <c r="A19" t="str">
        <v>Corel Prison</v>
      </c>
      <c r="B19">
        <f t="shared" si="1"/>
        <v>18</v>
      </c>
      <c r="C19" s="4" t="str">
        <f t="shared" si="0"/>
        <v>&lt;li&gt;&lt;a href="#Corel%20Prison"&gt;Corel Prison&lt;/a&gt; &lt;span id="playthrough_nav_totals_18"&gt;&lt;/span&gt;&lt;/li&gt;</v>
      </c>
    </row>
    <row r="20" spans="1:3" x14ac:dyDescent="0.25">
      <c r="A20" t="str">
        <v>Chocobo Races</v>
      </c>
      <c r="B20">
        <f t="shared" si="1"/>
        <v>19</v>
      </c>
      <c r="C20" s="4" t="str">
        <f t="shared" si="0"/>
        <v>&lt;li&gt;&lt;a href="#Chocobo%20Races"&gt;Chocobo Races&lt;/a&gt; &lt;span id="playthrough_nav_totals_19"&gt;&lt;/span&gt;&lt;/li&gt;</v>
      </c>
    </row>
    <row r="21" spans="1:3" x14ac:dyDescent="0.25">
      <c r="A21" t="str">
        <v>Optional Extras with the Buggy</v>
      </c>
      <c r="B21">
        <f t="shared" si="1"/>
        <v>20</v>
      </c>
      <c r="C21" s="4" t="str">
        <f t="shared" si="0"/>
        <v>&lt;li&gt;&lt;a href="#Optional%20Extras%20with%20the%20Buggy"&gt;Optional Extras with the Buggy&lt;/a&gt; &lt;span id="playthrough_nav_totals_20"&gt;&lt;/span&gt;&lt;/li&gt;</v>
      </c>
    </row>
    <row r="22" spans="1:3" x14ac:dyDescent="0.25">
      <c r="A22" t="str">
        <v>Gongaga</v>
      </c>
      <c r="B22">
        <f t="shared" si="1"/>
        <v>21</v>
      </c>
      <c r="C22" s="4" t="str">
        <f t="shared" si="0"/>
        <v>&lt;li&gt;&lt;a href="#Gongaga"&gt;Gongaga&lt;/a&gt; &lt;span id="playthrough_nav_totals_21"&gt;&lt;/span&gt;&lt;/li&gt;</v>
      </c>
    </row>
    <row r="23" spans="1:3" x14ac:dyDescent="0.25">
      <c r="A23" t="str">
        <v>Cosmo Canyon</v>
      </c>
      <c r="B23">
        <f t="shared" si="1"/>
        <v>22</v>
      </c>
      <c r="C23" s="4" t="str">
        <f t="shared" si="0"/>
        <v>&lt;li&gt;&lt;a href="#Cosmo%20Canyon"&gt;Cosmo Canyon&lt;/a&gt; &lt;span id="playthrough_nav_totals_22"&gt;&lt;/span&gt;&lt;/li&gt;</v>
      </c>
    </row>
    <row r="24" spans="1:3" x14ac:dyDescent="0.25">
      <c r="A24" t="str">
        <v>Nibelheim</v>
      </c>
      <c r="B24">
        <f t="shared" si="1"/>
        <v>23</v>
      </c>
      <c r="C24" s="4" t="str">
        <f t="shared" si="0"/>
        <v>&lt;li&gt;&lt;a href="#Nibelheim"&gt;Nibelheim&lt;/a&gt; &lt;span id="playthrough_nav_totals_23"&gt;&lt;/span&gt;&lt;/li&gt;</v>
      </c>
    </row>
    <row r="25" spans="1:3" x14ac:dyDescent="0.25">
      <c r="A25" t="str">
        <v>Shinra Mansion</v>
      </c>
      <c r="B25">
        <f t="shared" si="1"/>
        <v>24</v>
      </c>
      <c r="C25" s="4" t="str">
        <f t="shared" si="0"/>
        <v>&lt;li&gt;&lt;a href="#Shinra%20Mansion"&gt;Shinra Mansion&lt;/a&gt; &lt;span id="playthrough_nav_totals_24"&gt;&lt;/span&gt;&lt;/li&gt;</v>
      </c>
    </row>
    <row r="26" spans="1:3" x14ac:dyDescent="0.25">
      <c r="A26" t="str">
        <v>Mount Nibel</v>
      </c>
      <c r="B26">
        <f t="shared" si="1"/>
        <v>25</v>
      </c>
      <c r="C26" s="4" t="str">
        <f t="shared" si="0"/>
        <v>&lt;li&gt;&lt;a href="#Mount%20Nibel"&gt;Mount Nibel&lt;/a&gt; &lt;span id="playthrough_nav_totals_25"&gt;&lt;/span&gt;&lt;/li&gt;</v>
      </c>
    </row>
    <row r="27" spans="1:3" x14ac:dyDescent="0.25">
      <c r="A27" t="str">
        <v>Rocket Town</v>
      </c>
      <c r="B27">
        <f t="shared" si="1"/>
        <v>26</v>
      </c>
      <c r="C27" s="4" t="str">
        <f t="shared" si="0"/>
        <v>&lt;li&gt;&lt;a href="#Rocket%20Town"&gt;Rocket Town&lt;/a&gt; &lt;span id="playthrough_nav_totals_26"&gt;&lt;/span&gt;&lt;/li&gt;</v>
      </c>
    </row>
    <row r="28" spans="1:3" x14ac:dyDescent="0.25">
      <c r="A28" t="str">
        <v xml:space="preserve">Optional Quests: Tiny Bronco </v>
      </c>
      <c r="B28">
        <f t="shared" si="1"/>
        <v>27</v>
      </c>
      <c r="C28" s="4" t="str">
        <f t="shared" si="0"/>
        <v>&lt;li&gt;&lt;a href="#Optional%20Quests%3A%20Tiny%20Bronco%20"&gt;Optional Quests: Tiny Bronco &lt;/a&gt; &lt;span id="playthrough_nav_totals_27"&gt;&lt;/span&gt;&lt;/li&gt;</v>
      </c>
    </row>
    <row r="29" spans="1:3" x14ac:dyDescent="0.25">
      <c r="A29" t="str">
        <v>Wutai</v>
      </c>
      <c r="B29">
        <f t="shared" si="1"/>
        <v>28</v>
      </c>
      <c r="C29" s="4" t="str">
        <f t="shared" si="0"/>
        <v>&lt;li&gt;&lt;a href="#Wutai"&gt;Wutai&lt;/a&gt; &lt;span id="playthrough_nav_totals_28"&gt;&lt;/span&gt;&lt;/li&gt;</v>
      </c>
    </row>
    <row r="30" spans="1:3" x14ac:dyDescent="0.25">
      <c r="A30" t="str">
        <v>Temple of the Ancients</v>
      </c>
      <c r="B30">
        <f t="shared" si="1"/>
        <v>29</v>
      </c>
      <c r="C30" s="4" t="str">
        <f t="shared" si="0"/>
        <v>&lt;li&gt;&lt;a href="#Temple%20of%20the%20Ancients"&gt;Temple of the Ancients&lt;/a&gt; &lt;span id="playthrough_nav_totals_29"&gt;&lt;/span&gt;&lt;/li&gt;</v>
      </c>
    </row>
    <row r="31" spans="1:3" x14ac:dyDescent="0.25">
      <c r="A31" t="str">
        <v>Bone Village</v>
      </c>
      <c r="B31">
        <f t="shared" si="1"/>
        <v>30</v>
      </c>
      <c r="C31" s="4" t="str">
        <f t="shared" si="0"/>
        <v>&lt;li&gt;&lt;a href="#Bone%20Village"&gt;Bone Village&lt;/a&gt; &lt;span id="playthrough_nav_totals_30"&gt;&lt;/span&gt;&lt;/li&gt;</v>
      </c>
    </row>
    <row r="32" spans="1:3" x14ac:dyDescent="0.25">
      <c r="A32" t="str">
        <v>Start of Disc 2</v>
      </c>
      <c r="B32">
        <f t="shared" si="1"/>
        <v>31</v>
      </c>
      <c r="C32" s="4" t="str">
        <f t="shared" si="0"/>
        <v>&lt;li&gt;&lt;a href="#Start%20of%20Disc%202"&gt;Start of Disc 2&lt;/a&gt; &lt;span id="playthrough_nav_totals_31"&gt;&lt;/span&gt;&lt;/li&gt;</v>
      </c>
    </row>
    <row r="33" spans="1:3" x14ac:dyDescent="0.25">
      <c r="A33" t="str">
        <v xml:space="preserve">Coral Valley </v>
      </c>
      <c r="B33">
        <f t="shared" si="1"/>
        <v>32</v>
      </c>
      <c r="C33" s="4" t="str">
        <f t="shared" si="0"/>
        <v>&lt;li&gt;&lt;a href="#Coral%20Valley%20"&gt;Coral Valley &lt;/a&gt; &lt;span id="playthrough_nav_totals_32"&gt;&lt;/span&gt;&lt;/li&gt;</v>
      </c>
    </row>
    <row r="34" spans="1:3" x14ac:dyDescent="0.25">
      <c r="A34" t="str">
        <v>Icicle Inn</v>
      </c>
      <c r="B34">
        <f t="shared" si="1"/>
        <v>33</v>
      </c>
      <c r="C34" s="4" t="str">
        <f t="shared" si="0"/>
        <v>&lt;li&gt;&lt;a href="#Icicle%20Inn"&gt;Icicle Inn&lt;/a&gt; &lt;span id="playthrough_nav_totals_33"&gt;&lt;/span&gt;&lt;/li&gt;</v>
      </c>
    </row>
    <row r="35" spans="1:3" x14ac:dyDescent="0.25">
      <c r="A35" t="str">
        <v>Great Glacier</v>
      </c>
      <c r="B35">
        <f t="shared" si="1"/>
        <v>34</v>
      </c>
      <c r="C35" s="4" t="str">
        <f t="shared" si="0"/>
        <v>&lt;li&gt;&lt;a href="#Great%20Glacier"&gt;Great Glacier&lt;/a&gt; &lt;span id="playthrough_nav_totals_34"&gt;&lt;/span&gt;&lt;/li&gt;</v>
      </c>
    </row>
    <row r="36" spans="1:3" x14ac:dyDescent="0.25">
      <c r="A36" t="str">
        <v>Gaia Cliff</v>
      </c>
      <c r="B36">
        <f t="shared" si="1"/>
        <v>35</v>
      </c>
      <c r="C36" s="4" t="str">
        <f t="shared" si="0"/>
        <v>&lt;li&gt;&lt;a href="#Gaia%20Cliff"&gt;Gaia Cliff&lt;/a&gt; &lt;span id="playthrough_nav_totals_35"&gt;&lt;/span&gt;&lt;/li&gt;</v>
      </c>
    </row>
    <row r="37" spans="1:3" x14ac:dyDescent="0.25">
      <c r="A37" t="str">
        <v>Junon &amp; The Highwind</v>
      </c>
      <c r="B37">
        <f t="shared" si="1"/>
        <v>36</v>
      </c>
      <c r="C37" s="4" t="str">
        <f t="shared" si="0"/>
        <v>&lt;li&gt;&lt;a href="#Junon%20%26%20The%20Highwind"&gt;Junon &amp; The Highwind&lt;/a&gt; &lt;span id="playthrough_nav_totals_36"&gt;&lt;/span&gt;&lt;/li&gt;</v>
      </c>
    </row>
    <row r="38" spans="1:3" x14ac:dyDescent="0.25">
      <c r="A38" t="str">
        <v>TODO</v>
      </c>
      <c r="B38">
        <f t="shared" si="1"/>
        <v>37</v>
      </c>
      <c r="C38" s="4" t="str">
        <f t="shared" si="0"/>
        <v>&lt;li&gt;&lt;a href="#TODO"&gt;TODO&lt;/a&gt; &lt;span id="playthrough_nav_totals_37"&gt;&lt;/span&gt;&lt;/li&gt;</v>
      </c>
    </row>
    <row r="39" spans="1:3" x14ac:dyDescent="0.25">
      <c r="A39" t="str">
        <v>Mideel</v>
      </c>
      <c r="B39">
        <f t="shared" si="1"/>
        <v>38</v>
      </c>
      <c r="C39" s="4" t="str">
        <f t="shared" si="0"/>
        <v>&lt;li&gt;&lt;a href="#Mideel"&gt;Mideel&lt;/a&gt; &lt;span id="playthrough_nav_totals_38"&gt;&lt;/span&gt;&lt;/li&gt;</v>
      </c>
    </row>
    <row r="40" spans="1:3" x14ac:dyDescent="0.25">
      <c r="A40" t="str">
        <v>Fort Condor</v>
      </c>
      <c r="B40">
        <f t="shared" si="1"/>
        <v>39</v>
      </c>
      <c r="C40" s="4" t="str">
        <f t="shared" si="0"/>
        <v>&lt;li&gt;&lt;a href="#Fort%20Condor"&gt;Fort Condor&lt;/a&gt; &lt;span id="playthrough_nav_totals_39"&gt;&lt;/span&gt;&lt;/li&gt;</v>
      </c>
    </row>
    <row r="41" spans="1:3" x14ac:dyDescent="0.25">
      <c r="A41" t="str">
        <v>Optional Quests</v>
      </c>
      <c r="B41">
        <f t="shared" si="1"/>
        <v>40</v>
      </c>
      <c r="C41" s="4" t="str">
        <f t="shared" si="0"/>
        <v>&lt;li&gt;&lt;a href="#Optional%20Quests"&gt;Optional Quests&lt;/a&gt; &lt;span id="playthrough_nav_totals_40"&gt;&lt;/span&gt;&lt;/li&gt;</v>
      </c>
    </row>
    <row r="42" spans="1:3" x14ac:dyDescent="0.25">
      <c r="A42" t="str">
        <v>Sub: Optional Extras</v>
      </c>
      <c r="B42">
        <f t="shared" si="1"/>
        <v>41</v>
      </c>
      <c r="C42" s="4" t="str">
        <f t="shared" si="0"/>
        <v>&lt;li&gt;&lt;a href="#Sub%3A%20Optional%20Extras"&gt;Sub: Optional Extras&lt;/a&gt; &lt;span id="playthrough_nav_totals_41"&gt;&lt;/span&gt;&lt;/li&gt;</v>
      </c>
    </row>
    <row r="43" spans="1:3" x14ac:dyDescent="0.25">
      <c r="A43" t="str">
        <v>Diamond &amp; Ultimate Weapons</v>
      </c>
      <c r="B43">
        <f t="shared" si="1"/>
        <v>42</v>
      </c>
      <c r="C43" s="4" t="str">
        <f t="shared" si="0"/>
        <v>&lt;li&gt;&lt;a href="#Diamond%20%26%20Ultimate%20Weapons"&gt;Diamond &amp; Ultimate Weapons&lt;/a&gt; &lt;span id="playthrough_nav_totals_42"&gt;&lt;/span&gt;&lt;/li&gt;</v>
      </c>
    </row>
    <row r="44" spans="1:3" x14ac:dyDescent="0.25">
      <c r="A44" t="str">
        <v>Midgar</v>
      </c>
      <c r="B44">
        <f t="shared" si="1"/>
        <v>43</v>
      </c>
      <c r="C44" s="4" t="str">
        <f t="shared" si="0"/>
        <v>&lt;li&gt;&lt;a href="#Midgar"&gt;Midgar&lt;/a&gt; &lt;span id="playthrough_nav_totals_43"&gt;&lt;/span&gt;&lt;/li&gt;</v>
      </c>
    </row>
    <row r="45" spans="1:3" x14ac:dyDescent="0.25">
      <c r="A45" t="str">
        <v>Shinra Building</v>
      </c>
      <c r="B45">
        <f t="shared" si="1"/>
        <v>44</v>
      </c>
      <c r="C45" s="4" t="str">
        <f t="shared" si="0"/>
        <v>&lt;li&gt;&lt;a href="#Shinra%20Building"&gt;Shinra Building&lt;/a&gt; &lt;span id="playthrough_nav_totals_44"&gt;&lt;/span&gt;&lt;/li&gt;</v>
      </c>
    </row>
    <row r="46" spans="1:3" x14ac:dyDescent="0.25">
      <c r="A46" t="str">
        <v>Start of Disc 3</v>
      </c>
      <c r="B46">
        <f t="shared" si="1"/>
        <v>45</v>
      </c>
      <c r="C46" s="4" t="str">
        <f t="shared" si="0"/>
        <v>&lt;li&gt;&lt;a href="#Start%20of%20Disc%203"&gt;Start of Disc 3&lt;/a&gt; &lt;span id="playthrough_nav_totals_45"&gt;&lt;/span&gt;&lt;/li&gt;</v>
      </c>
    </row>
    <row r="47" spans="1:3" x14ac:dyDescent="0.25">
      <c r="A47" t="str">
        <v>Ancient Forest</v>
      </c>
      <c r="B47">
        <f t="shared" si="1"/>
        <v>46</v>
      </c>
      <c r="C47" s="4" t="str">
        <f t="shared" si="0"/>
        <v>&lt;li&gt;&lt;a href="#Ancient%20Forest"&gt;Ancient Forest&lt;/a&gt; &lt;span id="playthrough_nav_totals_46"&gt;&lt;/span&gt;&lt;/li&gt;</v>
      </c>
    </row>
    <row r="48" spans="1:3" x14ac:dyDescent="0.25">
      <c r="A48" t="str">
        <v>Northern Crater</v>
      </c>
      <c r="B48">
        <f t="shared" si="1"/>
        <v>47</v>
      </c>
      <c r="C48" s="4" t="str">
        <f t="shared" si="0"/>
        <v>&lt;li&gt;&lt;a href="#Northern%20Crater"&gt;Northern Crater&lt;/a&gt; &lt;span id="playthrough_nav_totals_47"&gt;&lt;/span&gt;&lt;/li&gt;</v>
      </c>
    </row>
    <row r="49" spans="1:3" x14ac:dyDescent="0.25">
      <c r="A49" t="str">
        <v>Northern Crater: Left-Down</v>
      </c>
      <c r="B49">
        <f t="shared" si="1"/>
        <v>48</v>
      </c>
      <c r="C49" s="4" t="str">
        <f t="shared" si="0"/>
        <v>&lt;li&gt;&lt;a href="#Northern%20Crater%3A%20Left-Down"&gt;Northern Crater: Left-Down&lt;/a&gt; &lt;span id="playthrough_nav_totals_48"&gt;&lt;/span&gt;&lt;/li&gt;</v>
      </c>
    </row>
    <row r="50" spans="1:3" x14ac:dyDescent="0.25">
      <c r="A50" t="str">
        <v>Northern Crater: Right</v>
      </c>
      <c r="B50">
        <f t="shared" si="1"/>
        <v>49</v>
      </c>
      <c r="C50" s="4" t="str">
        <f t="shared" si="0"/>
        <v>&lt;li&gt;&lt;a href="#Northern%20Crater%3A%20Right"&gt;Northern Crater: Right&lt;/a&gt; &lt;span id="playthrough_nav_totals_49"&gt;&lt;/span&gt;&lt;/li&gt;</v>
      </c>
    </row>
    <row r="51" spans="1:3" x14ac:dyDescent="0.25">
      <c r="A51" t="str">
        <v>Northern Crater: Left-Up</v>
      </c>
      <c r="B51">
        <f t="shared" si="1"/>
        <v>50</v>
      </c>
      <c r="C51" s="4" t="str">
        <f t="shared" si="0"/>
        <v>&lt;li&gt;&lt;a href="#Northern%20Crater%3A%20Left-Up"&gt;Northern Crater: Left-Up&lt;/a&gt; &lt;span id="playthrough_nav_totals_50"&gt;&lt;/span&gt;&lt;/li&gt;</v>
      </c>
    </row>
    <row r="52" spans="1:3" x14ac:dyDescent="0.25">
      <c r="A52" t="str">
        <v>Emerald &amp; Ruby Weapon</v>
      </c>
      <c r="B52">
        <f t="shared" si="1"/>
        <v>51</v>
      </c>
      <c r="C52" s="4" t="str">
        <f t="shared" si="0"/>
        <v>&lt;li&gt;&lt;a href="#Emerald%20%26%20Ruby%20Weapon"&gt;Emerald &amp; Ruby Weapon&lt;/a&gt; &lt;span id="playthrough_nav_totals_51"&gt;&lt;/span&gt;&lt;/li&gt;</v>
      </c>
    </row>
    <row r="53" spans="1:3" x14ac:dyDescent="0.25">
      <c r="A53" t="str">
        <v>End Game</v>
      </c>
      <c r="B53">
        <f t="shared" si="1"/>
        <v>52</v>
      </c>
      <c r="C53" s="4" t="str">
        <f t="shared" si="0"/>
        <v>&lt;li&gt;&lt;a href="#End%20Game"&gt;End Game&lt;/a&gt; &lt;span id="playthrough_nav_totals_52"&gt;&lt;/span&gt;&lt;/li&gt;</v>
      </c>
    </row>
    <row r="54" spans="1:3" x14ac:dyDescent="0.25">
      <c r="A54" t="str">
        <v>Defeating Sephiroth</v>
      </c>
      <c r="B54">
        <f t="shared" si="1"/>
        <v>53</v>
      </c>
      <c r="C54" s="4" t="str">
        <f t="shared" si="0"/>
        <v>&lt;li&gt;&lt;a href="#Defeating%20Sephiroth"&gt;Defeating Sephiroth&lt;/a&gt; &lt;span id="playthrough_nav_totals_53"&gt;&lt;/span&gt;&lt;/li&gt;</v>
      </c>
    </row>
    <row r="55" spans="1:3" x14ac:dyDescent="0.25">
      <c r="A55">
        <v>0</v>
      </c>
      <c r="B55">
        <f t="shared" si="1"/>
        <v>54</v>
      </c>
      <c r="C55" s="4" t="str">
        <f t="shared" si="0"/>
        <v>&lt;li&gt;&lt;a href="#0"&gt;0&lt;/a&gt; &lt;span id="playthrough_nav_totals_54"&gt;&lt;/span&gt;&lt;/li&gt;</v>
      </c>
    </row>
    <row r="56" spans="1:3" x14ac:dyDescent="0.25">
      <c r="B56">
        <f t="shared" si="1"/>
        <v>55</v>
      </c>
      <c r="C56" s="4" t="str">
        <f t="shared" si="0"/>
        <v>&lt;li&gt;&lt;a href="#"&gt;&lt;/a&gt; &lt;span id="playthrough_nav_totals_55"&gt;&lt;/span&gt;&lt;/li&gt;</v>
      </c>
    </row>
    <row r="57" spans="1:3" x14ac:dyDescent="0.25">
      <c r="B57">
        <f t="shared" si="1"/>
        <v>56</v>
      </c>
      <c r="C57" s="4" t="str">
        <f t="shared" si="0"/>
        <v>&lt;li&gt;&lt;a href="#"&gt;&lt;/a&gt; &lt;span id="playthrough_nav_totals_56"&gt;&lt;/span&gt;&lt;/li&gt;</v>
      </c>
    </row>
    <row r="58" spans="1:3" x14ac:dyDescent="0.25">
      <c r="B58">
        <f t="shared" si="1"/>
        <v>57</v>
      </c>
      <c r="C58" s="4" t="str">
        <f t="shared" si="0"/>
        <v>&lt;li&gt;&lt;a href="#"&gt;&lt;/a&gt; &lt;span id="playthrough_nav_totals_57"&gt;&lt;/span&gt;&lt;/li&gt;</v>
      </c>
    </row>
    <row r="59" spans="1:3" x14ac:dyDescent="0.25">
      <c r="B59">
        <f t="shared" si="1"/>
        <v>58</v>
      </c>
      <c r="C59" s="4" t="str">
        <f t="shared" si="0"/>
        <v>&lt;li&gt;&lt;a href="#"&gt;&lt;/a&gt; &lt;span id="playthrough_nav_totals_58"&gt;&lt;/span&gt;&lt;/li&gt;</v>
      </c>
    </row>
    <row r="60" spans="1:3" x14ac:dyDescent="0.25">
      <c r="B60">
        <f t="shared" si="1"/>
        <v>59</v>
      </c>
      <c r="C60" s="4" t="str">
        <f t="shared" si="0"/>
        <v>&lt;li&gt;&lt;a href="#"&gt;&lt;/a&gt; &lt;span id="playthrough_nav_totals_59"&gt;&lt;/span&gt;&lt;/li&gt;</v>
      </c>
    </row>
    <row r="61" spans="1:3" x14ac:dyDescent="0.25">
      <c r="B61">
        <f t="shared" si="1"/>
        <v>60</v>
      </c>
      <c r="C61" s="4" t="str">
        <f t="shared" si="0"/>
        <v>&lt;li&gt;&lt;a href="#"&gt;&lt;/a&gt; &lt;span id="playthrough_nav_totals_60"&gt;&lt;/span&gt;&lt;/li&gt;</v>
      </c>
    </row>
    <row r="62" spans="1:3" x14ac:dyDescent="0.25">
      <c r="B62">
        <f t="shared" si="1"/>
        <v>61</v>
      </c>
      <c r="C62" s="4" t="str">
        <f t="shared" si="0"/>
        <v>&lt;li&gt;&lt;a href="#"&gt;&lt;/a&gt; &lt;span id="playthrough_nav_totals_61"&gt;&lt;/span&gt;&lt;/li&gt;</v>
      </c>
    </row>
    <row r="63" spans="1:3" x14ac:dyDescent="0.25">
      <c r="B63">
        <f t="shared" si="1"/>
        <v>62</v>
      </c>
      <c r="C63" s="4" t="str">
        <f t="shared" si="0"/>
        <v>&lt;li&gt;&lt;a href="#"&gt;&lt;/a&gt; &lt;span id="playthrough_nav_totals_62"&gt;&lt;/span&gt;&lt;/li&gt;</v>
      </c>
    </row>
    <row r="64" spans="1:3" x14ac:dyDescent="0.25">
      <c r="B64">
        <f t="shared" si="1"/>
        <v>63</v>
      </c>
      <c r="C64" s="4" t="str">
        <f t="shared" si="0"/>
        <v>&lt;li&gt;&lt;a href="#"&gt;&lt;/a&gt; &lt;span id="playthrough_nav_totals_63"&gt;&lt;/span&gt;&lt;/li&gt;</v>
      </c>
    </row>
    <row r="65" spans="2:3" x14ac:dyDescent="0.25">
      <c r="B65">
        <f t="shared" ref="B65:B76" si="2">B64+1</f>
        <v>64</v>
      </c>
      <c r="C65" s="4" t="str">
        <f t="shared" ref="C65:C76" si="3">"&lt;li&gt;&lt;a href=""#"&amp;_xlfn.ENCODEURL(A65)&amp;"""&gt;"&amp;A65&amp;"&lt;/a&gt; &lt;span id=""playthrough_nav_totals_"&amp;B65&amp;"""&gt;&lt;/span&gt;&lt;/li&gt;"</f>
        <v>&lt;li&gt;&lt;a href="#"&gt;&lt;/a&gt; &lt;span id="playthrough_nav_totals_64"&gt;&lt;/span&gt;&lt;/li&gt;</v>
      </c>
    </row>
    <row r="66" spans="2:3" x14ac:dyDescent="0.25">
      <c r="B66">
        <f t="shared" si="2"/>
        <v>65</v>
      </c>
      <c r="C66" s="4" t="str">
        <f t="shared" si="3"/>
        <v>&lt;li&gt;&lt;a href="#"&gt;&lt;/a&gt; &lt;span id="playthrough_nav_totals_65"&gt;&lt;/span&gt;&lt;/li&gt;</v>
      </c>
    </row>
    <row r="67" spans="2:3" x14ac:dyDescent="0.25">
      <c r="B67">
        <f t="shared" si="2"/>
        <v>66</v>
      </c>
      <c r="C67" s="4" t="str">
        <f t="shared" si="3"/>
        <v>&lt;li&gt;&lt;a href="#"&gt;&lt;/a&gt; &lt;span id="playthrough_nav_totals_66"&gt;&lt;/span&gt;&lt;/li&gt;</v>
      </c>
    </row>
    <row r="68" spans="2:3" x14ac:dyDescent="0.25">
      <c r="B68">
        <f t="shared" si="2"/>
        <v>67</v>
      </c>
      <c r="C68" s="4" t="str">
        <f t="shared" si="3"/>
        <v>&lt;li&gt;&lt;a href="#"&gt;&lt;/a&gt; &lt;span id="playthrough_nav_totals_67"&gt;&lt;/span&gt;&lt;/li&gt;</v>
      </c>
    </row>
    <row r="69" spans="2:3" x14ac:dyDescent="0.25">
      <c r="B69">
        <f t="shared" si="2"/>
        <v>68</v>
      </c>
      <c r="C69" s="4" t="str">
        <f t="shared" si="3"/>
        <v>&lt;li&gt;&lt;a href="#"&gt;&lt;/a&gt; &lt;span id="playthrough_nav_totals_68"&gt;&lt;/span&gt;&lt;/li&gt;</v>
      </c>
    </row>
    <row r="70" spans="2:3" x14ac:dyDescent="0.25">
      <c r="B70">
        <f t="shared" si="2"/>
        <v>69</v>
      </c>
      <c r="C70" s="4" t="str">
        <f t="shared" si="3"/>
        <v>&lt;li&gt;&lt;a href="#"&gt;&lt;/a&gt; &lt;span id="playthrough_nav_totals_69"&gt;&lt;/span&gt;&lt;/li&gt;</v>
      </c>
    </row>
    <row r="71" spans="2:3" x14ac:dyDescent="0.25">
      <c r="B71">
        <f t="shared" si="2"/>
        <v>70</v>
      </c>
      <c r="C71" s="4" t="str">
        <f t="shared" si="3"/>
        <v>&lt;li&gt;&lt;a href="#"&gt;&lt;/a&gt; &lt;span id="playthrough_nav_totals_70"&gt;&lt;/span&gt;&lt;/li&gt;</v>
      </c>
    </row>
    <row r="72" spans="2:3" x14ac:dyDescent="0.25">
      <c r="B72">
        <f t="shared" si="2"/>
        <v>71</v>
      </c>
      <c r="C72" s="4" t="str">
        <f t="shared" si="3"/>
        <v>&lt;li&gt;&lt;a href="#"&gt;&lt;/a&gt; &lt;span id="playthrough_nav_totals_71"&gt;&lt;/span&gt;&lt;/li&gt;</v>
      </c>
    </row>
    <row r="73" spans="2:3" x14ac:dyDescent="0.25">
      <c r="B73">
        <f t="shared" si="2"/>
        <v>72</v>
      </c>
      <c r="C73" s="4" t="str">
        <f t="shared" si="3"/>
        <v>&lt;li&gt;&lt;a href="#"&gt;&lt;/a&gt; &lt;span id="playthrough_nav_totals_72"&gt;&lt;/span&gt;&lt;/li&gt;</v>
      </c>
    </row>
    <row r="74" spans="2:3" x14ac:dyDescent="0.25">
      <c r="B74">
        <f t="shared" si="2"/>
        <v>73</v>
      </c>
      <c r="C74" s="4" t="str">
        <f t="shared" si="3"/>
        <v>&lt;li&gt;&lt;a href="#"&gt;&lt;/a&gt; &lt;span id="playthrough_nav_totals_73"&gt;&lt;/span&gt;&lt;/li&gt;</v>
      </c>
    </row>
    <row r="75" spans="2:3" x14ac:dyDescent="0.25">
      <c r="B75">
        <f t="shared" si="2"/>
        <v>74</v>
      </c>
      <c r="C75" s="4" t="str">
        <f t="shared" si="3"/>
        <v>&lt;li&gt;&lt;a href="#"&gt;&lt;/a&gt; &lt;span id="playthrough_nav_totals_74"&gt;&lt;/span&gt;&lt;/li&gt;</v>
      </c>
    </row>
    <row r="76" spans="2:3" x14ac:dyDescent="0.25">
      <c r="B76">
        <f t="shared" si="2"/>
        <v>75</v>
      </c>
      <c r="C76" s="4" t="str">
        <f t="shared" si="3"/>
        <v>&lt;li&gt;&lt;a href="#"&gt;&lt;/a&gt; &lt;span id="playthrough_nav_totals_75"&gt;&lt;/span&gt;&lt;/li&gt;</v>
      </c>
    </row>
  </sheetData>
  <conditionalFormatting sqref="A3">
    <cfRule type="expression" dxfId="2" priority="2">
      <formula>$D3="Zone"</formula>
    </cfRule>
  </conditionalFormatting>
  <conditionalFormatting sqref="A2">
    <cfRule type="expression" dxfId="1" priority="1">
      <formula>$D2="Zone"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877BC-73F4-4203-B238-EDAACE906A39}">
  <dimension ref="A1:M422"/>
  <sheetViews>
    <sheetView workbookViewId="0">
      <pane ySplit="1" topLeftCell="A2" activePane="bottomLeft" state="frozen"/>
      <selection pane="bottomLeft" activeCell="L2" sqref="L2:L422"/>
    </sheetView>
  </sheetViews>
  <sheetFormatPr defaultRowHeight="15" x14ac:dyDescent="0.25"/>
  <cols>
    <col min="1" max="5" width="3.7109375" style="1" customWidth="1"/>
    <col min="6" max="6" width="5.5703125" style="1" customWidth="1"/>
    <col min="7" max="7" width="25.85546875" style="1" customWidth="1"/>
    <col min="8" max="8" width="58" style="1" customWidth="1"/>
    <col min="9" max="9" width="31.5703125" style="1" customWidth="1"/>
    <col min="10" max="12" width="6.85546875" style="1" customWidth="1"/>
    <col min="13" max="16384" width="9.140625" style="1"/>
  </cols>
  <sheetData>
    <row r="1" spans="1:13" s="2" customFormat="1" x14ac:dyDescent="0.25">
      <c r="A1" s="2" t="s">
        <v>419</v>
      </c>
      <c r="B1" s="2" t="s">
        <v>444</v>
      </c>
      <c r="C1" s="2" t="s">
        <v>443</v>
      </c>
      <c r="D1" s="2" t="s">
        <v>416</v>
      </c>
      <c r="E1" s="2" t="s">
        <v>422</v>
      </c>
      <c r="F1" s="2" t="s">
        <v>454</v>
      </c>
      <c r="G1" s="2" t="s">
        <v>415</v>
      </c>
      <c r="H1" s="2" t="s">
        <v>414</v>
      </c>
      <c r="J1" s="2" t="s">
        <v>420</v>
      </c>
      <c r="K1" s="2" t="s">
        <v>421</v>
      </c>
      <c r="L1" s="2" t="s">
        <v>418</v>
      </c>
      <c r="M1" s="2" t="s">
        <v>442</v>
      </c>
    </row>
    <row r="2" spans="1:13" x14ac:dyDescent="0.25">
      <c r="A2" s="1">
        <v>1</v>
      </c>
      <c r="B2" s="1">
        <f>VLOOKUP(G2,Zones!A:B,2,0)</f>
        <v>1</v>
      </c>
      <c r="C2" s="1">
        <f>COUNTIF($G$2:G2,G2)</f>
        <v>1</v>
      </c>
      <c r="D2" s="1" t="s">
        <v>414</v>
      </c>
      <c r="E2" s="1" t="s">
        <v>423</v>
      </c>
      <c r="F2" s="1">
        <f>LEN(H2)</f>
        <v>42</v>
      </c>
      <c r="G2" s="1" t="s">
        <v>453</v>
      </c>
      <c r="H2" s="1" t="s">
        <v>44</v>
      </c>
      <c r="J2" s="1" t="str">
        <f>"&lt;h3 id="""&amp;_xlfn.ENCODEURL(G2)&amp;"""&gt;&lt;a href=""#"&amp;_xlfn.ENCODEURL(G2)&amp;"_col"" data-toggle=""collapse"" class=""btn btn-primary btn-collapse btn-sm""&gt;&lt;/a&gt;&lt;a href=""#""&gt;"&amp;G2&amp;"&lt;/a&gt; &lt;span id=""playthrough_totals_"&amp;VLOOKUP(G2,Zones!A:B,2,0)&amp;"""&gt;&lt;/span&gt;&lt;/h3&gt;&lt;ul id="""&amp;_xlfn.ENCODEURL(G2)&amp;"col"" class=""collapse in""&gt;"</f>
        <v>&lt;h3 id="The%20First%20Reactor"&gt;&lt;a href="#The%20First%20Reactor_col" data-toggle="collapse" class="btn btn-primary btn-collapse btn-sm"&gt;&lt;/a&gt;&lt;a href="#"&gt;The First Reactor&lt;/a&gt; &lt;span id="playthrough_totals_1"&gt;&lt;/span&gt;&lt;/h3&gt;&lt;ul id="The%20First%20Reactorcol" class="collapse in"&gt;</v>
      </c>
      <c r="K2" s="1" t="str">
        <f>"&lt;li data-id=""playthrough_"&amp;VLOOKUP(G2,Zones!A:B,2,0)&amp;"_"&amp;C2&amp;""" class="""&amp;E2&amp;"""&gt;"&amp;H2&amp;"&lt;/li&gt;"</f>
        <v>&lt;li data-id="playthrough_1_1" class="f_none"&gt;Examine both soldier's bodies for potions.&lt;/li&gt;</v>
      </c>
      <c r="L2" s="1" t="str">
        <f>IF(G2&lt;&gt;G1,J2&amp;K2,K2)</f>
        <v>&lt;h3 id="The%20First%20Reactor"&gt;&lt;a href="#The%20First%20Reactor_col" data-toggle="collapse" class="btn btn-primary btn-collapse btn-sm"&gt;&lt;/a&gt;&lt;a href="#"&gt;The First Reactor&lt;/a&gt; &lt;span id="playthrough_totals_1"&gt;&lt;/span&gt;&lt;/h3&gt;&lt;ul id="The%20First%20Reactorcol" class="collapse in"&gt;&lt;li data-id="playthrough_1_1" class="f_none"&gt;Examine both soldier's bodies for potions.&lt;/li&gt;</v>
      </c>
      <c r="M2" s="2" t="s">
        <v>442</v>
      </c>
    </row>
    <row r="3" spans="1:13" x14ac:dyDescent="0.25">
      <c r="A3" s="1">
        <v>2</v>
      </c>
      <c r="B3" s="1">
        <f>VLOOKUP(G3,Zones!A:B,2,0)</f>
        <v>1</v>
      </c>
      <c r="C3" s="1">
        <f>COUNTIF($G$2:G3,G3)</f>
        <v>2</v>
      </c>
      <c r="D3" s="1" t="s">
        <v>414</v>
      </c>
      <c r="E3" s="1" t="s">
        <v>423</v>
      </c>
      <c r="F3" s="1">
        <f>LEN(H3)</f>
        <v>25</v>
      </c>
      <c r="G3" s="1" t="s">
        <v>453</v>
      </c>
      <c r="H3" s="1" t="s">
        <v>45</v>
      </c>
      <c r="J3" s="1" t="str">
        <f>"&lt;/ul&gt;&lt;h3 id="""&amp;_xlfn.ENCODEURL(G3)&amp;"""&gt;&lt;a href=""#"&amp;_xlfn.ENCODEURL(G3)&amp;"_col"" data-toggle=""collapse"" class=""btn btn-primary btn-collapse btn-sm""&gt;&lt;/a&gt;&lt;a href=""#""&gt;"&amp;G3&amp;"&lt;/a&gt; &lt;span id=""playthrough_totals_"&amp;VLOOKUP(G3,Zones!A:B,2,0)&amp;"""&gt;&lt;/span&gt;&lt;/h3&gt;&lt;ul id="""&amp;_xlfn.ENCODEURL(G3)&amp;"col""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3" s="1" t="str">
        <f>"&lt;li data-id=""playthrough_"&amp;VLOOKUP(G3,Zones!A:B,2,0)&amp;"_"&amp;C3&amp;""" class="""&amp;E3&amp;"""&gt;"&amp;H3&amp;"&lt;/li&gt;"</f>
        <v>&lt;li data-id="playthrough_1_2" class="f_none"&gt;Achievement: First Battle&lt;/li&gt;</v>
      </c>
      <c r="L3" s="1" t="str">
        <f t="shared" ref="L3:L66" si="0">IF(G3&lt;&gt;G2,J3&amp;K3,K3)</f>
        <v>&lt;li data-id="playthrough_1_2" class="f_none"&gt;Achievement: First Battle&lt;/li&gt;</v>
      </c>
      <c r="M3" s="2" t="s">
        <v>442</v>
      </c>
    </row>
    <row r="4" spans="1:13" x14ac:dyDescent="0.25">
      <c r="A4" s="1">
        <v>3</v>
      </c>
      <c r="B4" s="1">
        <f>VLOOKUP(G4,Zones!A:B,2,0)</f>
        <v>1</v>
      </c>
      <c r="C4" s="1">
        <f>COUNTIF($G$2:G4,G4)</f>
        <v>3</v>
      </c>
      <c r="D4" s="1" t="s">
        <v>414</v>
      </c>
      <c r="E4" s="1" t="s">
        <v>423</v>
      </c>
      <c r="F4" s="1">
        <f>LEN(H4)</f>
        <v>104</v>
      </c>
      <c r="G4" s="1" t="s">
        <v>453</v>
      </c>
      <c r="H4" s="1" t="s">
        <v>46</v>
      </c>
      <c r="J4" s="1" t="str">
        <f>"&lt;/ul&gt;&lt;h3 id="""&amp;_xlfn.ENCODEURL(G4)&amp;"""&gt;&lt;a href=""#"&amp;_xlfn.ENCODEURL(G4)&amp;"_col"" data-toggle=""collapse"" class=""btn btn-primary btn-collapse btn-sm""&gt;&lt;/a&gt;&lt;a href=""#""&gt;"&amp;G4&amp;"&lt;/a&gt; &lt;span id=""playthrough_totals_"&amp;VLOOKUP(G4,Zones!A:B,2,0)&amp;"""&gt;&lt;/span&gt;&lt;/h3&gt;&lt;ul id="""&amp;_xlfn.ENCODEURL(G4)&amp;"col""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4" s="1" t="str">
        <f>"&lt;li data-id=""playthrough_"&amp;VLOOKUP(G4,Zones!A:B,2,0)&amp;"_"&amp;C4&amp;""" class="""&amp;E4&amp;"""&gt;"&amp;H4&amp;"&lt;/li&gt;"</f>
        <v>&lt;li data-id="playthrough_1_3" class="f_none"&gt;After Jessie unlocks the door, check the room in the bottom right for a chest containing a Phoenix Down.&lt;/li&gt;</v>
      </c>
      <c r="L4" s="1" t="str">
        <f t="shared" si="0"/>
        <v>&lt;li data-id="playthrough_1_3" class="f_none"&gt;After Jessie unlocks the door, check the room in the bottom right for a chest containing a Phoenix Down.&lt;/li&gt;</v>
      </c>
      <c r="M4" s="2" t="s">
        <v>442</v>
      </c>
    </row>
    <row r="5" spans="1:13" x14ac:dyDescent="0.25">
      <c r="A5" s="1">
        <v>4</v>
      </c>
      <c r="B5" s="1">
        <f>VLOOKUP(G5,Zones!A:B,2,0)</f>
        <v>1</v>
      </c>
      <c r="C5" s="1">
        <f>COUNTIF($G$2:G5,G5)</f>
        <v>4</v>
      </c>
      <c r="D5" s="1" t="s">
        <v>414</v>
      </c>
      <c r="E5" s="1" t="s">
        <v>423</v>
      </c>
      <c r="F5" s="1">
        <f>LEN(H5)</f>
        <v>44</v>
      </c>
      <c r="G5" s="1" t="s">
        <v>453</v>
      </c>
      <c r="H5" s="1" t="s">
        <v>47</v>
      </c>
      <c r="J5" s="1" t="str">
        <f>"&lt;/ul&gt;&lt;h3 id="""&amp;_xlfn.ENCODEURL(G5)&amp;"""&gt;&lt;a href=""#"&amp;_xlfn.ENCODEURL(G5)&amp;"_col"" data-toggle=""collapse"" class=""btn btn-primary btn-collapse btn-sm""&gt;&lt;/a&gt;&lt;a href=""#""&gt;"&amp;G5&amp;"&lt;/a&gt; &lt;span id=""playthrough_totals_"&amp;VLOOKUP(G5,Zones!A:B,2,0)&amp;"""&gt;&lt;/span&gt;&lt;/h3&gt;&lt;ul id="""&amp;_xlfn.ENCODEURL(G5)&amp;"col""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5" s="1" t="str">
        <f>"&lt;li data-id=""playthrough_"&amp;VLOOKUP(G5,Zones!A:B,2,0)&amp;"_"&amp;C5&amp;""" class="""&amp;E5&amp;"""&gt;"&amp;H5&amp;"&lt;/li&gt;"</f>
        <v>&lt;li data-id="playthrough_1_4" class="f_none"&gt;Potion on the ground after the first ladder.&lt;/li&gt;</v>
      </c>
      <c r="L5" s="1" t="str">
        <f t="shared" si="0"/>
        <v>&lt;li data-id="playthrough_1_4" class="f_none"&gt;Potion on the ground after the first ladder.&lt;/li&gt;</v>
      </c>
      <c r="M5" s="2" t="s">
        <v>442</v>
      </c>
    </row>
    <row r="6" spans="1:13" x14ac:dyDescent="0.25">
      <c r="A6" s="1">
        <v>5</v>
      </c>
      <c r="B6" s="1">
        <f>VLOOKUP(G6,Zones!A:B,2,0)</f>
        <v>1</v>
      </c>
      <c r="C6" s="1">
        <f>COUNTIF($G$2:G6,G6)</f>
        <v>5</v>
      </c>
      <c r="D6" s="1" t="s">
        <v>414</v>
      </c>
      <c r="E6" s="1" t="s">
        <v>423</v>
      </c>
      <c r="F6" s="1">
        <f>LEN(H6)</f>
        <v>96</v>
      </c>
      <c r="G6" s="1" t="s">
        <v>453</v>
      </c>
      <c r="H6" s="1" t="s">
        <v>48</v>
      </c>
      <c r="J6" s="1" t="str">
        <f>"&lt;/ul&gt;&lt;h3 id="""&amp;_xlfn.ENCODEURL(G6)&amp;"""&gt;&lt;a href=""#"&amp;_xlfn.ENCODEURL(G6)&amp;"_col"" data-toggle=""collapse"" class=""btn btn-primary btn-collapse btn-sm""&gt;&lt;/a&gt;&lt;a href=""#""&gt;"&amp;G6&amp;"&lt;/a&gt; &lt;span id=""playthrough_totals_"&amp;VLOOKUP(G6,Zones!A:B,2,0)&amp;"""&gt;&lt;/span&gt;&lt;/h3&gt;&lt;ul id="""&amp;_xlfn.ENCODEURL(G6)&amp;"col""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6" s="1" t="str">
        <f>"&lt;li data-id=""playthrough_"&amp;VLOOKUP(G6,Zones!A:B,2,0)&amp;"_"&amp;C6&amp;""" class="""&amp;E6&amp;"""&gt;"&amp;H6&amp;"&lt;/li&gt;"</f>
        <v>&lt;li data-id="playthrough_1_5" class="f_none"&gt;Restore Materia on the path on the screen after you pass the save point. You can't equip it yet.&lt;/li&gt;</v>
      </c>
      <c r="L6" s="1" t="str">
        <f t="shared" si="0"/>
        <v>&lt;li data-id="playthrough_1_5" class="f_none"&gt;Restore Materia on the path on the screen after you pass the save point. You can't equip it yet.&lt;/li&gt;</v>
      </c>
      <c r="M6" s="2" t="s">
        <v>442</v>
      </c>
    </row>
    <row r="7" spans="1:13" x14ac:dyDescent="0.25">
      <c r="A7" s="1">
        <v>6</v>
      </c>
      <c r="B7" s="1">
        <f>VLOOKUP(G7,Zones!A:B,2,0)</f>
        <v>1</v>
      </c>
      <c r="C7" s="1">
        <f>COUNTIF($G$2:G7,G7)</f>
        <v>6</v>
      </c>
      <c r="D7" s="1" t="s">
        <v>414</v>
      </c>
      <c r="E7" s="1" t="s">
        <v>423</v>
      </c>
      <c r="F7" s="1">
        <f>LEN(H7)</f>
        <v>20</v>
      </c>
      <c r="G7" s="1" t="s">
        <v>453</v>
      </c>
      <c r="H7" s="1" t="s">
        <v>49</v>
      </c>
      <c r="J7" s="1" t="str">
        <f>"&lt;/ul&gt;&lt;h3 id="""&amp;_xlfn.ENCODEURL(G7)&amp;"""&gt;&lt;a href=""#"&amp;_xlfn.ENCODEURL(G7)&amp;"_col"" data-toggle=""collapse"" class=""btn btn-primary btn-collapse btn-sm""&gt;&lt;/a&gt;&lt;a href=""#""&gt;"&amp;G7&amp;"&lt;/a&gt; &lt;span id=""playthrough_totals_"&amp;VLOOKUP(G7,Zones!A:B,2,0)&amp;"""&gt;&lt;/span&gt;&lt;/h3&gt;&lt;ul id="""&amp;_xlfn.ENCODEURL(G7)&amp;"col""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7" s="1" t="str">
        <f>"&lt;li data-id=""playthrough_"&amp;VLOOKUP(G7,Zones!A:B,2,0)&amp;"_"&amp;C7&amp;""" class="""&amp;E7&amp;"""&gt;"&amp;H7&amp;"&lt;/li&gt;"</f>
        <v>&lt;li data-id="playthrough_1_6" class="f_none"&gt;Boss: Guard Scorpion&lt;/li&gt;</v>
      </c>
      <c r="L7" s="1" t="str">
        <f t="shared" si="0"/>
        <v>&lt;li data-id="playthrough_1_6" class="f_none"&gt;Boss: Guard Scorpion&lt;/li&gt;</v>
      </c>
      <c r="M7" s="2" t="s">
        <v>442</v>
      </c>
    </row>
    <row r="8" spans="1:13" x14ac:dyDescent="0.25">
      <c r="A8" s="1">
        <v>7</v>
      </c>
      <c r="B8" s="1">
        <f>VLOOKUP(G8,Zones!A:B,2,0)</f>
        <v>1</v>
      </c>
      <c r="C8" s="1">
        <f>COUNTIF($G$2:G8,G8)</f>
        <v>7</v>
      </c>
      <c r="D8" s="1" t="s">
        <v>414</v>
      </c>
      <c r="E8" s="1" t="s">
        <v>423</v>
      </c>
      <c r="F8" s="1">
        <f>LEN(H8)</f>
        <v>33</v>
      </c>
      <c r="G8" s="1" t="s">
        <v>453</v>
      </c>
      <c r="H8" s="1" t="s">
        <v>50</v>
      </c>
      <c r="J8" s="1" t="str">
        <f>"&lt;/ul&gt;&lt;h3 id="""&amp;_xlfn.ENCODEURL(G8)&amp;"""&gt;&lt;a href=""#"&amp;_xlfn.ENCODEURL(G8)&amp;"_col"" data-toggle=""collapse"" class=""btn btn-primary btn-collapse btn-sm""&gt;&lt;/a&gt;&lt;a href=""#""&gt;"&amp;G8&amp;"&lt;/a&gt; &lt;span id=""playthrough_totals_"&amp;VLOOKUP(G8,Zones!A:B,2,0)&amp;"""&gt;&lt;/span&gt;&lt;/h3&gt;&lt;ul id="""&amp;_xlfn.ENCODEURL(G8)&amp;"col""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8" s="1" t="str">
        <f>"&lt;li data-id=""playthrough_"&amp;VLOOKUP(G8,Zones!A:B,2,0)&amp;"_"&amp;C8&amp;""" class="""&amp;E8&amp;"""&gt;"&amp;H8&amp;"&lt;/li&gt;"</f>
        <v>&lt;li data-id="playthrough_1_7" class="f_none"&gt;Achievement: Barret's First Limit&lt;/li&gt;</v>
      </c>
      <c r="L8" s="1" t="str">
        <f t="shared" si="0"/>
        <v>&lt;li data-id="playthrough_1_7" class="f_none"&gt;Achievement: Barret's First Limit&lt;/li&gt;</v>
      </c>
      <c r="M8" s="2" t="s">
        <v>442</v>
      </c>
    </row>
    <row r="9" spans="1:13" x14ac:dyDescent="0.25">
      <c r="A9" s="1">
        <v>8</v>
      </c>
      <c r="B9" s="1">
        <f>VLOOKUP(G9,Zones!A:B,2,0)</f>
        <v>1</v>
      </c>
      <c r="C9" s="1">
        <f>COUNTIF($G$2:G9,G9)</f>
        <v>8</v>
      </c>
      <c r="D9" s="1" t="s">
        <v>414</v>
      </c>
      <c r="E9" s="1" t="s">
        <v>423</v>
      </c>
      <c r="F9" s="1">
        <f>LEN(H9)</f>
        <v>77</v>
      </c>
      <c r="G9" s="1" t="s">
        <v>453</v>
      </c>
      <c r="H9" s="1" t="s">
        <v>51</v>
      </c>
      <c r="J9" s="1" t="str">
        <f>"&lt;/ul&gt;&lt;h3 id="""&amp;_xlfn.ENCODEURL(G9)&amp;"""&gt;&lt;a href=""#"&amp;_xlfn.ENCODEURL(G9)&amp;"_col"" data-toggle=""collapse"" class=""btn btn-primary btn-collapse btn-sm""&gt;&lt;/a&gt;&lt;a href=""#""&gt;"&amp;G9&amp;"&lt;/a&gt; &lt;span id=""playthrough_totals_"&amp;VLOOKUP(G9,Zones!A:B,2,0)&amp;"""&gt;&lt;/span&gt;&lt;/h3&gt;&lt;ul id="""&amp;_xlfn.ENCODEURL(G9)&amp;"col""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9" s="1" t="str">
        <f>"&lt;li data-id=""playthrough_"&amp;VLOOKUP(G9,Zones!A:B,2,0)&amp;"_"&amp;C9&amp;""" class="""&amp;E9&amp;"""&gt;"&amp;H9&amp;"&lt;/li&gt;"</f>
        <v>&lt;li data-id="playthrough_1_8" class="f_none"&gt;Speak to Jessie by the ladders, else the game will make you run back for her.&lt;/li&gt;</v>
      </c>
      <c r="L9" s="1" t="str">
        <f t="shared" si="0"/>
        <v>&lt;li data-id="playthrough_1_8" class="f_none"&gt;Speak to Jessie by the ladders, else the game will make you run back for her.&lt;/li&gt;</v>
      </c>
      <c r="M9" s="2" t="s">
        <v>442</v>
      </c>
    </row>
    <row r="10" spans="1:13" x14ac:dyDescent="0.25">
      <c r="A10" s="1">
        <v>9</v>
      </c>
      <c r="B10" s="1">
        <f>VLOOKUP(G10,Zones!A:B,2,0)</f>
        <v>1</v>
      </c>
      <c r="C10" s="1">
        <f>COUNTIF($G$2:G10,G10)</f>
        <v>9</v>
      </c>
      <c r="D10" s="1" t="s">
        <v>414</v>
      </c>
      <c r="E10" s="1" t="s">
        <v>423</v>
      </c>
      <c r="F10" s="1">
        <f>LEN(H10)</f>
        <v>46</v>
      </c>
      <c r="G10" s="1" t="s">
        <v>453</v>
      </c>
      <c r="H10" s="1" t="s">
        <v>52</v>
      </c>
      <c r="J10" s="1" t="str">
        <f>"&lt;/ul&gt;&lt;h3 id="""&amp;_xlfn.ENCODEURL(G10)&amp;"""&gt;&lt;a href=""#"&amp;_xlfn.ENCODEURL(G10)&amp;"_col"" data-toggle=""collapse"" class=""btn btn-primary btn-collapse btn-sm""&gt;&lt;/a&gt;&lt;a href=""#""&gt;"&amp;G10&amp;"&lt;/a&gt; &lt;span id=""playthrough_totals_"&amp;VLOOKUP(G10,Zones!A:B,2,0)&amp;"""&gt;&lt;/span&gt;&lt;/h3&gt;&lt;ul id="""&amp;_xlfn.ENCODEURL(G10)&amp;"col""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10" s="1" t="str">
        <f>"&lt;li data-id=""playthrough_"&amp;VLOOKUP(G10,Zones!A:B,2,0)&amp;"_"&amp;C10&amp;""" class="""&amp;E10&amp;"""&gt;"&amp;H10&amp;"&lt;/li&gt;"</f>
        <v>&lt;li data-id="playthrough_1_9" class="f_none"&gt;Pick up a potion while walking through Midgar.&lt;/li&gt;</v>
      </c>
      <c r="L10" s="1" t="str">
        <f t="shared" si="0"/>
        <v>&lt;li data-id="playthrough_1_9" class="f_none"&gt;Pick up a potion while walking through Midgar.&lt;/li&gt;</v>
      </c>
      <c r="M10" s="2" t="s">
        <v>442</v>
      </c>
    </row>
    <row r="11" spans="1:13" x14ac:dyDescent="0.25">
      <c r="A11" s="1">
        <v>11</v>
      </c>
      <c r="B11" s="1">
        <f>VLOOKUP(G11,Zones!A:B,2,0)</f>
        <v>1</v>
      </c>
      <c r="C11" s="1">
        <f>COUNTIF($G$2:G11,G11)</f>
        <v>10</v>
      </c>
      <c r="D11" s="1" t="s">
        <v>414</v>
      </c>
      <c r="E11" s="1" t="s">
        <v>423</v>
      </c>
      <c r="F11" s="1">
        <f>LEN(H11)</f>
        <v>73</v>
      </c>
      <c r="G11" s="1" t="s">
        <v>453</v>
      </c>
      <c r="H11" s="1" t="s">
        <v>445</v>
      </c>
      <c r="J11" s="1" t="str">
        <f>"&lt;/ul&gt;&lt;h3 id="""&amp;_xlfn.ENCODEURL(G11)&amp;"""&gt;&lt;a href=""#"&amp;_xlfn.ENCODEURL(G11)&amp;"_col"" data-toggle=""collapse"" class=""btn btn-primary btn-collapse btn-sm""&gt;&lt;/a&gt;&lt;a href=""#""&gt;"&amp;G11&amp;"&lt;/a&gt; &lt;span id=""playthrough_totals_"&amp;VLOOKUP(G11,Zones!A:B,2,0)&amp;"""&gt;&lt;/span&gt;&lt;/h3&gt;&lt;ul id="""&amp;_xlfn.ENCODEURL(G11)&amp;"col""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11" s="1" t="str">
        <f>"&lt;li data-id=""playthrough_"&amp;VLOOKUP(G11,Zones!A:B,2,0)&amp;"_"&amp;C11&amp;""" class="""&amp;E11&amp;"""&gt;"&amp;H11&amp;"&lt;/li&gt;"</f>
        <v>&lt;li data-id="playthrough_1_10" class="f_none"&gt;Farm the Train Graveyard. Mono Drives drop ethers which sell for 750 gil.&lt;/li&gt;</v>
      </c>
      <c r="L11" s="1" t="str">
        <f t="shared" si="0"/>
        <v>&lt;li data-id="playthrough_1_10" class="f_none"&gt;Farm the Train Graveyard. Mono Drives drop ethers which sell for 750 gil.&lt;/li&gt;</v>
      </c>
      <c r="M11" s="2" t="s">
        <v>442</v>
      </c>
    </row>
    <row r="12" spans="1:13" x14ac:dyDescent="0.25">
      <c r="A12" s="1">
        <v>12</v>
      </c>
      <c r="B12" s="1">
        <f>VLOOKUP(G12,Zones!A:B,2,0)</f>
        <v>1</v>
      </c>
      <c r="C12" s="1">
        <f>COUNTIF($G$2:G12,G12)</f>
        <v>11</v>
      </c>
      <c r="D12" s="1" t="s">
        <v>414</v>
      </c>
      <c r="E12" s="1" t="s">
        <v>423</v>
      </c>
      <c r="F12" s="1">
        <f>LEN(H12)</f>
        <v>33</v>
      </c>
      <c r="G12" s="1" t="s">
        <v>453</v>
      </c>
      <c r="H12" s="1" t="s">
        <v>446</v>
      </c>
      <c r="J12" s="1" t="str">
        <f>"&lt;/ul&gt;&lt;h3 id="""&amp;_xlfn.ENCODEURL(G12)&amp;"""&gt;&lt;a href=""#"&amp;_xlfn.ENCODEURL(G12)&amp;"_col"" data-toggle=""collapse"" class=""btn btn-primary btn-collapse btn-sm""&gt;&lt;/a&gt;&lt;a href=""#""&gt;"&amp;G12&amp;"&lt;/a&gt; &lt;span id=""playthrough_totals_"&amp;VLOOKUP(G12,Zones!A:B,2,0)&amp;"""&gt;&lt;/span&gt;&lt;/h3&gt;&lt;ul id="""&amp;_xlfn.ENCODEURL(G12)&amp;"col""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12" s="1" t="str">
        <f>"&lt;li data-id=""playthrough_"&amp;VLOOKUP(G12,Zones!A:B,2,0)&amp;"_"&amp;C12&amp;""" class="""&amp;E12&amp;"""&gt;"&amp;H12&amp;"&lt;/li&gt;"</f>
        <v>&lt;li data-id="playthrough_1_11" class="f_none"&gt;Buy equipment in the weapon shop.&lt;/li&gt;</v>
      </c>
      <c r="L12" s="1" t="str">
        <f t="shared" si="0"/>
        <v>&lt;li data-id="playthrough_1_11" class="f_none"&gt;Buy equipment in the weapon shop.&lt;/li&gt;</v>
      </c>
      <c r="M12" s="2" t="s">
        <v>442</v>
      </c>
    </row>
    <row r="13" spans="1:13" x14ac:dyDescent="0.25">
      <c r="A13" s="1">
        <v>13</v>
      </c>
      <c r="B13" s="1">
        <f>VLOOKUP(G13,Zones!A:B,2,0)</f>
        <v>1</v>
      </c>
      <c r="C13" s="1">
        <f>COUNTIF($G$2:G13,G13)</f>
        <v>12</v>
      </c>
      <c r="D13" s="1" t="s">
        <v>414</v>
      </c>
      <c r="E13" s="1" t="s">
        <v>423</v>
      </c>
      <c r="F13" s="1">
        <f>LEN(H13)</f>
        <v>60</v>
      </c>
      <c r="G13" s="1" t="s">
        <v>453</v>
      </c>
      <c r="H13" s="1" t="s">
        <v>447</v>
      </c>
      <c r="J13" s="1" t="str">
        <f>"&lt;/ul&gt;&lt;h3 id="""&amp;_xlfn.ENCODEURL(G13)&amp;"""&gt;&lt;a href=""#"&amp;_xlfn.ENCODEURL(G13)&amp;"_col"" data-toggle=""collapse"" class=""btn btn-primary btn-collapse btn-sm""&gt;&lt;/a&gt;&lt;a href=""#""&gt;"&amp;G13&amp;"&lt;/a&gt; &lt;span id=""playthrough_totals_"&amp;VLOOKUP(G13,Zones!A:B,2,0)&amp;"""&gt;&lt;/span&gt;&lt;/h3&gt;&lt;ul id="""&amp;_xlfn.ENCODEURL(G13)&amp;"col""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13" s="1" t="str">
        <f>"&lt;li data-id=""playthrough_"&amp;VLOOKUP(G13,Zones!A:B,2,0)&amp;"_"&amp;C13&amp;""" class="""&amp;E13&amp;"""&gt;"&amp;H13&amp;"&lt;/li&gt;"</f>
        <v>&lt;li data-id="playthrough_1_12" class="f_none"&gt;Pick up the All materia and an ether in the Beginner's Hall.&lt;/li&gt;</v>
      </c>
      <c r="L13" s="1" t="str">
        <f t="shared" si="0"/>
        <v>&lt;li data-id="playthrough_1_12" class="f_none"&gt;Pick up the All materia and an ether in the Beginner's Hall.&lt;/li&gt;</v>
      </c>
      <c r="M13" s="2" t="s">
        <v>442</v>
      </c>
    </row>
    <row r="14" spans="1:13" x14ac:dyDescent="0.25">
      <c r="A14" s="1">
        <v>14</v>
      </c>
      <c r="B14" s="1">
        <f>VLOOKUP(G14,Zones!A:B,2,0)</f>
        <v>1</v>
      </c>
      <c r="C14" s="1">
        <f>COUNTIF($G$2:G14,G14)</f>
        <v>13</v>
      </c>
      <c r="D14" s="1" t="s">
        <v>414</v>
      </c>
      <c r="E14" s="1" t="s">
        <v>423</v>
      </c>
      <c r="F14" s="1">
        <f>LEN(H14)</f>
        <v>40</v>
      </c>
      <c r="G14" s="1" t="s">
        <v>453</v>
      </c>
      <c r="H14" s="1" t="s">
        <v>448</v>
      </c>
      <c r="J14" s="1" t="str">
        <f>"&lt;/ul&gt;&lt;h3 id="""&amp;_xlfn.ENCODEURL(G14)&amp;"""&gt;&lt;a href=""#"&amp;_xlfn.ENCODEURL(G14)&amp;"_col"" data-toggle=""collapse"" class=""btn btn-primary btn-collapse btn-sm""&gt;&lt;/a&gt;&lt;a href=""#""&gt;"&amp;G14&amp;"&lt;/a&gt; &lt;span id=""playthrough_totals_"&amp;VLOOKUP(G14,Zones!A:B,2,0)&amp;"""&gt;&lt;/span&gt;&lt;/h3&gt;&lt;ul id="""&amp;_xlfn.ENCODEURL(G14)&amp;"col""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14" s="1" t="str">
        <f>"&lt;li data-id=""playthrough_"&amp;VLOOKUP(G14,Zones!A:B,2,0)&amp;"_"&amp;C14&amp;""" class="""&amp;E14&amp;"""&gt;"&amp;H14&amp;"&lt;/li&gt;"</f>
        <v>&lt;li data-id="playthrough_1_13" class="f_none"&gt;Item shop has Fire materia and medicine.&lt;/li&gt;</v>
      </c>
      <c r="L14" s="1" t="str">
        <f t="shared" si="0"/>
        <v>&lt;li data-id="playthrough_1_13" class="f_none"&gt;Item shop has Fire materia and medicine.&lt;/li&gt;</v>
      </c>
      <c r="M14" s="2" t="s">
        <v>442</v>
      </c>
    </row>
    <row r="15" spans="1:13" x14ac:dyDescent="0.25">
      <c r="A15" s="1">
        <v>15</v>
      </c>
      <c r="B15" s="1">
        <f>VLOOKUP(G15,Zones!A:B,2,0)</f>
        <v>2</v>
      </c>
      <c r="C15" s="1">
        <f>COUNTIF($G$2:G15,G15)</f>
        <v>1</v>
      </c>
      <c r="D15" s="1" t="s">
        <v>414</v>
      </c>
      <c r="E15" s="1" t="s">
        <v>423</v>
      </c>
      <c r="F15" s="1">
        <f>LEN(H15)</f>
        <v>106</v>
      </c>
      <c r="G15" s="1" t="s">
        <v>452</v>
      </c>
      <c r="H15" s="1" t="s">
        <v>53</v>
      </c>
      <c r="J15" s="1" t="str">
        <f>"&lt;/ul&gt;&lt;h3 id="""&amp;_xlfn.ENCODEURL(G15)&amp;"""&gt;&lt;a href=""#"&amp;_xlfn.ENCODEURL(G15)&amp;"_col"" data-toggle=""collapse"" class=""btn btn-primary btn-collapse btn-sm""&gt;&lt;/a&gt;&lt;a href=""#""&gt;"&amp;G15&amp;"&lt;/a&gt; &lt;span id=""playthrough_totals_"&amp;VLOOKUP(G15,Zones!A:B,2,0)&amp;"""&gt;&lt;/span&gt;&lt;/h3&gt;&lt;ul id="""&amp;_xlfn.ENCODEURL(G15)&amp;"col""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15" s="1" t="str">
        <f>"&lt;li data-id=""playthrough_"&amp;VLOOKUP(G15,Zones!A:B,2,0)&amp;"_"&amp;C15&amp;""" class="""&amp;E15&amp;"""&gt;"&amp;H15&amp;"&lt;/li&gt;"</f>
        <v>&lt;li data-id="playthrough_2_1" class="f_none"&gt;Save first, as there are some quick-time events coming up. They begin after you talk to Tifa on the train.&lt;/li&gt;</v>
      </c>
      <c r="L15" s="1" t="str">
        <f t="shared" si="0"/>
        <v>&lt;/ul&gt;&lt;h3 id="The%20Second%20Reactor"&gt;&lt;a href="#The%20Second%20Reactor_col" data-toggle="collapse" class="btn btn-primary btn-collapse btn-sm"&gt;&lt;/a&gt;&lt;a href="#"&gt;The Second Reactor&lt;/a&gt; &lt;span id="playthrough_totals_2"&gt;&lt;/span&gt;&lt;/h3&gt;&lt;ul id="The%20Second%20Reactorcol" class="collapse in"&gt;&lt;li data-id="playthrough_2_1" class="f_none"&gt;Save first, as there are some quick-time events coming up. They begin after you talk to Tifa on the train.&lt;/li&gt;</v>
      </c>
      <c r="M15" s="2" t="s">
        <v>442</v>
      </c>
    </row>
    <row r="16" spans="1:13" x14ac:dyDescent="0.25">
      <c r="A16" s="1">
        <v>16</v>
      </c>
      <c r="B16" s="1">
        <f>VLOOKUP(G16,Zones!A:B,2,0)</f>
        <v>2</v>
      </c>
      <c r="C16" s="1">
        <f>COUNTIF($G$2:G16,G16)</f>
        <v>2</v>
      </c>
      <c r="D16" s="1" t="s">
        <v>414</v>
      </c>
      <c r="E16" s="1" t="s">
        <v>423</v>
      </c>
      <c r="F16" s="1">
        <f>LEN(H16)</f>
        <v>101</v>
      </c>
      <c r="G16" s="1" t="s">
        <v>452</v>
      </c>
      <c r="H16" s="1" t="s">
        <v>450</v>
      </c>
      <c r="J16" s="1" t="str">
        <f>"&lt;/ul&gt;&lt;h3 id="""&amp;_xlfn.ENCODEURL(G16)&amp;"""&gt;&lt;a href=""#"&amp;_xlfn.ENCODEURL(G16)&amp;"_col"" data-toggle=""collapse"" class=""btn btn-primary btn-collapse btn-sm""&gt;&lt;/a&gt;&lt;a href=""#""&gt;"&amp;G16&amp;"&lt;/a&gt; &lt;span id=""playthrough_totals_"&amp;VLOOKUP(G16,Zones!A:B,2,0)&amp;"""&gt;&lt;/span&gt;&lt;/h3&gt;&lt;ul id="""&amp;_xlfn.ENCODEURL(G16)&amp;"col""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16" s="1" t="str">
        <f>"&lt;li data-id=""playthrough_"&amp;VLOOKUP(G16,Zones!A:B,2,0)&amp;"_"&amp;C16&amp;""" class="""&amp;E16&amp;"""&gt;"&amp;H16&amp;"&lt;/li&gt;"</f>
        <v>&lt;li data-id="playthrough_2_2" class="f_none"&gt;In the first cabin, run back to the guy at the back of the first car; talk to him for a Phoenix Down.&lt;/li&gt;</v>
      </c>
      <c r="L16" s="1" t="str">
        <f t="shared" si="0"/>
        <v>&lt;li data-id="playthrough_2_2" class="f_none"&gt;In the first cabin, run back to the guy at the back of the first car; talk to him for a Phoenix Down.&lt;/li&gt;</v>
      </c>
      <c r="M16" s="2" t="s">
        <v>442</v>
      </c>
    </row>
    <row r="17" spans="1:13" x14ac:dyDescent="0.25">
      <c r="A17" s="1">
        <v>17</v>
      </c>
      <c r="B17" s="1">
        <f>VLOOKUP(G17,Zones!A:B,2,0)</f>
        <v>2</v>
      </c>
      <c r="C17" s="1">
        <f>COUNTIF($G$2:G17,G17)</f>
        <v>3</v>
      </c>
      <c r="D17" s="1" t="s">
        <v>414</v>
      </c>
      <c r="E17" s="1" t="s">
        <v>423</v>
      </c>
      <c r="F17" s="1">
        <f>LEN(H17)</f>
        <v>102</v>
      </c>
      <c r="G17" s="1" t="s">
        <v>452</v>
      </c>
      <c r="H17" s="1" t="s">
        <v>451</v>
      </c>
      <c r="J17" s="1" t="str">
        <f>"&lt;/ul&gt;&lt;h3 id="""&amp;_xlfn.ENCODEURL(G17)&amp;"""&gt;&lt;a href=""#"&amp;_xlfn.ENCODEURL(G17)&amp;"_col"" data-toggle=""collapse"" class=""btn btn-primary btn-collapse btn-sm""&gt;&lt;/a&gt;&lt;a href=""#""&gt;"&amp;G17&amp;"&lt;/a&gt; &lt;span id=""playthrough_totals_"&amp;VLOOKUP(G17,Zones!A:B,2,0)&amp;"""&gt;&lt;/span&gt;&lt;/h3&gt;&lt;ul id="""&amp;_xlfn.ENCODEURL(G17)&amp;"col""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17" s="1" t="str">
        <f>"&lt;li data-id=""playthrough_"&amp;VLOOKUP(G17,Zones!A:B,2,0)&amp;"_"&amp;C17&amp;""" class="""&amp;E17&amp;"""&gt;"&amp;H17&amp;"&lt;/li&gt;"</f>
        <v>&lt;li data-id="playthrough_2_3" class="f_none"&gt;In the second cabin, speak to the guy right at the lower left, and answer 'yeah...' for a High Potion.&lt;/li&gt;</v>
      </c>
      <c r="L17" s="1" t="str">
        <f t="shared" si="0"/>
        <v>&lt;li data-id="playthrough_2_3" class="f_none"&gt;In the second cabin, speak to the guy right at the lower left, and answer 'yeah...' for a High Potion.&lt;/li&gt;</v>
      </c>
      <c r="M17" s="2" t="s">
        <v>442</v>
      </c>
    </row>
    <row r="18" spans="1:13" x14ac:dyDescent="0.25">
      <c r="A18" s="1">
        <v>18</v>
      </c>
      <c r="B18" s="1">
        <f>VLOOKUP(G18,Zones!A:B,2,0)</f>
        <v>2</v>
      </c>
      <c r="C18" s="1">
        <f>COUNTIF($G$2:G18,G18)</f>
        <v>4</v>
      </c>
      <c r="D18" s="1" t="s">
        <v>414</v>
      </c>
      <c r="E18" s="1" t="s">
        <v>423</v>
      </c>
      <c r="F18" s="1">
        <f>LEN(H18)</f>
        <v>96</v>
      </c>
      <c r="G18" s="1" t="s">
        <v>452</v>
      </c>
      <c r="H18" s="1" t="s">
        <v>449</v>
      </c>
      <c r="J18" s="1" t="str">
        <f>"&lt;/ul&gt;&lt;h3 id="""&amp;_xlfn.ENCODEURL(G18)&amp;"""&gt;&lt;a href=""#"&amp;_xlfn.ENCODEURL(G18)&amp;"_col"" data-toggle=""collapse"" class=""btn btn-primary btn-collapse btn-sm""&gt;&lt;/a&gt;&lt;a href=""#""&gt;"&amp;G18&amp;"&lt;/a&gt; &lt;span id=""playthrough_totals_"&amp;VLOOKUP(G18,Zones!A:B,2,0)&amp;"""&gt;&lt;/span&gt;&lt;/h3&gt;&lt;ul id="""&amp;_xlfn.ENCODEURL(G18)&amp;"col""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18" s="1" t="str">
        <f>"&lt;li data-id=""playthrough_"&amp;VLOOKUP(G18,Zones!A:B,2,0)&amp;"_"&amp;C18&amp;""" class="""&amp;E18&amp;"""&gt;"&amp;H18&amp;"&lt;/li&gt;"</f>
        <v>&lt;li data-id="playthrough_2_4" class="f_none"&gt;In the third cabin, chase down the pickpocket and tell him "that's right" to get your item back.&lt;/li&gt;</v>
      </c>
      <c r="L18" s="1" t="str">
        <f t="shared" si="0"/>
        <v>&lt;li data-id="playthrough_2_4" class="f_none"&gt;In the third cabin, chase down the pickpocket and tell him "that's right" to get your item back.&lt;/li&gt;</v>
      </c>
      <c r="M18" s="2" t="s">
        <v>442</v>
      </c>
    </row>
    <row r="19" spans="1:13" x14ac:dyDescent="0.25">
      <c r="A19" s="1">
        <v>20</v>
      </c>
      <c r="B19" s="1">
        <f>VLOOKUP(G19,Zones!A:B,2,0)</f>
        <v>2</v>
      </c>
      <c r="C19" s="1">
        <f>COUNTIF($G$2:G19,G19)</f>
        <v>5</v>
      </c>
      <c r="D19" s="1" t="s">
        <v>414</v>
      </c>
      <c r="E19" s="1" t="s">
        <v>423</v>
      </c>
      <c r="F19" s="1">
        <f>LEN(H19)</f>
        <v>34</v>
      </c>
      <c r="G19" s="1" t="s">
        <v>452</v>
      </c>
      <c r="H19" s="1" t="s">
        <v>455</v>
      </c>
      <c r="J19" s="1" t="str">
        <f>"&lt;/ul&gt;&lt;h3 id="""&amp;_xlfn.ENCODEURL(G19)&amp;"""&gt;&lt;a href=""#"&amp;_xlfn.ENCODEURL(G19)&amp;"_col"" data-toggle=""collapse"" class=""btn btn-primary btn-collapse btn-sm""&gt;&lt;/a&gt;&lt;a href=""#""&gt;"&amp;G19&amp;"&lt;/a&gt; &lt;span id=""playthrough_totals_"&amp;VLOOKUP(G19,Zones!A:B,2,0)&amp;"""&gt;&lt;/span&gt;&lt;/h3&gt;&lt;ul id="""&amp;_xlfn.ENCODEURL(G19)&amp;"col""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19" s="1" t="str">
        <f>"&lt;li data-id=""playthrough_"&amp;VLOOKUP(G19,Zones!A:B,2,0)&amp;"_"&amp;C19&amp;""" class="""&amp;E19&amp;"""&gt;"&amp;H19&amp;"&lt;/li&gt;"</f>
        <v>&lt;li data-id="playthrough_2_5" class="f_none"&gt;Ether in the middle of the tunnel.&lt;/li&gt;</v>
      </c>
      <c r="L19" s="1" t="str">
        <f t="shared" si="0"/>
        <v>&lt;li data-id="playthrough_2_5" class="f_none"&gt;Ether in the middle of the tunnel.&lt;/li&gt;</v>
      </c>
      <c r="M19" s="2" t="s">
        <v>442</v>
      </c>
    </row>
    <row r="20" spans="1:13" x14ac:dyDescent="0.25">
      <c r="A20" s="1">
        <v>21</v>
      </c>
      <c r="B20" s="1">
        <f>VLOOKUP(G20,Zones!A:B,2,0)</f>
        <v>2</v>
      </c>
      <c r="C20" s="1">
        <f>COUNTIF($G$2:G20,G20)</f>
        <v>6</v>
      </c>
      <c r="D20" s="1" t="s">
        <v>414</v>
      </c>
      <c r="E20" s="1" t="s">
        <v>423</v>
      </c>
      <c r="F20" s="1">
        <f>LEN(H20)</f>
        <v>37</v>
      </c>
      <c r="G20" s="1" t="s">
        <v>452</v>
      </c>
      <c r="H20" s="1" t="s">
        <v>456</v>
      </c>
      <c r="J20" s="1" t="str">
        <f>"&lt;/ul&gt;&lt;h3 id="""&amp;_xlfn.ENCODEURL(G20)&amp;"""&gt;&lt;a href=""#"&amp;_xlfn.ENCODEURL(G20)&amp;"_col"" data-toggle=""collapse"" class=""btn btn-primary btn-collapse btn-sm""&gt;&lt;/a&gt;&lt;a href=""#""&gt;"&amp;G20&amp;"&lt;/a&gt; &lt;span id=""playthrough_totals_"&amp;VLOOKUP(G20,Zones!A:B,2,0)&amp;"""&gt;&lt;/span&gt;&lt;/h3&gt;&lt;ul id="""&amp;_xlfn.ENCODEURL(G20)&amp;"col""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20" s="1" t="str">
        <f>"&lt;li data-id=""playthrough_"&amp;VLOOKUP(G20,Zones!A:B,2,0)&amp;"_"&amp;C20&amp;""" class="""&amp;E20&amp;"""&gt;"&amp;H20&amp;"&lt;/li&gt;"</f>
        <v>&lt;li data-id="playthrough_2_6" class="f_none"&gt;Potion in the corner opposite Jessie.&lt;/li&gt;</v>
      </c>
      <c r="L20" s="1" t="str">
        <f t="shared" si="0"/>
        <v>&lt;li data-id="playthrough_2_6" class="f_none"&gt;Potion in the corner opposite Jessie.&lt;/li&gt;</v>
      </c>
      <c r="M20" s="2" t="s">
        <v>442</v>
      </c>
    </row>
    <row r="21" spans="1:13" x14ac:dyDescent="0.25">
      <c r="A21" s="1">
        <v>22</v>
      </c>
      <c r="B21" s="1">
        <f>VLOOKUP(G21,Zones!A:B,2,0)</f>
        <v>2</v>
      </c>
      <c r="C21" s="1">
        <f>COUNTIF($G$2:G21,G21)</f>
        <v>7</v>
      </c>
      <c r="D21" s="1" t="s">
        <v>414</v>
      </c>
      <c r="E21" s="1" t="s">
        <v>423</v>
      </c>
      <c r="F21" s="1">
        <f>LEN(H21)</f>
        <v>25</v>
      </c>
      <c r="G21" s="1" t="s">
        <v>452</v>
      </c>
      <c r="H21" s="1" t="s">
        <v>457</v>
      </c>
      <c r="J21" s="1" t="str">
        <f>"&lt;/ul&gt;&lt;h3 id="""&amp;_xlfn.ENCODEURL(G21)&amp;"""&gt;&lt;a href=""#"&amp;_xlfn.ENCODEURL(G21)&amp;"_col"" data-toggle=""collapse"" class=""btn btn-primary btn-collapse btn-sm""&gt;&lt;/a&gt;&lt;a href=""#""&gt;"&amp;G21&amp;"&lt;/a&gt; &lt;span id=""playthrough_totals_"&amp;VLOOKUP(G21,Zones!A:B,2,0)&amp;"""&gt;&lt;/span&gt;&lt;/h3&gt;&lt;ul id="""&amp;_xlfn.ENCODEURL(G21)&amp;"col""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21" s="1" t="str">
        <f>"&lt;li data-id=""playthrough_"&amp;VLOOKUP(G21,Zones!A:B,2,0)&amp;"_"&amp;C21&amp;""" class="""&amp;E21&amp;"""&gt;"&amp;H21&amp;"&lt;/li&gt;"</f>
        <v>&lt;li data-id="playthrough_2_7" class="f_none"&gt;Tent near the save point.&lt;/li&gt;</v>
      </c>
      <c r="L21" s="1" t="str">
        <f t="shared" si="0"/>
        <v>&lt;li data-id="playthrough_2_7" class="f_none"&gt;Tent near the save point.&lt;/li&gt;</v>
      </c>
      <c r="M21" s="2" t="s">
        <v>442</v>
      </c>
    </row>
    <row r="22" spans="1:13" x14ac:dyDescent="0.25">
      <c r="A22" s="1">
        <v>23</v>
      </c>
      <c r="B22" s="1">
        <f>VLOOKUP(G22,Zones!A:B,2,0)</f>
        <v>2</v>
      </c>
      <c r="C22" s="1">
        <f>COUNTIF($G$2:G22,G22)</f>
        <v>8</v>
      </c>
      <c r="D22" s="1" t="s">
        <v>414</v>
      </c>
      <c r="E22" s="1" t="s">
        <v>423</v>
      </c>
      <c r="F22" s="1">
        <f>LEN(H22)</f>
        <v>73</v>
      </c>
      <c r="G22" s="1" t="s">
        <v>452</v>
      </c>
      <c r="H22" s="1" t="s">
        <v>458</v>
      </c>
      <c r="J22" s="1" t="str">
        <f>"&lt;/ul&gt;&lt;h3 id="""&amp;_xlfn.ENCODEURL(G22)&amp;"""&gt;&lt;a href=""#"&amp;_xlfn.ENCODEURL(G22)&amp;"_col"" data-toggle=""collapse"" class=""btn btn-primary btn-collapse btn-sm""&gt;&lt;/a&gt;&lt;a href=""#""&gt;"&amp;G22&amp;"&lt;/a&gt; &lt;span id=""playthrough_totals_"&amp;VLOOKUP(G22,Zones!A:B,2,0)&amp;"""&gt;&lt;/span&gt;&lt;/h3&gt;&lt;ul id="""&amp;_xlfn.ENCODEURL(G22)&amp;"col""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22" s="1" t="str">
        <f>"&lt;li data-id=""playthrough_"&amp;VLOOKUP(G22,Zones!A:B,2,0)&amp;"_"&amp;C22&amp;""" class="""&amp;E22&amp;"""&gt;"&amp;H22&amp;"&lt;/li&gt;"</f>
        <v>&lt;li data-id="playthrough_2_8" class="f_none"&gt;Chest containing an ether on the way out, in the room after the elevator.&lt;/li&gt;</v>
      </c>
      <c r="L22" s="1" t="str">
        <f t="shared" si="0"/>
        <v>&lt;li data-id="playthrough_2_8" class="f_none"&gt;Chest containing an ether on the way out, in the room after the elevator.&lt;/li&gt;</v>
      </c>
      <c r="M22" s="2" t="s">
        <v>442</v>
      </c>
    </row>
    <row r="23" spans="1:13" x14ac:dyDescent="0.25">
      <c r="A23" s="1">
        <v>24</v>
      </c>
      <c r="B23" s="1">
        <f>VLOOKUP(G23,Zones!A:B,2,0)</f>
        <v>2</v>
      </c>
      <c r="C23" s="1">
        <f>COUNTIF($G$2:G23,G23)</f>
        <v>9</v>
      </c>
      <c r="D23" s="1" t="s">
        <v>414</v>
      </c>
      <c r="E23" s="1" t="s">
        <v>423</v>
      </c>
      <c r="F23" s="1">
        <f>LEN(H23)</f>
        <v>16</v>
      </c>
      <c r="G23" s="1" t="s">
        <v>452</v>
      </c>
      <c r="H23" s="1" t="s">
        <v>54</v>
      </c>
      <c r="J23" s="1" t="str">
        <f>"&lt;/ul&gt;&lt;h3 id="""&amp;_xlfn.ENCODEURL(G23)&amp;"""&gt;&lt;a href=""#"&amp;_xlfn.ENCODEURL(G23)&amp;"_col"" data-toggle=""collapse"" class=""btn btn-primary btn-collapse btn-sm""&gt;&lt;/a&gt;&lt;a href=""#""&gt;"&amp;G23&amp;"&lt;/a&gt; &lt;span id=""playthrough_totals_"&amp;VLOOKUP(G23,Zones!A:B,2,0)&amp;"""&gt;&lt;/span&gt;&lt;/h3&gt;&lt;ul id="""&amp;_xlfn.ENCODEURL(G23)&amp;"col""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23" s="1" t="str">
        <f>"&lt;li data-id=""playthrough_"&amp;VLOOKUP(G23,Zones!A:B,2,0)&amp;"_"&amp;C23&amp;""" class="""&amp;E23&amp;"""&gt;"&amp;H23&amp;"&lt;/li&gt;"</f>
        <v>&lt;li data-id="playthrough_2_9" class="f_none"&gt;Boss: Air Buster&lt;/li&gt;</v>
      </c>
      <c r="L23" s="1" t="str">
        <f t="shared" si="0"/>
        <v>&lt;li data-id="playthrough_2_9" class="f_none"&gt;Boss: Air Buster&lt;/li&gt;</v>
      </c>
      <c r="M23" s="2" t="s">
        <v>442</v>
      </c>
    </row>
    <row r="24" spans="1:13" x14ac:dyDescent="0.25">
      <c r="A24" s="1">
        <v>25</v>
      </c>
      <c r="B24" s="1">
        <f>VLOOKUP(G24,Zones!A:B,2,0)</f>
        <v>3</v>
      </c>
      <c r="C24" s="1">
        <f>COUNTIF($G$2:G24,G24)</f>
        <v>1</v>
      </c>
      <c r="D24" s="1" t="s">
        <v>414</v>
      </c>
      <c r="E24" s="1" t="s">
        <v>423</v>
      </c>
      <c r="F24" s="1">
        <f>LEN(H24)</f>
        <v>74</v>
      </c>
      <c r="G24" s="1" t="s">
        <v>0</v>
      </c>
      <c r="H24" s="1" t="s">
        <v>55</v>
      </c>
      <c r="J24" s="1" t="str">
        <f>"&lt;/ul&gt;&lt;h3 id="""&amp;_xlfn.ENCODEURL(G24)&amp;"""&gt;&lt;a href=""#"&amp;_xlfn.ENCODEURL(G24)&amp;"_col"" data-toggle=""collapse"" class=""btn btn-primary btn-collapse btn-sm""&gt;&lt;/a&gt;&lt;a href=""#""&gt;"&amp;G24&amp;"&lt;/a&gt; &lt;span id=""playthrough_totals_"&amp;VLOOKUP(G24,Zones!A:B,2,0)&amp;"""&gt;&lt;/span&gt;&lt;/h3&gt;&lt;ul id="""&amp;_xlfn.ENCODEURL(G24)&amp;"col"" class=""collapse in""&gt;"</f>
        <v>&lt;/ul&gt;&lt;h3 id="Sector%205"&gt;&lt;a href="#Sector%205_col" data-toggle="collapse" class="btn btn-primary btn-collapse btn-sm"&gt;&lt;/a&gt;&lt;a href="#"&gt;Sector 5&lt;/a&gt; &lt;span id="playthrough_totals_3"&gt;&lt;/span&gt;&lt;/h3&gt;&lt;ul id="Sector%205col" class="collapse in"&gt;</v>
      </c>
      <c r="K24" s="1" t="str">
        <f>"&lt;li data-id=""playthrough_"&amp;VLOOKUP(G24,Zones!A:B,2,0)&amp;"_"&amp;C24&amp;""" class="""&amp;E24&amp;"""&gt;"&amp;H24&amp;"&lt;/li&gt;"</f>
        <v>&lt;li data-id="playthrough_3_1" class="f_none"&gt;Push the barrels in the following order; top left, top right, lower right.&lt;/li&gt;</v>
      </c>
      <c r="L24" s="1" t="str">
        <f t="shared" si="0"/>
        <v>&lt;/ul&gt;&lt;h3 id="Sector%205"&gt;&lt;a href="#Sector%205_col" data-toggle="collapse" class="btn btn-primary btn-collapse btn-sm"&gt;&lt;/a&gt;&lt;a href="#"&gt;Sector 5&lt;/a&gt; &lt;span id="playthrough_totals_3"&gt;&lt;/span&gt;&lt;/h3&gt;&lt;ul id="Sector%205col" class="collapse in"&gt;&lt;li data-id="playthrough_3_1" class="f_none"&gt;Push the barrels in the following order; top left, top right, lower right.&lt;/li&gt;</v>
      </c>
      <c r="M24" s="2" t="s">
        <v>442</v>
      </c>
    </row>
    <row r="25" spans="1:13" x14ac:dyDescent="0.25">
      <c r="A25" s="1">
        <v>26</v>
      </c>
      <c r="B25" s="1">
        <f>VLOOKUP(G25,Zones!A:B,2,0)</f>
        <v>3</v>
      </c>
      <c r="C25" s="1">
        <f>COUNTIF($G$2:G25,G25)</f>
        <v>2</v>
      </c>
      <c r="D25" s="1" t="s">
        <v>414</v>
      </c>
      <c r="E25" s="1" t="s">
        <v>423</v>
      </c>
      <c r="F25" s="1">
        <f>LEN(H25)</f>
        <v>86</v>
      </c>
      <c r="G25" s="1" t="s">
        <v>0</v>
      </c>
      <c r="H25" s="1" t="s">
        <v>461</v>
      </c>
      <c r="J25" s="1" t="str">
        <f>"&lt;/ul&gt;&lt;h3 id="""&amp;_xlfn.ENCODEURL(G25)&amp;"""&gt;&lt;a href=""#"&amp;_xlfn.ENCODEURL(G25)&amp;"_col"" data-toggle=""collapse"" class=""btn btn-primary btn-collapse btn-sm""&gt;&lt;/a&gt;&lt;a href=""#""&gt;"&amp;G25&amp;"&lt;/a&gt; &lt;span id=""playthrough_totals_"&amp;VLOOKUP(G25,Zones!A:B,2,0)&amp;"""&gt;&lt;/span&gt;&lt;/h3&gt;&lt;ul id="""&amp;_xlfn.ENCODEURL(G25)&amp;"col"" class=""collapse in""&gt;"</f>
        <v>&lt;/ul&gt;&lt;h3 id="Sector%205"&gt;&lt;a href="#Sector%205_col" data-toggle="collapse" class="btn btn-primary btn-collapse btn-sm"&gt;&lt;/a&gt;&lt;a href="#"&gt;Sector 5&lt;/a&gt; &lt;span id="playthrough_totals_3"&gt;&lt;/span&gt;&lt;/h3&gt;&lt;ul id="Sector%205col" class="collapse in"&gt;</v>
      </c>
      <c r="K25" s="1" t="str">
        <f>"&lt;li data-id=""playthrough_"&amp;VLOOKUP(G25,Zones!A:B,2,0)&amp;"_"&amp;C25&amp;""" class="""&amp;E25&amp;"""&gt;"&amp;H25&amp;"&lt;/li&gt;"</f>
        <v>&lt;li data-id="playthrough_3_2" class="f_none"&gt;Titan Bangles in the weapon shop. There is also an item shop and a materia shop here, &lt;/li&gt;</v>
      </c>
      <c r="L25" s="1" t="str">
        <f t="shared" si="0"/>
        <v>&lt;li data-id="playthrough_3_2" class="f_none"&gt;Titan Bangles in the weapon shop. There is also an item shop and a materia shop here, &lt;/li&gt;</v>
      </c>
      <c r="M25" s="2" t="s">
        <v>442</v>
      </c>
    </row>
    <row r="26" spans="1:13" x14ac:dyDescent="0.25">
      <c r="A26" s="1">
        <v>27</v>
      </c>
      <c r="B26" s="1">
        <f>VLOOKUP(G26,Zones!A:B,2,0)</f>
        <v>3</v>
      </c>
      <c r="C26" s="1">
        <f>COUNTIF($G$2:G26,G26)</f>
        <v>3</v>
      </c>
      <c r="D26" s="1" t="s">
        <v>414</v>
      </c>
      <c r="E26" s="1" t="s">
        <v>423</v>
      </c>
      <c r="F26" s="1">
        <f>LEN(H26)</f>
        <v>76</v>
      </c>
      <c r="G26" s="1" t="s">
        <v>0</v>
      </c>
      <c r="H26" s="1" t="s">
        <v>459</v>
      </c>
      <c r="J26" s="1" t="str">
        <f>"&lt;/ul&gt;&lt;h3 id="""&amp;_xlfn.ENCODEURL(G26)&amp;"""&gt;&lt;a href=""#"&amp;_xlfn.ENCODEURL(G26)&amp;"_col"" data-toggle=""collapse"" class=""btn btn-primary btn-collapse btn-sm""&gt;&lt;/a&gt;&lt;a href=""#""&gt;"&amp;G26&amp;"&lt;/a&gt; &lt;span id=""playthrough_totals_"&amp;VLOOKUP(G26,Zones!A:B,2,0)&amp;"""&gt;&lt;/span&gt;&lt;/h3&gt;&lt;ul id="""&amp;_xlfn.ENCODEURL(G26)&amp;"col"" class=""collapse in""&gt;"</f>
        <v>&lt;/ul&gt;&lt;h3 id="Sector%205"&gt;&lt;a href="#Sector%205_col" data-toggle="collapse" class="btn btn-primary btn-collapse btn-sm"&gt;&lt;/a&gt;&lt;a href="#"&gt;Sector 5&lt;/a&gt; &lt;span id="playthrough_totals_3"&gt;&lt;/span&gt;&lt;/h3&gt;&lt;ul id="Sector%205col" class="collapse in"&gt;</v>
      </c>
      <c r="K26" s="1" t="str">
        <f>"&lt;li data-id=""playthrough_"&amp;VLOOKUP(G26,Zones!A:B,2,0)&amp;"_"&amp;C26&amp;""" class="""&amp;E26&amp;"""&gt;"&amp;H26&amp;"&lt;/li&gt;"</f>
        <v>&lt;li data-id="playthrough_3_3" class="f_none"&gt;In the house in the lower right you'll find Turtles Paradise Newsletter #1. &lt;/li&gt;</v>
      </c>
      <c r="L26" s="1" t="str">
        <f t="shared" si="0"/>
        <v>&lt;li data-id="playthrough_3_3" class="f_none"&gt;In the house in the lower right you'll find Turtles Paradise Newsletter #1. &lt;/li&gt;</v>
      </c>
      <c r="M26" s="2" t="s">
        <v>442</v>
      </c>
    </row>
    <row r="27" spans="1:13" x14ac:dyDescent="0.25">
      <c r="A27" s="1">
        <v>27</v>
      </c>
      <c r="B27" s="1">
        <f>VLOOKUP(G27,Zones!A:B,2,0)</f>
        <v>3</v>
      </c>
      <c r="C27" s="1">
        <f>COUNTIF($G$2:G27,G27)</f>
        <v>4</v>
      </c>
      <c r="D27" s="1" t="s">
        <v>414</v>
      </c>
      <c r="E27" s="1" t="s">
        <v>423</v>
      </c>
      <c r="F27" s="1">
        <f>LEN(H27)</f>
        <v>69</v>
      </c>
      <c r="G27" s="1" t="s">
        <v>0</v>
      </c>
      <c r="H27" s="1" t="s">
        <v>460</v>
      </c>
      <c r="J27" s="1" t="str">
        <f>"&lt;/ul&gt;&lt;h3 id="""&amp;_xlfn.ENCODEURL(G27)&amp;"""&gt;&lt;a href=""#"&amp;_xlfn.ENCODEURL(G27)&amp;"_col"" data-toggle=""collapse"" class=""btn btn-primary btn-collapse btn-sm""&gt;&lt;/a&gt;&lt;a href=""#""&gt;"&amp;G27&amp;"&lt;/a&gt; &lt;span id=""playthrough_totals_"&amp;VLOOKUP(G27,Zones!A:B,2,0)&amp;"""&gt;&lt;/span&gt;&lt;/h3&gt;&lt;ul id="""&amp;_xlfn.ENCODEURL(G27)&amp;"col"" class=""collapse in""&gt;"</f>
        <v>&lt;/ul&gt;&lt;h3 id="Sector%205"&gt;&lt;a href="#Sector%205_col" data-toggle="collapse" class="btn btn-primary btn-collapse btn-sm"&gt;&lt;/a&gt;&lt;a href="#"&gt;Sector 5&lt;/a&gt; &lt;span id="playthrough_totals_3"&gt;&lt;/span&gt;&lt;/h3&gt;&lt;ul id="Sector%205col" class="collapse in"&gt;</v>
      </c>
      <c r="K27" s="1" t="str">
        <f>"&lt;li data-id=""playthrough_"&amp;VLOOKUP(G27,Zones!A:B,2,0)&amp;"_"&amp;C27&amp;""" class="""&amp;E27&amp;"""&gt;"&amp;H27&amp;"&lt;/li&gt;"</f>
        <v>&lt;li data-id="playthrough_3_4" class="f_none"&gt;Do not take the 5 gil in the drawer, you'll get a better prize later.&lt;/li&gt;</v>
      </c>
      <c r="L27" s="1" t="str">
        <f t="shared" si="0"/>
        <v>&lt;li data-id="playthrough_3_4" class="f_none"&gt;Do not take the 5 gil in the drawer, you'll get a better prize later.&lt;/li&gt;</v>
      </c>
      <c r="M27" s="2" t="s">
        <v>442</v>
      </c>
    </row>
    <row r="28" spans="1:13" x14ac:dyDescent="0.25">
      <c r="A28" s="1">
        <v>29</v>
      </c>
      <c r="B28" s="1">
        <f>VLOOKUP(G28,Zones!A:B,2,0)</f>
        <v>3</v>
      </c>
      <c r="C28" s="1">
        <f>COUNTIF($G$2:G28,G28)</f>
        <v>5</v>
      </c>
      <c r="D28" s="1" t="s">
        <v>414</v>
      </c>
      <c r="E28" s="1" t="s">
        <v>423</v>
      </c>
      <c r="F28" s="1">
        <f>LEN(H28)</f>
        <v>107</v>
      </c>
      <c r="G28" s="1" t="s">
        <v>0</v>
      </c>
      <c r="H28" s="1" t="s">
        <v>56</v>
      </c>
      <c r="J28" s="1" t="str">
        <f>"&lt;/ul&gt;&lt;h3 id="""&amp;_xlfn.ENCODEURL(G28)&amp;"""&gt;&lt;a href=""#"&amp;_xlfn.ENCODEURL(G28)&amp;"_col"" data-toggle=""collapse"" class=""btn btn-primary btn-collapse btn-sm""&gt;&lt;/a&gt;&lt;a href=""#""&gt;"&amp;G28&amp;"&lt;/a&gt; &lt;span id=""playthrough_totals_"&amp;VLOOKUP(G28,Zones!A:B,2,0)&amp;"""&gt;&lt;/span&gt;&lt;/h3&gt;&lt;ul id="""&amp;_xlfn.ENCODEURL(G28)&amp;"col"" class=""collapse in""&gt;"</f>
        <v>&lt;/ul&gt;&lt;h3 id="Sector%205"&gt;&lt;a href="#Sector%205_col" data-toggle="collapse" class="btn btn-primary btn-collapse btn-sm"&gt;&lt;/a&gt;&lt;a href="#"&gt;Sector 5&lt;/a&gt; &lt;span id="playthrough_totals_3"&gt;&lt;/span&gt;&lt;/h3&gt;&lt;ul id="Sector%205col" class="collapse in"&gt;</v>
      </c>
      <c r="K28" s="1" t="str">
        <f>"&lt;li data-id=""playthrough_"&amp;VLOOKUP(G28,Zones!A:B,2,0)&amp;"_"&amp;C28&amp;""" class="""&amp;E28&amp;"""&gt;"&amp;H28&amp;"&lt;/li&gt;"</f>
        <v>&lt;li data-id="playthrough_3_5" class="f_none"&gt;You'll find an ether and a Cover materia in the garden to the right of the save point outside Aeris' house.&lt;/li&gt;</v>
      </c>
      <c r="L28" s="1" t="str">
        <f t="shared" si="0"/>
        <v>&lt;li data-id="playthrough_3_5" class="f_none"&gt;You'll find an ether and a Cover materia in the garden to the right of the save point outside Aeris' house.&lt;/li&gt;</v>
      </c>
      <c r="M28" s="2" t="s">
        <v>442</v>
      </c>
    </row>
    <row r="29" spans="1:13" x14ac:dyDescent="0.25">
      <c r="A29" s="1">
        <v>30</v>
      </c>
      <c r="B29" s="1">
        <f>VLOOKUP(G29,Zones!A:B,2,0)</f>
        <v>3</v>
      </c>
      <c r="C29" s="1">
        <f>COUNTIF($G$2:G29,G29)</f>
        <v>6</v>
      </c>
      <c r="D29" s="1" t="s">
        <v>414</v>
      </c>
      <c r="E29" s="1" t="s">
        <v>423</v>
      </c>
      <c r="F29" s="1">
        <f>LEN(H29)</f>
        <v>79</v>
      </c>
      <c r="G29" s="1" t="s">
        <v>0</v>
      </c>
      <c r="H29" s="1" t="s">
        <v>57</v>
      </c>
      <c r="J29" s="1" t="str">
        <f>"&lt;/ul&gt;&lt;h3 id="""&amp;_xlfn.ENCODEURL(G29)&amp;"""&gt;&lt;a href=""#"&amp;_xlfn.ENCODEURL(G29)&amp;"_col"" data-toggle=""collapse"" class=""btn btn-primary btn-collapse btn-sm""&gt;&lt;/a&gt;&lt;a href=""#""&gt;"&amp;G29&amp;"&lt;/a&gt; &lt;span id=""playthrough_totals_"&amp;VLOOKUP(G29,Zones!A:B,2,0)&amp;"""&gt;&lt;/span&gt;&lt;/h3&gt;&lt;ul id="""&amp;_xlfn.ENCODEURL(G29)&amp;"col"" class=""collapse in""&gt;"</f>
        <v>&lt;/ul&gt;&lt;h3 id="Sector%205"&gt;&lt;a href="#Sector%205_col" data-toggle="collapse" class="btn btn-primary btn-collapse btn-sm"&gt;&lt;/a&gt;&lt;a href="#"&gt;Sector 5&lt;/a&gt; &lt;span id="playthrough_totals_3"&gt;&lt;/span&gt;&lt;/h3&gt;&lt;ul id="Sector%205col" class="collapse in"&gt;</v>
      </c>
      <c r="K29" s="1" t="str">
        <f>"&lt;li data-id=""playthrough_"&amp;VLOOKUP(G29,Zones!A:B,2,0)&amp;"_"&amp;C29&amp;""" class="""&amp;E29&amp;"""&gt;"&amp;H29&amp;"&lt;/li&gt;"</f>
        <v>&lt;li data-id="playthrough_3_6" class="f_none"&gt;When Cloud wakes up, there's a potion and a phoenix down at the end of the bed.&lt;/li&gt;</v>
      </c>
      <c r="L29" s="1" t="str">
        <f t="shared" si="0"/>
        <v>&lt;li data-id="playthrough_3_6" class="f_none"&gt;When Cloud wakes up, there's a potion and a phoenix down at the end of the bed.&lt;/li&gt;</v>
      </c>
      <c r="M29" s="2" t="s">
        <v>442</v>
      </c>
    </row>
    <row r="30" spans="1:13" x14ac:dyDescent="0.25">
      <c r="A30" s="1">
        <v>31</v>
      </c>
      <c r="B30" s="1">
        <f>VLOOKUP(G30,Zones!A:B,2,0)</f>
        <v>4</v>
      </c>
      <c r="C30" s="1">
        <f>COUNTIF($G$2:G30,G30)</f>
        <v>1</v>
      </c>
      <c r="D30" s="1" t="s">
        <v>414</v>
      </c>
      <c r="E30" s="1" t="s">
        <v>423</v>
      </c>
      <c r="F30" s="1">
        <f>LEN(H30)</f>
        <v>45</v>
      </c>
      <c r="G30" s="1" t="s">
        <v>468</v>
      </c>
      <c r="H30" s="1" t="s">
        <v>58</v>
      </c>
      <c r="J30" s="1" t="str">
        <f>"&lt;/ul&gt;&lt;h3 id="""&amp;_xlfn.ENCODEURL(G30)&amp;"""&gt;&lt;a href=""#"&amp;_xlfn.ENCODEURL(G30)&amp;"_col"" data-toggle=""collapse"" class=""btn btn-primary btn-collapse btn-sm""&gt;&lt;/a&gt;&lt;a href=""#""&gt;"&amp;G30&amp;"&lt;/a&gt; &lt;span id=""playthrough_totals_"&amp;VLOOKUP(G30,Zones!A:B,2,0)&amp;"""&gt;&lt;/span&gt;&lt;/h3&gt;&lt;ul id="""&amp;_xlfn.ENCODEURL(G30)&amp;"col"" class=""collapse in""&gt;"</f>
        <v>&lt;/ul&gt;&lt;h3 id="Wall%20Market"&gt;&lt;a href="#Wall%20Market_col" data-toggle="collapse" class="btn btn-primary btn-collapse btn-sm"&gt;&lt;/a&gt;&lt;a href="#"&gt;Wall Market&lt;/a&gt; &lt;span id="playthrough_totals_4"&gt;&lt;/span&gt;&lt;/h3&gt;&lt;ul id="Wall%20Marketcol" class="collapse in"&gt;</v>
      </c>
      <c r="K30" s="1" t="str">
        <f>"&lt;li data-id=""playthrough_"&amp;VLOOKUP(G30,Zones!A:B,2,0)&amp;"_"&amp;C30&amp;""" class="""&amp;E30&amp;"""&gt;"&amp;H30&amp;"&lt;/li&gt;"</f>
        <v>&lt;li data-id="playthrough_4_1" class="f_none"&gt;Ask for a dress that's "soft" and "shimmers".&lt;/li&gt;</v>
      </c>
      <c r="L30" s="1" t="str">
        <f t="shared" si="0"/>
        <v>&lt;/ul&gt;&lt;h3 id="Wall%20Market"&gt;&lt;a href="#Wall%20Market_col" data-toggle="collapse" class="btn btn-primary btn-collapse btn-sm"&gt;&lt;/a&gt;&lt;a href="#"&gt;Wall Market&lt;/a&gt; &lt;span id="playthrough_totals_4"&gt;&lt;/span&gt;&lt;/h3&gt;&lt;ul id="Wall%20Marketcol" class="collapse in"&gt;&lt;li data-id="playthrough_4_1" class="f_none"&gt;Ask for a dress that's "soft" and "shimmers".&lt;/li&gt;</v>
      </c>
      <c r="M30" s="2" t="s">
        <v>442</v>
      </c>
    </row>
    <row r="31" spans="1:13" x14ac:dyDescent="0.25">
      <c r="A31" s="1">
        <v>32</v>
      </c>
      <c r="B31" s="1">
        <f>VLOOKUP(G31,Zones!A:B,2,0)</f>
        <v>4</v>
      </c>
      <c r="C31" s="1">
        <f>COUNTIF($G$2:G31,G31)</f>
        <v>2</v>
      </c>
      <c r="D31" s="1" t="s">
        <v>414</v>
      </c>
      <c r="E31" s="1" t="s">
        <v>423</v>
      </c>
      <c r="F31" s="1">
        <f>LEN(H31)</f>
        <v>50</v>
      </c>
      <c r="G31" s="1" t="s">
        <v>468</v>
      </c>
      <c r="H31" s="1" t="s">
        <v>462</v>
      </c>
      <c r="J31" s="1" t="str">
        <f>"&lt;/ul&gt;&lt;h3 id="""&amp;_xlfn.ENCODEURL(G31)&amp;"""&gt;&lt;a href=""#"&amp;_xlfn.ENCODEURL(G31)&amp;"_col"" data-toggle=""collapse"" class=""btn btn-primary btn-collapse btn-sm""&gt;&lt;/a&gt;&lt;a href=""#""&gt;"&amp;G31&amp;"&lt;/a&gt; &lt;span id=""playthrough_totals_"&amp;VLOOKUP(G31,Zones!A:B,2,0)&amp;"""&gt;&lt;/span&gt;&lt;/h3&gt;&lt;ul id="""&amp;_xlfn.ENCODEURL(G31)&amp;"col"" class=""collapse in""&gt;"</f>
        <v>&lt;/ul&gt;&lt;h3 id="Wall%20Market"&gt;&lt;a href="#Wall%20Market_col" data-toggle="collapse" class="btn btn-primary btn-collapse btn-sm"&gt;&lt;/a&gt;&lt;a href="#"&gt;Wall Market&lt;/a&gt; &lt;span id="playthrough_totals_4"&gt;&lt;/span&gt;&lt;/h3&gt;&lt;ul id="Wall%20Marketcol" class="collapse in"&gt;</v>
      </c>
      <c r="K31" s="1" t="str">
        <f>"&lt;li data-id=""playthrough_"&amp;VLOOKUP(G31,Zones!A:B,2,0)&amp;"_"&amp;C31&amp;""" class="""&amp;E31&amp;"""&gt;"&amp;H31&amp;"&lt;/li&gt;"</f>
        <v>&lt;li data-id="playthrough_4_2" class="f_none"&gt;Win the squat contest in the gym for a blonde wig.&lt;/li&gt;</v>
      </c>
      <c r="L31" s="1" t="str">
        <f t="shared" si="0"/>
        <v>&lt;li data-id="playthrough_4_2" class="f_none"&gt;Win the squat contest in the gym for a blonde wig.&lt;/li&gt;</v>
      </c>
      <c r="M31" s="2" t="s">
        <v>442</v>
      </c>
    </row>
    <row r="32" spans="1:13" x14ac:dyDescent="0.25">
      <c r="A32" s="1">
        <v>33</v>
      </c>
      <c r="B32" s="1">
        <f>VLOOKUP(G32,Zones!A:B,2,0)</f>
        <v>4</v>
      </c>
      <c r="C32" s="1">
        <f>COUNTIF($G$2:G32,G32)</f>
        <v>3</v>
      </c>
      <c r="D32" s="1" t="s">
        <v>414</v>
      </c>
      <c r="E32" s="1" t="s">
        <v>423</v>
      </c>
      <c r="F32" s="1">
        <f>LEN(H32)</f>
        <v>212</v>
      </c>
      <c r="G32" s="1" t="s">
        <v>468</v>
      </c>
      <c r="H32" s="1" t="s">
        <v>463</v>
      </c>
      <c r="J32" s="1" t="str">
        <f>"&lt;/ul&gt;&lt;h3 id="""&amp;_xlfn.ENCODEURL(G32)&amp;"""&gt;&lt;a href=""#"&amp;_xlfn.ENCODEURL(G32)&amp;"_col"" data-toggle=""collapse"" class=""btn btn-primary btn-collapse btn-sm""&gt;&lt;/a&gt;&lt;a href=""#""&gt;"&amp;G32&amp;"&lt;/a&gt; &lt;span id=""playthrough_totals_"&amp;VLOOKUP(G32,Zones!A:B,2,0)&amp;"""&gt;&lt;/span&gt;&lt;/h3&gt;&lt;ul id="""&amp;_xlfn.ENCODEURL(G32)&amp;"col"" class=""collapse in""&gt;"</f>
        <v>&lt;/ul&gt;&lt;h3 id="Wall%20Market"&gt;&lt;a href="#Wall%20Market_col" data-toggle="collapse" class="btn btn-primary btn-collapse btn-sm"&gt;&lt;/a&gt;&lt;a href="#"&gt;Wall Market&lt;/a&gt; &lt;span id="playthrough_totals_4"&gt;&lt;/span&gt;&lt;/h3&gt;&lt;ul id="Wall%20Marketcol" class="collapse in"&gt;</v>
      </c>
      <c r="K32" s="1" t="str">
        <f>"&lt;li data-id=""playthrough_"&amp;VLOOKUP(G32,Zones!A:B,2,0)&amp;"_"&amp;C32&amp;""" class="""&amp;E32&amp;"""&gt;"&amp;H32&amp;"&lt;/li&gt;"</f>
        <v>&lt;li data-id="playthrough_4_3" class="f_none"&gt;Buy a meal in the resturant. Say "it was all right" to recieive a Pharmacy Coupon. Swap the coupon for a digestive at the medicine shop. Give the digestive to the woman in the bar's toilet to obtain Sexy Cologne.&lt;/li&gt;</v>
      </c>
      <c r="L32" s="1" t="str">
        <f t="shared" si="0"/>
        <v>&lt;li data-id="playthrough_4_3" class="f_none"&gt;Buy a meal in the resturant. Say "it was all right" to recieive a Pharmacy Coupon. Swap the coupon for a digestive at the medicine shop. Give the digestive to the woman in the bar's toilet to obtain Sexy Cologne.&lt;/li&gt;</v>
      </c>
      <c r="M32" s="2" t="s">
        <v>442</v>
      </c>
    </row>
    <row r="33" spans="1:13" x14ac:dyDescent="0.25">
      <c r="A33" s="1">
        <v>34</v>
      </c>
      <c r="B33" s="1">
        <f>VLOOKUP(G33,Zones!A:B,2,0)</f>
        <v>4</v>
      </c>
      <c r="C33" s="1">
        <f>COUNTIF($G$2:G33,G33)</f>
        <v>4</v>
      </c>
      <c r="D33" s="1" t="s">
        <v>414</v>
      </c>
      <c r="E33" s="1" t="s">
        <v>423</v>
      </c>
      <c r="F33" s="1">
        <f>LEN(H33)</f>
        <v>229</v>
      </c>
      <c r="G33" s="1" t="s">
        <v>468</v>
      </c>
      <c r="H33" s="1" t="s">
        <v>59</v>
      </c>
      <c r="J33" s="1" t="str">
        <f>"&lt;/ul&gt;&lt;h3 id="""&amp;_xlfn.ENCODEURL(G33)&amp;"""&gt;&lt;a href=""#"&amp;_xlfn.ENCODEURL(G33)&amp;"_col"" data-toggle=""collapse"" class=""btn btn-primary btn-collapse btn-sm""&gt;&lt;/a&gt;&lt;a href=""#""&gt;"&amp;G33&amp;"&lt;/a&gt; &lt;span id=""playthrough_totals_"&amp;VLOOKUP(G33,Zones!A:B,2,0)&amp;"""&gt;&lt;/span&gt;&lt;/h3&gt;&lt;ul id="""&amp;_xlfn.ENCODEURL(G33)&amp;"col"" class=""collapse in""&gt;"</f>
        <v>&lt;/ul&gt;&lt;h3 id="Wall%20Market"&gt;&lt;a href="#Wall%20Market_col" data-toggle="collapse" class="btn btn-primary btn-collapse btn-sm"&gt;&lt;/a&gt;&lt;a href="#"&gt;Wall Market&lt;/a&gt; &lt;span id="playthrough_totals_4"&gt;&lt;/span&gt;&lt;/h3&gt;&lt;ul id="Wall%20Marketcol" class="collapse in"&gt;</v>
      </c>
      <c r="K33" s="1" t="str">
        <f>"&lt;li data-id=""playthrough_"&amp;VLOOKUP(G33,Zones!A:B,2,0)&amp;"_"&amp;C33&amp;""" class="""&amp;E33&amp;"""&gt;"&amp;H33&amp;"&lt;/li&gt;"</f>
        <v>&lt;li data-id="playthrough_4_4" class="f_none"&gt;Go to the shop north of the save point. The owner will ask you to pick up an item from the inn. Stay at the inn, and buy the most expensive item when offered a choice. Take it back to the store to exchange it for a Diamond Tiara.&lt;/li&gt;</v>
      </c>
      <c r="L33" s="1" t="str">
        <f t="shared" si="0"/>
        <v>&lt;li data-id="playthrough_4_4" class="f_none"&gt;Go to the shop north of the save point. The owner will ask you to pick up an item from the inn. Stay at the inn, and buy the most expensive item when offered a choice. Take it back to the store to exchange it for a Diamond Tiara.&lt;/li&gt;</v>
      </c>
      <c r="M33" s="2" t="s">
        <v>442</v>
      </c>
    </row>
    <row r="34" spans="1:13" x14ac:dyDescent="0.25">
      <c r="A34" s="1">
        <v>35</v>
      </c>
      <c r="B34" s="1">
        <f>VLOOKUP(G34,Zones!A:B,2,0)</f>
        <v>4</v>
      </c>
      <c r="C34" s="1">
        <f>COUNTIF($G$2:G34,G34)</f>
        <v>5</v>
      </c>
      <c r="D34" s="1" t="s">
        <v>414</v>
      </c>
      <c r="E34" s="1" t="s">
        <v>423</v>
      </c>
      <c r="F34" s="1">
        <f>LEN(H34)</f>
        <v>96</v>
      </c>
      <c r="G34" s="1" t="s">
        <v>468</v>
      </c>
      <c r="H34" s="1" t="s">
        <v>60</v>
      </c>
      <c r="J34" s="1" t="str">
        <f>"&lt;/ul&gt;&lt;h3 id="""&amp;_xlfn.ENCODEURL(G34)&amp;"""&gt;&lt;a href=""#"&amp;_xlfn.ENCODEURL(G34)&amp;"_col"" data-toggle=""collapse"" class=""btn btn-primary btn-collapse btn-sm""&gt;&lt;/a&gt;&lt;a href=""#""&gt;"&amp;G34&amp;"&lt;/a&gt; &lt;span id=""playthrough_totals_"&amp;VLOOKUP(G34,Zones!A:B,2,0)&amp;"""&gt;&lt;/span&gt;&lt;/h3&gt;&lt;ul id="""&amp;_xlfn.ENCODEURL(G34)&amp;"col"" class=""collapse in""&gt;"</f>
        <v>&lt;/ul&gt;&lt;h3 id="Wall%20Market"&gt;&lt;a href="#Wall%20Market_col" data-toggle="collapse" class="btn btn-primary btn-collapse btn-sm"&gt;&lt;/a&gt;&lt;a href="#"&gt;Wall Market&lt;/a&gt; &lt;span id="playthrough_totals_4"&gt;&lt;/span&gt;&lt;/h3&gt;&lt;ul id="Wall%20Marketcol" class="collapse in"&gt;</v>
      </c>
      <c r="K34" s="1" t="str">
        <f>"&lt;li data-id=""playthrough_"&amp;VLOOKUP(G34,Zones!A:B,2,0)&amp;"_"&amp;C34&amp;""" class="""&amp;E34&amp;"""&gt;"&amp;H34&amp;"&lt;/li&gt;"</f>
        <v>&lt;li data-id="playthrough_4_5" class="f_none"&gt;Head back down to the Honeybee Inn. The guy you pass on the way will give you his Member's Card.&lt;/li&gt;</v>
      </c>
      <c r="L34" s="1" t="str">
        <f t="shared" si="0"/>
        <v>&lt;li data-id="playthrough_4_5" class="f_none"&gt;Head back down to the Honeybee Inn. The guy you pass on the way will give you his Member's Card.&lt;/li&gt;</v>
      </c>
      <c r="M34" s="2" t="s">
        <v>442</v>
      </c>
    </row>
    <row r="35" spans="1:13" x14ac:dyDescent="0.25">
      <c r="A35" s="1">
        <v>36</v>
      </c>
      <c r="B35" s="1">
        <f>VLOOKUP(G35,Zones!A:B,2,0)</f>
        <v>4</v>
      </c>
      <c r="C35" s="1">
        <f>COUNTIF($G$2:G35,G35)</f>
        <v>6</v>
      </c>
      <c r="D35" s="1" t="s">
        <v>414</v>
      </c>
      <c r="E35" s="1" t="s">
        <v>423</v>
      </c>
      <c r="F35" s="1">
        <f>LEN(H35)</f>
        <v>164</v>
      </c>
      <c r="G35" s="1" t="s">
        <v>468</v>
      </c>
      <c r="H35" s="1" t="s">
        <v>61</v>
      </c>
      <c r="J35" s="1" t="str">
        <f>"&lt;/ul&gt;&lt;h3 id="""&amp;_xlfn.ENCODEURL(G35)&amp;"""&gt;&lt;a href=""#"&amp;_xlfn.ENCODEURL(G35)&amp;"_col"" data-toggle=""collapse"" class=""btn btn-primary btn-collapse btn-sm""&gt;&lt;/a&gt;&lt;a href=""#""&gt;"&amp;G35&amp;"&lt;/a&gt; &lt;span id=""playthrough_totals_"&amp;VLOOKUP(G35,Zones!A:B,2,0)&amp;"""&gt;&lt;/span&gt;&lt;/h3&gt;&lt;ul id="""&amp;_xlfn.ENCODEURL(G35)&amp;"col"" class=""collapse in""&gt;"</f>
        <v>&lt;/ul&gt;&lt;h3 id="Wall%20Market"&gt;&lt;a href="#Wall%20Market_col" data-toggle="collapse" class="btn btn-primary btn-collapse btn-sm"&gt;&lt;/a&gt;&lt;a href="#"&gt;Wall Market&lt;/a&gt; &lt;span id="playthrough_totals_4"&gt;&lt;/span&gt;&lt;/h3&gt;&lt;ul id="Wall%20Marketcol" class="collapse in"&gt;</v>
      </c>
      <c r="K35" s="1" t="str">
        <f>"&lt;li data-id=""playthrough_"&amp;VLOOKUP(G35,Zones!A:B,2,0)&amp;"_"&amp;C35&amp;""" class="""&amp;E35&amp;"""&gt;"&amp;H35&amp;"&lt;/li&gt;"</f>
        <v>&lt;li data-id="playthrough_4_6" class="f_none"&gt;Choose the Group Room to obtain the Bikini Briefs or the &amp;$#% Room for Lingerie. Due to a glitch in the game, it doesn't actually matter which underwear you obtain.&lt;/li&gt;</v>
      </c>
      <c r="L35" s="1" t="str">
        <f t="shared" si="0"/>
        <v>&lt;li data-id="playthrough_4_6" class="f_none"&gt;Choose the Group Room to obtain the Bikini Briefs or the &amp;$#% Room for Lingerie. Due to a glitch in the game, it doesn't actually matter which underwear you obtain.&lt;/li&gt;</v>
      </c>
      <c r="M35" s="2" t="s">
        <v>442</v>
      </c>
    </row>
    <row r="36" spans="1:13" x14ac:dyDescent="0.25">
      <c r="A36" s="1">
        <v>37</v>
      </c>
      <c r="B36" s="1">
        <f>VLOOKUP(G36,Zones!A:B,2,0)</f>
        <v>4</v>
      </c>
      <c r="C36" s="1">
        <f>COUNTIF($G$2:G36,G36)</f>
        <v>7</v>
      </c>
      <c r="D36" s="1" t="s">
        <v>414</v>
      </c>
      <c r="E36" s="1" t="s">
        <v>423</v>
      </c>
      <c r="F36" s="1">
        <f>LEN(H36)</f>
        <v>85</v>
      </c>
      <c r="G36" s="1" t="s">
        <v>468</v>
      </c>
      <c r="H36" s="1" t="s">
        <v>464</v>
      </c>
      <c r="J36" s="1" t="str">
        <f>"&lt;/ul&gt;&lt;h3 id="""&amp;_xlfn.ENCODEURL(G36)&amp;"""&gt;&lt;a href=""#"&amp;_xlfn.ENCODEURL(G36)&amp;"_col"" data-toggle=""collapse"" class=""btn btn-primary btn-collapse btn-sm""&gt;&lt;/a&gt;&lt;a href=""#""&gt;"&amp;G36&amp;"&lt;/a&gt; &lt;span id=""playthrough_totals_"&amp;VLOOKUP(G36,Zones!A:B,2,0)&amp;"""&gt;&lt;/span&gt;&lt;/h3&gt;&lt;ul id="""&amp;_xlfn.ENCODEURL(G36)&amp;"col"" class=""collapse in""&gt;"</f>
        <v>&lt;/ul&gt;&lt;h3 id="Wall%20Market"&gt;&lt;a href="#Wall%20Market_col" data-toggle="collapse" class="btn btn-primary btn-collapse btn-sm"&gt;&lt;/a&gt;&lt;a href="#"&gt;Wall Market&lt;/a&gt; &lt;span id="playthrough_totals_4"&gt;&lt;/span&gt;&lt;/h3&gt;&lt;ul id="Wall%20Marketcol" class="collapse in"&gt;</v>
      </c>
      <c r="K36" s="1" t="str">
        <f>"&lt;li data-id=""playthrough_"&amp;VLOOKUP(G36,Zones!A:B,2,0)&amp;"_"&amp;C36&amp;""" class="""&amp;E36&amp;"""&gt;"&amp;H36&amp;"&lt;/li&gt;"</f>
        <v>&lt;li data-id="playthrough_4_7" class="f_none"&gt;In the northernmost room in the Honeybee Inn and ask the girls to put make-up on you.&lt;/li&gt;</v>
      </c>
      <c r="L36" s="1" t="str">
        <f t="shared" si="0"/>
        <v>&lt;li data-id="playthrough_4_7" class="f_none"&gt;In the northernmost room in the Honeybee Inn and ask the girls to put make-up on you.&lt;/li&gt;</v>
      </c>
      <c r="M36" s="2" t="s">
        <v>442</v>
      </c>
    </row>
    <row r="37" spans="1:13" x14ac:dyDescent="0.25">
      <c r="A37" s="1">
        <v>38</v>
      </c>
      <c r="B37" s="1">
        <f>VLOOKUP(G37,Zones!A:B,2,0)</f>
        <v>4</v>
      </c>
      <c r="C37" s="1">
        <f>COUNTIF($G$2:G37,G37)</f>
        <v>8</v>
      </c>
      <c r="D37" s="1" t="s">
        <v>414</v>
      </c>
      <c r="E37" s="1" t="s">
        <v>423</v>
      </c>
      <c r="F37" s="1">
        <f>LEN(H37)</f>
        <v>42</v>
      </c>
      <c r="G37" s="1" t="s">
        <v>468</v>
      </c>
      <c r="H37" s="1" t="s">
        <v>465</v>
      </c>
      <c r="J37" s="1" t="str">
        <f>"&lt;/ul&gt;&lt;h3 id="""&amp;_xlfn.ENCODEURL(G37)&amp;"""&gt;&lt;a href=""#"&amp;_xlfn.ENCODEURL(G37)&amp;"_col"" data-toggle=""collapse"" class=""btn btn-primary btn-collapse btn-sm""&gt;&lt;/a&gt;&lt;a href=""#""&gt;"&amp;G37&amp;"&lt;/a&gt; &lt;span id=""playthrough_totals_"&amp;VLOOKUP(G37,Zones!A:B,2,0)&amp;"""&gt;&lt;/span&gt;&lt;/h3&gt;&lt;ul id="""&amp;_xlfn.ENCODEURL(G37)&amp;"col"" class=""collapse in""&gt;"</f>
        <v>&lt;/ul&gt;&lt;h3 id="Wall%20Market"&gt;&lt;a href="#Wall%20Market_col" data-toggle="collapse" class="btn btn-primary btn-collapse btn-sm"&gt;&lt;/a&gt;&lt;a href="#"&gt;Wall Market&lt;/a&gt; &lt;span id="playthrough_totals_4"&gt;&lt;/span&gt;&lt;/h3&gt;&lt;ul id="Wall%20Marketcol" class="collapse in"&gt;</v>
      </c>
      <c r="K37" s="1" t="str">
        <f>"&lt;li data-id=""playthrough_"&amp;VLOOKUP(G37,Zones!A:B,2,0)&amp;"_"&amp;C37&amp;""" class="""&amp;E37&amp;"""&gt;"&amp;H37&amp;"&lt;/li&gt;"</f>
        <v>&lt;li data-id="playthrough_4_8" class="f_none"&gt;Ether in the basement where you find Tifa.&lt;/li&gt;</v>
      </c>
      <c r="L37" s="1" t="str">
        <f t="shared" si="0"/>
        <v>&lt;li data-id="playthrough_4_8" class="f_none"&gt;Ether in the basement where you find Tifa.&lt;/li&gt;</v>
      </c>
      <c r="M37" s="2" t="s">
        <v>442</v>
      </c>
    </row>
    <row r="38" spans="1:13" x14ac:dyDescent="0.25">
      <c r="A38" s="1">
        <v>39</v>
      </c>
      <c r="B38" s="1">
        <f>VLOOKUP(G38,Zones!A:B,2,0)</f>
        <v>4</v>
      </c>
      <c r="C38" s="1">
        <f>COUNTIF($G$2:G38,G38)</f>
        <v>9</v>
      </c>
      <c r="D38" s="1" t="s">
        <v>414</v>
      </c>
      <c r="E38" s="1" t="s">
        <v>423</v>
      </c>
      <c r="F38" s="1">
        <f>LEN(H38)</f>
        <v>30</v>
      </c>
      <c r="G38" s="1" t="s">
        <v>468</v>
      </c>
      <c r="H38" s="1" t="s">
        <v>466</v>
      </c>
      <c r="J38" s="1" t="str">
        <f>"&lt;/ul&gt;&lt;h3 id="""&amp;_xlfn.ENCODEURL(G38)&amp;"""&gt;&lt;a href=""#"&amp;_xlfn.ENCODEURL(G38)&amp;"_col"" data-toggle=""collapse"" class=""btn btn-primary btn-collapse btn-sm""&gt;&lt;/a&gt;&lt;a href=""#""&gt;"&amp;G38&amp;"&lt;/a&gt; &lt;span id=""playthrough_totals_"&amp;VLOOKUP(G38,Zones!A:B,2,0)&amp;"""&gt;&lt;/span&gt;&lt;/h3&gt;&lt;ul id="""&amp;_xlfn.ENCODEURL(G38)&amp;"col"" class=""collapse in""&gt;"</f>
        <v>&lt;/ul&gt;&lt;h3 id="Wall%20Market"&gt;&lt;a href="#Wall%20Market_col" data-toggle="collapse" class="btn btn-primary btn-collapse btn-sm"&gt;&lt;/a&gt;&lt;a href="#"&gt;Wall Market&lt;/a&gt; &lt;span id="playthrough_totals_4"&gt;&lt;/span&gt;&lt;/h3&gt;&lt;ul id="Wall%20Marketcol" class="collapse in"&gt;</v>
      </c>
      <c r="K38" s="1" t="str">
        <f>"&lt;li data-id=""playthrough_"&amp;VLOOKUP(G38,Zones!A:B,2,0)&amp;"_"&amp;C38&amp;""" class="""&amp;E38&amp;"""&gt;"&amp;H38&amp;"&lt;/li&gt;"</f>
        <v>&lt;li data-id="playthrough_4_9" class="f_none"&gt;Hyper behind Don Corneo's bed.&lt;/li&gt;</v>
      </c>
      <c r="L38" s="1" t="str">
        <f t="shared" si="0"/>
        <v>&lt;li data-id="playthrough_4_9" class="f_none"&gt;Hyper behind Don Corneo's bed.&lt;/li&gt;</v>
      </c>
      <c r="M38" s="2" t="s">
        <v>442</v>
      </c>
    </row>
    <row r="39" spans="1:13" x14ac:dyDescent="0.25">
      <c r="A39" s="1">
        <v>40</v>
      </c>
      <c r="B39" s="1">
        <f>VLOOKUP(G39,Zones!A:B,2,0)</f>
        <v>4</v>
      </c>
      <c r="C39" s="1">
        <f>COUNTIF($G$2:G39,G39)</f>
        <v>10</v>
      </c>
      <c r="D39" s="1" t="s">
        <v>414</v>
      </c>
      <c r="E39" s="1" t="s">
        <v>423</v>
      </c>
      <c r="F39" s="1">
        <f>LEN(H39)</f>
        <v>43</v>
      </c>
      <c r="G39" s="1" t="s">
        <v>468</v>
      </c>
      <c r="H39" s="1" t="s">
        <v>62</v>
      </c>
      <c r="J39" s="1" t="str">
        <f>"&lt;/ul&gt;&lt;h3 id="""&amp;_xlfn.ENCODEURL(G39)&amp;"""&gt;&lt;a href=""#"&amp;_xlfn.ENCODEURL(G39)&amp;"_col"" data-toggle=""collapse"" class=""btn btn-primary btn-collapse btn-sm""&gt;&lt;/a&gt;&lt;a href=""#""&gt;"&amp;G39&amp;"&lt;/a&gt; &lt;span id=""playthrough_totals_"&amp;VLOOKUP(G39,Zones!A:B,2,0)&amp;"""&gt;&lt;/span&gt;&lt;/h3&gt;&lt;ul id="""&amp;_xlfn.ENCODEURL(G39)&amp;"col"" class=""collapse in""&gt;"</f>
        <v>&lt;/ul&gt;&lt;h3 id="Wall%20Market"&gt;&lt;a href="#Wall%20Market_col" data-toggle="collapse" class="btn btn-primary btn-collapse btn-sm"&gt;&lt;/a&gt;&lt;a href="#"&gt;Wall Market&lt;/a&gt; &lt;span id="playthrough_totals_4"&gt;&lt;/span&gt;&lt;/h3&gt;&lt;ul id="Wall%20Marketcol" class="collapse in"&gt;</v>
      </c>
      <c r="K39" s="1" t="str">
        <f>"&lt;li data-id=""playthrough_"&amp;VLOOKUP(G39,Zones!A:B,2,0)&amp;"_"&amp;C39&amp;""" class="""&amp;E39&amp;"""&gt;"&amp;H39&amp;"&lt;/li&gt;"</f>
        <v>&lt;li data-id="playthrough_4_10" class="f_none"&gt;Grab the potion that's near where you land.&lt;/li&gt;</v>
      </c>
      <c r="L39" s="1" t="str">
        <f t="shared" si="0"/>
        <v>&lt;li data-id="playthrough_4_10" class="f_none"&gt;Grab the potion that's near where you land.&lt;/li&gt;</v>
      </c>
      <c r="M39" s="2" t="s">
        <v>442</v>
      </c>
    </row>
    <row r="40" spans="1:13" x14ac:dyDescent="0.25">
      <c r="A40" s="1">
        <v>41</v>
      </c>
      <c r="B40" s="1">
        <f>VLOOKUP(G40,Zones!A:B,2,0)</f>
        <v>4</v>
      </c>
      <c r="C40" s="1">
        <f>COUNTIF($G$2:G40,G40)</f>
        <v>11</v>
      </c>
      <c r="D40" s="1" t="s">
        <v>414</v>
      </c>
      <c r="E40" s="1" t="s">
        <v>423</v>
      </c>
      <c r="F40" s="1">
        <f>LEN(H40)</f>
        <v>63</v>
      </c>
      <c r="G40" s="1" t="s">
        <v>468</v>
      </c>
      <c r="H40" s="1" t="s">
        <v>467</v>
      </c>
      <c r="J40" s="1" t="str">
        <f>"&lt;/ul&gt;&lt;h3 id="""&amp;_xlfn.ENCODEURL(G40)&amp;"""&gt;&lt;a href=""#"&amp;_xlfn.ENCODEURL(G40)&amp;"_col"" data-toggle=""collapse"" class=""btn btn-primary btn-collapse btn-sm""&gt;&lt;/a&gt;&lt;a href=""#""&gt;"&amp;G40&amp;"&lt;/a&gt; &lt;span id=""playthrough_totals_"&amp;VLOOKUP(G40,Zones!A:B,2,0)&amp;"""&gt;&lt;/span&gt;&lt;/h3&gt;&lt;ul id="""&amp;_xlfn.ENCODEURL(G40)&amp;"col"" class=""collapse in""&gt;"</f>
        <v>&lt;/ul&gt;&lt;h3 id="Wall%20Market"&gt;&lt;a href="#Wall%20Market_col" data-toggle="collapse" class="btn btn-primary btn-collapse btn-sm"&gt;&lt;/a&gt;&lt;a href="#"&gt;Wall Market&lt;/a&gt; &lt;span id="playthrough_totals_4"&gt;&lt;/span&gt;&lt;/h3&gt;&lt;ul id="Wall%20Marketcol" class="collapse in"&gt;</v>
      </c>
      <c r="K40" s="1" t="str">
        <f>"&lt;li data-id=""playthrough_"&amp;VLOOKUP(G40,Zones!A:B,2,0)&amp;"_"&amp;C40&amp;""" class="""&amp;E40&amp;"""&gt;"&amp;H40&amp;"&lt;/li&gt;"</f>
        <v>&lt;li data-id="playthrough_4_11" class="f_none"&gt;Whichever party member you talk to first will get date points. &lt;/li&gt;</v>
      </c>
      <c r="L40" s="1" t="str">
        <f t="shared" si="0"/>
        <v>&lt;li data-id="playthrough_4_11" class="f_none"&gt;Whichever party member you talk to first will get date points. &lt;/li&gt;</v>
      </c>
      <c r="M40" s="2" t="s">
        <v>442</v>
      </c>
    </row>
    <row r="41" spans="1:13" x14ac:dyDescent="0.25">
      <c r="A41" s="1">
        <v>41</v>
      </c>
      <c r="B41" s="1">
        <f>VLOOKUP(G41,Zones!A:B,2,0)</f>
        <v>4</v>
      </c>
      <c r="C41" s="1">
        <f>COUNTIF($G$2:G41,G41)</f>
        <v>12</v>
      </c>
      <c r="D41" s="1" t="s">
        <v>414</v>
      </c>
      <c r="E41" s="1" t="s">
        <v>423</v>
      </c>
      <c r="F41" s="1">
        <f>LEN(H41)</f>
        <v>9</v>
      </c>
      <c r="G41" s="1" t="s">
        <v>468</v>
      </c>
      <c r="H41" s="1" t="s">
        <v>63</v>
      </c>
      <c r="J41" s="1" t="str">
        <f>"&lt;/ul&gt;&lt;h3 id="""&amp;_xlfn.ENCODEURL(G41)&amp;"""&gt;&lt;a href=""#"&amp;_xlfn.ENCODEURL(G41)&amp;"_col"" data-toggle=""collapse"" class=""btn btn-primary btn-collapse btn-sm""&gt;&lt;/a&gt;&lt;a href=""#""&gt;"&amp;G41&amp;"&lt;/a&gt; &lt;span id=""playthrough_totals_"&amp;VLOOKUP(G41,Zones!A:B,2,0)&amp;"""&gt;&lt;/span&gt;&lt;/h3&gt;&lt;ul id="""&amp;_xlfn.ENCODEURL(G41)&amp;"col"" class=""collapse in""&gt;"</f>
        <v>&lt;/ul&gt;&lt;h3 id="Wall%20Market"&gt;&lt;a href="#Wall%20Market_col" data-toggle="collapse" class="btn btn-primary btn-collapse btn-sm"&gt;&lt;/a&gt;&lt;a href="#"&gt;Wall Market&lt;/a&gt; &lt;span id="playthrough_totals_4"&gt;&lt;/span&gt;&lt;/h3&gt;&lt;ul id="Wall%20Marketcol" class="collapse in"&gt;</v>
      </c>
      <c r="K41" s="1" t="str">
        <f>"&lt;li data-id=""playthrough_"&amp;VLOOKUP(G41,Zones!A:B,2,0)&amp;"_"&amp;C41&amp;""" class="""&amp;E41&amp;"""&gt;"&amp;H41&amp;"&lt;/li&gt;"</f>
        <v>&lt;li data-id="playthrough_4_12" class="f_none"&gt;Boss: Aps&lt;/li&gt;</v>
      </c>
      <c r="L41" s="1" t="str">
        <f t="shared" si="0"/>
        <v>&lt;li data-id="playthrough_4_12" class="f_none"&gt;Boss: Aps&lt;/li&gt;</v>
      </c>
      <c r="M41" s="2" t="s">
        <v>442</v>
      </c>
    </row>
    <row r="42" spans="1:13" x14ac:dyDescent="0.25">
      <c r="A42" s="1">
        <v>42</v>
      </c>
      <c r="B42" s="1">
        <f>VLOOKUP(G42,Zones!A:B,2,0)</f>
        <v>4</v>
      </c>
      <c r="C42" s="1">
        <f>COUNTIF($G$2:G42,G42)</f>
        <v>13</v>
      </c>
      <c r="D42" s="1" t="s">
        <v>414</v>
      </c>
      <c r="E42" s="1" t="s">
        <v>423</v>
      </c>
      <c r="F42" s="1">
        <f>LEN(H42)</f>
        <v>41</v>
      </c>
      <c r="G42" s="1" t="s">
        <v>468</v>
      </c>
      <c r="H42" s="1" t="s">
        <v>64</v>
      </c>
      <c r="J42" s="1" t="str">
        <f>"&lt;/ul&gt;&lt;h3 id="""&amp;_xlfn.ENCODEURL(G42)&amp;"""&gt;&lt;a href=""#"&amp;_xlfn.ENCODEURL(G42)&amp;"_col"" data-toggle=""collapse"" class=""btn btn-primary btn-collapse btn-sm""&gt;&lt;/a&gt;&lt;a href=""#""&gt;"&amp;G42&amp;"&lt;/a&gt; &lt;span id=""playthrough_totals_"&amp;VLOOKUP(G42,Zones!A:B,2,0)&amp;"""&gt;&lt;/span&gt;&lt;/h3&gt;&lt;ul id="""&amp;_xlfn.ENCODEURL(G42)&amp;"col"" class=""collapse in""&gt;"</f>
        <v>&lt;/ul&gt;&lt;h3 id="Wall%20Market"&gt;&lt;a href="#Wall%20Market_col" data-toggle="collapse" class="btn btn-primary btn-collapse btn-sm"&gt;&lt;/a&gt;&lt;a href="#"&gt;Wall Market&lt;/a&gt; &lt;span id="playthrough_totals_4"&gt;&lt;/span&gt;&lt;/h3&gt;&lt;ul id="Wall%20Marketcol" class="collapse in"&gt;</v>
      </c>
      <c r="K42" s="1" t="str">
        <f>"&lt;li data-id=""playthrough_"&amp;VLOOKUP(G42,Zones!A:B,2,0)&amp;"_"&amp;C42&amp;""" class="""&amp;E42&amp;"""&gt;"&amp;H42&amp;"&lt;/li&gt;"</f>
        <v>&lt;li data-id="playthrough_4_13" class="f_none"&gt;Pick up the Steal materia on the way out.&lt;/li&gt;</v>
      </c>
      <c r="L42" s="1" t="str">
        <f t="shared" si="0"/>
        <v>&lt;li data-id="playthrough_4_13" class="f_none"&gt;Pick up the Steal materia on the way out.&lt;/li&gt;</v>
      </c>
      <c r="M42" s="2" t="s">
        <v>442</v>
      </c>
    </row>
    <row r="43" spans="1:13" x14ac:dyDescent="0.25">
      <c r="A43" s="1">
        <v>43</v>
      </c>
      <c r="B43" s="1">
        <f>VLOOKUP(G43,Zones!A:B,2,0)</f>
        <v>5</v>
      </c>
      <c r="C43" s="1">
        <f>COUNTIF($G$2:G43,G43)</f>
        <v>1</v>
      </c>
      <c r="D43" s="1" t="s">
        <v>414</v>
      </c>
      <c r="E43" s="1" t="s">
        <v>423</v>
      </c>
      <c r="F43" s="1">
        <f>LEN(H43)</f>
        <v>39</v>
      </c>
      <c r="G43" s="1" t="s">
        <v>1</v>
      </c>
      <c r="H43" s="1" t="s">
        <v>470</v>
      </c>
      <c r="J43" s="1" t="str">
        <f>"&lt;/ul&gt;&lt;h3 id="""&amp;_xlfn.ENCODEURL(G43)&amp;"""&gt;&lt;a href=""#"&amp;_xlfn.ENCODEURL(G43)&amp;"_col"" data-toggle=""collapse"" class=""btn btn-primary btn-collapse btn-sm""&gt;&lt;/a&gt;&lt;a href=""#""&gt;"&amp;G43&amp;"&lt;/a&gt; &lt;span id=""playthrough_totals_"&amp;VLOOKUP(G43,Zones!A:B,2,0)&amp;"""&gt;&lt;/span&gt;&lt;/h3&gt;&lt;ul id="""&amp;_xlfn.ENCODEURL(G43)&amp;"col""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3" s="1" t="str">
        <f>"&lt;li data-id=""playthrough_"&amp;VLOOKUP(G43,Zones!A:B,2,0)&amp;"_"&amp;C43&amp;""" class="""&amp;E43&amp;"""&gt;"&amp;H43&amp;"&lt;/li&gt;"</f>
        <v>&lt;li data-id="playthrough_5_1" class="f_none"&gt;Hi-Potion hidden in the nearby barrels.&lt;/li&gt;</v>
      </c>
      <c r="L43" s="1" t="str">
        <f t="shared" si="0"/>
        <v>&lt;/ul&gt;&lt;h3 id="Train%20Graveyard"&gt;&lt;a href="#Train%20Graveyard_col" data-toggle="collapse" class="btn btn-primary btn-collapse btn-sm"&gt;&lt;/a&gt;&lt;a href="#"&gt;Train Graveyard&lt;/a&gt; &lt;span id="playthrough_totals_5"&gt;&lt;/span&gt;&lt;/h3&gt;&lt;ul id="Train%20Graveyardcol" class="collapse in"&gt;&lt;li data-id="playthrough_5_1" class="f_none"&gt;Hi-Potion hidden in the nearby barrels.&lt;/li&gt;</v>
      </c>
      <c r="M43" s="2" t="s">
        <v>442</v>
      </c>
    </row>
    <row r="44" spans="1:13" x14ac:dyDescent="0.25">
      <c r="A44" s="1">
        <v>44</v>
      </c>
      <c r="B44" s="1">
        <f>VLOOKUP(G44,Zones!A:B,2,0)</f>
        <v>5</v>
      </c>
      <c r="C44" s="1">
        <f>COUNTIF($G$2:G44,G44)</f>
        <v>2</v>
      </c>
      <c r="D44" s="1" t="s">
        <v>414</v>
      </c>
      <c r="E44" s="1" t="s">
        <v>423</v>
      </c>
      <c r="F44" s="1">
        <f>LEN(H44)</f>
        <v>32</v>
      </c>
      <c r="G44" s="1" t="s">
        <v>1</v>
      </c>
      <c r="H44" s="1" t="s">
        <v>469</v>
      </c>
      <c r="J44" s="1" t="str">
        <f>"&lt;/ul&gt;&lt;h3 id="""&amp;_xlfn.ENCODEURL(G44)&amp;"""&gt;&lt;a href=""#"&amp;_xlfn.ENCODEURL(G44)&amp;"_col"" data-toggle=""collapse"" class=""btn btn-primary btn-collapse btn-sm""&gt;&lt;/a&gt;&lt;a href=""#""&gt;"&amp;G44&amp;"&lt;/a&gt; &lt;span id=""playthrough_totals_"&amp;VLOOKUP(G44,Zones!A:B,2,0)&amp;"""&gt;&lt;/span&gt;&lt;/h3&gt;&lt;ul id="""&amp;_xlfn.ENCODEURL(G44)&amp;"col""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4" s="1" t="str">
        <f>"&lt;li data-id=""playthrough_"&amp;VLOOKUP(G44,Zones!A:B,2,0)&amp;"_"&amp;C44&amp;""" class="""&amp;E44&amp;"""&gt;"&amp;H44&amp;"&lt;/li&gt;"</f>
        <v>&lt;li data-id="playthrough_5_2" class="f_none"&gt;Hi-Potion on top of this train. &lt;/li&gt;</v>
      </c>
      <c r="L44" s="1" t="str">
        <f t="shared" si="0"/>
        <v>&lt;li data-id="playthrough_5_2" class="f_none"&gt;Hi-Potion on top of this train. &lt;/li&gt;</v>
      </c>
      <c r="M44" s="2" t="s">
        <v>442</v>
      </c>
    </row>
    <row r="45" spans="1:13" x14ac:dyDescent="0.25">
      <c r="A45" s="1">
        <v>45</v>
      </c>
      <c r="B45" s="1">
        <f>VLOOKUP(G45,Zones!A:B,2,0)</f>
        <v>5</v>
      </c>
      <c r="C45" s="1">
        <f>COUNTIF($G$2:G45,G45)</f>
        <v>3</v>
      </c>
      <c r="D45" s="1" t="s">
        <v>414</v>
      </c>
      <c r="E45" s="1" t="s">
        <v>423</v>
      </c>
      <c r="F45" s="1">
        <f>LEN(H45)</f>
        <v>37</v>
      </c>
      <c r="G45" s="1" t="s">
        <v>1</v>
      </c>
      <c r="H45" s="1" t="s">
        <v>471</v>
      </c>
      <c r="J45" s="1" t="str">
        <f>"&lt;/ul&gt;&lt;h3 id="""&amp;_xlfn.ENCODEURL(G45)&amp;"""&gt;&lt;a href=""#"&amp;_xlfn.ENCODEURL(G45)&amp;"_col"" data-toggle=""collapse"" class=""btn btn-primary btn-collapse btn-sm""&gt;&lt;/a&gt;&lt;a href=""#""&gt;"&amp;G45&amp;"&lt;/a&gt; &lt;span id=""playthrough_totals_"&amp;VLOOKUP(G45,Zones!A:B,2,0)&amp;"""&gt;&lt;/span&gt;&lt;/h3&gt;&lt;ul id="""&amp;_xlfn.ENCODEURL(G45)&amp;"col""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5" s="1" t="str">
        <f>"&lt;li data-id=""playthrough_"&amp;VLOOKUP(G45,Zones!A:B,2,0)&amp;"_"&amp;C45&amp;""" class="""&amp;E45&amp;"""&gt;"&amp;H45&amp;"&lt;/li&gt;"</f>
        <v>&lt;li data-id="playthrough_5_3" class="f_none"&gt;Echo Screen hidden in another barrel.&lt;/li&gt;</v>
      </c>
      <c r="L45" s="1" t="str">
        <f t="shared" si="0"/>
        <v>&lt;li data-id="playthrough_5_3" class="f_none"&gt;Echo Screen hidden in another barrel.&lt;/li&gt;</v>
      </c>
      <c r="M45" s="2" t="s">
        <v>442</v>
      </c>
    </row>
    <row r="46" spans="1:13" x14ac:dyDescent="0.25">
      <c r="A46" s="1">
        <v>46</v>
      </c>
      <c r="B46" s="1">
        <f>VLOOKUP(G46,Zones!A:B,2,0)</f>
        <v>5</v>
      </c>
      <c r="C46" s="1">
        <f>COUNTIF($G$2:G46,G46)</f>
        <v>4</v>
      </c>
      <c r="D46" s="1" t="s">
        <v>414</v>
      </c>
      <c r="E46" s="1" t="s">
        <v>423</v>
      </c>
      <c r="F46" s="1">
        <f>LEN(H46)</f>
        <v>47</v>
      </c>
      <c r="G46" s="1" t="s">
        <v>1</v>
      </c>
      <c r="H46" s="1" t="s">
        <v>472</v>
      </c>
      <c r="J46" s="1" t="str">
        <f>"&lt;/ul&gt;&lt;h3 id="""&amp;_xlfn.ENCODEURL(G46)&amp;"""&gt;&lt;a href=""#"&amp;_xlfn.ENCODEURL(G46)&amp;"_col"" data-toggle=""collapse"" class=""btn btn-primary btn-collapse btn-sm""&gt;&lt;/a&gt;&lt;a href=""#""&gt;"&amp;G46&amp;"&lt;/a&gt; &lt;span id=""playthrough_totals_"&amp;VLOOKUP(G46,Zones!A:B,2,0)&amp;"""&gt;&lt;/span&gt;&lt;/h3&gt;&lt;ul id="""&amp;_xlfn.ENCODEURL(G46)&amp;"col""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6" s="1" t="str">
        <f>"&lt;li data-id=""playthrough_"&amp;VLOOKUP(G46,Zones!A:B,2,0)&amp;"_"&amp;C46&amp;""" class="""&amp;E46&amp;"""&gt;"&amp;H46&amp;"&lt;/li&gt;"</f>
        <v>&lt;li data-id="playthrough_5_4" class="f_none"&gt;Potion in the train on the right of the screen.&lt;/li&gt;</v>
      </c>
      <c r="L46" s="1" t="str">
        <f t="shared" si="0"/>
        <v>&lt;li data-id="playthrough_5_4" class="f_none"&gt;Potion in the train on the right of the screen.&lt;/li&gt;</v>
      </c>
      <c r="M46" s="2" t="s">
        <v>442</v>
      </c>
    </row>
    <row r="47" spans="1:13" x14ac:dyDescent="0.25">
      <c r="A47" s="1">
        <v>47</v>
      </c>
      <c r="B47" s="1">
        <f>VLOOKUP(G47,Zones!A:B,2,0)</f>
        <v>5</v>
      </c>
      <c r="C47" s="1">
        <f>COUNTIF($G$2:G47,G47)</f>
        <v>5</v>
      </c>
      <c r="D47" s="1" t="s">
        <v>414</v>
      </c>
      <c r="E47" s="1" t="s">
        <v>423</v>
      </c>
      <c r="F47" s="1">
        <f>LEN(H47)</f>
        <v>38</v>
      </c>
      <c r="G47" s="1" t="s">
        <v>1</v>
      </c>
      <c r="H47" s="1" t="s">
        <v>473</v>
      </c>
      <c r="J47" s="1" t="str">
        <f>"&lt;/ul&gt;&lt;h3 id="""&amp;_xlfn.ENCODEURL(G47)&amp;"""&gt;&lt;a href=""#"&amp;_xlfn.ENCODEURL(G47)&amp;"_col"" data-toggle=""collapse"" class=""btn btn-primary btn-collapse btn-sm""&gt;&lt;/a&gt;&lt;a href=""#""&gt;"&amp;G47&amp;"&lt;/a&gt; &lt;span id=""playthrough_totals_"&amp;VLOOKUP(G47,Zones!A:B,2,0)&amp;"""&gt;&lt;/span&gt;&lt;/h3&gt;&lt;ul id="""&amp;_xlfn.ENCODEURL(G47)&amp;"col""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7" s="1" t="str">
        <f>"&lt;li data-id=""playthrough_"&amp;VLOOKUP(G47,Zones!A:B,2,0)&amp;"_"&amp;C47&amp;""" class="""&amp;E47&amp;"""&gt;"&amp;H47&amp;"&lt;/li&gt;"</f>
        <v>&lt;li data-id="playthrough_5_5" class="f_none"&gt;Potion just before you leave the area.&lt;/li&gt;</v>
      </c>
      <c r="L47" s="1" t="str">
        <f t="shared" si="0"/>
        <v>&lt;li data-id="playthrough_5_5" class="f_none"&gt;Potion just before you leave the area.&lt;/li&gt;</v>
      </c>
      <c r="M47" s="2" t="s">
        <v>442</v>
      </c>
    </row>
    <row r="48" spans="1:13" x14ac:dyDescent="0.25">
      <c r="A48" s="1">
        <v>48</v>
      </c>
      <c r="B48" s="1">
        <f>VLOOKUP(G48,Zones!A:B,2,0)</f>
        <v>5</v>
      </c>
      <c r="C48" s="1">
        <f>COUNTIF($G$2:G48,G48)</f>
        <v>6</v>
      </c>
      <c r="D48" s="1" t="s">
        <v>414</v>
      </c>
      <c r="E48" s="1" t="s">
        <v>423</v>
      </c>
      <c r="F48" s="1">
        <f>LEN(H48)</f>
        <v>46</v>
      </c>
      <c r="G48" s="1" t="s">
        <v>1</v>
      </c>
      <c r="H48" s="1" t="s">
        <v>477</v>
      </c>
      <c r="J48" s="1" t="str">
        <f>"&lt;/ul&gt;&lt;h3 id="""&amp;_xlfn.ENCODEURL(G48)&amp;"""&gt;&lt;a href=""#"&amp;_xlfn.ENCODEURL(G48)&amp;"_col"" data-toggle=""collapse"" class=""btn btn-primary btn-collapse btn-sm""&gt;&lt;/a&gt;&lt;a href=""#""&gt;"&amp;G48&amp;"&lt;/a&gt; &lt;span id=""playthrough_totals_"&amp;VLOOKUP(G48,Zones!A:B,2,0)&amp;"""&gt;&lt;/span&gt;&lt;/h3&gt;&lt;ul id="""&amp;_xlfn.ENCODEURL(G48)&amp;"col""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8" s="1" t="str">
        <f>"&lt;li data-id=""playthrough_"&amp;VLOOKUP(G48,Zones!A:B,2,0)&amp;"_"&amp;C48&amp;""" class="""&amp;E48&amp;"""&gt;"&amp;H48&amp;"&lt;/li&gt;"</f>
        <v>&lt;li data-id="playthrough_5_6" class="f_none"&gt;Steal a Striking Staff for Aeris from Eligors.&lt;/li&gt;</v>
      </c>
      <c r="L48" s="1" t="str">
        <f t="shared" si="0"/>
        <v>&lt;li data-id="playthrough_5_6" class="f_none"&gt;Steal a Striking Staff for Aeris from Eligors.&lt;/li&gt;</v>
      </c>
      <c r="M48" s="2" t="s">
        <v>442</v>
      </c>
    </row>
    <row r="49" spans="1:13" x14ac:dyDescent="0.25">
      <c r="A49" s="1">
        <v>49</v>
      </c>
      <c r="B49" s="1">
        <f>VLOOKUP(G49,Zones!A:B,2,0)</f>
        <v>5</v>
      </c>
      <c r="C49" s="1">
        <f>COUNTIF($G$2:G49,G49)</f>
        <v>7</v>
      </c>
      <c r="D49" s="1" t="s">
        <v>414</v>
      </c>
      <c r="E49" s="1" t="s">
        <v>423</v>
      </c>
      <c r="F49" s="1">
        <f>LEN(H49)</f>
        <v>144</v>
      </c>
      <c r="G49" s="1" t="s">
        <v>1</v>
      </c>
      <c r="H49" s="1" t="s">
        <v>478</v>
      </c>
      <c r="J49" s="1" t="str">
        <f>"&lt;/ul&gt;&lt;h3 id="""&amp;_xlfn.ENCODEURL(G49)&amp;"""&gt;&lt;a href=""#"&amp;_xlfn.ENCODEURL(G49)&amp;"_col"" data-toggle=""collapse"" class=""btn btn-primary btn-collapse btn-sm""&gt;&lt;/a&gt;&lt;a href=""#""&gt;"&amp;G49&amp;"&lt;/a&gt; &lt;span id=""playthrough_totals_"&amp;VLOOKUP(G49,Zones!A:B,2,0)&amp;"""&gt;&lt;/span&gt;&lt;/h3&gt;&lt;ul id="""&amp;_xlfn.ENCODEURL(G49)&amp;"col""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9" s="1" t="str">
        <f>"&lt;li data-id=""playthrough_"&amp;VLOOKUP(G49,Zones!A:B,2,0)&amp;"_"&amp;C49&amp;""" class="""&amp;E49&amp;"""&gt;"&amp;H49&amp;"&lt;/li&gt;"</f>
        <v>&lt;li data-id="playthrough_5_7" class="f_none"&gt;Steal Ethers (750 Gil) from Deenglows, or win Graviballs (you can't do both). Graviballs cast demi, and will be useful against the Midgar Zolom.&lt;/li&gt;</v>
      </c>
      <c r="L49" s="1" t="str">
        <f t="shared" si="0"/>
        <v>&lt;li data-id="playthrough_5_7" class="f_none"&gt;Steal Ethers (750 Gil) from Deenglows, or win Graviballs (you can't do both). Graviballs cast demi, and will be useful against the Midgar Zolom.&lt;/li&gt;</v>
      </c>
      <c r="M49" s="2" t="s">
        <v>442</v>
      </c>
    </row>
    <row r="50" spans="1:13" x14ac:dyDescent="0.25">
      <c r="A50" s="1">
        <v>49</v>
      </c>
      <c r="B50" s="1">
        <f>VLOOKUP(G50,Zones!A:B,2,0)</f>
        <v>5</v>
      </c>
      <c r="C50" s="1">
        <f>COUNTIF($G$2:G50,G50)</f>
        <v>8</v>
      </c>
      <c r="D50" s="1" t="s">
        <v>414</v>
      </c>
      <c r="E50" s="1" t="s">
        <v>423</v>
      </c>
      <c r="F50" s="1">
        <f>LEN(H50)</f>
        <v>38</v>
      </c>
      <c r="G50" s="1" t="s">
        <v>1</v>
      </c>
      <c r="H50" s="1" t="s">
        <v>474</v>
      </c>
      <c r="J50" s="1" t="str">
        <f>"&lt;/ul&gt;&lt;h3 id="""&amp;_xlfn.ENCODEURL(G50)&amp;"""&gt;&lt;a href=""#"&amp;_xlfn.ENCODEURL(G50)&amp;"_col"" data-toggle=""collapse"" class=""btn btn-primary btn-collapse btn-sm""&gt;&lt;/a&gt;&lt;a href=""#""&gt;"&amp;G50&amp;"&lt;/a&gt; &lt;span id=""playthrough_totals_"&amp;VLOOKUP(G50,Zones!A:B,2,0)&amp;"""&gt;&lt;/span&gt;&lt;/h3&gt;&lt;ul id="""&amp;_xlfn.ENCODEURL(G50)&amp;"col""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50" s="1" t="str">
        <f>"&lt;li data-id=""playthrough_"&amp;VLOOKUP(G50,Zones!A:B,2,0)&amp;"_"&amp;C50&amp;""" class="""&amp;E50&amp;"""&gt;"&amp;H50&amp;"&lt;/li&gt;"</f>
        <v>&lt;li data-id="playthrough_5_8" class="f_none"&gt;Potion on the left of the screen here.&lt;/li&gt;</v>
      </c>
      <c r="L50" s="1" t="str">
        <f t="shared" si="0"/>
        <v>&lt;li data-id="playthrough_5_8" class="f_none"&gt;Potion on the left of the screen here.&lt;/li&gt;</v>
      </c>
      <c r="M50" s="2" t="s">
        <v>442</v>
      </c>
    </row>
    <row r="51" spans="1:13" x14ac:dyDescent="0.25">
      <c r="A51" s="1">
        <v>50</v>
      </c>
      <c r="B51" s="1">
        <f>VLOOKUP(G51,Zones!A:B,2,0)</f>
        <v>5</v>
      </c>
      <c r="C51" s="1">
        <f>COUNTIF($G$2:G51,G51)</f>
        <v>9</v>
      </c>
      <c r="D51" s="1" t="s">
        <v>414</v>
      </c>
      <c r="E51" s="1" t="s">
        <v>423</v>
      </c>
      <c r="F51" s="1">
        <f>LEN(H51)</f>
        <v>26</v>
      </c>
      <c r="G51" s="1" t="s">
        <v>1</v>
      </c>
      <c r="H51" s="1" t="s">
        <v>475</v>
      </c>
      <c r="J51" s="1" t="str">
        <f>"&lt;/ul&gt;&lt;h3 id="""&amp;_xlfn.ENCODEURL(G51)&amp;"""&gt;&lt;a href=""#"&amp;_xlfn.ENCODEURL(G51)&amp;"_col"" data-toggle=""collapse"" class=""btn btn-primary btn-collapse btn-sm""&gt;&lt;/a&gt;&lt;a href=""#""&gt;"&amp;G51&amp;"&lt;/a&gt; &lt;span id=""playthrough_totals_"&amp;VLOOKUP(G51,Zones!A:B,2,0)&amp;"""&gt;&lt;/span&gt;&lt;/h3&gt;&lt;ul id="""&amp;_xlfn.ENCODEURL(G51)&amp;"col""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51" s="1" t="str">
        <f>"&lt;li data-id=""playthrough_"&amp;VLOOKUP(G51,Zones!A:B,2,0)&amp;"_"&amp;C51&amp;""" class="""&amp;E51&amp;"""&gt;"&amp;H51&amp;"&lt;/li&gt;"</f>
        <v>&lt;li data-id="playthrough_5_9" class="f_none"&gt;Ether in leftmost barrel. &lt;/li&gt;</v>
      </c>
      <c r="L51" s="1" t="str">
        <f t="shared" si="0"/>
        <v>&lt;li data-id="playthrough_5_9" class="f_none"&gt;Ether in leftmost barrel. &lt;/li&gt;</v>
      </c>
      <c r="M51" s="2" t="s">
        <v>442</v>
      </c>
    </row>
    <row r="52" spans="1:13" x14ac:dyDescent="0.25">
      <c r="A52" s="1">
        <v>51</v>
      </c>
      <c r="B52" s="1">
        <f>VLOOKUP(G52,Zones!A:B,2,0)</f>
        <v>5</v>
      </c>
      <c r="C52" s="1">
        <f>COUNTIF($G$2:G52,G52)</f>
        <v>10</v>
      </c>
      <c r="D52" s="1" t="s">
        <v>414</v>
      </c>
      <c r="E52" s="1" t="s">
        <v>423</v>
      </c>
      <c r="F52" s="1">
        <f>LEN(H52)</f>
        <v>38</v>
      </c>
      <c r="G52" s="1" t="s">
        <v>1</v>
      </c>
      <c r="H52" s="1" t="s">
        <v>476</v>
      </c>
      <c r="J52" s="1" t="str">
        <f>"&lt;/ul&gt;&lt;h3 id="""&amp;_xlfn.ENCODEURL(G52)&amp;"""&gt;&lt;a href=""#"&amp;_xlfn.ENCODEURL(G52)&amp;"_col"" data-toggle=""collapse"" class=""btn btn-primary btn-collapse btn-sm""&gt;&lt;/a&gt;&lt;a href=""#""&gt;"&amp;G52&amp;"&lt;/a&gt; &lt;span id=""playthrough_totals_"&amp;VLOOKUP(G52,Zones!A:B,2,0)&amp;"""&gt;&lt;/span&gt;&lt;/h3&gt;&lt;ul id="""&amp;_xlfn.ENCODEURL(G52)&amp;"col""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52" s="1" t="str">
        <f>"&lt;li data-id=""playthrough_"&amp;VLOOKUP(G52,Zones!A:B,2,0)&amp;"_"&amp;C52&amp;""" class="""&amp;E52&amp;"""&gt;"&amp;H52&amp;"&lt;/li&gt;"</f>
        <v>&lt;li data-id="playthrough_5_10" class="f_none"&gt;Hi-Potion on top of one of the trains.&lt;/li&gt;</v>
      </c>
      <c r="L52" s="1" t="str">
        <f t="shared" si="0"/>
        <v>&lt;li data-id="playthrough_5_10" class="f_none"&gt;Hi-Potion on top of one of the trains.&lt;/li&gt;</v>
      </c>
      <c r="M52" s="2" t="s">
        <v>442</v>
      </c>
    </row>
    <row r="53" spans="1:13" x14ac:dyDescent="0.25">
      <c r="A53" s="1">
        <v>52</v>
      </c>
      <c r="B53" s="1">
        <f>VLOOKUP(G53,Zones!A:B,2,0)</f>
        <v>5</v>
      </c>
      <c r="C53" s="1">
        <f>COUNTIF($G$2:G53,G53)</f>
        <v>11</v>
      </c>
      <c r="D53" s="1" t="s">
        <v>414</v>
      </c>
      <c r="E53" s="1" t="s">
        <v>423</v>
      </c>
      <c r="F53" s="1">
        <f>LEN(H53)</f>
        <v>10</v>
      </c>
      <c r="G53" s="1" t="s">
        <v>1</v>
      </c>
      <c r="H53" s="1" t="s">
        <v>65</v>
      </c>
      <c r="J53" s="1" t="str">
        <f>"&lt;/ul&gt;&lt;h3 id="""&amp;_xlfn.ENCODEURL(G53)&amp;"""&gt;&lt;a href=""#"&amp;_xlfn.ENCODEURL(G53)&amp;"_col"" data-toggle=""collapse"" class=""btn btn-primary btn-collapse btn-sm""&gt;&lt;/a&gt;&lt;a href=""#""&gt;"&amp;G53&amp;"&lt;/a&gt; &lt;span id=""playthrough_totals_"&amp;VLOOKUP(G53,Zones!A:B,2,0)&amp;"""&gt;&lt;/span&gt;&lt;/h3&gt;&lt;ul id="""&amp;_xlfn.ENCODEURL(G53)&amp;"col""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53" s="1" t="str">
        <f>"&lt;li data-id=""playthrough_"&amp;VLOOKUP(G53,Zones!A:B,2,0)&amp;"_"&amp;C53&amp;""" class="""&amp;E53&amp;"""&gt;"&amp;H53&amp;"&lt;/li&gt;"</f>
        <v>&lt;li data-id="playthrough_5_11" class="f_none"&gt;Boss: Reno&lt;/li&gt;</v>
      </c>
      <c r="L53" s="1" t="str">
        <f t="shared" si="0"/>
        <v>&lt;li data-id="playthrough_5_11" class="f_none"&gt;Boss: Reno&lt;/li&gt;</v>
      </c>
      <c r="M53" s="2" t="s">
        <v>442</v>
      </c>
    </row>
    <row r="54" spans="1:13" x14ac:dyDescent="0.25">
      <c r="A54" s="1">
        <v>53</v>
      </c>
      <c r="B54" s="1">
        <f>VLOOKUP(G54,Zones!A:B,2,0)</f>
        <v>6</v>
      </c>
      <c r="C54" s="1">
        <f>COUNTIF($G$2:G54,G54)</f>
        <v>1</v>
      </c>
      <c r="D54" s="1" t="s">
        <v>414</v>
      </c>
      <c r="E54" s="1" t="s">
        <v>423</v>
      </c>
      <c r="F54" s="1">
        <f>LEN(H54)</f>
        <v>51</v>
      </c>
      <c r="G54" s="1" t="s">
        <v>2</v>
      </c>
      <c r="H54" s="1" t="s">
        <v>66</v>
      </c>
      <c r="J54" s="1" t="str">
        <f>"&lt;/ul&gt;&lt;h3 id="""&amp;_xlfn.ENCODEURL(G54)&amp;"""&gt;&lt;a href=""#"&amp;_xlfn.ENCODEURL(G54)&amp;"_col"" data-toggle=""collapse"" class=""btn btn-primary btn-collapse btn-sm""&gt;&lt;/a&gt;&lt;a href=""#""&gt;"&amp;G54&amp;"&lt;/a&gt; &lt;span id=""playthrough_totals_"&amp;VLOOKUP(G54,Zones!A:B,2,0)&amp;"""&gt;&lt;/span&gt;&lt;/h3&gt;&lt;ul id="""&amp;_xlfn.ENCODEURL(G54)&amp;"col""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K54" s="1" t="str">
        <f>"&lt;li data-id=""playthrough_"&amp;VLOOKUP(G54,Zones!A:B,2,0)&amp;"_"&amp;C54&amp;""" class="""&amp;E54&amp;"""&gt;"&amp;H54&amp;"&lt;/li&gt;"</f>
        <v>&lt;li data-id="playthrough_6_1" class="f_none"&gt;There's a Sense Materia near the playground's exit.&lt;/li&gt;</v>
      </c>
      <c r="L54" s="1" t="str">
        <f t="shared" si="0"/>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in"&gt;&lt;li data-id="playthrough_6_1" class="f_none"&gt;There's a Sense Materia near the playground's exit.&lt;/li&gt;</v>
      </c>
      <c r="M54" s="2" t="s">
        <v>442</v>
      </c>
    </row>
    <row r="55" spans="1:13" x14ac:dyDescent="0.25">
      <c r="A55" s="1">
        <v>54</v>
      </c>
      <c r="B55" s="1">
        <f>VLOOKUP(G55,Zones!A:B,2,0)</f>
        <v>6</v>
      </c>
      <c r="C55" s="1">
        <f>COUNTIF($G$2:G55,G55)</f>
        <v>2</v>
      </c>
      <c r="D55" s="1" t="s">
        <v>414</v>
      </c>
      <c r="E55" s="1" t="s">
        <v>423</v>
      </c>
      <c r="F55" s="1">
        <f>LEN(H55)</f>
        <v>86</v>
      </c>
      <c r="G55" s="1" t="s">
        <v>2</v>
      </c>
      <c r="H55" s="1" t="s">
        <v>485</v>
      </c>
      <c r="J55" s="1" t="str">
        <f>"&lt;/ul&gt;&lt;h3 id="""&amp;_xlfn.ENCODEURL(G55)&amp;"""&gt;&lt;a href=""#"&amp;_xlfn.ENCODEURL(G55)&amp;"_col"" data-toggle=""collapse"" class=""btn btn-primary btn-collapse btn-sm""&gt;&lt;/a&gt;&lt;a href=""#""&gt;"&amp;G55&amp;"&lt;/a&gt; &lt;span id=""playthrough_totals_"&amp;VLOOKUP(G55,Zones!A:B,2,0)&amp;"""&gt;&lt;/span&gt;&lt;/h3&gt;&lt;ul id="""&amp;_xlfn.ENCODEURL(G55)&amp;"col""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K55" s="1" t="str">
        <f>"&lt;li data-id=""playthrough_"&amp;VLOOKUP(G55,Zones!A:B,2,0)&amp;"_"&amp;C55&amp;""" class="""&amp;E55&amp;"""&gt;"&amp;H55&amp;"&lt;/li&gt;"</f>
        <v>&lt;li data-id="playthrough_6_2" class="f_none"&gt;The kid in Sector 5 will give you a Turbo-Ether if you didn't steal his 5 gil earlier.&lt;/li&gt;</v>
      </c>
      <c r="L55" s="1" t="str">
        <f t="shared" si="0"/>
        <v>&lt;li data-id="playthrough_6_2" class="f_none"&gt;The kid in Sector 5 will give you a Turbo-Ether if you didn't steal his 5 gil earlier.&lt;/li&gt;</v>
      </c>
      <c r="M55" s="2" t="s">
        <v>442</v>
      </c>
    </row>
    <row r="56" spans="1:13" x14ac:dyDescent="0.25">
      <c r="A56" s="1">
        <v>55</v>
      </c>
      <c r="B56" s="1">
        <f>VLOOKUP(G56,Zones!A:B,2,0)</f>
        <v>6</v>
      </c>
      <c r="C56" s="1">
        <f>COUNTIF($G$2:G56,G56)</f>
        <v>3</v>
      </c>
      <c r="D56" s="1" t="s">
        <v>414</v>
      </c>
      <c r="E56" s="1" t="s">
        <v>423</v>
      </c>
      <c r="F56" s="1">
        <f>LEN(H56)</f>
        <v>83</v>
      </c>
      <c r="G56" s="1" t="s">
        <v>2</v>
      </c>
      <c r="H56" s="1" t="s">
        <v>484</v>
      </c>
      <c r="J56" s="1" t="str">
        <f>"&lt;/ul&gt;&lt;h3 id="""&amp;_xlfn.ENCODEURL(G56)&amp;"""&gt;&lt;a href=""#"&amp;_xlfn.ENCODEURL(G56)&amp;"_col"" data-toggle=""collapse"" class=""btn btn-primary btn-collapse btn-sm""&gt;&lt;/a&gt;&lt;a href=""#""&gt;"&amp;G56&amp;"&lt;/a&gt; &lt;span id=""playthrough_totals_"&amp;VLOOKUP(G56,Zones!A:B,2,0)&amp;"""&gt;&lt;/span&gt;&lt;/h3&gt;&lt;ul id="""&amp;_xlfn.ENCODEURL(G56)&amp;"col""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K56" s="1" t="str">
        <f>"&lt;li data-id=""playthrough_"&amp;VLOOKUP(G56,Zones!A:B,2,0)&amp;"_"&amp;C56&amp;""" class="""&amp;E56&amp;"""&gt;"&amp;H56&amp;"&lt;/li&gt;"</f>
        <v>&lt;li data-id="playthrough_6_3" class="f_none"&gt;Pick up a Phoenix Down in the room at Don Corneo's that you couldn't enter earlier.&lt;/li&gt;</v>
      </c>
      <c r="L56" s="1" t="str">
        <f t="shared" si="0"/>
        <v>&lt;li data-id="playthrough_6_3" class="f_none"&gt;Pick up a Phoenix Down in the room at Don Corneo's that you couldn't enter earlier.&lt;/li&gt;</v>
      </c>
      <c r="M56" s="2" t="s">
        <v>442</v>
      </c>
    </row>
    <row r="57" spans="1:13" x14ac:dyDescent="0.25">
      <c r="A57" s="1">
        <v>56</v>
      </c>
      <c r="B57" s="1">
        <f>VLOOKUP(G57,Zones!A:B,2,0)</f>
        <v>6</v>
      </c>
      <c r="C57" s="1">
        <f>COUNTIF($G$2:G57,G57)</f>
        <v>4</v>
      </c>
      <c r="D57" s="1" t="s">
        <v>414</v>
      </c>
      <c r="E57" s="1" t="s">
        <v>423</v>
      </c>
      <c r="F57" s="1">
        <f>LEN(H57)</f>
        <v>52</v>
      </c>
      <c r="G57" s="1" t="s">
        <v>2</v>
      </c>
      <c r="H57" s="1" t="s">
        <v>483</v>
      </c>
      <c r="J57" s="1" t="str">
        <f>"&lt;/ul&gt;&lt;h3 id="""&amp;_xlfn.ENCODEURL(G57)&amp;"""&gt;&lt;a href=""#"&amp;_xlfn.ENCODEURL(G57)&amp;"_col"" data-toggle=""collapse"" class=""btn btn-primary btn-collapse btn-sm""&gt;&lt;/a&gt;&lt;a href=""#""&gt;"&amp;G57&amp;"&lt;/a&gt; &lt;span id=""playthrough_totals_"&amp;VLOOKUP(G57,Zones!A:B,2,0)&amp;"""&gt;&lt;/span&gt;&lt;/h3&gt;&lt;ul id="""&amp;_xlfn.ENCODEURL(G57)&amp;"col""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K57" s="1" t="str">
        <f>"&lt;li data-id=""playthrough_"&amp;VLOOKUP(G57,Zones!A:B,2,0)&amp;"_"&amp;C57&amp;""" class="""&amp;E57&amp;"""&gt;"&amp;H57&amp;"&lt;/li&gt;"</f>
        <v>&lt;li data-id="playthrough_6_4" class="f_none"&gt;Buy three batteries from the guy in the Weapon Shop.&lt;/li&gt;</v>
      </c>
      <c r="L57" s="1" t="str">
        <f t="shared" si="0"/>
        <v>&lt;li data-id="playthrough_6_4" class="f_none"&gt;Buy three batteries from the guy in the Weapon Shop.&lt;/li&gt;</v>
      </c>
      <c r="M57" s="2" t="s">
        <v>442</v>
      </c>
    </row>
    <row r="58" spans="1:13" x14ac:dyDescent="0.25">
      <c r="A58" s="1">
        <v>57</v>
      </c>
      <c r="B58" s="1">
        <f>VLOOKUP(G58,Zones!A:B,2,0)</f>
        <v>6</v>
      </c>
      <c r="C58" s="1">
        <f>COUNTIF($G$2:G58,G58)</f>
        <v>5</v>
      </c>
      <c r="D58" s="1" t="s">
        <v>414</v>
      </c>
      <c r="E58" s="1" t="s">
        <v>423</v>
      </c>
      <c r="F58" s="1">
        <f>LEN(H58)</f>
        <v>44</v>
      </c>
      <c r="G58" s="1" t="s">
        <v>2</v>
      </c>
      <c r="H58" s="1" t="s">
        <v>482</v>
      </c>
      <c r="J58" s="1" t="str">
        <f>"&lt;/ul&gt;&lt;h3 id="""&amp;_xlfn.ENCODEURL(G58)&amp;"""&gt;&lt;a href=""#"&amp;_xlfn.ENCODEURL(G58)&amp;"_col"" data-toggle=""collapse"" class=""btn btn-primary btn-collapse btn-sm""&gt;&lt;/a&gt;&lt;a href=""#""&gt;"&amp;G58&amp;"&lt;/a&gt; &lt;span id=""playthrough_totals_"&amp;VLOOKUP(G58,Zones!A:B,2,0)&amp;"""&gt;&lt;/span&gt;&lt;/h3&gt;&lt;ul id="""&amp;_xlfn.ENCODEURL(G58)&amp;"col""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K58" s="1" t="str">
        <f>"&lt;li data-id=""playthrough_"&amp;VLOOKUP(G58,Zones!A:B,2,0)&amp;"_"&amp;C58&amp;""" class="""&amp;E58&amp;"""&gt;"&amp;H58&amp;"&lt;/li&gt;"</f>
        <v>&lt;li data-id="playthrough_6_5" class="f_none"&gt;Pick up an ether by using the third battery.&lt;/li&gt;</v>
      </c>
      <c r="L58" s="1" t="str">
        <f t="shared" si="0"/>
        <v>&lt;li data-id="playthrough_6_5" class="f_none"&gt;Pick up an ether by using the third battery.&lt;/li&gt;</v>
      </c>
      <c r="M58" s="2" t="s">
        <v>442</v>
      </c>
    </row>
    <row r="59" spans="1:13" x14ac:dyDescent="0.25">
      <c r="A59" s="1">
        <v>58</v>
      </c>
      <c r="B59" s="1">
        <f>VLOOKUP(G59,Zones!A:B,2,0)</f>
        <v>7</v>
      </c>
      <c r="C59" s="1">
        <f>COUNTIF($G$2:G59,G59)</f>
        <v>1</v>
      </c>
      <c r="D59" s="1" t="s">
        <v>414</v>
      </c>
      <c r="E59" s="1" t="s">
        <v>423</v>
      </c>
      <c r="F59" s="1">
        <f>LEN(H59)</f>
        <v>125</v>
      </c>
      <c r="G59" s="1" t="s">
        <v>3</v>
      </c>
      <c r="H59" s="1" t="s">
        <v>486</v>
      </c>
      <c r="J59" s="1" t="str">
        <f>"&lt;/ul&gt;&lt;h3 id="""&amp;_xlfn.ENCODEURL(G59)&amp;"""&gt;&lt;a href=""#"&amp;_xlfn.ENCODEURL(G59)&amp;"_col"" data-toggle=""collapse"" class=""btn btn-primary btn-collapse btn-sm""&gt;&lt;/a&gt;&lt;a href=""#""&gt;"&amp;G59&amp;"&lt;/a&gt; &lt;span id=""playthrough_totals_"&amp;VLOOKUP(G59,Zones!A:B,2,0)&amp;"""&gt;&lt;/span&gt;&lt;/h3&gt;&lt;ul id="""&amp;_xlfn.ENCODEURL(G59)&amp;"col""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59" s="1" t="str">
        <f>"&lt;li data-id=""playthrough_"&amp;VLOOKUP(G59,Zones!A:B,2,0)&amp;"_"&amp;C59&amp;""" class="""&amp;E59&amp;"""&gt;"&amp;H59&amp;"&lt;/li&gt;"</f>
        <v>&lt;li data-id="playthrough_7_1" class="f_none"&gt;Storm in first to find the Turtle's Paradise #2 poster, then go back out and head up the stairs to find an Elixir halfway up.&lt;/li&gt;</v>
      </c>
      <c r="L59" s="1" t="str">
        <f t="shared" si="0"/>
        <v>&lt;/ul&gt;&lt;h3 id="Shinra%20Headquarters%20"&gt;&lt;a href="#Shinra%20Headquarters%20_col" data-toggle="collapse" class="btn btn-primary btn-collapse btn-sm"&gt;&lt;/a&gt;&lt;a href="#"&gt;Shinra Headquarters &lt;/a&gt; &lt;span id="playthrough_totals_7"&gt;&lt;/span&gt;&lt;/h3&gt;&lt;ul id="Shinra%20Headquarters%20col" class="collapse in"&gt;&lt;li data-id="playthrough_7_1" class="f_none"&gt;Storm in first to find the Turtle's Paradise #2 poster, then go back out and head up the stairs to find an Elixir halfway up.&lt;/li&gt;</v>
      </c>
      <c r="M59" s="2" t="s">
        <v>442</v>
      </c>
    </row>
    <row r="60" spans="1:13" x14ac:dyDescent="0.25">
      <c r="A60" s="1">
        <v>59</v>
      </c>
      <c r="B60" s="1">
        <f>VLOOKUP(G60,Zones!A:B,2,0)</f>
        <v>7</v>
      </c>
      <c r="C60" s="1">
        <f>COUNTIF($G$2:G60,G60)</f>
        <v>2</v>
      </c>
      <c r="D60" s="1" t="s">
        <v>414</v>
      </c>
      <c r="E60" s="1" t="s">
        <v>423</v>
      </c>
      <c r="F60" s="1">
        <f>LEN(H60)</f>
        <v>56</v>
      </c>
      <c r="G60" s="1" t="s">
        <v>3</v>
      </c>
      <c r="H60" s="1" t="s">
        <v>67</v>
      </c>
      <c r="J60" s="1" t="str">
        <f>"&lt;/ul&gt;&lt;h3 id="""&amp;_xlfn.ENCODEURL(G60)&amp;"""&gt;&lt;a href=""#"&amp;_xlfn.ENCODEURL(G60)&amp;"_col"" data-toggle=""collapse"" class=""btn btn-primary btn-collapse btn-sm""&gt;&lt;/a&gt;&lt;a href=""#""&gt;"&amp;G60&amp;"&lt;/a&gt; &lt;span id=""playthrough_totals_"&amp;VLOOKUP(G60,Zones!A:B,2,0)&amp;"""&gt;&lt;/span&gt;&lt;/h3&gt;&lt;ul id="""&amp;_xlfn.ENCODEURL(G60)&amp;"col""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0" s="1" t="str">
        <f>"&lt;li data-id=""playthrough_"&amp;VLOOKUP(G60,Zones!A:B,2,0)&amp;"_"&amp;C60&amp;""" class="""&amp;E60&amp;"""&gt;"&amp;H60&amp;"&lt;/li&gt;"</f>
        <v>&lt;li data-id="playthrough_7_2" class="f_none"&gt;Keycard 60 is received automatically following a battle.&lt;/li&gt;</v>
      </c>
      <c r="L60" s="1" t="str">
        <f t="shared" si="0"/>
        <v>&lt;li data-id="playthrough_7_2" class="f_none"&gt;Keycard 60 is received automatically following a battle.&lt;/li&gt;</v>
      </c>
      <c r="M60" s="2" t="s">
        <v>442</v>
      </c>
    </row>
    <row r="61" spans="1:13" x14ac:dyDescent="0.25">
      <c r="A61" s="1">
        <v>60</v>
      </c>
      <c r="B61" s="1">
        <f>VLOOKUP(G61,Zones!A:B,2,0)</f>
        <v>7</v>
      </c>
      <c r="C61" s="1">
        <f>COUNTIF($G$2:G61,G61)</f>
        <v>3</v>
      </c>
      <c r="D61" s="1" t="s">
        <v>414</v>
      </c>
      <c r="E61" s="1" t="s">
        <v>423</v>
      </c>
      <c r="F61" s="1">
        <f>LEN(H61)</f>
        <v>39</v>
      </c>
      <c r="G61" s="1" t="s">
        <v>3</v>
      </c>
      <c r="H61" s="1" t="s">
        <v>479</v>
      </c>
      <c r="J61" s="1" t="str">
        <f>"&lt;/ul&gt;&lt;h3 id="""&amp;_xlfn.ENCODEURL(G61)&amp;"""&gt;&lt;a href=""#"&amp;_xlfn.ENCODEURL(G61)&amp;"_col"" data-toggle=""collapse"" class=""btn btn-primary btn-collapse btn-sm""&gt;&lt;/a&gt;&lt;a href=""#""&gt;"&amp;G61&amp;"&lt;/a&gt; &lt;span id=""playthrough_totals_"&amp;VLOOKUP(G61,Zones!A:B,2,0)&amp;"""&gt;&lt;/span&gt;&lt;/h3&gt;&lt;ul id="""&amp;_xlfn.ENCODEURL(G61)&amp;"col""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1" s="1" t="str">
        <f>"&lt;li data-id=""playthrough_"&amp;VLOOKUP(G61,Zones!A:B,2,0)&amp;"_"&amp;C61&amp;""" class="""&amp;E61&amp;"""&gt;"&amp;H61&amp;"&lt;/li&gt;"</f>
        <v>&lt;li data-id="playthrough_7_3" class="f_none"&gt;Get Keycard 62 from an NPC on floor 61.&lt;/li&gt;</v>
      </c>
      <c r="L61" s="1" t="str">
        <f t="shared" si="0"/>
        <v>&lt;li data-id="playthrough_7_3" class="f_none"&gt;Get Keycard 62 from an NPC on floor 61.&lt;/li&gt;</v>
      </c>
      <c r="M61" s="2" t="s">
        <v>442</v>
      </c>
    </row>
    <row r="62" spans="1:13" x14ac:dyDescent="0.25">
      <c r="A62" s="1">
        <v>61</v>
      </c>
      <c r="B62" s="1">
        <f>VLOOKUP(G62,Zones!A:B,2,0)</f>
        <v>7</v>
      </c>
      <c r="C62" s="1">
        <f>COUNTIF($G$2:G62,G62)</f>
        <v>4</v>
      </c>
      <c r="D62" s="1" t="s">
        <v>414</v>
      </c>
      <c r="E62" s="1" t="s">
        <v>423</v>
      </c>
      <c r="F62" s="1">
        <f>LEN(H62)</f>
        <v>348</v>
      </c>
      <c r="G62" s="1" t="s">
        <v>3</v>
      </c>
      <c r="H62" s="1" t="s">
        <v>487</v>
      </c>
      <c r="J62" s="1" t="str">
        <f>"&lt;/ul&gt;&lt;h3 id="""&amp;_xlfn.ENCODEURL(G62)&amp;"""&gt;&lt;a href=""#"&amp;_xlfn.ENCODEURL(G62)&amp;"_col"" data-toggle=""collapse"" class=""btn btn-primary btn-collapse btn-sm""&gt;&lt;/a&gt;&lt;a href=""#""&gt;"&amp;G62&amp;"&lt;/a&gt; &lt;span id=""playthrough_totals_"&amp;VLOOKUP(G62,Zones!A:B,2,0)&amp;"""&gt;&lt;/span&gt;&lt;/h3&gt;&lt;ul id="""&amp;_xlfn.ENCODEURL(G62)&amp;"col""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2" s="1" t="str">
        <f>"&lt;li data-id=""playthrough_"&amp;VLOOKUP(G62,Zones!A:B,2,0)&amp;"_"&amp;C62&amp;""" class="""&amp;E62&amp;"""&gt;"&amp;H62&amp;"&lt;/li&gt;"</f>
        <v>&lt;li data-id="playthrough_7_4" class="f_none"&gt;Get Keycard 65 from Mayor Domino on floor 62. To guess his password, look in each of the libraries for the book that doesn't match the panel outside the door. Count, the number in front of the title, characters (not including spaces) and that's one of the letters in the password. Get the password on the first try and you get an Elemental materia.&lt;/li&gt;</v>
      </c>
      <c r="L62" s="1" t="str">
        <f t="shared" si="0"/>
        <v>&lt;li data-id="playthrough_7_4" class="f_none"&gt;Get Keycard 65 from Mayor Domino on floor 62. To guess his password, look in each of the libraries for the book that doesn't match the panel outside the door. Count, the number in front of the title, characters (not including spaces) and that's one of the letters in the password. Get the password on the first try and you get an Elemental materia.&lt;/li&gt;</v>
      </c>
      <c r="M62" s="2" t="s">
        <v>442</v>
      </c>
    </row>
    <row r="63" spans="1:13" x14ac:dyDescent="0.25">
      <c r="A63" s="1">
        <v>62</v>
      </c>
      <c r="B63" s="1">
        <f>VLOOKUP(G63,Zones!A:B,2,0)</f>
        <v>7</v>
      </c>
      <c r="C63" s="1">
        <f>COUNTIF($G$2:G63,G63)</f>
        <v>5</v>
      </c>
      <c r="D63" s="1" t="s">
        <v>414</v>
      </c>
      <c r="E63" s="1" t="s">
        <v>423</v>
      </c>
      <c r="F63" s="1">
        <f>LEN(H63)</f>
        <v>295</v>
      </c>
      <c r="G63" s="1" t="s">
        <v>3</v>
      </c>
      <c r="H63" s="1" t="s">
        <v>480</v>
      </c>
      <c r="J63" s="1" t="str">
        <f>"&lt;/ul&gt;&lt;h3 id="""&amp;_xlfn.ENCODEURL(G63)&amp;"""&gt;&lt;a href=""#"&amp;_xlfn.ENCODEURL(G63)&amp;"_col"" data-toggle=""collapse"" class=""btn btn-primary btn-collapse btn-sm""&gt;&lt;/a&gt;&lt;a href=""#""&gt;"&amp;G63&amp;"&lt;/a&gt; &lt;span id=""playthrough_totals_"&amp;VLOOKUP(G63,Zones!A:B,2,0)&amp;"""&gt;&lt;/span&gt;&lt;/h3&gt;&lt;ul id="""&amp;_xlfn.ENCODEURL(G63)&amp;"col""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3" s="1" t="str">
        <f>"&lt;li data-id=""playthrough_"&amp;VLOOKUP(G63,Zones!A:B,2,0)&amp;"_"&amp;C63&amp;""" class="""&amp;E63&amp;"""&gt;"&amp;H63&amp;"&lt;/li&gt;"</f>
        <v>&lt;li data-id="playthrough_7_5" class="f_none"&gt;On the 63rd floor, open the top right door, then the bottom left door. Pick up the Boupon A. Climb into the air duct and exit top right to get Coupon B. Open the left door to get Coupon C. Get back into the air duct and exit bottom right. Collect a Star Pemdant, a Four Star, and an All Materia.&lt;/li&gt;</v>
      </c>
      <c r="L63" s="1" t="str">
        <f t="shared" si="0"/>
        <v>&lt;li data-id="playthrough_7_5" class="f_none"&gt;On the 63rd floor, open the top right door, then the bottom left door. Pick up the Boupon A. Climb into the air duct and exit top right to get Coupon B. Open the left door to get Coupon C. Get back into the air duct and exit bottom right. Collect a Star Pemdant, a Four Star, and an All Materia.&lt;/li&gt;</v>
      </c>
      <c r="M63" s="2" t="s">
        <v>442</v>
      </c>
    </row>
    <row r="64" spans="1:13" x14ac:dyDescent="0.25">
      <c r="A64" s="1">
        <v>63</v>
      </c>
      <c r="B64" s="1">
        <f>VLOOKUP(G64,Zones!A:B,2,0)</f>
        <v>7</v>
      </c>
      <c r="C64" s="1">
        <f>COUNTIF($G$2:G64,G64)</f>
        <v>6</v>
      </c>
      <c r="D64" s="1" t="s">
        <v>414</v>
      </c>
      <c r="E64" s="1" t="s">
        <v>423</v>
      </c>
      <c r="F64" s="1">
        <f>LEN(H64)</f>
        <v>246</v>
      </c>
      <c r="G64" s="1" t="s">
        <v>3</v>
      </c>
      <c r="H64" s="1" t="s">
        <v>481</v>
      </c>
      <c r="J64" s="1" t="str">
        <f>"&lt;/ul&gt;&lt;h3 id="""&amp;_xlfn.ENCODEURL(G64)&amp;"""&gt;&lt;a href=""#"&amp;_xlfn.ENCODEURL(G64)&amp;"_col"" data-toggle=""collapse"" class=""btn btn-primary btn-collapse btn-sm""&gt;&lt;/a&gt;&lt;a href=""#""&gt;"&amp;G64&amp;"&lt;/a&gt; &lt;span id=""playthrough_totals_"&amp;VLOOKUP(G64,Zones!A:B,2,0)&amp;"""&gt;&lt;/span&gt;&lt;/h3&gt;&lt;ul id="""&amp;_xlfn.ENCODEURL(G64)&amp;"col""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4" s="1" t="str">
        <f>"&lt;li data-id=""playthrough_"&amp;VLOOKUP(G64,Zones!A:B,2,0)&amp;"_"&amp;C64&amp;""" class="""&amp;E64&amp;"""&gt;"&amp;H64&amp;"&lt;/li&gt;"</f>
        <v>&lt;li data-id="playthrough_7_6" class="f_none"&gt;On the 64th save and take a nap. Buy the Shinra Gym Special Drink from the vending machine and then bang on it; you'll get something later. Check the lockers for an Ether, a Phoenix Down, and Cait Sith's ultimate weapon, which you can't take yet.&lt;/li&gt;</v>
      </c>
      <c r="L64" s="1" t="str">
        <f t="shared" si="0"/>
        <v>&lt;li data-id="playthrough_7_6" class="f_none"&gt;On the 64th save and take a nap. Buy the Shinra Gym Special Drink from the vending machine and then bang on it; you'll get something later. Check the lockers for an Ether, a Phoenix Down, and Cait Sith's ultimate weapon, which you can't take yet.&lt;/li&gt;</v>
      </c>
      <c r="M64" s="2" t="s">
        <v>442</v>
      </c>
    </row>
    <row r="65" spans="1:13" x14ac:dyDescent="0.25">
      <c r="A65" s="1">
        <v>64</v>
      </c>
      <c r="B65" s="1">
        <f>VLOOKUP(G65,Zones!A:B,2,0)</f>
        <v>7</v>
      </c>
      <c r="C65" s="1">
        <f>COUNTIF($G$2:G65,G65)</f>
        <v>7</v>
      </c>
      <c r="D65" s="1" t="s">
        <v>414</v>
      </c>
      <c r="E65" s="1" t="s">
        <v>423</v>
      </c>
      <c r="F65" s="1">
        <f>LEN(H65)</f>
        <v>164</v>
      </c>
      <c r="G65" s="1" t="s">
        <v>3</v>
      </c>
      <c r="H65" s="1" t="s">
        <v>488</v>
      </c>
      <c r="J65" s="1" t="str">
        <f>"&lt;/ul&gt;&lt;h3 id="""&amp;_xlfn.ENCODEURL(G65)&amp;"""&gt;&lt;a href=""#"&amp;_xlfn.ENCODEURL(G65)&amp;"_col"" data-toggle=""collapse"" class=""btn btn-primary btn-collapse btn-sm""&gt;&lt;/a&gt;&lt;a href=""#""&gt;"&amp;G65&amp;"&lt;/a&gt; &lt;span id=""playthrough_totals_"&amp;VLOOKUP(G65,Zones!A:B,2,0)&amp;"""&gt;&lt;/span&gt;&lt;/h3&gt;&lt;ul id="""&amp;_xlfn.ENCODEURL(G65)&amp;"col""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5" s="1" t="str">
        <f>"&lt;li data-id=""playthrough_"&amp;VLOOKUP(G65,Zones!A:B,2,0)&amp;"_"&amp;C65&amp;""" class="""&amp;E65&amp;"""&gt;"&amp;H65&amp;"&lt;/li&gt;"</f>
        <v>&lt;li data-id="playthrough_7_7" class="f_none"&gt;On the 65th floor, you'll need to get the Shinra model pieces from the chests and put them into the model. Eventually, the chest containing the keycard will unlock.&lt;/li&gt;</v>
      </c>
      <c r="L65" s="1" t="str">
        <f t="shared" si="0"/>
        <v>&lt;li data-id="playthrough_7_7" class="f_none"&gt;On the 65th floor, you'll need to get the Shinra model pieces from the chests and put them into the model. Eventually, the chest containing the keycard will unlock.&lt;/li&gt;</v>
      </c>
      <c r="M65" s="2" t="s">
        <v>442</v>
      </c>
    </row>
    <row r="66" spans="1:13" x14ac:dyDescent="0.25">
      <c r="A66" s="1">
        <v>65</v>
      </c>
      <c r="B66" s="1">
        <f>VLOOKUP(G66,Zones!A:B,2,0)</f>
        <v>7</v>
      </c>
      <c r="C66" s="1">
        <f>COUNTIF($G$2:G66,G66)</f>
        <v>8</v>
      </c>
      <c r="D66" s="1" t="s">
        <v>414</v>
      </c>
      <c r="E66" s="1" t="s">
        <v>423</v>
      </c>
      <c r="F66" s="1">
        <f>LEN(H66)</f>
        <v>142</v>
      </c>
      <c r="G66" s="1" t="s">
        <v>3</v>
      </c>
      <c r="H66" s="1" t="s">
        <v>489</v>
      </c>
      <c r="J66" s="1" t="str">
        <f>"&lt;/ul&gt;&lt;h3 id="""&amp;_xlfn.ENCODEURL(G66)&amp;"""&gt;&lt;a href=""#"&amp;_xlfn.ENCODEURL(G66)&amp;"_col"" data-toggle=""collapse"" class=""btn btn-primary btn-collapse btn-sm""&gt;&lt;/a&gt;&lt;a href=""#""&gt;"&amp;G66&amp;"&lt;/a&gt; &lt;span id=""playthrough_totals_"&amp;VLOOKUP(G66,Zones!A:B,2,0)&amp;"""&gt;&lt;/span&gt;&lt;/h3&gt;&lt;ul id="""&amp;_xlfn.ENCODEURL(G66)&amp;"col""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6" s="1" t="str">
        <f>"&lt;li data-id=""playthrough_"&amp;VLOOKUP(G66,Zones!A:B,2,0)&amp;"_"&amp;C66&amp;""" class="""&amp;E66&amp;"""&gt;"&amp;H66&amp;"&lt;/li&gt;"</f>
        <v>&lt;li data-id="playthrough_7_8" class="f_none"&gt;On the 66th floor, climb into the airvents (you'll find an entrance in the toilets) and watch the meeting. Then follow Hojo to the 67th floor.&lt;/li&gt;</v>
      </c>
      <c r="L66" s="1" t="str">
        <f t="shared" si="0"/>
        <v>&lt;li data-id="playthrough_7_8" class="f_none"&gt;On the 66th floor, climb into the airvents (you'll find an entrance in the toilets) and watch the meeting. Then follow Hojo to the 67th floor.&lt;/li&gt;</v>
      </c>
      <c r="M66" s="2" t="s">
        <v>442</v>
      </c>
    </row>
    <row r="67" spans="1:13" x14ac:dyDescent="0.25">
      <c r="A67" s="1">
        <v>66</v>
      </c>
      <c r="B67" s="1">
        <f>VLOOKUP(G67,Zones!A:B,2,0)</f>
        <v>7</v>
      </c>
      <c r="C67" s="1">
        <f>COUNTIF($G$2:G67,G67)</f>
        <v>9</v>
      </c>
      <c r="D67" s="1" t="s">
        <v>414</v>
      </c>
      <c r="E67" s="1" t="s">
        <v>423</v>
      </c>
      <c r="F67" s="1">
        <f>LEN(H67)</f>
        <v>155</v>
      </c>
      <c r="G67" s="1" t="s">
        <v>3</v>
      </c>
      <c r="H67" s="1" t="s">
        <v>490</v>
      </c>
      <c r="J67" s="1" t="str">
        <f>"&lt;/ul&gt;&lt;h3 id="""&amp;_xlfn.ENCODEURL(G67)&amp;"""&gt;&lt;a href=""#"&amp;_xlfn.ENCODEURL(G67)&amp;"_col"" data-toggle=""collapse"" class=""btn btn-primary btn-collapse btn-sm""&gt;&lt;/a&gt;&lt;a href=""#""&gt;"&amp;G67&amp;"&lt;/a&gt; &lt;span id=""playthrough_totals_"&amp;VLOOKUP(G67,Zones!A:B,2,0)&amp;"""&gt;&lt;/span&gt;&lt;/h3&gt;&lt;ul id="""&amp;_xlfn.ENCODEURL(G67)&amp;"col""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7" s="1" t="str">
        <f>"&lt;li data-id=""playthrough_"&amp;VLOOKUP(G67,Zones!A:B,2,0)&amp;"_"&amp;C67&amp;""" class="""&amp;E67&amp;"""&gt;"&amp;H67&amp;"&lt;/li&gt;"</f>
        <v>&lt;li data-id="playthrough_7_9" class="f_none"&gt;On the 67th floor, steal Carbon Bangles from the Moth Slashers and a Hardedge from a Soldier:3rd. After the scene, pick up a Poison Materia from the chest.&lt;/li&gt;</v>
      </c>
      <c r="L67" s="1" t="str">
        <f t="shared" ref="L67:L130" si="1">IF(G67&lt;&gt;G66,J67&amp;K67,K67)</f>
        <v>&lt;li data-id="playthrough_7_9" class="f_none"&gt;On the 67th floor, steal Carbon Bangles from the Moth Slashers and a Hardedge from a Soldier:3rd. After the scene, pick up a Poison Materia from the chest.&lt;/li&gt;</v>
      </c>
      <c r="M67" s="2" t="s">
        <v>442</v>
      </c>
    </row>
    <row r="68" spans="1:13" x14ac:dyDescent="0.25">
      <c r="A68" s="1">
        <v>67</v>
      </c>
      <c r="B68" s="1">
        <f>VLOOKUP(G68,Zones!A:B,2,0)</f>
        <v>7</v>
      </c>
      <c r="C68" s="1">
        <f>COUNTIF($G$2:G68,G68)</f>
        <v>10</v>
      </c>
      <c r="D68" s="1" t="s">
        <v>414</v>
      </c>
      <c r="E68" s="1" t="s">
        <v>423</v>
      </c>
      <c r="F68" s="1">
        <f>LEN(H68)</f>
        <v>11</v>
      </c>
      <c r="G68" s="1" t="s">
        <v>3</v>
      </c>
      <c r="H68" s="1" t="s">
        <v>68</v>
      </c>
      <c r="J68" s="1" t="str">
        <f>"&lt;/ul&gt;&lt;h3 id="""&amp;_xlfn.ENCODEURL(G68)&amp;"""&gt;&lt;a href=""#"&amp;_xlfn.ENCODEURL(G68)&amp;"_col"" data-toggle=""collapse"" class=""btn btn-primary btn-collapse btn-sm""&gt;&lt;/a&gt;&lt;a href=""#""&gt;"&amp;G68&amp;"&lt;/a&gt; &lt;span id=""playthrough_totals_"&amp;VLOOKUP(G68,Zones!A:B,2,0)&amp;"""&gt;&lt;/span&gt;&lt;/h3&gt;&lt;ul id="""&amp;_xlfn.ENCODEURL(G68)&amp;"col""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8" s="1" t="str">
        <f>"&lt;li data-id=""playthrough_"&amp;VLOOKUP(G68,Zones!A:B,2,0)&amp;"_"&amp;C68&amp;""" class="""&amp;E68&amp;"""&gt;"&amp;H68&amp;"&lt;/li&gt;"</f>
        <v>&lt;li data-id="playthrough_7_10" class="f_none"&gt;Boss: H0512&lt;/li&gt;</v>
      </c>
      <c r="L68" s="1" t="str">
        <f t="shared" si="1"/>
        <v>&lt;li data-id="playthrough_7_10" class="f_none"&gt;Boss: H0512&lt;/li&gt;</v>
      </c>
      <c r="M68" s="2" t="s">
        <v>442</v>
      </c>
    </row>
    <row r="69" spans="1:13" x14ac:dyDescent="0.25">
      <c r="A69" s="1">
        <v>68</v>
      </c>
      <c r="B69" s="1">
        <f>VLOOKUP(G69,Zones!A:B,2,0)</f>
        <v>7</v>
      </c>
      <c r="C69" s="1">
        <f>COUNTIF($G$2:G69,G69)</f>
        <v>11</v>
      </c>
      <c r="D69" s="1" t="s">
        <v>414</v>
      </c>
      <c r="E69" s="1" t="s">
        <v>423</v>
      </c>
      <c r="F69" s="1">
        <f>LEN(H69)</f>
        <v>35</v>
      </c>
      <c r="G69" s="1" t="s">
        <v>3</v>
      </c>
      <c r="H69" s="1" t="s">
        <v>69</v>
      </c>
      <c r="J69" s="1" t="str">
        <f>"&lt;/ul&gt;&lt;h3 id="""&amp;_xlfn.ENCODEURL(G69)&amp;"""&gt;&lt;a href=""#"&amp;_xlfn.ENCODEURL(G69)&amp;"_col"" data-toggle=""collapse"" class=""btn btn-primary btn-collapse btn-sm""&gt;&lt;/a&gt;&lt;a href=""#""&gt;"&amp;G69&amp;"&lt;/a&gt; &lt;span id=""playthrough_totals_"&amp;VLOOKUP(G69,Zones!A:B,2,0)&amp;"""&gt;&lt;/span&gt;&lt;/h3&gt;&lt;ul id="""&amp;_xlfn.ENCODEURL(G69)&amp;"col""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9" s="1" t="str">
        <f>"&lt;li data-id=""playthrough_"&amp;VLOOKUP(G69,Zones!A:B,2,0)&amp;"_"&amp;C69&amp;""" class="""&amp;E69&amp;"""&gt;"&amp;H69&amp;"&lt;/li&gt;"</f>
        <v>&lt;li data-id="playthrough_7_11" class="f_none"&gt;Achievement: Red XIII's First Limit&lt;/li&gt;</v>
      </c>
      <c r="L69" s="1" t="str">
        <f t="shared" si="1"/>
        <v>&lt;li data-id="playthrough_7_11" class="f_none"&gt;Achievement: Red XIII's First Limit&lt;/li&gt;</v>
      </c>
      <c r="M69" s="2" t="s">
        <v>442</v>
      </c>
    </row>
    <row r="70" spans="1:13" x14ac:dyDescent="0.25">
      <c r="A70" s="1">
        <v>69</v>
      </c>
      <c r="B70" s="1">
        <f>VLOOKUP(G70,Zones!A:B,2,0)</f>
        <v>7</v>
      </c>
      <c r="C70" s="1">
        <f>COUNTIF($G$2:G70,G70)</f>
        <v>12</v>
      </c>
      <c r="D70" s="1" t="s">
        <v>414</v>
      </c>
      <c r="E70" s="1" t="s">
        <v>423</v>
      </c>
      <c r="F70" s="1">
        <f>LEN(H70)</f>
        <v>49</v>
      </c>
      <c r="G70" s="1" t="s">
        <v>3</v>
      </c>
      <c r="H70" s="1" t="s">
        <v>70</v>
      </c>
      <c r="J70" s="1" t="str">
        <f>"&lt;/ul&gt;&lt;h3 id="""&amp;_xlfn.ENCODEURL(G70)&amp;"""&gt;&lt;a href=""#"&amp;_xlfn.ENCODEURL(G70)&amp;"_col"" data-toggle=""collapse"" class=""btn btn-primary btn-collapse btn-sm""&gt;&lt;/a&gt;&lt;a href=""#""&gt;"&amp;G70&amp;"&lt;/a&gt; &lt;span id=""playthrough_totals_"&amp;VLOOKUP(G70,Zones!A:B,2,0)&amp;"""&gt;&lt;/span&gt;&lt;/h3&gt;&lt;ul id="""&amp;_xlfn.ENCODEURL(G70)&amp;"col""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0" s="1" t="str">
        <f>"&lt;li data-id=""playthrough_"&amp;VLOOKUP(G70,Zones!A:B,2,0)&amp;"_"&amp;C70&amp;""" class="""&amp;E70&amp;"""&gt;"&amp;H70&amp;"&lt;/li&gt;"</f>
        <v>&lt;li data-id="playthrough_7_12" class="f_none"&gt;Pick up the Enemy Skill Materia after the battle.&lt;/li&gt;</v>
      </c>
      <c r="L70" s="1" t="str">
        <f t="shared" si="1"/>
        <v>&lt;li data-id="playthrough_7_12" class="f_none"&gt;Pick up the Enemy Skill Materia after the battle.&lt;/li&gt;</v>
      </c>
      <c r="M70" s="2" t="s">
        <v>442</v>
      </c>
    </row>
    <row r="71" spans="1:13" x14ac:dyDescent="0.25">
      <c r="A71" s="1">
        <v>70</v>
      </c>
      <c r="B71" s="1">
        <f>VLOOKUP(G71,Zones!A:B,2,0)</f>
        <v>7</v>
      </c>
      <c r="C71" s="1">
        <f>COUNTIF($G$2:G71,G71)</f>
        <v>13</v>
      </c>
      <c r="D71" s="1" t="s">
        <v>414</v>
      </c>
      <c r="E71" s="1" t="s">
        <v>423</v>
      </c>
      <c r="F71" s="1">
        <f>LEN(H71)</f>
        <v>127</v>
      </c>
      <c r="G71" s="1" t="s">
        <v>3</v>
      </c>
      <c r="H71" s="1" t="s">
        <v>491</v>
      </c>
      <c r="J71" s="1" t="str">
        <f>"&lt;/ul&gt;&lt;h3 id="""&amp;_xlfn.ENCODEURL(G71)&amp;"""&gt;&lt;a href=""#"&amp;_xlfn.ENCODEURL(G71)&amp;"_col"" data-toggle=""collapse"" class=""btn btn-primary btn-collapse btn-sm""&gt;&lt;/a&gt;&lt;a href=""#""&gt;"&amp;G71&amp;"&lt;/a&gt; &lt;span id=""playthrough_totals_"&amp;VLOOKUP(G71,Zones!A:B,2,0)&amp;"""&gt;&lt;/span&gt;&lt;/h3&gt;&lt;ul id="""&amp;_xlfn.ENCODEURL(G71)&amp;"col""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1" s="1" t="str">
        <f>"&lt;li data-id=""playthrough_"&amp;VLOOKUP(G71,Zones!A:B,2,0)&amp;"_"&amp;C71&amp;""" class="""&amp;E71&amp;"""&gt;"&amp;H71&amp;"&lt;/li&gt;"</f>
        <v>&lt;li data-id="playthrough_7_13" class="f_none"&gt;Pick up the 68th floor Keycard from an employee on the upper level of this room. There are two potions in plain sight near him.&lt;/li&gt;</v>
      </c>
      <c r="L71" s="1" t="str">
        <f t="shared" si="1"/>
        <v>&lt;li data-id="playthrough_7_13" class="f_none"&gt;Pick up the 68th floor Keycard from an employee on the upper level of this room. There are two potions in plain sight near him.&lt;/li&gt;</v>
      </c>
      <c r="M71" s="2" t="s">
        <v>442</v>
      </c>
    </row>
    <row r="72" spans="1:13" x14ac:dyDescent="0.25">
      <c r="A72" s="1">
        <v>71</v>
      </c>
      <c r="B72" s="1">
        <f>VLOOKUP(G72,Zones!A:B,2,0)</f>
        <v>7</v>
      </c>
      <c r="C72" s="1">
        <f>COUNTIF($G$2:G72,G72)</f>
        <v>14</v>
      </c>
      <c r="D72" s="1" t="s">
        <v>414</v>
      </c>
      <c r="E72" s="1" t="s">
        <v>423</v>
      </c>
      <c r="F72" s="1">
        <f>LEN(H72)</f>
        <v>63</v>
      </c>
      <c r="G72" s="1" t="s">
        <v>3</v>
      </c>
      <c r="H72" s="1" t="s">
        <v>71</v>
      </c>
      <c r="J72" s="1" t="str">
        <f>"&lt;/ul&gt;&lt;h3 id="""&amp;_xlfn.ENCODEURL(G72)&amp;"""&gt;&lt;a href=""#"&amp;_xlfn.ENCODEURL(G72)&amp;"_col"" data-toggle=""collapse"" class=""btn btn-primary btn-collapse btn-sm""&gt;&lt;/a&gt;&lt;a href=""#""&gt;"&amp;G72&amp;"&lt;/a&gt; &lt;span id=""playthrough_totals_"&amp;VLOOKUP(G72,Zones!A:B,2,0)&amp;"""&gt;&lt;/span&gt;&lt;/h3&gt;&lt;ul id="""&amp;_xlfn.ENCODEURL(G72)&amp;"col""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2" s="1" t="str">
        <f>"&lt;li data-id=""playthrough_"&amp;VLOOKUP(G72,Zones!A:B,2,0)&amp;"_"&amp;C72&amp;""" class="""&amp;E72&amp;"""&gt;"&amp;H72&amp;"&lt;/li&gt;"</f>
        <v>&lt;li data-id="playthrough_7_14" class="f_none"&gt;You'll pick up another two potions on your way to the elevator.&lt;/li&gt;</v>
      </c>
      <c r="L72" s="1" t="str">
        <f t="shared" si="1"/>
        <v>&lt;li data-id="playthrough_7_14" class="f_none"&gt;You'll pick up another two potions on your way to the elevator.&lt;/li&gt;</v>
      </c>
      <c r="M72" s="2" t="s">
        <v>442</v>
      </c>
    </row>
    <row r="73" spans="1:13" x14ac:dyDescent="0.25">
      <c r="A73" s="1">
        <v>72</v>
      </c>
      <c r="B73" s="1">
        <f>VLOOKUP(G73,Zones!A:B,2,0)</f>
        <v>7</v>
      </c>
      <c r="C73" s="1">
        <f>COUNTIF($G$2:G73,G73)</f>
        <v>15</v>
      </c>
      <c r="D73" s="1" t="s">
        <v>414</v>
      </c>
      <c r="E73" s="1" t="s">
        <v>423</v>
      </c>
      <c r="F73" s="1">
        <f>LEN(H73)</f>
        <v>34</v>
      </c>
      <c r="G73" s="1" t="s">
        <v>3</v>
      </c>
      <c r="H73" s="1" t="s">
        <v>72</v>
      </c>
      <c r="J73" s="1" t="str">
        <f>"&lt;/ul&gt;&lt;h3 id="""&amp;_xlfn.ENCODEURL(G73)&amp;"""&gt;&lt;a href=""#"&amp;_xlfn.ENCODEURL(G73)&amp;"_col"" data-toggle=""collapse"" class=""btn btn-primary btn-collapse btn-sm""&gt;&lt;/a&gt;&lt;a href=""#""&gt;"&amp;G73&amp;"&lt;/a&gt; &lt;span id=""playthrough_totals_"&amp;VLOOKUP(G73,Zones!A:B,2,0)&amp;"""&gt;&lt;/span&gt;&lt;/h3&gt;&lt;ul id="""&amp;_xlfn.ENCODEURL(G73)&amp;"col""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3" s="1" t="str">
        <f>"&lt;li data-id=""playthrough_"&amp;VLOOKUP(G73,Zones!A:B,2,0)&amp;"_"&amp;C73&amp;""" class="""&amp;E73&amp;"""&gt;"&amp;H73&amp;"&lt;/li&gt;"</f>
        <v>&lt;li data-id="playthrough_7_15" class="f_none"&gt;Boss: Hundred Gunner &amp; Heil Gunner&lt;/li&gt;</v>
      </c>
      <c r="L73" s="1" t="str">
        <f t="shared" si="1"/>
        <v>&lt;li data-id="playthrough_7_15" class="f_none"&gt;Boss: Hundred Gunner &amp; Heil Gunner&lt;/li&gt;</v>
      </c>
      <c r="M73" s="2" t="s">
        <v>442</v>
      </c>
    </row>
    <row r="74" spans="1:13" x14ac:dyDescent="0.25">
      <c r="A74" s="1">
        <v>73</v>
      </c>
      <c r="B74" s="1">
        <f>VLOOKUP(G74,Zones!A:B,2,0)</f>
        <v>7</v>
      </c>
      <c r="C74" s="1">
        <f>COUNTIF($G$2:G74,G74)</f>
        <v>16</v>
      </c>
      <c r="D74" s="1" t="s">
        <v>414</v>
      </c>
      <c r="E74" s="1" t="s">
        <v>423</v>
      </c>
      <c r="F74" s="1">
        <f>LEN(H74)</f>
        <v>11</v>
      </c>
      <c r="G74" s="1" t="s">
        <v>3</v>
      </c>
      <c r="H74" s="1" t="s">
        <v>73</v>
      </c>
      <c r="J74" s="1" t="str">
        <f>"&lt;/ul&gt;&lt;h3 id="""&amp;_xlfn.ENCODEURL(G74)&amp;"""&gt;&lt;a href=""#"&amp;_xlfn.ENCODEURL(G74)&amp;"_col"" data-toggle=""collapse"" class=""btn btn-primary btn-collapse btn-sm""&gt;&lt;/a&gt;&lt;a href=""#""&gt;"&amp;G74&amp;"&lt;/a&gt; &lt;span id=""playthrough_totals_"&amp;VLOOKUP(G74,Zones!A:B,2,0)&amp;"""&gt;&lt;/span&gt;&lt;/h3&gt;&lt;ul id="""&amp;_xlfn.ENCODEURL(G74)&amp;"col""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4" s="1" t="str">
        <f>"&lt;li data-id=""playthrough_"&amp;VLOOKUP(G74,Zones!A:B,2,0)&amp;"_"&amp;C74&amp;""" class="""&amp;E74&amp;"""&gt;"&amp;H74&amp;"&lt;/li&gt;"</f>
        <v>&lt;li data-id="playthrough_7_16" class="f_none"&gt;Boss: Rufus&lt;/li&gt;</v>
      </c>
      <c r="L74" s="1" t="str">
        <f t="shared" si="1"/>
        <v>&lt;li data-id="playthrough_7_16" class="f_none"&gt;Boss: Rufus&lt;/li&gt;</v>
      </c>
      <c r="M74" s="2" t="s">
        <v>442</v>
      </c>
    </row>
    <row r="75" spans="1:13" x14ac:dyDescent="0.25">
      <c r="A75" s="1">
        <v>74</v>
      </c>
      <c r="B75" s="1">
        <f>VLOOKUP(G75,Zones!A:B,2,0)</f>
        <v>7</v>
      </c>
      <c r="C75" s="1">
        <f>COUNTIF($G$2:G75,G75)</f>
        <v>17</v>
      </c>
      <c r="D75" s="1" t="s">
        <v>414</v>
      </c>
      <c r="E75" s="1" t="s">
        <v>423</v>
      </c>
      <c r="F75" s="1">
        <f>LEN(H75)</f>
        <v>16</v>
      </c>
      <c r="G75" s="1" t="s">
        <v>3</v>
      </c>
      <c r="H75" s="1" t="s">
        <v>74</v>
      </c>
      <c r="J75" s="1" t="str">
        <f>"&lt;/ul&gt;&lt;h3 id="""&amp;_xlfn.ENCODEURL(G75)&amp;"""&gt;&lt;a href=""#"&amp;_xlfn.ENCODEURL(G75)&amp;"_col"" data-toggle=""collapse"" class=""btn btn-primary btn-collapse btn-sm""&gt;&lt;/a&gt;&lt;a href=""#""&gt;"&amp;G75&amp;"&lt;/a&gt; &lt;span id=""playthrough_totals_"&amp;VLOOKUP(G75,Zones!A:B,2,0)&amp;"""&gt;&lt;/span&gt;&lt;/h3&gt;&lt;ul id="""&amp;_xlfn.ENCODEURL(G75)&amp;"col""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5" s="1" t="str">
        <f>"&lt;li data-id=""playthrough_"&amp;VLOOKUP(G75,Zones!A:B,2,0)&amp;"_"&amp;C75&amp;""" class="""&amp;E75&amp;"""&gt;"&amp;H75&amp;"&lt;/li&gt;"</f>
        <v>&lt;li data-id="playthrough_7_17" class="f_none"&gt;Boss: Motor Ball&lt;/li&gt;</v>
      </c>
      <c r="L75" s="1" t="str">
        <f t="shared" si="1"/>
        <v>&lt;li data-id="playthrough_7_17" class="f_none"&gt;Boss: Motor Ball&lt;/li&gt;</v>
      </c>
      <c r="M75" s="2" t="s">
        <v>442</v>
      </c>
    </row>
    <row r="76" spans="1:13" x14ac:dyDescent="0.25">
      <c r="A76" s="1">
        <v>75</v>
      </c>
      <c r="B76" s="1">
        <f>VLOOKUP(G76,Zones!A:B,2,0)</f>
        <v>8</v>
      </c>
      <c r="C76" s="1">
        <f>COUNTIF($G$2:G76,G76)</f>
        <v>1</v>
      </c>
      <c r="D76" s="1" t="s">
        <v>414</v>
      </c>
      <c r="E76" s="1" t="s">
        <v>423</v>
      </c>
      <c r="F76" s="1">
        <f>LEN(H76)</f>
        <v>319</v>
      </c>
      <c r="G76" s="1" t="s">
        <v>4</v>
      </c>
      <c r="H76" s="1" t="s">
        <v>75</v>
      </c>
      <c r="J76" s="1" t="str">
        <f>"&lt;/ul&gt;&lt;h3 id="""&amp;_xlfn.ENCODEURL(G76)&amp;"""&gt;&lt;a href=""#"&amp;_xlfn.ENCODEURL(G76)&amp;"_col"" data-toggle=""collapse"" class=""btn btn-primary btn-collapse btn-sm""&gt;&lt;/a&gt;&lt;a href=""#""&gt;"&amp;G76&amp;"&lt;/a&gt; &lt;span id=""playthrough_totals_"&amp;VLOOKUP(G76,Zones!A:B,2,0)&amp;"""&gt;&lt;/span&gt;&lt;/h3&gt;&lt;ul id="""&amp;_xlfn.ENCODEURL(G76)&amp;"col"" class=""collapse in""&gt;"</f>
        <v>&lt;/ul&gt;&lt;h3 id="Kalm"&gt;&lt;a href="#Kalm_col" data-toggle="collapse" class="btn btn-primary btn-collapse btn-sm"&gt;&lt;/a&gt;&lt;a href="#"&gt;Kalm&lt;/a&gt; &lt;span id="playthrough_totals_8"&gt;&lt;/span&gt;&lt;/h3&gt;&lt;ul id="Kalmcol" class="collapse in"&gt;</v>
      </c>
      <c r="K76" s="1" t="str">
        <f>"&lt;li data-id=""playthrough_"&amp;VLOOKUP(G76,Zones!A:B,2,0)&amp;"_"&amp;C76&amp;""" class="""&amp;E76&amp;"""&gt;"&amp;H76&amp;"&lt;/li&gt;"</f>
        <v>&lt;li data-id="playthrough_8_1" class="f_none"&gt;You can learn the Enemy Skill: Matra Magic from the custom sweepers in the area around Midgar. The character holding the materia needs to be hit by the skill, survive, and then you must win the battle in order to actually learn it. You can also steal Atomic Scissors from them, which is a bit of an upgrade for Barret. &lt;/li&gt;</v>
      </c>
      <c r="L76" s="1" t="str">
        <f t="shared" si="1"/>
        <v>&lt;/ul&gt;&lt;h3 id="Kalm"&gt;&lt;a href="#Kalm_col" data-toggle="collapse" class="btn btn-primary btn-collapse btn-sm"&gt;&lt;/a&gt;&lt;a href="#"&gt;Kalm&lt;/a&gt; &lt;span id="playthrough_totals_8"&gt;&lt;/span&gt;&lt;/h3&gt;&lt;ul id="Kalmcol" class="collapse in"&gt;&lt;li data-id="playthrough_8_1" class="f_none"&gt;You can learn the Enemy Skill: Matra Magic from the custom sweepers in the area around Midgar. The character holding the materia needs to be hit by the skill, survive, and then you must win the battle in order to actually learn it. You can also steal Atomic Scissors from them, which is a bit of an upgrade for Barret. &lt;/li&gt;</v>
      </c>
      <c r="M76" s="2" t="s">
        <v>442</v>
      </c>
    </row>
    <row r="77" spans="1:13" x14ac:dyDescent="0.25">
      <c r="A77" s="1">
        <v>76</v>
      </c>
      <c r="B77" s="1">
        <f>VLOOKUP(G77,Zones!A:B,2,0)</f>
        <v>8</v>
      </c>
      <c r="C77" s="1">
        <f>COUNTIF($G$2:G77,G77)</f>
        <v>2</v>
      </c>
      <c r="D77" s="1" t="s">
        <v>414</v>
      </c>
      <c r="E77" s="1" t="s">
        <v>423</v>
      </c>
      <c r="F77" s="1">
        <f>LEN(H77)</f>
        <v>166</v>
      </c>
      <c r="G77" s="1" t="s">
        <v>4</v>
      </c>
      <c r="H77" s="1" t="s">
        <v>76</v>
      </c>
      <c r="J77" s="1" t="str">
        <f>"&lt;/ul&gt;&lt;h3 id="""&amp;_xlfn.ENCODEURL(G77)&amp;"""&gt;&lt;a href=""#"&amp;_xlfn.ENCODEURL(G77)&amp;"_col"" data-toggle=""collapse"" class=""btn btn-primary btn-collapse btn-sm""&gt;&lt;/a&gt;&lt;a href=""#""&gt;"&amp;G77&amp;"&lt;/a&gt; &lt;span id=""playthrough_totals_"&amp;VLOOKUP(G77,Zones!A:B,2,0)&amp;"""&gt;&lt;/span&gt;&lt;/h3&gt;&lt;ul id="""&amp;_xlfn.ENCODEURL(G77)&amp;"col"" class=""collapse in""&gt;"</f>
        <v>&lt;/ul&gt;&lt;h3 id="Kalm"&gt;&lt;a href="#Kalm_col" data-toggle="collapse" class="btn btn-primary btn-collapse btn-sm"&gt;&lt;/a&gt;&lt;a href="#"&gt;Kalm&lt;/a&gt; &lt;span id="playthrough_totals_8"&gt;&lt;/span&gt;&lt;/h3&gt;&lt;ul id="Kalmcol" class="collapse in"&gt;</v>
      </c>
      <c r="K77" s="1" t="str">
        <f>"&lt;li data-id=""playthrough_"&amp;VLOOKUP(G77,Zones!A:B,2,0)&amp;"_"&amp;C77&amp;""" class="""&amp;E77&amp;"""&gt;"&amp;H77&amp;"&lt;/li&gt;"</f>
        <v>&lt;li data-id="playthrough_8_2" class="f_none"&gt;During the flashback in Kalm, explore Tifa's house, play on the piano and tell Tifa you jammed on it. You'll receive an elemental materia later in the game if you do.&lt;/li&gt;</v>
      </c>
      <c r="L77" s="1" t="str">
        <f t="shared" si="1"/>
        <v>&lt;li data-id="playthrough_8_2" class="f_none"&gt;During the flashback in Kalm, explore Tifa's house, play on the piano and tell Tifa you jammed on it. You'll receive an elemental materia later in the game if you do.&lt;/li&gt;</v>
      </c>
      <c r="M77" s="2" t="s">
        <v>442</v>
      </c>
    </row>
    <row r="78" spans="1:13" x14ac:dyDescent="0.25">
      <c r="A78" s="1">
        <v>77</v>
      </c>
      <c r="B78" s="1">
        <f>VLOOKUP(G78,Zones!A:B,2,0)</f>
        <v>8</v>
      </c>
      <c r="C78" s="1">
        <f>COUNTIF($G$2:G78,G78)</f>
        <v>3</v>
      </c>
      <c r="D78" s="1" t="s">
        <v>414</v>
      </c>
      <c r="E78" s="1" t="s">
        <v>423</v>
      </c>
      <c r="F78" s="1">
        <f>LEN(H78)</f>
        <v>127</v>
      </c>
      <c r="G78" s="1" t="s">
        <v>4</v>
      </c>
      <c r="H78" s="1" t="s">
        <v>77</v>
      </c>
      <c r="J78" s="1" t="str">
        <f>"&lt;/ul&gt;&lt;h3 id="""&amp;_xlfn.ENCODEURL(G78)&amp;"""&gt;&lt;a href=""#"&amp;_xlfn.ENCODEURL(G78)&amp;"_col"" data-toggle=""collapse"" class=""btn btn-primary btn-collapse btn-sm""&gt;&lt;/a&gt;&lt;a href=""#""&gt;"&amp;G78&amp;"&lt;/a&gt; &lt;span id=""playthrough_totals_"&amp;VLOOKUP(G78,Zones!A:B,2,0)&amp;"""&gt;&lt;/span&gt;&lt;/h3&gt;&lt;ul id="""&amp;_xlfn.ENCODEURL(G78)&amp;"col"" class=""collapse in""&gt;"</f>
        <v>&lt;/ul&gt;&lt;h3 id="Kalm"&gt;&lt;a href="#Kalm_col" data-toggle="collapse" class="btn btn-primary btn-collapse btn-sm"&gt;&lt;/a&gt;&lt;a href="#"&gt;Kalm&lt;/a&gt; &lt;span id="playthrough_totals_8"&gt;&lt;/span&gt;&lt;/h3&gt;&lt;ul id="Kalmcol" class="collapse in"&gt;</v>
      </c>
      <c r="K78" s="1" t="str">
        <f>"&lt;li data-id=""playthrough_"&amp;VLOOKUP(G78,Zones!A:B,2,0)&amp;"_"&amp;C78&amp;""" class="""&amp;E78&amp;"""&gt;"&amp;H78&amp;"&lt;/li&gt;"</f>
        <v>&lt;li data-id="playthrough_8_3" class="f_none"&gt;After the flashback, head back upstairs and examine the cabinet behind the stairs. Check five times and you'll get a megalixer.&lt;/li&gt;</v>
      </c>
      <c r="L78" s="1" t="str">
        <f t="shared" si="1"/>
        <v>&lt;li data-id="playthrough_8_3" class="f_none"&gt;After the flashback, head back upstairs and examine the cabinet behind the stairs. Check five times and you'll get a megalixer.&lt;/li&gt;</v>
      </c>
      <c r="M78" s="2" t="s">
        <v>442</v>
      </c>
    </row>
    <row r="79" spans="1:13" x14ac:dyDescent="0.25">
      <c r="A79" s="1">
        <v>78</v>
      </c>
      <c r="B79" s="1">
        <f>VLOOKUP(G79,Zones!A:B,2,0)</f>
        <v>8</v>
      </c>
      <c r="C79" s="1">
        <f>COUNTIF($G$2:G79,G79)</f>
        <v>4</v>
      </c>
      <c r="D79" s="1" t="s">
        <v>414</v>
      </c>
      <c r="E79" s="1" t="s">
        <v>423</v>
      </c>
      <c r="F79" s="1">
        <f>LEN(H79)</f>
        <v>62</v>
      </c>
      <c r="G79" s="1" t="s">
        <v>4</v>
      </c>
      <c r="H79" s="1" t="s">
        <v>78</v>
      </c>
      <c r="J79" s="1" t="str">
        <f>"&lt;/ul&gt;&lt;h3 id="""&amp;_xlfn.ENCODEURL(G79)&amp;"""&gt;&lt;a href=""#"&amp;_xlfn.ENCODEURL(G79)&amp;"_col"" data-toggle=""collapse"" class=""btn btn-primary btn-collapse btn-sm""&gt;&lt;/a&gt;&lt;a href=""#""&gt;"&amp;G79&amp;"&lt;/a&gt; &lt;span id=""playthrough_totals_"&amp;VLOOKUP(G79,Zones!A:B,2,0)&amp;"""&gt;&lt;/span&gt;&lt;/h3&gt;&lt;ul id="""&amp;_xlfn.ENCODEURL(G79)&amp;"col"" class=""collapse in""&gt;"</f>
        <v>&lt;/ul&gt;&lt;h3 id="Kalm"&gt;&lt;a href="#Kalm_col" data-toggle="collapse" class="btn btn-primary btn-collapse btn-sm"&gt;&lt;/a&gt;&lt;a href="#"&gt;Kalm&lt;/a&gt; &lt;span id="playthrough_totals_8"&gt;&lt;/span&gt;&lt;/h3&gt;&lt;ul id="Kalmcol" class="collapse in"&gt;</v>
      </c>
      <c r="K79" s="1" t="str">
        <f>"&lt;li data-id=""playthrough_"&amp;VLOOKUP(G79,Zones!A:B,2,0)&amp;"_"&amp;C79&amp;""" class="""&amp;E79&amp;"""&gt;"&amp;H79&amp;"&lt;/li&gt;"</f>
        <v>&lt;li data-id="playthrough_8_4" class="f_none"&gt;Check the house to the right of the inn. You'll find an ether.&lt;/li&gt;</v>
      </c>
      <c r="L79" s="1" t="str">
        <f t="shared" si="1"/>
        <v>&lt;li data-id="playthrough_8_4" class="f_none"&gt;Check the house to the right of the inn. You'll find an ether.&lt;/li&gt;</v>
      </c>
      <c r="M79" s="2" t="s">
        <v>442</v>
      </c>
    </row>
    <row r="80" spans="1:13" x14ac:dyDescent="0.25">
      <c r="A80" s="1">
        <v>79</v>
      </c>
      <c r="B80" s="1">
        <f>VLOOKUP(G80,Zones!A:B,2,0)</f>
        <v>8</v>
      </c>
      <c r="C80" s="1">
        <f>COUNTIF($G$2:G80,G80)</f>
        <v>5</v>
      </c>
      <c r="D80" s="1" t="s">
        <v>414</v>
      </c>
      <c r="E80" s="1" t="s">
        <v>423</v>
      </c>
      <c r="F80" s="1">
        <f>LEN(H80)</f>
        <v>95</v>
      </c>
      <c r="G80" s="1" t="s">
        <v>4</v>
      </c>
      <c r="H80" s="1" t="s">
        <v>79</v>
      </c>
      <c r="J80" s="1" t="str">
        <f>"&lt;/ul&gt;&lt;h3 id="""&amp;_xlfn.ENCODEURL(G80)&amp;"""&gt;&lt;a href=""#"&amp;_xlfn.ENCODEURL(G80)&amp;"_col"" data-toggle=""collapse"" class=""btn btn-primary btn-collapse btn-sm""&gt;&lt;/a&gt;&lt;a href=""#""&gt;"&amp;G80&amp;"&lt;/a&gt; &lt;span id=""playthrough_totals_"&amp;VLOOKUP(G80,Zones!A:B,2,0)&amp;"""&gt;&lt;/span&gt;&lt;/h3&gt;&lt;ul id="""&amp;_xlfn.ENCODEURL(G80)&amp;"col"" class=""collapse in""&gt;"</f>
        <v>&lt;/ul&gt;&lt;h3 id="Kalm"&gt;&lt;a href="#Kalm_col" data-toggle="collapse" class="btn btn-primary btn-collapse btn-sm"&gt;&lt;/a&gt;&lt;a href="#"&gt;Kalm&lt;/a&gt; &lt;span id="playthrough_totals_8"&gt;&lt;/span&gt;&lt;/h3&gt;&lt;ul id="Kalmcol" class="collapse in"&gt;</v>
      </c>
      <c r="K80" s="1" t="str">
        <f>"&lt;li data-id=""playthrough_"&amp;VLOOKUP(G80,Zones!A:B,2,0)&amp;"_"&amp;C80&amp;""" class="""&amp;E80&amp;"""&gt;"&amp;H80&amp;"&lt;/li&gt;"</f>
        <v>&lt;li data-id="playthrough_8_5" class="f_none"&gt;You'll find another ether in the house to the right of that, in the middle of the row of three.&lt;/li&gt;</v>
      </c>
      <c r="L80" s="1" t="str">
        <f t="shared" si="1"/>
        <v>&lt;li data-id="playthrough_8_5" class="f_none"&gt;You'll find another ether in the house to the right of that, in the middle of the row of three.&lt;/li&gt;</v>
      </c>
      <c r="M80" s="2" t="s">
        <v>442</v>
      </c>
    </row>
    <row r="81" spans="1:13" x14ac:dyDescent="0.25">
      <c r="A81" s="1">
        <v>80</v>
      </c>
      <c r="B81" s="1">
        <f>VLOOKUP(G81,Zones!A:B,2,0)</f>
        <v>8</v>
      </c>
      <c r="C81" s="1">
        <f>COUNTIF($G$2:G81,G81)</f>
        <v>6</v>
      </c>
      <c r="D81" s="1" t="s">
        <v>414</v>
      </c>
      <c r="E81" s="1" t="s">
        <v>423</v>
      </c>
      <c r="F81" s="1">
        <f>LEN(H81)</f>
        <v>74</v>
      </c>
      <c r="G81" s="1" t="s">
        <v>4</v>
      </c>
      <c r="H81" s="1" t="s">
        <v>80</v>
      </c>
      <c r="J81" s="1" t="str">
        <f>"&lt;/ul&gt;&lt;h3 id="""&amp;_xlfn.ENCODEURL(G81)&amp;"""&gt;&lt;a href=""#"&amp;_xlfn.ENCODEURL(G81)&amp;"_col"" data-toggle=""collapse"" class=""btn btn-primary btn-collapse btn-sm""&gt;&lt;/a&gt;&lt;a href=""#""&gt;"&amp;G81&amp;"&lt;/a&gt; &lt;span id=""playthrough_totals_"&amp;VLOOKUP(G81,Zones!A:B,2,0)&amp;"""&gt;&lt;/span&gt;&lt;/h3&gt;&lt;ul id="""&amp;_xlfn.ENCODEURL(G81)&amp;"col"" class=""collapse in""&gt;"</f>
        <v>&lt;/ul&gt;&lt;h3 id="Kalm"&gt;&lt;a href="#Kalm_col" data-toggle="collapse" class="btn btn-primary btn-collapse btn-sm"&gt;&lt;/a&gt;&lt;a href="#"&gt;Kalm&lt;/a&gt; &lt;span id="playthrough_totals_8"&gt;&lt;/span&gt;&lt;/h3&gt;&lt;ul id="Kalmcol" class="collapse in"&gt;</v>
      </c>
      <c r="K81" s="1" t="str">
        <f>"&lt;li data-id=""playthrough_"&amp;VLOOKUP(G81,Zones!A:B,2,0)&amp;"_"&amp;C81&amp;""" class="""&amp;E81&amp;"""&gt;"&amp;H81&amp;"&lt;/li&gt;"</f>
        <v>&lt;li data-id="playthrough_8_6" class="f_none"&gt;In the final house in the row you'll find a Peacemaker and a Guard Source.&lt;/li&gt;</v>
      </c>
      <c r="L81" s="1" t="str">
        <f t="shared" si="1"/>
        <v>&lt;li data-id="playthrough_8_6" class="f_none"&gt;In the final house in the row you'll find a Peacemaker and a Guard Source.&lt;/li&gt;</v>
      </c>
      <c r="M81" s="2" t="s">
        <v>442</v>
      </c>
    </row>
    <row r="82" spans="1:13" x14ac:dyDescent="0.25">
      <c r="A82" s="1">
        <v>81</v>
      </c>
      <c r="B82" s="1">
        <f>VLOOKUP(G82,Zones!A:B,2,0)</f>
        <v>8</v>
      </c>
      <c r="C82" s="1">
        <f>COUNTIF($G$2:G82,G82)</f>
        <v>7</v>
      </c>
      <c r="D82" s="1" t="s">
        <v>414</v>
      </c>
      <c r="E82" s="1" t="s">
        <v>423</v>
      </c>
      <c r="F82" s="1">
        <f>LEN(H82)</f>
        <v>71</v>
      </c>
      <c r="G82" s="1" t="s">
        <v>4</v>
      </c>
      <c r="H82" s="1" t="s">
        <v>81</v>
      </c>
      <c r="J82" s="1" t="str">
        <f>"&lt;/ul&gt;&lt;h3 id="""&amp;_xlfn.ENCODEURL(G82)&amp;"""&gt;&lt;a href=""#"&amp;_xlfn.ENCODEURL(G82)&amp;"_col"" data-toggle=""collapse"" class=""btn btn-primary btn-collapse btn-sm""&gt;&lt;/a&gt;&lt;a href=""#""&gt;"&amp;G82&amp;"&lt;/a&gt; &lt;span id=""playthrough_totals_"&amp;VLOOKUP(G82,Zones!A:B,2,0)&amp;"""&gt;&lt;/span&gt;&lt;/h3&gt;&lt;ul id="""&amp;_xlfn.ENCODEURL(G82)&amp;"col"" class=""collapse in""&gt;"</f>
        <v>&lt;/ul&gt;&lt;h3 id="Kalm"&gt;&lt;a href="#Kalm_col" data-toggle="collapse" class="btn btn-primary btn-collapse btn-sm"&gt;&lt;/a&gt;&lt;a href="#"&gt;Kalm&lt;/a&gt; &lt;span id="playthrough_totals_8"&gt;&lt;/span&gt;&lt;/h3&gt;&lt;ul id="Kalmcol" class="collapse in"&gt;</v>
      </c>
      <c r="K82" s="1" t="str">
        <f>"&lt;li data-id=""playthrough_"&amp;VLOOKUP(G82,Zones!A:B,2,0)&amp;"_"&amp;C82&amp;""" class="""&amp;E82&amp;"""&gt;"&amp;H82&amp;"&lt;/li&gt;"</f>
        <v>&lt;li data-id="playthrough_8_7" class="f_none"&gt;You'll find another ether in the house on the other side of the square.&lt;/li&gt;</v>
      </c>
      <c r="L82" s="1" t="str">
        <f t="shared" si="1"/>
        <v>&lt;li data-id="playthrough_8_7" class="f_none"&gt;You'll find another ether in the house on the other side of the square.&lt;/li&gt;</v>
      </c>
      <c r="M82" s="2" t="s">
        <v>442</v>
      </c>
    </row>
    <row r="83" spans="1:13" x14ac:dyDescent="0.25">
      <c r="A83" s="1">
        <v>82</v>
      </c>
      <c r="B83" s="1">
        <f>VLOOKUP(G83,Zones!A:B,2,0)</f>
        <v>8</v>
      </c>
      <c r="C83" s="1">
        <f>COUNTIF($G$2:G83,G83)</f>
        <v>8</v>
      </c>
      <c r="D83" s="1" t="s">
        <v>414</v>
      </c>
      <c r="E83" s="1" t="s">
        <v>423</v>
      </c>
      <c r="F83" s="1">
        <f>LEN(H83)</f>
        <v>88</v>
      </c>
      <c r="G83" s="1" t="s">
        <v>4</v>
      </c>
      <c r="H83" s="1" t="s">
        <v>82</v>
      </c>
      <c r="J83" s="1" t="str">
        <f>"&lt;/ul&gt;&lt;h3 id="""&amp;_xlfn.ENCODEURL(G83)&amp;"""&gt;&lt;a href=""#"&amp;_xlfn.ENCODEURL(G83)&amp;"_col"" data-toggle=""collapse"" class=""btn btn-primary btn-collapse btn-sm""&gt;&lt;/a&gt;&lt;a href=""#""&gt;"&amp;G83&amp;"&lt;/a&gt; &lt;span id=""playthrough_totals_"&amp;VLOOKUP(G83,Zones!A:B,2,0)&amp;"""&gt;&lt;/span&gt;&lt;/h3&gt;&lt;ul id="""&amp;_xlfn.ENCODEURL(G83)&amp;"col"" class=""collapse in""&gt;"</f>
        <v>&lt;/ul&gt;&lt;h3 id="Kalm"&gt;&lt;a href="#Kalm_col" data-toggle="collapse" class="btn btn-primary btn-collapse btn-sm"&gt;&lt;/a&gt;&lt;a href="#"&gt;Kalm&lt;/a&gt; &lt;span id="playthrough_totals_8"&gt;&lt;/span&gt;&lt;/h3&gt;&lt;ul id="Kalmcol" class="collapse in"&gt;</v>
      </c>
      <c r="K83" s="1" t="str">
        <f>"&lt;li data-id=""playthrough_"&amp;VLOOKUP(G83,Zones!A:B,2,0)&amp;"_"&amp;C83&amp;""" class="""&amp;E83&amp;"""&gt;"&amp;H83&amp;"&lt;/li&gt;"</f>
        <v>&lt;li data-id="playthrough_8_8" class="f_none"&gt;The materia store has some new spells for you; they have the Earth and the Heal Materia.&lt;/li&gt;</v>
      </c>
      <c r="L83" s="1" t="str">
        <f t="shared" si="1"/>
        <v>&lt;li data-id="playthrough_8_8" class="f_none"&gt;The materia store has some new spells for you; they have the Earth and the Heal Materia.&lt;/li&gt;</v>
      </c>
      <c r="M83" s="2" t="s">
        <v>442</v>
      </c>
    </row>
    <row r="84" spans="1:13" x14ac:dyDescent="0.25">
      <c r="A84" s="1">
        <v>83</v>
      </c>
      <c r="B84" s="1">
        <f>VLOOKUP(G84,Zones!A:B,2,0)</f>
        <v>9</v>
      </c>
      <c r="C84" s="1">
        <f>COUNTIF($G$2:G84,G84)</f>
        <v>1</v>
      </c>
      <c r="D84" s="1" t="s">
        <v>414</v>
      </c>
      <c r="E84" s="1" t="s">
        <v>423</v>
      </c>
      <c r="F84" s="1">
        <f>LEN(H84)</f>
        <v>91</v>
      </c>
      <c r="G84" s="1" t="s">
        <v>5</v>
      </c>
      <c r="H84" s="1" t="s">
        <v>83</v>
      </c>
      <c r="J84" s="1" t="str">
        <f>"&lt;/ul&gt;&lt;h3 id="""&amp;_xlfn.ENCODEURL(G84)&amp;"""&gt;&lt;a href=""#"&amp;_xlfn.ENCODEURL(G84)&amp;"_col"" data-toggle=""collapse"" class=""btn btn-primary btn-collapse btn-sm""&gt;&lt;/a&gt;&lt;a href=""#""&gt;"&amp;G84&amp;"&lt;/a&gt; &lt;span id=""playthrough_totals_"&amp;VLOOKUP(G84,Zones!A:B,2,0)&amp;"""&gt;&lt;/span&gt;&lt;/h3&gt;&lt;ul id="""&amp;_xlfn.ENCODEURL(G84)&amp;"col""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4" s="1" t="str">
        <f>"&lt;li data-id=""playthrough_"&amp;VLOOKUP(G84,Zones!A:B,2,0)&amp;"_"&amp;C84&amp;""" class="""&amp;E84&amp;"""&gt;"&amp;H84&amp;"&lt;/li&gt;"</f>
        <v>&lt;li data-id="playthrough_9_1" class="f_none"&gt;Speak to the Chocobo at the fence and choose the first option to get the Choco/Mog Materia.&lt;/li&gt;</v>
      </c>
      <c r="L84" s="1" t="str">
        <f t="shared" si="1"/>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in"&gt;&lt;li data-id="playthrough_9_1" class="f_none"&gt;Speak to the Chocobo at the fence and choose the first option to get the Choco/Mog Materia.&lt;/li&gt;</v>
      </c>
      <c r="M84" s="2" t="s">
        <v>442</v>
      </c>
    </row>
    <row r="85" spans="1:13" x14ac:dyDescent="0.25">
      <c r="A85" s="1">
        <v>84</v>
      </c>
      <c r="B85" s="1">
        <f>VLOOKUP(G85,Zones!A:B,2,0)</f>
        <v>9</v>
      </c>
      <c r="C85" s="1">
        <f>COUNTIF($G$2:G85,G85)</f>
        <v>2</v>
      </c>
      <c r="D85" s="1" t="s">
        <v>414</v>
      </c>
      <c r="E85" s="1" t="s">
        <v>423</v>
      </c>
      <c r="F85" s="1">
        <f>LEN(H85)</f>
        <v>46</v>
      </c>
      <c r="G85" s="1" t="s">
        <v>5</v>
      </c>
      <c r="H85" s="1" t="s">
        <v>84</v>
      </c>
      <c r="J85" s="1" t="str">
        <f>"&lt;/ul&gt;&lt;h3 id="""&amp;_xlfn.ENCODEURL(G85)&amp;"""&gt;&lt;a href=""#"&amp;_xlfn.ENCODEURL(G85)&amp;"_col"" data-toggle=""collapse"" class=""btn btn-primary btn-collapse btn-sm""&gt;&lt;/a&gt;&lt;a href=""#""&gt;"&amp;G85&amp;"&lt;/a&gt; &lt;span id=""playthrough_totals_"&amp;VLOOKUP(G85,Zones!A:B,2,0)&amp;"""&gt;&lt;/span&gt;&lt;/h3&gt;&lt;ul id="""&amp;_xlfn.ENCODEURL(G85)&amp;"col""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5" s="1" t="str">
        <f>"&lt;li data-id=""playthrough_"&amp;VLOOKUP(G85,Zones!A:B,2,0)&amp;"_"&amp;C85&amp;""" class="""&amp;E85&amp;"""&gt;"&amp;H85&amp;"&lt;/li&gt;"</f>
        <v>&lt;li data-id="playthrough_9_2" class="f_none"&gt;Buy the Chocobo Lure Materia from Choco-Billy.&lt;/li&gt;</v>
      </c>
      <c r="L85" s="1" t="str">
        <f t="shared" si="1"/>
        <v>&lt;li data-id="playthrough_9_2" class="f_none"&gt;Buy the Chocobo Lure Materia from Choco-Billy.&lt;/li&gt;</v>
      </c>
      <c r="M85" s="2" t="s">
        <v>442</v>
      </c>
    </row>
    <row r="86" spans="1:13" x14ac:dyDescent="0.25">
      <c r="A86" s="1">
        <v>85</v>
      </c>
      <c r="B86" s="1">
        <f>VLOOKUP(G86,Zones!A:B,2,0)</f>
        <v>9</v>
      </c>
      <c r="C86" s="1">
        <f>COUNTIF($G$2:G86,G86)</f>
        <v>3</v>
      </c>
      <c r="D86" s="1" t="s">
        <v>414</v>
      </c>
      <c r="E86" s="1" t="s">
        <v>423</v>
      </c>
      <c r="F86" s="1">
        <f>LEN(H86)</f>
        <v>62</v>
      </c>
      <c r="G86" s="1" t="s">
        <v>5</v>
      </c>
      <c r="H86" s="1" t="s">
        <v>85</v>
      </c>
      <c r="J86" s="1" t="str">
        <f>"&lt;/ul&gt;&lt;h3 id="""&amp;_xlfn.ENCODEURL(G86)&amp;"""&gt;&lt;a href=""#"&amp;_xlfn.ENCODEURL(G86)&amp;"_col"" data-toggle=""collapse"" class=""btn btn-primary btn-collapse btn-sm""&gt;&lt;/a&gt;&lt;a href=""#""&gt;"&amp;G86&amp;"&lt;/a&gt; &lt;span id=""playthrough_totals_"&amp;VLOOKUP(G86,Zones!A:B,2,0)&amp;"""&gt;&lt;/span&gt;&lt;/h3&gt;&lt;ul id="""&amp;_xlfn.ENCODEURL(G86)&amp;"col""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6" s="1" t="str">
        <f>"&lt;li data-id=""playthrough_"&amp;VLOOKUP(G86,Zones!A:B,2,0)&amp;"_"&amp;C86&amp;""" class="""&amp;E86&amp;"""&gt;"&amp;H86&amp;"&lt;/li&gt;"</f>
        <v>&lt;li data-id="playthrough_9_3" class="f_none"&gt;You can learn Level 4 Suicide from Mus near the chocobo ranch.&lt;/li&gt;</v>
      </c>
      <c r="L86" s="1" t="str">
        <f t="shared" si="1"/>
        <v>&lt;li data-id="playthrough_9_3" class="f_none"&gt;You can learn Level 4 Suicide from Mus near the chocobo ranch.&lt;/li&gt;</v>
      </c>
      <c r="M86" s="2" t="s">
        <v>442</v>
      </c>
    </row>
    <row r="87" spans="1:13" x14ac:dyDescent="0.25">
      <c r="A87" s="1">
        <v>86</v>
      </c>
      <c r="B87" s="1">
        <f>VLOOKUP(G87,Zones!A:B,2,0)</f>
        <v>9</v>
      </c>
      <c r="C87" s="1">
        <f>COUNTIF($G$2:G87,G87)</f>
        <v>4</v>
      </c>
      <c r="D87" s="1" t="s">
        <v>414</v>
      </c>
      <c r="E87" s="1" t="s">
        <v>423</v>
      </c>
      <c r="F87" s="1">
        <f>LEN(H87)</f>
        <v>192</v>
      </c>
      <c r="G87" s="1" t="s">
        <v>5</v>
      </c>
      <c r="H87" s="1" t="s">
        <v>86</v>
      </c>
      <c r="J87" s="1" t="str">
        <f>"&lt;/ul&gt;&lt;h3 id="""&amp;_xlfn.ENCODEURL(G87)&amp;"""&gt;&lt;a href=""#"&amp;_xlfn.ENCODEURL(G87)&amp;"_col"" data-toggle=""collapse"" class=""btn btn-primary btn-collapse btn-sm""&gt;&lt;/a&gt;&lt;a href=""#""&gt;"&amp;G87&amp;"&lt;/a&gt; &lt;span id=""playthrough_totals_"&amp;VLOOKUP(G87,Zones!A:B,2,0)&amp;"""&gt;&lt;/span&gt;&lt;/h3&gt;&lt;ul id="""&amp;_xlfn.ENCODEURL(G87)&amp;"col""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7" s="1" t="str">
        <f>"&lt;li data-id=""playthrough_"&amp;VLOOKUP(G87,Zones!A:B,2,0)&amp;"_"&amp;C87&amp;""" class="""&amp;E87&amp;"""&gt;"&amp;H87&amp;"&lt;/li&gt;"</f>
        <v>&lt;li data-id="playthrough_9_4" class="f_none"&gt;Once you have Level 4 Suicide, find a level 16 Chocobo, feed it some Mimett greens and then cast the skill. It'll respond with Chocobuckle. Level 16 Chocobos are accompanied by two Elfadunks. &lt;/li&gt;</v>
      </c>
      <c r="L87" s="1" t="str">
        <f t="shared" si="1"/>
        <v>&lt;li data-id="playthrough_9_4" class="f_none"&gt;Once you have Level 4 Suicide, find a level 16 Chocobo, feed it some Mimett greens and then cast the skill. It'll respond with Chocobuckle. Level 16 Chocobos are accompanied by two Elfadunks. &lt;/li&gt;</v>
      </c>
      <c r="M87" s="2" t="s">
        <v>442</v>
      </c>
    </row>
    <row r="88" spans="1:13" x14ac:dyDescent="0.25">
      <c r="A88" s="1">
        <v>87</v>
      </c>
      <c r="B88" s="1">
        <f>VLOOKUP(G88,Zones!A:B,2,0)</f>
        <v>9</v>
      </c>
      <c r="C88" s="1">
        <f>COUNTIF($G$2:G88,G88)</f>
        <v>5</v>
      </c>
      <c r="D88" s="1" t="s">
        <v>414</v>
      </c>
      <c r="E88" s="1" t="s">
        <v>423</v>
      </c>
      <c r="F88" s="1">
        <f>LEN(H88)</f>
        <v>90</v>
      </c>
      <c r="G88" s="1" t="s">
        <v>5</v>
      </c>
      <c r="H88" s="1" t="s">
        <v>87</v>
      </c>
      <c r="J88" s="1" t="str">
        <f>"&lt;/ul&gt;&lt;h3 id="""&amp;_xlfn.ENCODEURL(G88)&amp;"""&gt;&lt;a href=""#"&amp;_xlfn.ENCODEURL(G88)&amp;"_col"" data-toggle=""collapse"" class=""btn btn-primary btn-collapse btn-sm""&gt;&lt;/a&gt;&lt;a href=""#""&gt;"&amp;G88&amp;"&lt;/a&gt; &lt;span id=""playthrough_totals_"&amp;VLOOKUP(G88,Zones!A:B,2,0)&amp;"""&gt;&lt;/span&gt;&lt;/h3&gt;&lt;ul id="""&amp;_xlfn.ENCODEURL(G88)&amp;"col""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8" s="1" t="str">
        <f>"&lt;li data-id=""playthrough_"&amp;VLOOKUP(G88,Zones!A:B,2,0)&amp;"_"&amp;C88&amp;""" class="""&amp;E88&amp;"""&gt;"&amp;H88&amp;"&lt;/li&gt;"</f>
        <v>&lt;li data-id="playthrough_9_5" class="f_none"&gt;After earning Chocobuckle, catch a Chocobo and head across the marsh to the Mythril Mines.&lt;/li&gt;</v>
      </c>
      <c r="L88" s="1" t="str">
        <f t="shared" si="1"/>
        <v>&lt;li data-id="playthrough_9_5" class="f_none"&gt;After earning Chocobuckle, catch a Chocobo and head across the marsh to the Mythril Mines.&lt;/li&gt;</v>
      </c>
      <c r="M88" s="2" t="s">
        <v>442</v>
      </c>
    </row>
    <row r="89" spans="1:13" x14ac:dyDescent="0.25">
      <c r="A89" s="1">
        <v>88</v>
      </c>
      <c r="B89" s="1">
        <f>VLOOKUP(G89,Zones!A:B,2,0)</f>
        <v>9</v>
      </c>
      <c r="C89" s="1">
        <f>COUNTIF($G$2:G89,G89)</f>
        <v>6</v>
      </c>
      <c r="D89" s="1" t="s">
        <v>414</v>
      </c>
      <c r="E89" s="1" t="s">
        <v>423</v>
      </c>
      <c r="F89" s="1">
        <f>LEN(H89)</f>
        <v>18</v>
      </c>
      <c r="G89" s="1" t="s">
        <v>5</v>
      </c>
      <c r="H89" s="1" t="s">
        <v>88</v>
      </c>
      <c r="J89" s="1" t="str">
        <f>"&lt;/ul&gt;&lt;h3 id="""&amp;_xlfn.ENCODEURL(G89)&amp;"""&gt;&lt;a href=""#"&amp;_xlfn.ENCODEURL(G89)&amp;"_col"" data-toggle=""collapse"" class=""btn btn-primary btn-collapse btn-sm""&gt;&lt;/a&gt;&lt;a href=""#""&gt;"&amp;G89&amp;"&lt;/a&gt; &lt;span id=""playthrough_totals_"&amp;VLOOKUP(G89,Zones!A:B,2,0)&amp;"""&gt;&lt;/span&gt;&lt;/h3&gt;&lt;ul id="""&amp;_xlfn.ENCODEURL(G89)&amp;"col""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9" s="1" t="str">
        <f>"&lt;li data-id=""playthrough_"&amp;VLOOKUP(G89,Zones!A:B,2,0)&amp;"_"&amp;C89&amp;""" class="""&amp;E89&amp;"""&gt;"&amp;H89&amp;"&lt;/li&gt;"</f>
        <v>&lt;li data-id="playthrough_9_6" class="f_none"&gt;Boss: Midgar Zolom&lt;/li&gt;</v>
      </c>
      <c r="L89" s="1" t="str">
        <f t="shared" si="1"/>
        <v>&lt;li data-id="playthrough_9_6" class="f_none"&gt;Boss: Midgar Zolom&lt;/li&gt;</v>
      </c>
      <c r="M89" s="2" t="s">
        <v>442</v>
      </c>
    </row>
    <row r="90" spans="1:13" x14ac:dyDescent="0.25">
      <c r="A90" s="1">
        <v>89</v>
      </c>
      <c r="B90" s="1">
        <f>VLOOKUP(G90,Zones!A:B,2,0)</f>
        <v>10</v>
      </c>
      <c r="C90" s="1">
        <f>COUNTIF($G$2:G90,G90)</f>
        <v>1</v>
      </c>
      <c r="D90" s="1" t="s">
        <v>414</v>
      </c>
      <c r="E90" s="1" t="s">
        <v>423</v>
      </c>
      <c r="F90" s="1">
        <f>LEN(H90)</f>
        <v>96</v>
      </c>
      <c r="G90" s="1" t="s">
        <v>6</v>
      </c>
      <c r="H90" s="1" t="s">
        <v>89</v>
      </c>
      <c r="J90" s="1" t="str">
        <f>"&lt;/ul&gt;&lt;h3 id="""&amp;_xlfn.ENCODEURL(G90)&amp;"""&gt;&lt;a href=""#"&amp;_xlfn.ENCODEURL(G90)&amp;"_col"" data-toggle=""collapse"" class=""btn btn-primary btn-collapse btn-sm""&gt;&lt;/a&gt;&lt;a href=""#""&gt;"&amp;G90&amp;"&lt;/a&gt; &lt;span id=""playthrough_totals_"&amp;VLOOKUP(G90,Zones!A:B,2,0)&amp;"""&gt;&lt;/span&gt;&lt;/h3&gt;&lt;ul id="""&amp;_xlfn.ENCODEURL(G90)&amp;"col"" class=""collapse in""&gt;"</f>
        <v>&lt;/ul&gt;&lt;h3 id="Mythril%20Mines"&gt;&lt;a href="#Mythril%20Mines_col" data-toggle="collapse" class="btn btn-primary btn-collapse btn-sm"&gt;&lt;/a&gt;&lt;a href="#"&gt;Mythril Mines&lt;/a&gt; &lt;span id="playthrough_totals_10"&gt;&lt;/span&gt;&lt;/h3&gt;&lt;ul id="Mythril%20Minescol" class="collapse in"&gt;</v>
      </c>
      <c r="K90" s="1" t="str">
        <f>"&lt;li data-id=""playthrough_"&amp;VLOOKUP(G90,Zones!A:B,2,0)&amp;"_"&amp;C90&amp;""" class="""&amp;E90&amp;"""&gt;"&amp;H90&amp;"&lt;/li&gt;"</f>
        <v>&lt;li data-id="playthrough_10_1" class="f_none"&gt;You can learn Flame Thrower from the Ark Dragons in here, and steal Grand Gloves from Madouges. &lt;/li&gt;</v>
      </c>
      <c r="L90" s="1" t="str">
        <f t="shared" si="1"/>
        <v>&lt;/ul&gt;&lt;h3 id="Mythril%20Mines"&gt;&lt;a href="#Mythril%20Mines_col" data-toggle="collapse" class="btn btn-primary btn-collapse btn-sm"&gt;&lt;/a&gt;&lt;a href="#"&gt;Mythril Mines&lt;/a&gt; &lt;span id="playthrough_totals_10"&gt;&lt;/span&gt;&lt;/h3&gt;&lt;ul id="Mythril%20Minescol" class="collapse in"&gt;&lt;li data-id="playthrough_10_1" class="f_none"&gt;You can learn Flame Thrower from the Ark Dragons in here, and steal Grand Gloves from Madouges. &lt;/li&gt;</v>
      </c>
      <c r="M90" s="2" t="s">
        <v>442</v>
      </c>
    </row>
    <row r="91" spans="1:13" x14ac:dyDescent="0.25">
      <c r="A91" s="1">
        <v>90</v>
      </c>
      <c r="B91" s="1">
        <f>VLOOKUP(G91,Zones!A:B,2,0)</f>
        <v>10</v>
      </c>
      <c r="C91" s="1">
        <f>COUNTIF($G$2:G91,G91)</f>
        <v>2</v>
      </c>
      <c r="D91" s="1" t="s">
        <v>414</v>
      </c>
      <c r="E91" s="1" t="s">
        <v>423</v>
      </c>
      <c r="F91" s="1">
        <f>LEN(H91)</f>
        <v>101</v>
      </c>
      <c r="G91" s="1" t="s">
        <v>6</v>
      </c>
      <c r="H91" s="1" t="s">
        <v>90</v>
      </c>
      <c r="J91" s="1" t="str">
        <f>"&lt;/ul&gt;&lt;h3 id="""&amp;_xlfn.ENCODEURL(G91)&amp;"""&gt;&lt;a href=""#"&amp;_xlfn.ENCODEURL(G91)&amp;"_col"" data-toggle=""collapse"" class=""btn btn-primary btn-collapse btn-sm""&gt;&lt;/a&gt;&lt;a href=""#""&gt;"&amp;G91&amp;"&lt;/a&gt; &lt;span id=""playthrough_totals_"&amp;VLOOKUP(G91,Zones!A:B,2,0)&amp;"""&gt;&lt;/span&gt;&lt;/h3&gt;&lt;ul id="""&amp;_xlfn.ENCODEURL(G91)&amp;"col"" class=""collapse in""&gt;"</f>
        <v>&lt;/ul&gt;&lt;h3 id="Mythril%20Mines"&gt;&lt;a href="#Mythril%20Mines_col" data-toggle="collapse" class="btn btn-primary btn-collapse btn-sm"&gt;&lt;/a&gt;&lt;a href="#"&gt;Mythril Mines&lt;/a&gt; &lt;span id="playthrough_totals_10"&gt;&lt;/span&gt;&lt;/h3&gt;&lt;ul id="Mythril%20Minescol" class="collapse in"&gt;</v>
      </c>
      <c r="K91" s="1" t="str">
        <f>"&lt;li data-id=""playthrough_"&amp;VLOOKUP(G91,Zones!A:B,2,0)&amp;"_"&amp;C91&amp;""" class="""&amp;E91&amp;"""&gt;"&amp;H91&amp;"&lt;/li&gt;"</f>
        <v>&lt;li data-id="playthrough_10_2" class="f_none"&gt;Go right from the entrance. You can pick up an Ether on the steps and a Tent in the chest at the top.&lt;/li&gt;</v>
      </c>
      <c r="L91" s="1" t="str">
        <f t="shared" si="1"/>
        <v>&lt;li data-id="playthrough_10_2" class="f_none"&gt;Go right from the entrance. You can pick up an Ether on the steps and a Tent in the chest at the top.&lt;/li&gt;</v>
      </c>
      <c r="M91" s="2" t="s">
        <v>442</v>
      </c>
    </row>
    <row r="92" spans="1:13" x14ac:dyDescent="0.25">
      <c r="A92" s="1">
        <v>91</v>
      </c>
      <c r="B92" s="1">
        <f>VLOOKUP(G92,Zones!A:B,2,0)</f>
        <v>10</v>
      </c>
      <c r="C92" s="1">
        <f>COUNTIF($G$2:G92,G92)</f>
        <v>3</v>
      </c>
      <c r="D92" s="1" t="s">
        <v>414</v>
      </c>
      <c r="E92" s="1" t="s">
        <v>423</v>
      </c>
      <c r="F92" s="1">
        <f>LEN(H92)</f>
        <v>107</v>
      </c>
      <c r="G92" s="1" t="s">
        <v>6</v>
      </c>
      <c r="H92" s="1" t="s">
        <v>91</v>
      </c>
      <c r="J92" s="1" t="str">
        <f>"&lt;/ul&gt;&lt;h3 id="""&amp;_xlfn.ENCODEURL(G92)&amp;"""&gt;&lt;a href=""#"&amp;_xlfn.ENCODEURL(G92)&amp;"_col"" data-toggle=""collapse"" class=""btn btn-primary btn-collapse btn-sm""&gt;&lt;/a&gt;&lt;a href=""#""&gt;"&amp;G92&amp;"&lt;/a&gt; &lt;span id=""playthrough_totals_"&amp;VLOOKUP(G92,Zones!A:B,2,0)&amp;"""&gt;&lt;/span&gt;&lt;/h3&gt;&lt;ul id="""&amp;_xlfn.ENCODEURL(G92)&amp;"col"" class=""collapse in""&gt;"</f>
        <v>&lt;/ul&gt;&lt;h3 id="Mythril%20Mines"&gt;&lt;a href="#Mythril%20Mines_col" data-toggle="collapse" class="btn btn-primary btn-collapse btn-sm"&gt;&lt;/a&gt;&lt;a href="#"&gt;Mythril Mines&lt;/a&gt; &lt;span id="playthrough_totals_10"&gt;&lt;/span&gt;&lt;/h3&gt;&lt;ul id="Mythril%20Minescol" class="collapse in"&gt;</v>
      </c>
      <c r="K92" s="1" t="str">
        <f>"&lt;li data-id=""playthrough_"&amp;VLOOKUP(G92,Zones!A:B,2,0)&amp;"_"&amp;C92&amp;""" class="""&amp;E92&amp;"""&gt;"&amp;H92&amp;"&lt;/li&gt;"</f>
        <v>&lt;li data-id="playthrough_10_3" class="f_none"&gt;Climb the vines in the left corner of this room, at the bottom of the stairs, to find a Long Range materia.&lt;/li&gt;</v>
      </c>
      <c r="L92" s="1" t="str">
        <f t="shared" si="1"/>
        <v>&lt;li data-id="playthrough_10_3" class="f_none"&gt;Climb the vines in the left corner of this room, at the bottom of the stairs, to find a Long Range materia.&lt;/li&gt;</v>
      </c>
      <c r="M92" s="2" t="s">
        <v>442</v>
      </c>
    </row>
    <row r="93" spans="1:13" x14ac:dyDescent="0.25">
      <c r="A93" s="1">
        <v>92</v>
      </c>
      <c r="B93" s="1">
        <f>VLOOKUP(G93,Zones!A:B,2,0)</f>
        <v>10</v>
      </c>
      <c r="C93" s="1">
        <f>COUNTIF($G$2:G93,G93)</f>
        <v>4</v>
      </c>
      <c r="D93" s="1" t="s">
        <v>414</v>
      </c>
      <c r="E93" s="1" t="s">
        <v>423</v>
      </c>
      <c r="F93" s="1">
        <f>LEN(H93)</f>
        <v>106</v>
      </c>
      <c r="G93" s="1" t="s">
        <v>6</v>
      </c>
      <c r="H93" s="1" t="s">
        <v>92</v>
      </c>
      <c r="J93" s="1" t="str">
        <f>"&lt;/ul&gt;&lt;h3 id="""&amp;_xlfn.ENCODEURL(G93)&amp;"""&gt;&lt;a href=""#"&amp;_xlfn.ENCODEURL(G93)&amp;"_col"" data-toggle=""collapse"" class=""btn btn-primary btn-collapse btn-sm""&gt;&lt;/a&gt;&lt;a href=""#""&gt;"&amp;G93&amp;"&lt;/a&gt; &lt;span id=""playthrough_totals_"&amp;VLOOKUP(G93,Zones!A:B,2,0)&amp;"""&gt;&lt;/span&gt;&lt;/h3&gt;&lt;ul id="""&amp;_xlfn.ENCODEURL(G93)&amp;"col"" class=""collapse in""&gt;"</f>
        <v>&lt;/ul&gt;&lt;h3 id="Mythril%20Mines"&gt;&lt;a href="#Mythril%20Mines_col" data-toggle="collapse" class="btn btn-primary btn-collapse btn-sm"&gt;&lt;/a&gt;&lt;a href="#"&gt;Mythril Mines&lt;/a&gt; &lt;span id="playthrough_totals_10"&gt;&lt;/span&gt;&lt;/h3&gt;&lt;ul id="Mythril%20Minescol" class="collapse in"&gt;</v>
      </c>
      <c r="K93" s="1" t="str">
        <f>"&lt;li data-id=""playthrough_"&amp;VLOOKUP(G93,Zones!A:B,2,0)&amp;"_"&amp;C93&amp;""" class="""&amp;E93&amp;"""&gt;"&amp;H93&amp;"&lt;/li&gt;"</f>
        <v>&lt;li data-id="playthrough_10_4" class="f_none"&gt;Head left from the entrance then down to the bottom right corner to find a chest containing a mind source.&lt;/li&gt;</v>
      </c>
      <c r="L93" s="1" t="str">
        <f t="shared" si="1"/>
        <v>&lt;li data-id="playthrough_10_4" class="f_none"&gt;Head left from the entrance then down to the bottom right corner to find a chest containing a mind source.&lt;/li&gt;</v>
      </c>
      <c r="M93" s="2" t="s">
        <v>442</v>
      </c>
    </row>
    <row r="94" spans="1:13" x14ac:dyDescent="0.25">
      <c r="A94" s="1">
        <v>93</v>
      </c>
      <c r="B94" s="1">
        <f>VLOOKUP(G94,Zones!A:B,2,0)</f>
        <v>10</v>
      </c>
      <c r="C94" s="1">
        <f>COUNTIF($G$2:G94,G94)</f>
        <v>5</v>
      </c>
      <c r="D94" s="1" t="s">
        <v>414</v>
      </c>
      <c r="E94" s="1" t="s">
        <v>423</v>
      </c>
      <c r="F94" s="1">
        <f>LEN(H94)</f>
        <v>69</v>
      </c>
      <c r="G94" s="1" t="s">
        <v>6</v>
      </c>
      <c r="H94" s="1" t="s">
        <v>93</v>
      </c>
      <c r="J94" s="1" t="str">
        <f>"&lt;/ul&gt;&lt;h3 id="""&amp;_xlfn.ENCODEURL(G94)&amp;"""&gt;&lt;a href=""#"&amp;_xlfn.ENCODEURL(G94)&amp;"_col"" data-toggle=""collapse"" class=""btn btn-primary btn-collapse btn-sm""&gt;&lt;/a&gt;&lt;a href=""#""&gt;"&amp;G94&amp;"&lt;/a&gt; &lt;span id=""playthrough_totals_"&amp;VLOOKUP(G94,Zones!A:B,2,0)&amp;"""&gt;&lt;/span&gt;&lt;/h3&gt;&lt;ul id="""&amp;_xlfn.ENCODEURL(G94)&amp;"col"" class=""collapse in""&gt;"</f>
        <v>&lt;/ul&gt;&lt;h3 id="Mythril%20Mines"&gt;&lt;a href="#Mythril%20Mines_col" data-toggle="collapse" class="btn btn-primary btn-collapse btn-sm"&gt;&lt;/a&gt;&lt;a href="#"&gt;Mythril Mines&lt;/a&gt; &lt;span id="playthrough_totals_10"&gt;&lt;/span&gt;&lt;/h3&gt;&lt;ul id="Mythril%20Minescol" class="collapse in"&gt;</v>
      </c>
      <c r="K94" s="1" t="str">
        <f>"&lt;li data-id=""playthrough_"&amp;VLOOKUP(G94,Zones!A:B,2,0)&amp;"_"&amp;C94&amp;""" class="""&amp;E94&amp;"""&gt;"&amp;H94&amp;"&lt;/li&gt;"</f>
        <v>&lt;li data-id="playthrough_10_5" class="f_none"&gt;In the room north of the exit you can find an Elixir and a Hi-Potion.&lt;/li&gt;</v>
      </c>
      <c r="L94" s="1" t="str">
        <f t="shared" si="1"/>
        <v>&lt;li data-id="playthrough_10_5" class="f_none"&gt;In the room north of the exit you can find an Elixir and a Hi-Potion.&lt;/li&gt;</v>
      </c>
      <c r="M94" s="2" t="s">
        <v>442</v>
      </c>
    </row>
    <row r="95" spans="1:13" x14ac:dyDescent="0.25">
      <c r="A95" s="1">
        <v>94</v>
      </c>
      <c r="B95" s="1">
        <f>VLOOKUP(G95,Zones!A:B,2,0)</f>
        <v>10</v>
      </c>
      <c r="C95" s="1">
        <f>COUNTIF($G$2:G95,G95)</f>
        <v>6</v>
      </c>
      <c r="D95" s="1" t="s">
        <v>414</v>
      </c>
      <c r="E95" s="1" t="s">
        <v>423</v>
      </c>
      <c r="F95" s="1">
        <f>LEN(H95)</f>
        <v>222</v>
      </c>
      <c r="G95" s="1" t="s">
        <v>6</v>
      </c>
      <c r="H95" s="1" t="s">
        <v>94</v>
      </c>
      <c r="J95" s="1" t="str">
        <f>"&lt;/ul&gt;&lt;h3 id="""&amp;_xlfn.ENCODEURL(G95)&amp;"""&gt;&lt;a href=""#"&amp;_xlfn.ENCODEURL(G95)&amp;"_col"" data-toggle=""collapse"" class=""btn btn-primary btn-collapse btn-sm""&gt;&lt;/a&gt;&lt;a href=""#""&gt;"&amp;G95&amp;"&lt;/a&gt; &lt;span id=""playthrough_totals_"&amp;VLOOKUP(G95,Zones!A:B,2,0)&amp;"""&gt;&lt;/span&gt;&lt;/h3&gt;&lt;ul id="""&amp;_xlfn.ENCODEURL(G95)&amp;"col"" class=""collapse in""&gt;"</f>
        <v>&lt;/ul&gt;&lt;h3 id="Mythril%20Mines"&gt;&lt;a href="#Mythril%20Mines_col" data-toggle="collapse" class="btn btn-primary btn-collapse btn-sm"&gt;&lt;/a&gt;&lt;a href="#"&gt;Mythril Mines&lt;/a&gt; &lt;span id="playthrough_totals_10"&gt;&lt;/span&gt;&lt;/h3&gt;&lt;ul id="Mythril%20Minescol" class="collapse in"&gt;</v>
      </c>
      <c r="K95" s="1" t="str">
        <f>"&lt;li data-id=""playthrough_"&amp;VLOOKUP(G95,Zones!A:B,2,0)&amp;"_"&amp;C95&amp;""" class="""&amp;E95&amp;"""&gt;"&amp;H95&amp;"&lt;/li&gt;"</f>
        <v>&lt;li data-id="playthrough_10_6" class="f_none"&gt;This area is great for building limits; you can take out groups or 4-5 enemies with Choco-Mog and quickly rack up kills. I recommend taking the time to do this for Aeris early on if you intend to get her final limit break.&lt;/li&gt;</v>
      </c>
      <c r="L95" s="1" t="str">
        <f t="shared" si="1"/>
        <v>&lt;li data-id="playthrough_10_6" class="f_none"&gt;This area is great for building limits; you can take out groups or 4-5 enemies with Choco-Mog and quickly rack up kills. I recommend taking the time to do this for Aeris early on if you intend to get her final limit break.&lt;/li&gt;</v>
      </c>
      <c r="M95" s="2" t="s">
        <v>442</v>
      </c>
    </row>
    <row r="96" spans="1:13" x14ac:dyDescent="0.25">
      <c r="A96" s="1">
        <v>95</v>
      </c>
      <c r="B96" s="1">
        <f>VLOOKUP(G96,Zones!A:B,2,0)</f>
        <v>11</v>
      </c>
      <c r="C96" s="1">
        <f>COUNTIF($G$2:G96,G96)</f>
        <v>1</v>
      </c>
      <c r="D96" s="1" t="s">
        <v>414</v>
      </c>
      <c r="E96" s="1" t="s">
        <v>423</v>
      </c>
      <c r="F96" s="1">
        <f>LEN(H96)</f>
        <v>244</v>
      </c>
      <c r="G96" s="1" t="s">
        <v>7</v>
      </c>
      <c r="H96" s="1" t="s">
        <v>494</v>
      </c>
      <c r="J96" s="1" t="str">
        <f>"&lt;/ul&gt;&lt;h3 id="""&amp;_xlfn.ENCODEURL(G96)&amp;"""&gt;&lt;a href=""#"&amp;_xlfn.ENCODEURL(G96)&amp;"_col"" data-toggle=""collapse"" class=""btn btn-primary btn-collapse btn-sm""&gt;&lt;/a&gt;&lt;a href=""#""&gt;"&amp;G96&amp;"&lt;/a&gt; &lt;span id=""playthrough_totals_"&amp;VLOOKUP(G96,Zones!A:B,2,0)&amp;"""&gt;&lt;/span&gt;&lt;/h3&gt;&lt;ul id="""&amp;_xlfn.ENCODEURL(G96)&amp;"col"" class=""collapse in""&gt;"</f>
        <v>&lt;/ul&gt;&lt;h3 id="Junon%20and%20Fort%20Condor"&gt;&lt;a href="#Junon%20and%20Fort%20Condor_col" data-toggle="collapse" class="btn btn-primary btn-collapse btn-sm"&gt;&lt;/a&gt;&lt;a href="#"&gt;Junon and Fort Condor&lt;/a&gt; &lt;span id="playthrough_totals_11"&gt;&lt;/span&gt;&lt;/h3&gt;&lt;ul id="Junon%20and%20Fort%20Condorcol" class="collapse in"&gt;</v>
      </c>
      <c r="K96" s="1" t="str">
        <f>"&lt;li data-id=""playthrough_"&amp;VLOOKUP(G96,Zones!A:B,2,0)&amp;"_"&amp;C96&amp;""" class="""&amp;E96&amp;"""&gt;"&amp;H96&amp;"&lt;/li&gt;"</f>
        <v>&lt;li data-id="playthrough_11_1" class="f_none"&gt;Find Yuffie. Run around any forest until you battle a Mystery Ninja. Afte, don't open a menu, walk away, or use the save point. Talk to her and give the aswers "not interested", "petrified", "wait a second", "that's right" and "let's hurry on".&lt;/li&gt;</v>
      </c>
      <c r="L96" s="1" t="str">
        <f t="shared" si="1"/>
        <v>&lt;/ul&gt;&lt;h3 id="Junon%20and%20Fort%20Condor"&gt;&lt;a href="#Junon%20and%20Fort%20Condor_col" data-toggle="collapse" class="btn btn-primary btn-collapse btn-sm"&gt;&lt;/a&gt;&lt;a href="#"&gt;Junon and Fort Condor&lt;/a&gt; &lt;span id="playthrough_totals_11"&gt;&lt;/span&gt;&lt;/h3&gt;&lt;ul id="Junon%20and%20Fort%20Condorcol" class="collapse in"&gt;&lt;li data-id="playthrough_11_1" class="f_none"&gt;Find Yuffie. Run around any forest until you battle a Mystery Ninja. Afte, don't open a menu, walk away, or use the save point. Talk to her and give the aswers "not interested", "petrified", "wait a second", "that's right" and "let's hurry on".&lt;/li&gt;</v>
      </c>
      <c r="M96" s="2" t="s">
        <v>442</v>
      </c>
    </row>
    <row r="97" spans="1:13" x14ac:dyDescent="0.25">
      <c r="A97" s="1">
        <v>97</v>
      </c>
      <c r="B97" s="1">
        <f>VLOOKUP(G97,Zones!A:B,2,0)</f>
        <v>11</v>
      </c>
      <c r="C97" s="1">
        <f>COUNTIF($G$2:G97,G97)</f>
        <v>2</v>
      </c>
      <c r="D97" s="1" t="s">
        <v>414</v>
      </c>
      <c r="E97" s="1" t="s">
        <v>423</v>
      </c>
      <c r="F97" s="1">
        <f>LEN(H97)</f>
        <v>23</v>
      </c>
      <c r="G97" s="1" t="s">
        <v>7</v>
      </c>
      <c r="H97" s="1" t="s">
        <v>95</v>
      </c>
      <c r="J97" s="1" t="str">
        <f>"&lt;/ul&gt;&lt;h3 id="""&amp;_xlfn.ENCODEURL(G97)&amp;"""&gt;&lt;a href=""#"&amp;_xlfn.ENCODEURL(G97)&amp;"_col"" data-toggle=""collapse"" class=""btn btn-primary btn-collapse btn-sm""&gt;&lt;/a&gt;&lt;a href=""#""&gt;"&amp;G97&amp;"&lt;/a&gt; &lt;span id=""playthrough_totals_"&amp;VLOOKUP(G97,Zones!A:B,2,0)&amp;"""&gt;&lt;/span&gt;&lt;/h3&gt;&lt;ul id="""&amp;_xlfn.ENCODEURL(G97)&amp;"col"" class=""collapse in""&gt;"</f>
        <v>&lt;/ul&gt;&lt;h3 id="Junon%20and%20Fort%20Condor"&gt;&lt;a href="#Junon%20and%20Fort%20Condor_col" data-toggle="collapse" class="btn btn-primary btn-collapse btn-sm"&gt;&lt;/a&gt;&lt;a href="#"&gt;Junon and Fort Condor&lt;/a&gt; &lt;span id="playthrough_totals_11"&gt;&lt;/span&gt;&lt;/h3&gt;&lt;ul id="Junon%20and%20Fort%20Condorcol" class="collapse in"&gt;</v>
      </c>
      <c r="K97" s="1" t="str">
        <f>"&lt;li data-id=""playthrough_"&amp;VLOOKUP(G97,Zones!A:B,2,0)&amp;"_"&amp;C97&amp;""" class="""&amp;E97&amp;"""&gt;"&amp;H97&amp;"&lt;/li&gt;"</f>
        <v>&lt;li data-id="playthrough_11_2" class="f_none"&gt;Achievement: Get Yuffie&lt;/li&gt;</v>
      </c>
      <c r="L97" s="1" t="str">
        <f t="shared" si="1"/>
        <v>&lt;li data-id="playthrough_11_2" class="f_none"&gt;Achievement: Get Yuffie&lt;/li&gt;</v>
      </c>
      <c r="M97" s="2" t="s">
        <v>442</v>
      </c>
    </row>
    <row r="98" spans="1:13" x14ac:dyDescent="0.25">
      <c r="A98" s="1">
        <v>98</v>
      </c>
      <c r="B98" s="1">
        <f>VLOOKUP(G98,Zones!A:B,2,0)</f>
        <v>11</v>
      </c>
      <c r="C98" s="1">
        <f>COUNTIF($G$2:G98,G98)</f>
        <v>3</v>
      </c>
      <c r="D98" s="1" t="s">
        <v>414</v>
      </c>
      <c r="E98" s="1" t="s">
        <v>423</v>
      </c>
      <c r="F98" s="1">
        <f>LEN(H98)</f>
        <v>68</v>
      </c>
      <c r="G98" s="1" t="s">
        <v>7</v>
      </c>
      <c r="H98" s="1" t="s">
        <v>496</v>
      </c>
      <c r="J98" s="1" t="str">
        <f>"&lt;/ul&gt;&lt;h3 id="""&amp;_xlfn.ENCODEURL(G98)&amp;"""&gt;&lt;a href=""#"&amp;_xlfn.ENCODEURL(G98)&amp;"_col"" data-toggle=""collapse"" class=""btn btn-primary btn-collapse btn-sm""&gt;&lt;/a&gt;&lt;a href=""#""&gt;"&amp;G98&amp;"&lt;/a&gt; &lt;span id=""playthrough_totals_"&amp;VLOOKUP(G98,Zones!A:B,2,0)&amp;"""&gt;&lt;/span&gt;&lt;/h3&gt;&lt;ul id="""&amp;_xlfn.ENCODEURL(G98)&amp;"col"" class=""collapse in""&gt;"</f>
        <v>&lt;/ul&gt;&lt;h3 id="Junon%20and%20Fort%20Condor"&gt;&lt;a href="#Junon%20and%20Fort%20Condor_col" data-toggle="collapse" class="btn btn-primary btn-collapse btn-sm"&gt;&lt;/a&gt;&lt;a href="#"&gt;Junon and Fort Condor&lt;/a&gt; &lt;span id="playthrough_totals_11"&gt;&lt;/span&gt;&lt;/h3&gt;&lt;ul id="Junon%20and%20Fort%20Condorcol" class="collapse in"&gt;</v>
      </c>
      <c r="K98" s="1" t="str">
        <f>"&lt;li data-id=""playthrough_"&amp;VLOOKUP(G98,Zones!A:B,2,0)&amp;"_"&amp;C98&amp;""" class="""&amp;E98&amp;"""&gt;"&amp;H98&amp;"&lt;/li&gt;"</f>
        <v>&lt;li data-id="playthrough_11_3" class="f_none"&gt;Steal a Boomerang from the Formula enemies in the forest for Yuffie.&lt;/li&gt;</v>
      </c>
      <c r="L98" s="1" t="str">
        <f t="shared" si="1"/>
        <v>&lt;li data-id="playthrough_11_3" class="f_none"&gt;Steal a Boomerang from the Formula enemies in the forest for Yuffie.&lt;/li&gt;</v>
      </c>
      <c r="M98" s="2" t="s">
        <v>442</v>
      </c>
    </row>
    <row r="99" spans="1:13" x14ac:dyDescent="0.25">
      <c r="A99" s="1">
        <v>98</v>
      </c>
      <c r="B99" s="1">
        <f>VLOOKUP(G99,Zones!A:B,2,0)</f>
        <v>11</v>
      </c>
      <c r="C99" s="1">
        <f>COUNTIF($G$2:G99,G99)</f>
        <v>4</v>
      </c>
      <c r="D99" s="1" t="s">
        <v>414</v>
      </c>
      <c r="E99" s="1" t="s">
        <v>423</v>
      </c>
      <c r="F99" s="1">
        <f>LEN(H99)</f>
        <v>148</v>
      </c>
      <c r="G99" s="1" t="s">
        <v>7</v>
      </c>
      <c r="H99" s="1" t="s">
        <v>497</v>
      </c>
      <c r="J99" s="1" t="str">
        <f>"&lt;/ul&gt;&lt;h3 id="""&amp;_xlfn.ENCODEURL(G99)&amp;"""&gt;&lt;a href=""#"&amp;_xlfn.ENCODEURL(G99)&amp;"_col"" data-toggle=""collapse"" class=""btn btn-primary btn-collapse btn-sm""&gt;&lt;/a&gt;&lt;a href=""#""&gt;"&amp;G99&amp;"&lt;/a&gt; &lt;span id=""playthrough_totals_"&amp;VLOOKUP(G99,Zones!A:B,2,0)&amp;"""&gt;&lt;/span&gt;&lt;/h3&gt;&lt;ul id="""&amp;_xlfn.ENCODEURL(G99)&amp;"col"" class=""collapse in""&gt;"</f>
        <v>&lt;/ul&gt;&lt;h3 id="Junon%20and%20Fort%20Condor"&gt;&lt;a href="#Junon%20and%20Fort%20Condor_col" data-toggle="collapse" class="btn btn-primary btn-collapse btn-sm"&gt;&lt;/a&gt;&lt;a href="#"&gt;Junon and Fort Condor&lt;/a&gt; &lt;span id="playthrough_totals_11"&gt;&lt;/span&gt;&lt;/h3&gt;&lt;ul id="Junon%20and%20Fort%20Condorcol" class="collapse in"&gt;</v>
      </c>
      <c r="K99" s="1" t="str">
        <f>"&lt;li data-id=""playthrough_"&amp;VLOOKUP(G99,Zones!A:B,2,0)&amp;"_"&amp;C99&amp;""" class="""&amp;E99&amp;"""&gt;"&amp;H99&amp;"&lt;/li&gt;"</f>
        <v>&lt;li data-id="playthrough_11_4" class="f_none"&gt;You can take part in the first Fort Condor Battle 1. The reward will be a Magic Comb for Red XIII, which has three slots with double materia growth.&lt;/li&gt;</v>
      </c>
      <c r="L99" s="1" t="str">
        <f t="shared" si="1"/>
        <v>&lt;li data-id="playthrough_11_4" class="f_none"&gt;You can take part in the first Fort Condor Battle 1. The reward will be a Magic Comb for Red XIII, which has three slots with double materia growth.&lt;/li&gt;</v>
      </c>
      <c r="M99" s="2" t="s">
        <v>442</v>
      </c>
    </row>
    <row r="100" spans="1:13" x14ac:dyDescent="0.25">
      <c r="A100" s="1">
        <v>99</v>
      </c>
      <c r="B100" s="1">
        <f>VLOOKUP(G100,Zones!A:B,2,0)</f>
        <v>12</v>
      </c>
      <c r="C100" s="1">
        <f>COUNTIF($G$2:G100,G100)</f>
        <v>1</v>
      </c>
      <c r="D100" s="1" t="s">
        <v>414</v>
      </c>
      <c r="E100" s="1" t="s">
        <v>423</v>
      </c>
      <c r="F100" s="1">
        <f>LEN(H100)</f>
        <v>17</v>
      </c>
      <c r="G100" s="1" t="s">
        <v>8</v>
      </c>
      <c r="H100" s="1" t="s">
        <v>96</v>
      </c>
      <c r="J100" s="1" t="str">
        <f>"&lt;/ul&gt;&lt;h3 id="""&amp;_xlfn.ENCODEURL(G100)&amp;"""&gt;&lt;a href=""#"&amp;_xlfn.ENCODEURL(G100)&amp;"_col"" data-toggle=""collapse"" class=""btn btn-primary btn-collapse btn-sm""&gt;&lt;/a&gt;&lt;a href=""#""&gt;"&amp;G100&amp;"&lt;/a&gt; &lt;span id=""playthrough_totals_"&amp;VLOOKUP(G100,Zones!A:B,2,0)&amp;"""&gt;&lt;/span&gt;&lt;/h3&gt;&lt;ul id="""&amp;_xlfn.ENCODEURL(G100)&amp;"col"" class=""collapse in""&gt;"</f>
        <v>&lt;/ul&gt;&lt;h3 id="Junon"&gt;&lt;a href="#Junon_col" data-toggle="collapse" class="btn btn-primary btn-collapse btn-sm"&gt;&lt;/a&gt;&lt;a href="#"&gt;Junon&lt;/a&gt; &lt;span id="playthrough_totals_12"&gt;&lt;/span&gt;&lt;/h3&gt;&lt;ul id="Junoncol" class="collapse in"&gt;</v>
      </c>
      <c r="K100" s="1" t="str">
        <f>"&lt;li data-id=""playthrough_"&amp;VLOOKUP(G100,Zones!A:B,2,0)&amp;"_"&amp;C100&amp;""" class="""&amp;E100&amp;"""&gt;"&amp;H100&amp;"&lt;/li&gt;"</f>
        <v>&lt;li data-id="playthrough_12_1" class="f_none"&gt;Boss: Bottomswell&lt;/li&gt;</v>
      </c>
      <c r="L100" s="1" t="str">
        <f t="shared" si="1"/>
        <v>&lt;/ul&gt;&lt;h3 id="Junon"&gt;&lt;a href="#Junon_col" data-toggle="collapse" class="btn btn-primary btn-collapse btn-sm"&gt;&lt;/a&gt;&lt;a href="#"&gt;Junon&lt;/a&gt; &lt;span id="playthrough_totals_12"&gt;&lt;/span&gt;&lt;/h3&gt;&lt;ul id="Junoncol" class="collapse in"&gt;&lt;li data-id="playthrough_12_1" class="f_none"&gt;Boss: Bottomswell&lt;/li&gt;</v>
      </c>
      <c r="M100" s="2" t="s">
        <v>442</v>
      </c>
    </row>
    <row r="101" spans="1:13" x14ac:dyDescent="0.25">
      <c r="A101" s="1">
        <v>100</v>
      </c>
      <c r="B101" s="1">
        <f>VLOOKUP(G101,Zones!A:B,2,0)</f>
        <v>12</v>
      </c>
      <c r="C101" s="1">
        <f>COUNTIF($G$2:G101,G101)</f>
        <v>2</v>
      </c>
      <c r="D101" s="1" t="s">
        <v>414</v>
      </c>
      <c r="E101" s="1" t="s">
        <v>423</v>
      </c>
      <c r="F101" s="1">
        <f>LEN(H101)</f>
        <v>234</v>
      </c>
      <c r="G101" s="1" t="s">
        <v>8</v>
      </c>
      <c r="H101" s="1" t="s">
        <v>97</v>
      </c>
      <c r="J101" s="1" t="str">
        <f>"&lt;/ul&gt;&lt;h3 id="""&amp;_xlfn.ENCODEURL(G101)&amp;"""&gt;&lt;a href=""#"&amp;_xlfn.ENCODEURL(G101)&amp;"_col"" data-toggle=""collapse"" class=""btn btn-primary btn-collapse btn-sm""&gt;&lt;/a&gt;&lt;a href=""#""&gt;"&amp;G101&amp;"&lt;/a&gt; &lt;span id=""playthrough_totals_"&amp;VLOOKUP(G101,Zones!A:B,2,0)&amp;"""&gt;&lt;/span&gt;&lt;/h3&gt;&lt;ul id="""&amp;_xlfn.ENCODEURL(G101)&amp;"col"" class=""collapse in""&gt;"</f>
        <v>&lt;/ul&gt;&lt;h3 id="Junon"&gt;&lt;a href="#Junon_col" data-toggle="collapse" class="btn btn-primary btn-collapse btn-sm"&gt;&lt;/a&gt;&lt;a href="#"&gt;Junon&lt;/a&gt; &lt;span id="playthrough_totals_12"&gt;&lt;/span&gt;&lt;/h3&gt;&lt;ul id="Junoncol" class="collapse in"&gt;</v>
      </c>
      <c r="K101" s="1" t="str">
        <f>"&lt;li data-id=""playthrough_"&amp;VLOOKUP(G101,Zones!A:B,2,0)&amp;"_"&amp;C101&amp;""" class="""&amp;E101&amp;"""&gt;"&amp;H101&amp;"&lt;/li&gt;"</f>
        <v>&lt;li data-id="playthrough_12_2" class="f_none"&gt;After the scene with Tifa, before going back to Priscilla, head back to Fort Condor for FC Battle 2. You'll get the best prize if you don't miss any, and if you never have to battle the enemy yourself. This one earns you a Peace Ring.&lt;/li&gt;</v>
      </c>
      <c r="L101" s="1" t="str">
        <f t="shared" si="1"/>
        <v>&lt;li data-id="playthrough_12_2" class="f_none"&gt;After the scene with Tifa, before going back to Priscilla, head back to Fort Condor for FC Battle 2. You'll get the best prize if you don't miss any, and if you never have to battle the enemy yourself. This one earns you a Peace Ring.&lt;/li&gt;</v>
      </c>
      <c r="M101" s="2" t="s">
        <v>442</v>
      </c>
    </row>
    <row r="102" spans="1:13" x14ac:dyDescent="0.25">
      <c r="A102" s="1">
        <v>101</v>
      </c>
      <c r="B102" s="1">
        <f>VLOOKUP(G102,Zones!A:B,2,0)</f>
        <v>12</v>
      </c>
      <c r="C102" s="1">
        <f>COUNTIF($G$2:G102,G102)</f>
        <v>3</v>
      </c>
      <c r="D102" s="1" t="s">
        <v>414</v>
      </c>
      <c r="E102" s="1" t="s">
        <v>423</v>
      </c>
      <c r="F102" s="1">
        <f>LEN(H102)</f>
        <v>75</v>
      </c>
      <c r="G102" s="1" t="s">
        <v>8</v>
      </c>
      <c r="H102" s="1" t="s">
        <v>98</v>
      </c>
      <c r="J102" s="1" t="str">
        <f>"&lt;/ul&gt;&lt;h3 id="""&amp;_xlfn.ENCODEURL(G102)&amp;"""&gt;&lt;a href=""#"&amp;_xlfn.ENCODEURL(G102)&amp;"_col"" data-toggle=""collapse"" class=""btn btn-primary btn-collapse btn-sm""&gt;&lt;/a&gt;&lt;a href=""#""&gt;"&amp;G102&amp;"&lt;/a&gt; &lt;span id=""playthrough_totals_"&amp;VLOOKUP(G102,Zones!A:B,2,0)&amp;"""&gt;&lt;/span&gt;&lt;/h3&gt;&lt;ul id="""&amp;_xlfn.ENCODEURL(G102)&amp;"col"" class=""collapse in""&gt;"</f>
        <v>&lt;/ul&gt;&lt;h3 id="Junon"&gt;&lt;a href="#Junon_col" data-toggle="collapse" class="btn btn-primary btn-collapse btn-sm"&gt;&lt;/a&gt;&lt;a href="#"&gt;Junon&lt;/a&gt; &lt;span id="playthrough_totals_12"&gt;&lt;/span&gt;&lt;/h3&gt;&lt;ul id="Junoncol" class="collapse in"&gt;</v>
      </c>
      <c r="K102" s="1" t="str">
        <f>"&lt;li data-id=""playthrough_"&amp;VLOOKUP(G102,Zones!A:B,2,0)&amp;"_"&amp;C102&amp;""" class="""&amp;E102&amp;"""&gt;"&amp;H102&amp;"&lt;/li&gt;"</f>
        <v>&lt;li data-id="playthrough_12_3" class="f_none"&gt;Head back to Junon to get the whistle and the Shiva Materia from Priscilla.&lt;/li&gt;</v>
      </c>
      <c r="L102" s="1" t="str">
        <f t="shared" si="1"/>
        <v>&lt;li data-id="playthrough_12_3" class="f_none"&gt;Head back to Junon to get the whistle and the Shiva Materia from Priscilla.&lt;/li&gt;</v>
      </c>
      <c r="M102" s="2" t="s">
        <v>442</v>
      </c>
    </row>
    <row r="103" spans="1:13" x14ac:dyDescent="0.25">
      <c r="A103" s="1">
        <v>102</v>
      </c>
      <c r="B103" s="1">
        <f>VLOOKUP(G103,Zones!A:B,2,0)</f>
        <v>12</v>
      </c>
      <c r="C103" s="1">
        <f>COUNTIF($G$2:G103,G103)</f>
        <v>4</v>
      </c>
      <c r="D103" s="1" t="s">
        <v>414</v>
      </c>
      <c r="E103" s="1" t="s">
        <v>423</v>
      </c>
      <c r="F103" s="1">
        <f>LEN(H103)</f>
        <v>115</v>
      </c>
      <c r="G103" s="1" t="s">
        <v>8</v>
      </c>
      <c r="H103" s="1" t="s">
        <v>99</v>
      </c>
      <c r="J103" s="1" t="str">
        <f>"&lt;/ul&gt;&lt;h3 id="""&amp;_xlfn.ENCODEURL(G103)&amp;"""&gt;&lt;a href=""#"&amp;_xlfn.ENCODEURL(G103)&amp;"_col"" data-toggle=""collapse"" class=""btn btn-primary btn-collapse btn-sm""&gt;&lt;/a&gt;&lt;a href=""#""&gt;"&amp;G103&amp;"&lt;/a&gt; &lt;span id=""playthrough_totals_"&amp;VLOOKUP(G103,Zones!A:B,2,0)&amp;"""&gt;&lt;/span&gt;&lt;/h3&gt;&lt;ul id="""&amp;_xlfn.ENCODEURL(G103)&amp;"col"" class=""collapse in""&gt;"</f>
        <v>&lt;/ul&gt;&lt;h3 id="Junon"&gt;&lt;a href="#Junon_col" data-toggle="collapse" class="btn btn-primary btn-collapse btn-sm"&gt;&lt;/a&gt;&lt;a href="#"&gt;Junon&lt;/a&gt; &lt;span id="playthrough_totals_12"&gt;&lt;/span&gt;&lt;/h3&gt;&lt;ul id="Junoncol" class="collapse in"&gt;</v>
      </c>
      <c r="K103" s="1" t="str">
        <f>"&lt;li data-id=""playthrough_"&amp;VLOOKUP(G103,Zones!A:B,2,0)&amp;"_"&amp;C103&amp;""" class="""&amp;E103&amp;"""&gt;"&amp;H103&amp;"&lt;/li&gt;"</f>
        <v>&lt;li data-id="playthrough_12_4" class="f_none"&gt;Immediately after getting the whistle head back to Fort Condor for FC Battle 3. This one will get you three Ethers.&lt;/li&gt;</v>
      </c>
      <c r="L103" s="1" t="str">
        <f t="shared" si="1"/>
        <v>&lt;li data-id="playthrough_12_4" class="f_none"&gt;Immediately after getting the whistle head back to Fort Condor for FC Battle 3. This one will get you three Ethers.&lt;/li&gt;</v>
      </c>
      <c r="M103" s="2" t="s">
        <v>442</v>
      </c>
    </row>
    <row r="104" spans="1:13" x14ac:dyDescent="0.25">
      <c r="A104" s="1">
        <v>103</v>
      </c>
      <c r="B104" s="1">
        <f>VLOOKUP(G104,Zones!A:B,2,0)</f>
        <v>12</v>
      </c>
      <c r="C104" s="1">
        <f>COUNTIF($G$2:G104,G104)</f>
        <v>5</v>
      </c>
      <c r="D104" s="1" t="s">
        <v>414</v>
      </c>
      <c r="E104" s="1" t="s">
        <v>423</v>
      </c>
      <c r="F104" s="1">
        <f>LEN(H104)</f>
        <v>149</v>
      </c>
      <c r="G104" s="1" t="s">
        <v>8</v>
      </c>
      <c r="H104" s="1" t="s">
        <v>100</v>
      </c>
      <c r="J104" s="1" t="str">
        <f>"&lt;/ul&gt;&lt;h3 id="""&amp;_xlfn.ENCODEURL(G104)&amp;"""&gt;&lt;a href=""#"&amp;_xlfn.ENCODEURL(G104)&amp;"_col"" data-toggle=""collapse"" class=""btn btn-primary btn-collapse btn-sm""&gt;&lt;/a&gt;&lt;a href=""#""&gt;"&amp;G104&amp;"&lt;/a&gt; &lt;span id=""playthrough_totals_"&amp;VLOOKUP(G104,Zones!A:B,2,0)&amp;"""&gt;&lt;/span&gt;&lt;/h3&gt;&lt;ul id="""&amp;_xlfn.ENCODEURL(G104)&amp;"col"" class=""collapse in""&gt;"</f>
        <v>&lt;/ul&gt;&lt;h3 id="Junon"&gt;&lt;a href="#Junon_col" data-toggle="collapse" class="btn btn-primary btn-collapse btn-sm"&gt;&lt;/a&gt;&lt;a href="#"&gt;Junon&lt;/a&gt; &lt;span id="playthrough_totals_12"&gt;&lt;/span&gt;&lt;/h3&gt;&lt;ul id="Junoncol" class="collapse in"&gt;</v>
      </c>
      <c r="K104" s="1" t="str">
        <f>"&lt;li data-id=""playthrough_"&amp;VLOOKUP(G104,Zones!A:B,2,0)&amp;"_"&amp;C104&amp;""" class="""&amp;E104&amp;"""&gt;"&amp;H104&amp;"&lt;/li&gt;"</f>
        <v>&lt;li data-id="playthrough_12_5" class="f_none"&gt;To get Mr Dolphin to lift you up in the right place, don't move at all and blow the whistle twice. The second time will get you where you need to be.&lt;/li&gt;</v>
      </c>
      <c r="L104" s="1" t="str">
        <f t="shared" si="1"/>
        <v>&lt;li data-id="playthrough_12_5" class="f_none"&gt;To get Mr Dolphin to lift you up in the right place, don't move at all and blow the whistle twice. The second time will get you where you need to be.&lt;/li&gt;</v>
      </c>
      <c r="M104" s="2" t="s">
        <v>442</v>
      </c>
    </row>
    <row r="105" spans="1:13" x14ac:dyDescent="0.25">
      <c r="A105" s="1">
        <v>104</v>
      </c>
      <c r="B105" s="1">
        <f>VLOOKUP(G105,Zones!A:B,2,0)</f>
        <v>12</v>
      </c>
      <c r="C105" s="1">
        <f>COUNTIF($G$2:G105,G105)</f>
        <v>6</v>
      </c>
      <c r="D105" s="1" t="s">
        <v>414</v>
      </c>
      <c r="E105" s="1" t="s">
        <v>423</v>
      </c>
      <c r="F105" s="1">
        <f>LEN(H105)</f>
        <v>124</v>
      </c>
      <c r="G105" s="1" t="s">
        <v>8</v>
      </c>
      <c r="H105" s="1" t="s">
        <v>101</v>
      </c>
      <c r="J105" s="1" t="str">
        <f>"&lt;/ul&gt;&lt;h3 id="""&amp;_xlfn.ENCODEURL(G105)&amp;"""&gt;&lt;a href=""#"&amp;_xlfn.ENCODEURL(G105)&amp;"_col"" data-toggle=""collapse"" class=""btn btn-primary btn-collapse btn-sm""&gt;&lt;/a&gt;&lt;a href=""#""&gt;"&amp;G105&amp;"&lt;/a&gt; &lt;span id=""playthrough_totals_"&amp;VLOOKUP(G105,Zones!A:B,2,0)&amp;"""&gt;&lt;/span&gt;&lt;/h3&gt;&lt;ul id="""&amp;_xlfn.ENCODEURL(G105)&amp;"col"" class=""collapse in""&gt;"</f>
        <v>&lt;/ul&gt;&lt;h3 id="Junon"&gt;&lt;a href="#Junon_col" data-toggle="collapse" class="btn btn-primary btn-collapse btn-sm"&gt;&lt;/a&gt;&lt;a href="#"&gt;Junon&lt;/a&gt; &lt;span id="playthrough_totals_12"&gt;&lt;/span&gt;&lt;/h3&gt;&lt;ul id="Junoncol" class="collapse in"&gt;</v>
      </c>
      <c r="K105" s="1" t="str">
        <f>"&lt;li data-id=""playthrough_"&amp;VLOOKUP(G105,Zones!A:B,2,0)&amp;"_"&amp;C105&amp;""" class="""&amp;E105&amp;"""&gt;"&amp;H105&amp;"&lt;/li&gt;"</f>
        <v>&lt;li data-id="playthrough_12_6" class="f_none"&gt;For the parade, watch this video. You have to be very close to the soldier next to you to trigger the shouts for the rifles.&lt;/li&gt;</v>
      </c>
      <c r="L105" s="1" t="str">
        <f t="shared" si="1"/>
        <v>&lt;li data-id="playthrough_12_6" class="f_none"&gt;For the parade, watch this video. You have to be very close to the soldier next to you to trigger the shouts for the rifles.&lt;/li&gt;</v>
      </c>
      <c r="M105" s="2" t="s">
        <v>442</v>
      </c>
    </row>
    <row r="106" spans="1:13" x14ac:dyDescent="0.25">
      <c r="A106" s="1">
        <v>105</v>
      </c>
      <c r="B106" s="1">
        <f>VLOOKUP(G106,Zones!A:B,2,0)</f>
        <v>12</v>
      </c>
      <c r="C106" s="1">
        <f>COUNTIF($G$2:G106,G106)</f>
        <v>7</v>
      </c>
      <c r="D106" s="1" t="s">
        <v>414</v>
      </c>
      <c r="E106" s="1" t="s">
        <v>423</v>
      </c>
      <c r="F106" s="1">
        <f>LEN(H106)</f>
        <v>68</v>
      </c>
      <c r="G106" s="1" t="s">
        <v>8</v>
      </c>
      <c r="H106" s="1" t="s">
        <v>102</v>
      </c>
      <c r="J106" s="1" t="str">
        <f>"&lt;/ul&gt;&lt;h3 id="""&amp;_xlfn.ENCODEURL(G106)&amp;"""&gt;&lt;a href=""#"&amp;_xlfn.ENCODEURL(G106)&amp;"_col"" data-toggle=""collapse"" class=""btn btn-primary btn-collapse btn-sm""&gt;&lt;/a&gt;&lt;a href=""#""&gt;"&amp;G106&amp;"&lt;/a&gt; &lt;span id=""playthrough_totals_"&amp;VLOOKUP(G106,Zones!A:B,2,0)&amp;"""&gt;&lt;/span&gt;&lt;/h3&gt;&lt;ul id="""&amp;_xlfn.ENCODEURL(G106)&amp;"col"" class=""collapse in""&gt;"</f>
        <v>&lt;/ul&gt;&lt;h3 id="Junon"&gt;&lt;a href="#Junon_col" data-toggle="collapse" class="btn btn-primary btn-collapse btn-sm"&gt;&lt;/a&gt;&lt;a href="#"&gt;Junon&lt;/a&gt; &lt;span id="playthrough_totals_12"&gt;&lt;/span&gt;&lt;/h3&gt;&lt;ul id="Junoncol" class="collapse in"&gt;</v>
      </c>
      <c r="K106" s="1" t="str">
        <f>"&lt;li data-id=""playthrough_"&amp;VLOOKUP(G106,Zones!A:B,2,0)&amp;"_"&amp;C106&amp;""" class="""&amp;E106&amp;"""&gt;"&amp;H106&amp;"&lt;/li&gt;"</f>
        <v>&lt;li data-id="playthrough_12_7" class="f_none"&gt;The Materia store has Seal and Revive, both of which are new to you.&lt;/li&gt;</v>
      </c>
      <c r="L106" s="1" t="str">
        <f t="shared" si="1"/>
        <v>&lt;li data-id="playthrough_12_7" class="f_none"&gt;The Materia store has Seal and Revive, both of which are new to you.&lt;/li&gt;</v>
      </c>
      <c r="M106" s="2" t="s">
        <v>442</v>
      </c>
    </row>
    <row r="107" spans="1:13" x14ac:dyDescent="0.25">
      <c r="A107" s="1">
        <v>106</v>
      </c>
      <c r="B107" s="1">
        <f>VLOOKUP(G107,Zones!A:B,2,0)</f>
        <v>12</v>
      </c>
      <c r="C107" s="1">
        <f>COUNTIF($G$2:G107,G107)</f>
        <v>8</v>
      </c>
      <c r="D107" s="1" t="s">
        <v>414</v>
      </c>
      <c r="E107" s="1" t="s">
        <v>423</v>
      </c>
      <c r="F107" s="1">
        <f>LEN(H107)</f>
        <v>64</v>
      </c>
      <c r="G107" s="1" t="s">
        <v>8</v>
      </c>
      <c r="H107" s="1" t="s">
        <v>103</v>
      </c>
      <c r="J107" s="1" t="str">
        <f>"&lt;/ul&gt;&lt;h3 id="""&amp;_xlfn.ENCODEURL(G107)&amp;"""&gt;&lt;a href=""#"&amp;_xlfn.ENCODEURL(G107)&amp;"_col"" data-toggle=""collapse"" class=""btn btn-primary btn-collapse btn-sm""&gt;&lt;/a&gt;&lt;a href=""#""&gt;"&amp;G107&amp;"&lt;/a&gt; &lt;span id=""playthrough_totals_"&amp;VLOOKUP(G107,Zones!A:B,2,0)&amp;"""&gt;&lt;/span&gt;&lt;/h3&gt;&lt;ul id="""&amp;_xlfn.ENCODEURL(G107)&amp;"col"" class=""collapse in""&gt;"</f>
        <v>&lt;/ul&gt;&lt;h3 id="Junon"&gt;&lt;a href="#Junon_col" data-toggle="collapse" class="btn btn-primary btn-collapse btn-sm"&gt;&lt;/a&gt;&lt;a href="#"&gt;Junon&lt;/a&gt; &lt;span id="playthrough_totals_12"&gt;&lt;/span&gt;&lt;/h3&gt;&lt;ul id="Junoncol" class="collapse in"&gt;</v>
      </c>
      <c r="K107" s="1" t="str">
        <f>"&lt;li data-id=""playthrough_"&amp;VLOOKUP(G107,Zones!A:B,2,0)&amp;"_"&amp;C107&amp;""" class="""&amp;E107&amp;"""&gt;"&amp;H107&amp;"&lt;/li&gt;"</f>
        <v>&lt;li data-id="playthrough_12_8" class="f_none"&gt;You can find another Enemy Skill Materia in the Beginner's Hall.&lt;/li&gt;</v>
      </c>
      <c r="L107" s="1" t="str">
        <f t="shared" si="1"/>
        <v>&lt;li data-id="playthrough_12_8" class="f_none"&gt;You can find another Enemy Skill Materia in the Beginner's Hall.&lt;/li&gt;</v>
      </c>
      <c r="M107" s="2" t="s">
        <v>442</v>
      </c>
    </row>
    <row r="108" spans="1:13" x14ac:dyDescent="0.25">
      <c r="A108" s="1">
        <v>107</v>
      </c>
      <c r="B108" s="1">
        <f>VLOOKUP(G108,Zones!A:B,2,0)</f>
        <v>12</v>
      </c>
      <c r="C108" s="1">
        <f>COUNTIF($G$2:G108,G108)</f>
        <v>9</v>
      </c>
      <c r="D108" s="1" t="s">
        <v>414</v>
      </c>
      <c r="E108" s="1" t="s">
        <v>423</v>
      </c>
      <c r="F108" s="1">
        <f>LEN(H108)</f>
        <v>100</v>
      </c>
      <c r="G108" s="1" t="s">
        <v>8</v>
      </c>
      <c r="H108" s="1" t="s">
        <v>104</v>
      </c>
      <c r="J108" s="1" t="str">
        <f>"&lt;/ul&gt;&lt;h3 id="""&amp;_xlfn.ENCODEURL(G108)&amp;"""&gt;&lt;a href=""#"&amp;_xlfn.ENCODEURL(G108)&amp;"_col"" data-toggle=""collapse"" class=""btn btn-primary btn-collapse btn-sm""&gt;&lt;/a&gt;&lt;a href=""#""&gt;"&amp;G108&amp;"&lt;/a&gt; &lt;span id=""playthrough_totals_"&amp;VLOOKUP(G108,Zones!A:B,2,0)&amp;"""&gt;&lt;/span&gt;&lt;/h3&gt;&lt;ul id="""&amp;_xlfn.ENCODEURL(G108)&amp;"col"" class=""collapse in""&gt;"</f>
        <v>&lt;/ul&gt;&lt;h3 id="Junon"&gt;&lt;a href="#Junon_col" data-toggle="collapse" class="btn btn-primary btn-collapse btn-sm"&gt;&lt;/a&gt;&lt;a href="#"&gt;Junon&lt;/a&gt; &lt;span id="playthrough_totals_12"&gt;&lt;/span&gt;&lt;/h3&gt;&lt;ul id="Junoncol" class="collapse in"&gt;</v>
      </c>
      <c r="K108" s="1" t="str">
        <f>"&lt;li data-id=""playthrough_"&amp;VLOOKUP(G108,Zones!A:B,2,0)&amp;"_"&amp;C108&amp;""" class="""&amp;E108&amp;"""&gt;"&amp;H108&amp;"&lt;/li&gt;"</f>
        <v>&lt;li data-id="playthrough_12_9" class="f_none"&gt;On the second floor of this building, you'll find a 1/35th Soldier, a Mind Source and a Luck Source.&lt;/li&gt;</v>
      </c>
      <c r="L108" s="1" t="str">
        <f t="shared" si="1"/>
        <v>&lt;li data-id="playthrough_12_9" class="f_none"&gt;On the second floor of this building, you'll find a 1/35th Soldier, a Mind Source and a Luck Source.&lt;/li&gt;</v>
      </c>
      <c r="M108" s="2" t="s">
        <v>442</v>
      </c>
    </row>
    <row r="109" spans="1:13" x14ac:dyDescent="0.25">
      <c r="A109" s="1">
        <v>108</v>
      </c>
      <c r="B109" s="1">
        <f>VLOOKUP(G109,Zones!A:B,2,0)</f>
        <v>12</v>
      </c>
      <c r="C109" s="1">
        <f>COUNTIF($G$2:G109,G109)</f>
        <v>10</v>
      </c>
      <c r="D109" s="1" t="s">
        <v>414</v>
      </c>
      <c r="E109" s="1" t="s">
        <v>423</v>
      </c>
      <c r="F109" s="1">
        <f>LEN(H109)</f>
        <v>65</v>
      </c>
      <c r="G109" s="1" t="s">
        <v>8</v>
      </c>
      <c r="H109" s="1" t="s">
        <v>105</v>
      </c>
      <c r="J109" s="1" t="str">
        <f>"&lt;/ul&gt;&lt;h3 id="""&amp;_xlfn.ENCODEURL(G109)&amp;"""&gt;&lt;a href=""#"&amp;_xlfn.ENCODEURL(G109)&amp;"_col"" data-toggle=""collapse"" class=""btn btn-primary btn-collapse btn-sm""&gt;&lt;/a&gt;&lt;a href=""#""&gt;"&amp;G109&amp;"&lt;/a&gt; &lt;span id=""playthrough_totals_"&amp;VLOOKUP(G109,Zones!A:B,2,0)&amp;"""&gt;&lt;/span&gt;&lt;/h3&gt;&lt;ul id="""&amp;_xlfn.ENCODEURL(G109)&amp;"col"" class=""collapse in""&gt;"</f>
        <v>&lt;/ul&gt;&lt;h3 id="Junon"&gt;&lt;a href="#Junon_col" data-toggle="collapse" class="btn btn-primary btn-collapse btn-sm"&gt;&lt;/a&gt;&lt;a href="#"&gt;Junon&lt;/a&gt; &lt;span id="playthrough_totals_12"&gt;&lt;/span&gt;&lt;/h3&gt;&lt;ul id="Junoncol" class="collapse in"&gt;</v>
      </c>
      <c r="K109" s="1" t="str">
        <f>"&lt;li data-id=""playthrough_"&amp;VLOOKUP(G109,Zones!A:B,2,0)&amp;"_"&amp;C109&amp;""" class="""&amp;E109&amp;"""&gt;"&amp;H109&amp;"&lt;/li&gt;"</f>
        <v>&lt;li data-id="playthrough_12_10" class="f_none"&gt;On the third floor you'll find a Guard Source and a Power Source.&lt;/li&gt;</v>
      </c>
      <c r="L109" s="1" t="str">
        <f t="shared" si="1"/>
        <v>&lt;li data-id="playthrough_12_10" class="f_none"&gt;On the third floor you'll find a Guard Source and a Power Source.&lt;/li&gt;</v>
      </c>
      <c r="M109" s="2" t="s">
        <v>442</v>
      </c>
    </row>
    <row r="110" spans="1:13" x14ac:dyDescent="0.25">
      <c r="A110" s="1">
        <v>109</v>
      </c>
      <c r="B110" s="1">
        <f>VLOOKUP(G110,Zones!A:B,2,0)</f>
        <v>12</v>
      </c>
      <c r="C110" s="1">
        <f>COUNTIF($G$2:G110,G110)</f>
        <v>11</v>
      </c>
      <c r="D110" s="1" t="s">
        <v>414</v>
      </c>
      <c r="E110" s="1" t="s">
        <v>423</v>
      </c>
      <c r="F110" s="1">
        <f>LEN(H110)</f>
        <v>236</v>
      </c>
      <c r="G110" s="1" t="s">
        <v>8</v>
      </c>
      <c r="H110" s="1" t="s">
        <v>106</v>
      </c>
      <c r="J110" s="1" t="str">
        <f>"&lt;/ul&gt;&lt;h3 id="""&amp;_xlfn.ENCODEURL(G110)&amp;"""&gt;&lt;a href=""#"&amp;_xlfn.ENCODEURL(G110)&amp;"_col"" data-toggle=""collapse"" class=""btn btn-primary btn-collapse btn-sm""&gt;&lt;/a&gt;&lt;a href=""#""&gt;"&amp;G110&amp;"&lt;/a&gt; &lt;span id=""playthrough_totals_"&amp;VLOOKUP(G110,Zones!A:B,2,0)&amp;"""&gt;&lt;/span&gt;&lt;/h3&gt;&lt;ul id="""&amp;_xlfn.ENCODEURL(G110)&amp;"col"" class=""collapse in""&gt;"</f>
        <v>&lt;/ul&gt;&lt;h3 id="Junon"&gt;&lt;a href="#Junon_col" data-toggle="collapse" class="btn btn-primary btn-collapse btn-sm"&gt;&lt;/a&gt;&lt;a href="#"&gt;Junon&lt;/a&gt; &lt;span id="playthrough_totals_12"&gt;&lt;/span&gt;&lt;/h3&gt;&lt;ul id="Junoncol" class="collapse in"&gt;</v>
      </c>
      <c r="K110" s="1" t="str">
        <f>"&lt;li data-id=""playthrough_"&amp;VLOOKUP(G110,Zones!A:B,2,0)&amp;"_"&amp;C110&amp;""" class="""&amp;E110&amp;"""&gt;"&amp;H110&amp;"&lt;/li&gt;"</f>
        <v>&lt;li data-id="playthrough_12_11" class="f_none"&gt;In the next to furthest house in the second major area of Junon you can find another 1/35th Soldier on the second floor, and a Speed Source on the first floor. It's the hotel where a Shinra Manager is staying if you want more direction.&lt;/li&gt;</v>
      </c>
      <c r="L110" s="1" t="str">
        <f t="shared" si="1"/>
        <v>&lt;li data-id="playthrough_12_11" class="f_none"&gt;In the next to furthest house in the second major area of Junon you can find another 1/35th Soldier on the second floor, and a Speed Source on the first floor. It's the hotel where a Shinra Manager is staying if you want more direction.&lt;/li&gt;</v>
      </c>
      <c r="M110" s="2" t="s">
        <v>442</v>
      </c>
    </row>
    <row r="111" spans="1:13" x14ac:dyDescent="0.25">
      <c r="A111" s="1">
        <v>110</v>
      </c>
      <c r="B111" s="1">
        <f>VLOOKUP(G111,Zones!A:B,2,0)</f>
        <v>12</v>
      </c>
      <c r="C111" s="1">
        <f>COUNTIF($G$2:G111,G111)</f>
        <v>12</v>
      </c>
      <c r="D111" s="1" t="s">
        <v>414</v>
      </c>
      <c r="E111" s="1" t="s">
        <v>423</v>
      </c>
      <c r="F111" s="1">
        <f>LEN(H111)</f>
        <v>98</v>
      </c>
      <c r="G111" s="1" t="s">
        <v>8</v>
      </c>
      <c r="H111" s="1" t="s">
        <v>107</v>
      </c>
      <c r="J111" s="1" t="str">
        <f>"&lt;/ul&gt;&lt;h3 id="""&amp;_xlfn.ENCODEURL(G111)&amp;"""&gt;&lt;a href=""#"&amp;_xlfn.ENCODEURL(G111)&amp;"_col"" data-toggle=""collapse"" class=""btn btn-primary btn-collapse btn-sm""&gt;&lt;/a&gt;&lt;a href=""#""&gt;"&amp;G111&amp;"&lt;/a&gt; &lt;span id=""playthrough_totals_"&amp;VLOOKUP(G111,Zones!A:B,2,0)&amp;"""&gt;&lt;/span&gt;&lt;/h3&gt;&lt;ul id="""&amp;_xlfn.ENCODEURL(G111)&amp;"col"" class=""collapse in""&gt;"</f>
        <v>&lt;/ul&gt;&lt;h3 id="Junon"&gt;&lt;a href="#Junon_col" data-toggle="collapse" class="btn btn-primary btn-collapse btn-sm"&gt;&lt;/a&gt;&lt;a href="#"&gt;Junon&lt;/a&gt; &lt;span id="playthrough_totals_12"&gt;&lt;/span&gt;&lt;/h3&gt;&lt;ul id="Junoncol" class="collapse in"&gt;</v>
      </c>
      <c r="K111" s="1" t="str">
        <f>"&lt;li data-id=""playthrough_"&amp;VLOOKUP(G111,Zones!A:B,2,0)&amp;"_"&amp;C111&amp;""" class="""&amp;E111&amp;"""&gt;"&amp;H111&amp;"&lt;/li&gt;"</f>
        <v>&lt;li data-id="playthrough_12_12" class="f_none"&gt;Finally, you can earn a Force Stealer if you achieve 100 or more points during the Rufus send off.&lt;/li&gt;</v>
      </c>
      <c r="L111" s="1" t="str">
        <f t="shared" si="1"/>
        <v>&lt;li data-id="playthrough_12_12" class="f_none"&gt;Finally, you can earn a Force Stealer if you achieve 100 or more points during the Rufus send off.&lt;/li&gt;</v>
      </c>
      <c r="M111" s="2" t="s">
        <v>442</v>
      </c>
    </row>
    <row r="112" spans="1:13" x14ac:dyDescent="0.25">
      <c r="A112" s="1">
        <v>111</v>
      </c>
      <c r="B112" s="1">
        <f>VLOOKUP(G112,Zones!A:B,2,0)</f>
        <v>13</v>
      </c>
      <c r="C112" s="1">
        <f>COUNTIF($G$2:G112,G112)</f>
        <v>1</v>
      </c>
      <c r="D112" s="1" t="s">
        <v>414</v>
      </c>
      <c r="E112" s="1" t="s">
        <v>423</v>
      </c>
      <c r="F112" s="1">
        <f>LEN(H112)</f>
        <v>37</v>
      </c>
      <c r="G112" s="1" t="s">
        <v>9</v>
      </c>
      <c r="H112" s="1" t="s">
        <v>108</v>
      </c>
      <c r="J112" s="1" t="str">
        <f>"&lt;/ul&gt;&lt;h3 id="""&amp;_xlfn.ENCODEURL(G112)&amp;"""&gt;&lt;a href=""#"&amp;_xlfn.ENCODEURL(G112)&amp;"_col"" data-toggle=""collapse"" class=""btn btn-primary btn-collapse btn-sm""&gt;&lt;/a&gt;&lt;a href=""#""&gt;"&amp;G112&amp;"&lt;/a&gt; &lt;span id=""playthrough_totals_"&amp;VLOOKUP(G112,Zones!A:B,2,0)&amp;"""&gt;&lt;/span&gt;&lt;/h3&gt;&lt;ul id="""&amp;_xlfn.ENCODEURL(G112)&amp;"col"" class=""collapse in""&gt;"</f>
        <v>&lt;/ul&gt;&lt;h3 id="Cargo%20Ship"&gt;&lt;a href="#Cargo%20Ship_col" data-toggle="collapse" class="btn btn-primary btn-collapse btn-sm"&gt;&lt;/a&gt;&lt;a href="#"&gt;Cargo Ship&lt;/a&gt; &lt;span id="playthrough_totals_13"&gt;&lt;/span&gt;&lt;/h3&gt;&lt;ul id="Cargo%20Shipcol" class="collapse in"&gt;</v>
      </c>
      <c r="K112" s="1" t="str">
        <f>"&lt;li data-id=""playthrough_"&amp;VLOOKUP(G112,Zones!A:B,2,0)&amp;"_"&amp;C112&amp;""" class="""&amp;E112&amp;"""&gt;"&amp;H112&amp;"&lt;/li&gt;"</f>
        <v>&lt;li data-id="playthrough_13_1" class="f_none"&gt;Grab the Ether from the nearby chest.&lt;/li&gt;</v>
      </c>
      <c r="L112" s="1" t="str">
        <f t="shared" si="1"/>
        <v>&lt;/ul&gt;&lt;h3 id="Cargo%20Ship"&gt;&lt;a href="#Cargo%20Ship_col" data-toggle="collapse" class="btn btn-primary btn-collapse btn-sm"&gt;&lt;/a&gt;&lt;a href="#"&gt;Cargo Ship&lt;/a&gt; &lt;span id="playthrough_totals_13"&gt;&lt;/span&gt;&lt;/h3&gt;&lt;ul id="Cargo%20Shipcol" class="collapse in"&gt;&lt;li data-id="playthrough_13_1" class="f_none"&gt;Grab the Ether from the nearby chest.&lt;/li&gt;</v>
      </c>
      <c r="M112" s="2" t="s">
        <v>442</v>
      </c>
    </row>
    <row r="113" spans="1:13" x14ac:dyDescent="0.25">
      <c r="A113" s="1">
        <v>112</v>
      </c>
      <c r="B113" s="1">
        <f>VLOOKUP(G113,Zones!A:B,2,0)</f>
        <v>13</v>
      </c>
      <c r="C113" s="1">
        <f>COUNTIF($G$2:G113,G113)</f>
        <v>2</v>
      </c>
      <c r="D113" s="1" t="s">
        <v>414</v>
      </c>
      <c r="E113" s="1" t="s">
        <v>423</v>
      </c>
      <c r="F113" s="1">
        <f>LEN(H113)</f>
        <v>117</v>
      </c>
      <c r="G113" s="1" t="s">
        <v>9</v>
      </c>
      <c r="H113" s="1" t="s">
        <v>109</v>
      </c>
      <c r="J113" s="1" t="str">
        <f>"&lt;/ul&gt;&lt;h3 id="""&amp;_xlfn.ENCODEURL(G113)&amp;"""&gt;&lt;a href=""#"&amp;_xlfn.ENCODEURL(G113)&amp;"_col"" data-toggle=""collapse"" class=""btn btn-primary btn-collapse btn-sm""&gt;&lt;/a&gt;&lt;a href=""#""&gt;"&amp;G113&amp;"&lt;/a&gt; &lt;span id=""playthrough_totals_"&amp;VLOOKUP(G113,Zones!A:B,2,0)&amp;"""&gt;&lt;/span&gt;&lt;/h3&gt;&lt;ul id="""&amp;_xlfn.ENCODEURL(G113)&amp;"col"" class=""collapse in""&gt;"</f>
        <v>&lt;/ul&gt;&lt;h3 id="Cargo%20Ship"&gt;&lt;a href="#Cargo%20Ship_col" data-toggle="collapse" class="btn btn-primary btn-collapse btn-sm"&gt;&lt;/a&gt;&lt;a href="#"&gt;Cargo Ship&lt;/a&gt; &lt;span id="playthrough_totals_13"&gt;&lt;/span&gt;&lt;/h3&gt;&lt;ul id="Cargo%20Shipcol" class="collapse in"&gt;</v>
      </c>
      <c r="K113" s="1" t="str">
        <f>"&lt;li data-id=""playthrough_"&amp;VLOOKUP(G113,Zones!A:B,2,0)&amp;"_"&amp;C113&amp;""" class="""&amp;E113&amp;"""&gt;"&amp;H113&amp;"&lt;/li&gt;"</f>
        <v>&lt;li data-id="playthrough_13_2" class="f_none"&gt;Yuffie is blocking an All Materia. Give her a Tranquillizer if you want. She'll move eventually, with or without it. &lt;/li&gt;</v>
      </c>
      <c r="L113" s="1" t="str">
        <f t="shared" si="1"/>
        <v>&lt;li data-id="playthrough_13_2" class="f_none"&gt;Yuffie is blocking an All Materia. Give her a Tranquillizer if you want. She'll move eventually, with or without it. &lt;/li&gt;</v>
      </c>
      <c r="M113" s="2" t="s">
        <v>442</v>
      </c>
    </row>
    <row r="114" spans="1:13" x14ac:dyDescent="0.25">
      <c r="A114" s="1">
        <v>113</v>
      </c>
      <c r="B114" s="1">
        <f>VLOOKUP(G114,Zones!A:B,2,0)</f>
        <v>13</v>
      </c>
      <c r="C114" s="1">
        <f>COUNTIF($G$2:G114,G114)</f>
        <v>3</v>
      </c>
      <c r="D114" s="1" t="s">
        <v>414</v>
      </c>
      <c r="E114" s="1" t="s">
        <v>423</v>
      </c>
      <c r="F114" s="1">
        <f>LEN(H114)</f>
        <v>152</v>
      </c>
      <c r="G114" s="1" t="s">
        <v>9</v>
      </c>
      <c r="H114" s="1" t="s">
        <v>110</v>
      </c>
      <c r="J114" s="1" t="str">
        <f>"&lt;/ul&gt;&lt;h3 id="""&amp;_xlfn.ENCODEURL(G114)&amp;"""&gt;&lt;a href=""#"&amp;_xlfn.ENCODEURL(G114)&amp;"_col"" data-toggle=""collapse"" class=""btn btn-primary btn-collapse btn-sm""&gt;&lt;/a&gt;&lt;a href=""#""&gt;"&amp;G114&amp;"&lt;/a&gt; &lt;span id=""playthrough_totals_"&amp;VLOOKUP(G114,Zones!A:B,2,0)&amp;"""&gt;&lt;/span&gt;&lt;/h3&gt;&lt;ul id="""&amp;_xlfn.ENCODEURL(G114)&amp;"col"" class=""collapse in""&gt;"</f>
        <v>&lt;/ul&gt;&lt;h3 id="Cargo%20Ship"&gt;&lt;a href="#Cargo%20Ship_col" data-toggle="collapse" class="btn btn-primary btn-collapse btn-sm"&gt;&lt;/a&gt;&lt;a href="#"&gt;Cargo Ship&lt;/a&gt; &lt;span id="playthrough_totals_13"&gt;&lt;/span&gt;&lt;/h3&gt;&lt;ul id="Cargo%20Shipcol" class="collapse in"&gt;</v>
      </c>
      <c r="K114" s="1" t="str">
        <f>"&lt;li data-id=""playthrough_"&amp;VLOOKUP(G114,Zones!A:B,2,0)&amp;"_"&amp;C114&amp;""" class="""&amp;E114&amp;"""&gt;"&amp;H114&amp;"&lt;/li&gt;"</f>
        <v>&lt;li data-id="playthrough_13_3" class="f_none"&gt;After exploring the ship and speaking to everyone, Aeris will ask if you've seen Barret. After she says that, you'll be able to access more of the ship.&lt;/li&gt;</v>
      </c>
      <c r="L114" s="1" t="str">
        <f t="shared" si="1"/>
        <v>&lt;li data-id="playthrough_13_3" class="f_none"&gt;After exploring the ship and speaking to everyone, Aeris will ask if you've seen Barret. After she says that, you'll be able to access more of the ship.&lt;/li&gt;</v>
      </c>
      <c r="M114" s="2" t="s">
        <v>442</v>
      </c>
    </row>
    <row r="115" spans="1:13" x14ac:dyDescent="0.25">
      <c r="A115" s="1">
        <v>114</v>
      </c>
      <c r="B115" s="1">
        <f>VLOOKUP(G115,Zones!A:B,2,0)</f>
        <v>13</v>
      </c>
      <c r="C115" s="1">
        <f>COUNTIF($G$2:G115,G115)</f>
        <v>4</v>
      </c>
      <c r="D115" s="1" t="s">
        <v>414</v>
      </c>
      <c r="E115" s="1" t="s">
        <v>423</v>
      </c>
      <c r="F115" s="1">
        <f>LEN(H115)</f>
        <v>203</v>
      </c>
      <c r="G115" s="1" t="s">
        <v>9</v>
      </c>
      <c r="H115" s="1" t="s">
        <v>111</v>
      </c>
      <c r="J115" s="1" t="str">
        <f>"&lt;/ul&gt;&lt;h3 id="""&amp;_xlfn.ENCODEURL(G115)&amp;"""&gt;&lt;a href=""#"&amp;_xlfn.ENCODEURL(G115)&amp;"_col"" data-toggle=""collapse"" class=""btn btn-primary btn-collapse btn-sm""&gt;&lt;/a&gt;&lt;a href=""#""&gt;"&amp;G115&amp;"&lt;/a&gt; &lt;span id=""playthrough_totals_"&amp;VLOOKUP(G115,Zones!A:B,2,0)&amp;"""&gt;&lt;/span&gt;&lt;/h3&gt;&lt;ul id="""&amp;_xlfn.ENCODEURL(G115)&amp;"col"" class=""collapse in""&gt;"</f>
        <v>&lt;/ul&gt;&lt;h3 id="Cargo%20Ship"&gt;&lt;a href="#Cargo%20Ship_col" data-toggle="collapse" class="btn btn-primary btn-collapse btn-sm"&gt;&lt;/a&gt;&lt;a href="#"&gt;Cargo Ship&lt;/a&gt; &lt;span id="playthrough_totals_13"&gt;&lt;/span&gt;&lt;/h3&gt;&lt;ul id="Cargo%20Shipcol" class="collapse in"&gt;</v>
      </c>
      <c r="K115" s="1" t="str">
        <f>"&lt;li data-id=""playthrough_"&amp;VLOOKUP(G115,Zones!A:B,2,0)&amp;"_"&amp;C115&amp;""" class="""&amp;E115&amp;"""&gt;"&amp;H115&amp;"&lt;/li&gt;"</f>
        <v>&lt;li data-id="playthrough_13_4" class="f_none"&gt;After forming a party, you'll find random enemies in the cargo room. Steal some Shinra Betas from Marines. Use Headbands to protect whoever has steal from sleep. Remember to grab the All Materia in here.&lt;/li&gt;</v>
      </c>
      <c r="L115" s="1" t="str">
        <f t="shared" si="1"/>
        <v>&lt;li data-id="playthrough_13_4" class="f_none"&gt;After forming a party, you'll find random enemies in the cargo room. Steal some Shinra Betas from Marines. Use Headbands to protect whoever has steal from sleep. Remember to grab the All Materia in here.&lt;/li&gt;</v>
      </c>
      <c r="M115" s="2" t="s">
        <v>442</v>
      </c>
    </row>
    <row r="116" spans="1:13" x14ac:dyDescent="0.25">
      <c r="A116" s="1">
        <v>115</v>
      </c>
      <c r="B116" s="1">
        <f>VLOOKUP(G116,Zones!A:B,2,0)</f>
        <v>13</v>
      </c>
      <c r="C116" s="1">
        <f>COUNTIF($G$2:G116,G116)</f>
        <v>5</v>
      </c>
      <c r="D116" s="1" t="s">
        <v>414</v>
      </c>
      <c r="E116" s="1" t="s">
        <v>423</v>
      </c>
      <c r="F116" s="1">
        <f>LEN(H116)</f>
        <v>148</v>
      </c>
      <c r="G116" s="1" t="s">
        <v>9</v>
      </c>
      <c r="H116" s="1" t="s">
        <v>112</v>
      </c>
      <c r="J116" s="1" t="str">
        <f>"&lt;/ul&gt;&lt;h3 id="""&amp;_xlfn.ENCODEURL(G116)&amp;"""&gt;&lt;a href=""#"&amp;_xlfn.ENCODEURL(G116)&amp;"_col"" data-toggle=""collapse"" class=""btn btn-primary btn-collapse btn-sm""&gt;&lt;/a&gt;&lt;a href=""#""&gt;"&amp;G116&amp;"&lt;/a&gt; &lt;span id=""playthrough_totals_"&amp;VLOOKUP(G116,Zones!A:B,2,0)&amp;"""&gt;&lt;/span&gt;&lt;/h3&gt;&lt;ul id="""&amp;_xlfn.ENCODEURL(G116)&amp;"col"" class=""collapse in""&gt;"</f>
        <v>&lt;/ul&gt;&lt;h3 id="Cargo%20Ship"&gt;&lt;a href="#Cargo%20Ship_col" data-toggle="collapse" class="btn btn-primary btn-collapse btn-sm"&gt;&lt;/a&gt;&lt;a href="#"&gt;Cargo Ship&lt;/a&gt; &lt;span id="playthrough_totals_13"&gt;&lt;/span&gt;&lt;/h3&gt;&lt;ul id="Cargo%20Shipcol" class="collapse in"&gt;</v>
      </c>
      <c r="K116" s="1" t="str">
        <f>"&lt;li data-id=""playthrough_"&amp;VLOOKUP(G116,Zones!A:B,2,0)&amp;"_"&amp;C116&amp;""" class="""&amp;E116&amp;"""&gt;"&amp;H116&amp;"&lt;/li&gt;"</f>
        <v>&lt;li data-id="playthrough_13_5" class="f_none"&gt;In the now-unguarded room north of the cargo room, you'll find a chest containing a Wind Slash. Use the ladder on the left to reach the upper level.&lt;/li&gt;</v>
      </c>
      <c r="L116" s="1" t="str">
        <f t="shared" si="1"/>
        <v>&lt;li data-id="playthrough_13_5" class="f_none"&gt;In the now-unguarded room north of the cargo room, you'll find a chest containing a Wind Slash. Use the ladder on the left to reach the upper level.&lt;/li&gt;</v>
      </c>
      <c r="M116" s="2" t="s">
        <v>442</v>
      </c>
    </row>
    <row r="117" spans="1:13" x14ac:dyDescent="0.25">
      <c r="A117" s="1">
        <v>116</v>
      </c>
      <c r="B117" s="1">
        <f>VLOOKUP(G117,Zones!A:B,2,0)</f>
        <v>13</v>
      </c>
      <c r="C117" s="1">
        <f>COUNTIF($G$2:G117,G117)</f>
        <v>6</v>
      </c>
      <c r="D117" s="1" t="s">
        <v>414</v>
      </c>
      <c r="E117" s="1" t="s">
        <v>423</v>
      </c>
      <c r="F117" s="1">
        <f>LEN(H117)</f>
        <v>18</v>
      </c>
      <c r="G117" s="1" t="s">
        <v>9</v>
      </c>
      <c r="H117" s="1" t="s">
        <v>498</v>
      </c>
      <c r="J117" s="1" t="str">
        <f>"&lt;/ul&gt;&lt;h3 id="""&amp;_xlfn.ENCODEURL(G117)&amp;"""&gt;&lt;a href=""#"&amp;_xlfn.ENCODEURL(G117)&amp;"_col"" data-toggle=""collapse"" class=""btn btn-primary btn-collapse btn-sm""&gt;&lt;/a&gt;&lt;a href=""#""&gt;"&amp;G117&amp;"&lt;/a&gt; &lt;span id=""playthrough_totals_"&amp;VLOOKUP(G117,Zones!A:B,2,0)&amp;"""&gt;&lt;/span&gt;&lt;/h3&gt;&lt;ul id="""&amp;_xlfn.ENCODEURL(G117)&amp;"col"" class=""collapse in""&gt;"</f>
        <v>&lt;/ul&gt;&lt;h3 id="Cargo%20Ship"&gt;&lt;a href="#Cargo%20Ship_col" data-toggle="collapse" class="btn btn-primary btn-collapse btn-sm"&gt;&lt;/a&gt;&lt;a href="#"&gt;Cargo Ship&lt;/a&gt; &lt;span id="playthrough_totals_13"&gt;&lt;/span&gt;&lt;/h3&gt;&lt;ul id="Cargo%20Shipcol" class="collapse in"&gt;</v>
      </c>
      <c r="K117" s="1" t="str">
        <f>"&lt;li data-id=""playthrough_"&amp;VLOOKUP(G117,Zones!A:B,2,0)&amp;"_"&amp;C117&amp;""" class="""&amp;E117&amp;"""&gt;"&amp;H117&amp;"&lt;/li&gt;"</f>
        <v>&lt;li data-id="playthrough_13_6" class="f_none"&gt;Boss: Jenova Birth&lt;/li&gt;</v>
      </c>
      <c r="L117" s="1" t="str">
        <f t="shared" si="1"/>
        <v>&lt;li data-id="playthrough_13_6" class="f_none"&gt;Boss: Jenova Birth&lt;/li&gt;</v>
      </c>
      <c r="M117" s="2" t="s">
        <v>442</v>
      </c>
    </row>
    <row r="118" spans="1:13" x14ac:dyDescent="0.25">
      <c r="A118" s="1">
        <v>117</v>
      </c>
      <c r="B118" s="1">
        <f>VLOOKUP(G118,Zones!A:B,2,0)</f>
        <v>13</v>
      </c>
      <c r="C118" s="1">
        <f>COUNTIF($G$2:G118,G118)</f>
        <v>7</v>
      </c>
      <c r="D118" s="1" t="s">
        <v>414</v>
      </c>
      <c r="E118" s="1" t="s">
        <v>423</v>
      </c>
      <c r="F118" s="1">
        <f>LEN(H118)</f>
        <v>33</v>
      </c>
      <c r="G118" s="1" t="s">
        <v>9</v>
      </c>
      <c r="H118" s="1" t="s">
        <v>113</v>
      </c>
      <c r="J118" s="1" t="str">
        <f>"&lt;/ul&gt;&lt;h3 id="""&amp;_xlfn.ENCODEURL(G118)&amp;"""&gt;&lt;a href=""#"&amp;_xlfn.ENCODEURL(G118)&amp;"_col"" data-toggle=""collapse"" class=""btn btn-primary btn-collapse btn-sm""&gt;&lt;/a&gt;&lt;a href=""#""&gt;"&amp;G118&amp;"&lt;/a&gt; &lt;span id=""playthrough_totals_"&amp;VLOOKUP(G118,Zones!A:B,2,0)&amp;"""&gt;&lt;/span&gt;&lt;/h3&gt;&lt;ul id="""&amp;_xlfn.ENCODEURL(G118)&amp;"col"" class=""collapse in""&gt;"</f>
        <v>&lt;/ul&gt;&lt;h3 id="Cargo%20Ship"&gt;&lt;a href="#Cargo%20Ship_col" data-toggle="collapse" class="btn btn-primary btn-collapse btn-sm"&gt;&lt;/a&gt;&lt;a href="#"&gt;Cargo Ship&lt;/a&gt; &lt;span id="playthrough_totals_13"&gt;&lt;/span&gt;&lt;/h3&gt;&lt;ul id="Cargo%20Shipcol" class="collapse in"&gt;</v>
      </c>
      <c r="K118" s="1" t="str">
        <f>"&lt;li data-id=""playthrough_"&amp;VLOOKUP(G118,Zones!A:B,2,0)&amp;"_"&amp;C118&amp;""" class="""&amp;E118&amp;"""&gt;"&amp;H118&amp;"&lt;/li&gt;"</f>
        <v>&lt;li data-id="playthrough_13_7" class="f_none"&gt;Achievement: Yuffie's First Limit&lt;/li&gt;</v>
      </c>
      <c r="L118" s="1" t="str">
        <f t="shared" si="1"/>
        <v>&lt;li data-id="playthrough_13_7" class="f_none"&gt;Achievement: Yuffie's First Limit&lt;/li&gt;</v>
      </c>
      <c r="M118" s="2" t="s">
        <v>442</v>
      </c>
    </row>
    <row r="119" spans="1:13" x14ac:dyDescent="0.25">
      <c r="A119" s="1">
        <v>118</v>
      </c>
      <c r="B119" s="1">
        <f>VLOOKUP(G119,Zones!A:B,2,0)</f>
        <v>13</v>
      </c>
      <c r="C119" s="1">
        <f>COUNTIF($G$2:G119,G119)</f>
        <v>8</v>
      </c>
      <c r="D119" s="1" t="s">
        <v>414</v>
      </c>
      <c r="E119" s="1" t="s">
        <v>423</v>
      </c>
      <c r="F119" s="1">
        <f>LEN(H119)</f>
        <v>41</v>
      </c>
      <c r="G119" s="1" t="s">
        <v>9</v>
      </c>
      <c r="H119" s="1" t="s">
        <v>114</v>
      </c>
      <c r="J119" s="1" t="str">
        <f>"&lt;/ul&gt;&lt;h3 id="""&amp;_xlfn.ENCODEURL(G119)&amp;"""&gt;&lt;a href=""#"&amp;_xlfn.ENCODEURL(G119)&amp;"_col"" data-toggle=""collapse"" class=""btn btn-primary btn-collapse btn-sm""&gt;&lt;/a&gt;&lt;a href=""#""&gt;"&amp;G119&amp;"&lt;/a&gt; &lt;span id=""playthrough_totals_"&amp;VLOOKUP(G119,Zones!A:B,2,0)&amp;"""&gt;&lt;/span&gt;&lt;/h3&gt;&lt;ul id="""&amp;_xlfn.ENCODEURL(G119)&amp;"col"" class=""collapse in""&gt;"</f>
        <v>&lt;/ul&gt;&lt;h3 id="Cargo%20Ship"&gt;&lt;a href="#Cargo%20Ship_col" data-toggle="collapse" class="btn btn-primary btn-collapse btn-sm"&gt;&lt;/a&gt;&lt;a href="#"&gt;Cargo Ship&lt;/a&gt; &lt;span id="playthrough_totals_13"&gt;&lt;/span&gt;&lt;/h3&gt;&lt;ul id="Cargo%20Shipcol" class="collapse in"&gt;</v>
      </c>
      <c r="K119" s="1" t="str">
        <f>"&lt;li data-id=""playthrough_"&amp;VLOOKUP(G119,Zones!A:B,2,0)&amp;"_"&amp;C119&amp;""" class="""&amp;E119&amp;"""&gt;"&amp;H119&amp;"&lt;/li&gt;"</f>
        <v>&lt;li data-id="playthrough_13_8" class="f_none"&gt;Pick up the Ifrit Materia from the floor.&lt;/li&gt;</v>
      </c>
      <c r="L119" s="1" t="str">
        <f t="shared" si="1"/>
        <v>&lt;li data-id="playthrough_13_8" class="f_none"&gt;Pick up the Ifrit Materia from the floor.&lt;/li&gt;</v>
      </c>
      <c r="M119" s="2" t="s">
        <v>442</v>
      </c>
    </row>
    <row r="120" spans="1:13" x14ac:dyDescent="0.25">
      <c r="A120" s="1">
        <v>119</v>
      </c>
      <c r="B120" s="1">
        <f>VLOOKUP(G120,Zones!A:B,2,0)</f>
        <v>14</v>
      </c>
      <c r="C120" s="1">
        <f>COUNTIF($G$2:G120,G120)</f>
        <v>1</v>
      </c>
      <c r="D120" s="1" t="s">
        <v>414</v>
      </c>
      <c r="E120" s="1" t="s">
        <v>423</v>
      </c>
      <c r="F120" s="1">
        <f>LEN(H120)</f>
        <v>154</v>
      </c>
      <c r="G120" s="1" t="s">
        <v>10</v>
      </c>
      <c r="H120" s="1" t="s">
        <v>115</v>
      </c>
      <c r="J120" s="1" t="str">
        <f>"&lt;/ul&gt;&lt;h3 id="""&amp;_xlfn.ENCODEURL(G120)&amp;"""&gt;&lt;a href=""#"&amp;_xlfn.ENCODEURL(G120)&amp;"_col"" data-toggle=""collapse"" class=""btn btn-primary btn-collapse btn-sm""&gt;&lt;/a&gt;&lt;a href=""#""&gt;"&amp;G120&amp;"&lt;/a&gt; &lt;span id=""playthrough_totals_"&amp;VLOOKUP(G120,Zones!A:B,2,0)&amp;"""&gt;&lt;/span&gt;&lt;/h3&gt;&lt;ul id="""&amp;_xlfn.ENCODEURL(G120)&amp;"col"" class=""collapse in""&gt;"</f>
        <v>&lt;/ul&gt;&lt;h3 id="Costa%20Del%20Sol"&gt;&lt;a href="#Costa%20Del%20Sol_col" data-toggle="collapse" class="btn btn-primary btn-collapse btn-sm"&gt;&lt;/a&gt;&lt;a href="#"&gt;Costa Del Sol&lt;/a&gt; &lt;span id="playthrough_totals_14"&gt;&lt;/span&gt;&lt;/h3&gt;&lt;ul id="Costa%20Del%20Solcol" class="collapse in"&gt;</v>
      </c>
      <c r="K120" s="1" t="str">
        <f>"&lt;li data-id=""playthrough_"&amp;VLOOKUP(G120,Zones!A:B,2,0)&amp;"_"&amp;C120&amp;""" class="""&amp;E120&amp;"""&gt;"&amp;H120&amp;"&lt;/li&gt;"</f>
        <v>&lt;li data-id="playthrough_14_1" class="f_none"&gt;Go into the first house across the bridge. There's a Fire Ring, Power Source and a Motor Drive for Tifa in here. You can also buy the house for 30,000gil.&lt;/li&gt;</v>
      </c>
      <c r="L120" s="1" t="str">
        <f t="shared" si="1"/>
        <v>&lt;/ul&gt;&lt;h3 id="Costa%20Del%20Sol"&gt;&lt;a href="#Costa%20Del%20Sol_col" data-toggle="collapse" class="btn btn-primary btn-collapse btn-sm"&gt;&lt;/a&gt;&lt;a href="#"&gt;Costa Del Sol&lt;/a&gt; &lt;span id="playthrough_totals_14"&gt;&lt;/span&gt;&lt;/h3&gt;&lt;ul id="Costa%20Del%20Solcol" class="collapse in"&gt;&lt;li data-id="playthrough_14_1" class="f_none"&gt;Go into the first house across the bridge. There's a Fire Ring, Power Source and a Motor Drive for Tifa in here. You can also buy the house for 30,000gil.&lt;/li&gt;</v>
      </c>
      <c r="M120" s="2" t="s">
        <v>442</v>
      </c>
    </row>
    <row r="121" spans="1:13" x14ac:dyDescent="0.25">
      <c r="A121" s="1">
        <v>120</v>
      </c>
      <c r="B121" s="1">
        <f>VLOOKUP(G121,Zones!A:B,2,0)</f>
        <v>15</v>
      </c>
      <c r="C121" s="1">
        <f>COUNTIF($G$2:G121,G121)</f>
        <v>1</v>
      </c>
      <c r="D121" s="1" t="s">
        <v>414</v>
      </c>
      <c r="E121" s="1" t="s">
        <v>423</v>
      </c>
      <c r="F121" s="1">
        <f>LEN(H121)</f>
        <v>276</v>
      </c>
      <c r="G121" s="1" t="s">
        <v>11</v>
      </c>
      <c r="H121" s="1" t="s">
        <v>116</v>
      </c>
      <c r="J121" s="1" t="str">
        <f>"&lt;/ul&gt;&lt;h3 id="""&amp;_xlfn.ENCODEURL(G121)&amp;"""&gt;&lt;a href=""#"&amp;_xlfn.ENCODEURL(G121)&amp;"_col"" data-toggle=""collapse"" class=""btn btn-primary btn-collapse btn-sm""&gt;&lt;/a&gt;&lt;a href=""#""&gt;"&amp;G121&amp;"&lt;/a&gt; &lt;span id=""playthrough_totals_"&amp;VLOOKUP(G121,Zones!A:B,2,0)&amp;"""&gt;&lt;/span&gt;&lt;/h3&gt;&lt;ul id="""&amp;_xlfn.ENCODEURL(G121)&amp;"col"" class=""collapse in""&gt;"</f>
        <v>&lt;/ul&gt;&lt;h3 id="Mt.%20Corel"&gt;&lt;a href="#Mt.%20Corel_col" data-toggle="collapse" class="btn btn-primary btn-collapse btn-sm"&gt;&lt;/a&gt;&lt;a href="#"&gt;Mt. Corel&lt;/a&gt; &lt;span id="playthrough_totals_15"&gt;&lt;/span&gt;&lt;/h3&gt;&lt;ul id="Mt.%20Corelcol" class="collapse in"&gt;</v>
      </c>
      <c r="K121" s="1" t="str">
        <f>"&lt;li data-id=""playthrough_"&amp;VLOOKUP(G121,Zones!A:B,2,0)&amp;"_"&amp;C121&amp;""" class="""&amp;E121&amp;"""&gt;"&amp;H121&amp;"&lt;/li&gt;"</f>
        <v>&lt;li data-id="playthrough_15_1" class="f_none"&gt;After the save point, head for the chest containing a W Machine Gun. When the tracks break beneath Cloud, don't press the button to avoid falling. Instead, as you fall, hold the left directional button and keep hammering OK. You'll pick up a wizard staff as you climb back up.&lt;/li&gt;</v>
      </c>
      <c r="L121" s="1" t="str">
        <f t="shared" si="1"/>
        <v>&lt;/ul&gt;&lt;h3 id="Mt.%20Corel"&gt;&lt;a href="#Mt.%20Corel_col" data-toggle="collapse" class="btn btn-primary btn-collapse btn-sm"&gt;&lt;/a&gt;&lt;a href="#"&gt;Mt. Corel&lt;/a&gt; &lt;span id="playthrough_totals_15"&gt;&lt;/span&gt;&lt;/h3&gt;&lt;ul id="Mt.%20Corelcol" class="collapse in"&gt;&lt;li data-id="playthrough_15_1" class="f_none"&gt;After the save point, head for the chest containing a W Machine Gun. When the tracks break beneath Cloud, don't press the button to avoid falling. Instead, as you fall, hold the left directional button and keep hammering OK. You'll pick up a wizard staff as you climb back up.&lt;/li&gt;</v>
      </c>
      <c r="M121" s="2" t="s">
        <v>442</v>
      </c>
    </row>
    <row r="122" spans="1:13" x14ac:dyDescent="0.25">
      <c r="A122" s="1">
        <v>121</v>
      </c>
      <c r="B122" s="1">
        <f>VLOOKUP(G122,Zones!A:B,2,0)</f>
        <v>15</v>
      </c>
      <c r="C122" s="1">
        <f>COUNTIF($G$2:G122,G122)</f>
        <v>2</v>
      </c>
      <c r="D122" s="1" t="s">
        <v>414</v>
      </c>
      <c r="E122" s="1" t="s">
        <v>423</v>
      </c>
      <c r="F122" s="1">
        <f>LEN(H122)</f>
        <v>63</v>
      </c>
      <c r="G122" s="1" t="s">
        <v>11</v>
      </c>
      <c r="H122" s="1" t="s">
        <v>117</v>
      </c>
      <c r="J122" s="1" t="str">
        <f>"&lt;/ul&gt;&lt;h3 id="""&amp;_xlfn.ENCODEURL(G122)&amp;"""&gt;&lt;a href=""#"&amp;_xlfn.ENCODEURL(G122)&amp;"_col"" data-toggle=""collapse"" class=""btn btn-primary btn-collapse btn-sm""&gt;&lt;/a&gt;&lt;a href=""#""&gt;"&amp;G122&amp;"&lt;/a&gt; &lt;span id=""playthrough_totals_"&amp;VLOOKUP(G122,Zones!A:B,2,0)&amp;"""&gt;&lt;/span&gt;&lt;/h3&gt;&lt;ul id="""&amp;_xlfn.ENCODEURL(G122)&amp;"col"" class=""collapse in""&gt;"</f>
        <v>&lt;/ul&gt;&lt;h3 id="Mt.%20Corel"&gt;&lt;a href="#Mt.%20Corel_col" data-toggle="collapse" class="btn btn-primary btn-collapse btn-sm"&gt;&lt;/a&gt;&lt;a href="#"&gt;Mt. Corel&lt;/a&gt; &lt;span id="playthrough_totals_15"&gt;&lt;/span&gt;&lt;/h3&gt;&lt;ul id="Mt.%20Corelcol" class="collapse in"&gt;</v>
      </c>
      <c r="K122" s="1" t="str">
        <f>"&lt;li data-id=""playthrough_"&amp;VLOOKUP(G122,Zones!A:B,2,0)&amp;"_"&amp;C122&amp;""" class="""&amp;E122&amp;"""&gt;"&amp;H122&amp;"&lt;/li&gt;"</f>
        <v>&lt;li data-id="playthrough_15_2" class="f_none"&gt;While running around, try to steal a few Right Arms from Bombs.&lt;/li&gt;</v>
      </c>
      <c r="L122" s="1" t="str">
        <f t="shared" si="1"/>
        <v>&lt;li data-id="playthrough_15_2" class="f_none"&gt;While running around, try to steal a few Right Arms from Bombs.&lt;/li&gt;</v>
      </c>
      <c r="M122" s="2" t="s">
        <v>442</v>
      </c>
    </row>
    <row r="123" spans="1:13" x14ac:dyDescent="0.25">
      <c r="A123" s="1">
        <v>122</v>
      </c>
      <c r="B123" s="1">
        <f>VLOOKUP(G123,Zones!A:B,2,0)</f>
        <v>15</v>
      </c>
      <c r="C123" s="1">
        <f>COUNTIF($G$2:G123,G123)</f>
        <v>3</v>
      </c>
      <c r="D123" s="1" t="s">
        <v>414</v>
      </c>
      <c r="E123" s="1" t="s">
        <v>423</v>
      </c>
      <c r="F123" s="1">
        <f>LEN(H123)</f>
        <v>100</v>
      </c>
      <c r="G123" s="1" t="s">
        <v>11</v>
      </c>
      <c r="H123" s="1" t="s">
        <v>118</v>
      </c>
      <c r="J123" s="1" t="str">
        <f>"&lt;/ul&gt;&lt;h3 id="""&amp;_xlfn.ENCODEURL(G123)&amp;"""&gt;&lt;a href=""#"&amp;_xlfn.ENCODEURL(G123)&amp;"_col"" data-toggle=""collapse"" class=""btn btn-primary btn-collapse btn-sm""&gt;&lt;/a&gt;&lt;a href=""#""&gt;"&amp;G123&amp;"&lt;/a&gt; &lt;span id=""playthrough_totals_"&amp;VLOOKUP(G123,Zones!A:B,2,0)&amp;"""&gt;&lt;/span&gt;&lt;/h3&gt;&lt;ul id="""&amp;_xlfn.ENCODEURL(G123)&amp;"col"" class=""collapse in""&gt;"</f>
        <v>&lt;/ul&gt;&lt;h3 id="Mt.%20Corel"&gt;&lt;a href="#Mt.%20Corel_col" data-toggle="collapse" class="btn btn-primary btn-collapse btn-sm"&gt;&lt;/a&gt;&lt;a href="#"&gt;Mt. Corel&lt;/a&gt; &lt;span id="playthrough_totals_15"&gt;&lt;/span&gt;&lt;/h3&gt;&lt;ul id="Mt.%20Corelcol" class="collapse in"&gt;</v>
      </c>
      <c r="K123" s="1" t="str">
        <f>"&lt;li data-id=""playthrough_"&amp;VLOOKUP(G123,Zones!A:B,2,0)&amp;"_"&amp;C123&amp;""" class="""&amp;E123&amp;"""&gt;"&amp;H123&amp;"&lt;/li&gt;"</f>
        <v>&lt;li data-id="playthrough_15_3" class="f_none"&gt;On the lower tracks, there'll be another weak point. Hold right this time and grab the Star Pendant.&lt;/li&gt;</v>
      </c>
      <c r="L123" s="1" t="str">
        <f t="shared" si="1"/>
        <v>&lt;li data-id="playthrough_15_3" class="f_none"&gt;On the lower tracks, there'll be another weak point. Hold right this time and grab the Star Pendant.&lt;/li&gt;</v>
      </c>
      <c r="M123" s="2" t="s">
        <v>442</v>
      </c>
    </row>
    <row r="124" spans="1:13" x14ac:dyDescent="0.25">
      <c r="A124" s="1">
        <v>123</v>
      </c>
      <c r="B124" s="1">
        <f>VLOOKUP(G124,Zones!A:B,2,0)</f>
        <v>15</v>
      </c>
      <c r="C124" s="1">
        <f>COUNTIF($G$2:G124,G124)</f>
        <v>4</v>
      </c>
      <c r="D124" s="1" t="s">
        <v>414</v>
      </c>
      <c r="E124" s="1" t="s">
        <v>423</v>
      </c>
      <c r="F124" s="1">
        <f>LEN(H124)</f>
        <v>139</v>
      </c>
      <c r="G124" s="1" t="s">
        <v>11</v>
      </c>
      <c r="H124" s="1" t="s">
        <v>119</v>
      </c>
      <c r="J124" s="1" t="str">
        <f>"&lt;/ul&gt;&lt;h3 id="""&amp;_xlfn.ENCODEURL(G124)&amp;"""&gt;&lt;a href=""#"&amp;_xlfn.ENCODEURL(G124)&amp;"_col"" data-toggle=""collapse"" class=""btn btn-primary btn-collapse btn-sm""&gt;&lt;/a&gt;&lt;a href=""#""&gt;"&amp;G124&amp;"&lt;/a&gt; &lt;span id=""playthrough_totals_"&amp;VLOOKUP(G124,Zones!A:B,2,0)&amp;"""&gt;&lt;/span&gt;&lt;/h3&gt;&lt;ul id="""&amp;_xlfn.ENCODEURL(G124)&amp;"col"" class=""collapse in""&gt;"</f>
        <v>&lt;/ul&gt;&lt;h3 id="Mt.%20Corel"&gt;&lt;a href="#Mt.%20Corel_col" data-toggle="collapse" class="btn btn-primary btn-collapse btn-sm"&gt;&lt;/a&gt;&lt;a href="#"&gt;Mt. Corel&lt;/a&gt; &lt;span id="playthrough_totals_15"&gt;&lt;/span&gt;&lt;/h3&gt;&lt;ul id="Mt.%20Corelcol" class="collapse in"&gt;</v>
      </c>
      <c r="K124" s="1" t="str">
        <f>"&lt;li data-id=""playthrough_"&amp;VLOOKUP(G124,Zones!A:B,2,0)&amp;"_"&amp;C124&amp;""" class="""&amp;E124&amp;"""&gt;"&amp;H124&amp;"&lt;/li&gt;"</f>
        <v>&lt;li data-id="playthrough_15_4" class="f_none"&gt;There's a Turbo Ether and a Transform Materia a little further on. They're glowing bright pink and green respectively; you can't miss them.&lt;/li&gt;</v>
      </c>
      <c r="L124" s="1" t="str">
        <f t="shared" si="1"/>
        <v>&lt;li data-id="playthrough_15_4" class="f_none"&gt;There's a Turbo Ether and a Transform Materia a little further on. They're glowing bright pink and green respectively; you can't miss them.&lt;/li&gt;</v>
      </c>
      <c r="M124" s="2" t="s">
        <v>442</v>
      </c>
    </row>
    <row r="125" spans="1:13" x14ac:dyDescent="0.25">
      <c r="A125" s="1">
        <v>124</v>
      </c>
      <c r="B125" s="1">
        <f>VLOOKUP(G125,Zones!A:B,2,0)</f>
        <v>15</v>
      </c>
      <c r="C125" s="1">
        <f>COUNTIF($G$2:G125,G125)</f>
        <v>5</v>
      </c>
      <c r="D125" s="1" t="s">
        <v>414</v>
      </c>
      <c r="E125" s="1" t="s">
        <v>423</v>
      </c>
      <c r="F125" s="1">
        <f>LEN(H125)</f>
        <v>120</v>
      </c>
      <c r="G125" s="1" t="s">
        <v>11</v>
      </c>
      <c r="H125" s="1" t="s">
        <v>120</v>
      </c>
      <c r="J125" s="1" t="str">
        <f>"&lt;/ul&gt;&lt;h3 id="""&amp;_xlfn.ENCODEURL(G125)&amp;"""&gt;&lt;a href=""#"&amp;_xlfn.ENCODEURL(G125)&amp;"_col"" data-toggle=""collapse"" class=""btn btn-primary btn-collapse btn-sm""&gt;&lt;/a&gt;&lt;a href=""#""&gt;"&amp;G125&amp;"&lt;/a&gt; &lt;span id=""playthrough_totals_"&amp;VLOOKUP(G125,Zones!A:B,2,0)&amp;"""&gt;&lt;/span&gt;&lt;/h3&gt;&lt;ul id="""&amp;_xlfn.ENCODEURL(G125)&amp;"col"" class=""collapse in""&gt;"</f>
        <v>&lt;/ul&gt;&lt;h3 id="Mt.%20Corel"&gt;&lt;a href="#Mt.%20Corel_col" data-toggle="collapse" class="btn btn-primary btn-collapse btn-sm"&gt;&lt;/a&gt;&lt;a href="#"&gt;Mt. Corel&lt;/a&gt; &lt;span id="playthrough_totals_15"&gt;&lt;/span&gt;&lt;/h3&gt;&lt;ul id="Mt.%20Corelcol" class="collapse in"&gt;</v>
      </c>
      <c r="K125" s="1" t="str">
        <f>"&lt;li data-id=""playthrough_"&amp;VLOOKUP(G125,Zones!A:B,2,0)&amp;"_"&amp;C125&amp;""" class="""&amp;E125&amp;"""&gt;"&amp;H125&amp;"&lt;/li&gt;"</f>
        <v>&lt;li data-id="playthrough_15_5" class="f_none"&gt;Leave the screen following the upper tracks and flip the switch in the cabin at the end to lower the bridge (see image).&lt;/li&gt;</v>
      </c>
      <c r="L125" s="1" t="str">
        <f t="shared" si="1"/>
        <v>&lt;li data-id="playthrough_15_5" class="f_none"&gt;Leave the screen following the upper tracks and flip the switch in the cabin at the end to lower the bridge (see image).&lt;/li&gt;</v>
      </c>
      <c r="M125" s="2" t="s">
        <v>442</v>
      </c>
    </row>
    <row r="126" spans="1:13" x14ac:dyDescent="0.25">
      <c r="A126" s="1">
        <v>125</v>
      </c>
      <c r="B126" s="1">
        <f>VLOOKUP(G126,Zones!A:B,2,0)</f>
        <v>15</v>
      </c>
      <c r="C126" s="1">
        <f>COUNTIF($G$2:G126,G126)</f>
        <v>6</v>
      </c>
      <c r="D126" s="1" t="s">
        <v>414</v>
      </c>
      <c r="E126" s="1" t="s">
        <v>423</v>
      </c>
      <c r="F126" s="1">
        <f>LEN(H126)</f>
        <v>154</v>
      </c>
      <c r="G126" s="1" t="s">
        <v>11</v>
      </c>
      <c r="H126" s="1" t="s">
        <v>121</v>
      </c>
      <c r="J126" s="1" t="str">
        <f>"&lt;/ul&gt;&lt;h3 id="""&amp;_xlfn.ENCODEURL(G126)&amp;"""&gt;&lt;a href=""#"&amp;_xlfn.ENCODEURL(G126)&amp;"_col"" data-toggle=""collapse"" class=""btn btn-primary btn-collapse btn-sm""&gt;&lt;/a&gt;&lt;a href=""#""&gt;"&amp;G126&amp;"&lt;/a&gt; &lt;span id=""playthrough_totals_"&amp;VLOOKUP(G126,Zones!A:B,2,0)&amp;"""&gt;&lt;/span&gt;&lt;/h3&gt;&lt;ul id="""&amp;_xlfn.ENCODEURL(G126)&amp;"col"" class=""collapse in""&gt;"</f>
        <v>&lt;/ul&gt;&lt;h3 id="Mt.%20Corel"&gt;&lt;a href="#Mt.%20Corel_col" data-toggle="collapse" class="btn btn-primary btn-collapse btn-sm"&gt;&lt;/a&gt;&lt;a href="#"&gt;Mt. Corel&lt;/a&gt; &lt;span id="playthrough_totals_15"&gt;&lt;/span&gt;&lt;/h3&gt;&lt;ul id="Mt.%20Corelcol" class="collapse in"&gt;</v>
      </c>
      <c r="K126" s="1" t="str">
        <f>"&lt;li data-id=""playthrough_"&amp;VLOOKUP(G126,Zones!A:B,2,0)&amp;"_"&amp;C126&amp;""" class="""&amp;E126&amp;"""&gt;"&amp;H126&amp;"&lt;/li&gt;"</f>
        <v>&lt;li data-id="playthrough_15_6" class="f_none"&gt;Walk past the hut and climb the mountain to find a nest. If you choose to take the treasure (10 Phoenix Downs) you'll need to fight the mother Cockatalis.&lt;/li&gt;</v>
      </c>
      <c r="L126" s="1" t="str">
        <f t="shared" si="1"/>
        <v>&lt;li data-id="playthrough_15_6" class="f_none"&gt;Walk past the hut and climb the mountain to find a nest. If you choose to take the treasure (10 Phoenix Downs) you'll need to fight the mother Cockatalis.&lt;/li&gt;</v>
      </c>
      <c r="M126" s="2" t="s">
        <v>442</v>
      </c>
    </row>
    <row r="127" spans="1:13" x14ac:dyDescent="0.25">
      <c r="A127" s="1">
        <v>126</v>
      </c>
      <c r="B127" s="1">
        <f>VLOOKUP(G127,Zones!A:B,2,0)</f>
        <v>15</v>
      </c>
      <c r="C127" s="1">
        <f>COUNTIF($G$2:G127,G127)</f>
        <v>7</v>
      </c>
      <c r="D127" s="1" t="s">
        <v>414</v>
      </c>
      <c r="E127" s="1" t="s">
        <v>423</v>
      </c>
      <c r="F127" s="1">
        <f>LEN(H127)</f>
        <v>129</v>
      </c>
      <c r="G127" s="1" t="s">
        <v>11</v>
      </c>
      <c r="H127" s="1" t="s">
        <v>122</v>
      </c>
      <c r="J127" s="1" t="str">
        <f>"&lt;/ul&gt;&lt;h3 id="""&amp;_xlfn.ENCODEURL(G127)&amp;"""&gt;&lt;a href=""#"&amp;_xlfn.ENCODEURL(G127)&amp;"_col"" data-toggle=""collapse"" class=""btn btn-primary btn-collapse btn-sm""&gt;&lt;/a&gt;&lt;a href=""#""&gt;"&amp;G127&amp;"&lt;/a&gt; &lt;span id=""playthrough_totals_"&amp;VLOOKUP(G127,Zones!A:B,2,0)&amp;"""&gt;&lt;/span&gt;&lt;/h3&gt;&lt;ul id="""&amp;_xlfn.ENCODEURL(G127)&amp;"col"" class=""collapse in""&gt;"</f>
        <v>&lt;/ul&gt;&lt;h3 id="Mt.%20Corel"&gt;&lt;a href="#Mt.%20Corel_col" data-toggle="collapse" class="btn btn-primary btn-collapse btn-sm"&gt;&lt;/a&gt;&lt;a href="#"&gt;Mt. Corel&lt;/a&gt; &lt;span id="playthrough_totals_15"&gt;&lt;/span&gt;&lt;/h3&gt;&lt;ul id="Mt.%20Corelcol" class="collapse in"&gt;</v>
      </c>
      <c r="K127" s="1" t="str">
        <f>"&lt;li data-id=""playthrough_"&amp;VLOOKUP(G127,Zones!A:B,2,0)&amp;"_"&amp;C127&amp;""" class="""&amp;E127&amp;"""&gt;"&amp;H127&amp;"&lt;/li&gt;"</f>
        <v>&lt;li data-id="playthrough_15_7" class="f_none"&gt;After crossing the bridge, follow the tracks down to find a hidden hut. There's a Tent, a Mind Source and a Power Source in here.&lt;/li&gt;</v>
      </c>
      <c r="L127" s="1" t="str">
        <f t="shared" si="1"/>
        <v>&lt;li data-id="playthrough_15_7" class="f_none"&gt;After crossing the bridge, follow the tracks down to find a hidden hut. There's a Tent, a Mind Source and a Power Source in here.&lt;/li&gt;</v>
      </c>
      <c r="M127" s="2" t="s">
        <v>442</v>
      </c>
    </row>
    <row r="128" spans="1:13" x14ac:dyDescent="0.25">
      <c r="A128" s="1">
        <v>127</v>
      </c>
      <c r="B128" s="1">
        <f>VLOOKUP(G128,Zones!A:B,2,0)</f>
        <v>16</v>
      </c>
      <c r="C128" s="1">
        <f>COUNTIF($G$2:G128,G128)</f>
        <v>1</v>
      </c>
      <c r="D128" s="1" t="s">
        <v>414</v>
      </c>
      <c r="E128" s="1" t="s">
        <v>423</v>
      </c>
      <c r="F128" s="1">
        <f>LEN(H128)</f>
        <v>109</v>
      </c>
      <c r="G128" s="1" t="s">
        <v>12</v>
      </c>
      <c r="H128" s="1" t="s">
        <v>123</v>
      </c>
      <c r="J128" s="1" t="str">
        <f>"&lt;/ul&gt;&lt;h3 id="""&amp;_xlfn.ENCODEURL(G128)&amp;"""&gt;&lt;a href=""#"&amp;_xlfn.ENCODEURL(G128)&amp;"_col"" data-toggle=""collapse"" class=""btn btn-primary btn-collapse btn-sm""&gt;&lt;/a&gt;&lt;a href=""#""&gt;"&amp;G128&amp;"&lt;/a&gt; &lt;span id=""playthrough_totals_"&amp;VLOOKUP(G128,Zones!A:B,2,0)&amp;"""&gt;&lt;/span&gt;&lt;/h3&gt;&lt;ul id="""&amp;_xlfn.ENCODEURL(G128)&amp;"col"" class=""collapse in""&gt;"</f>
        <v>&lt;/ul&gt;&lt;h3 id="North%20Corel"&gt;&lt;a href="#North%20Corel_col" data-toggle="collapse" class="btn btn-primary btn-collapse btn-sm"&gt;&lt;/a&gt;&lt;a href="#"&gt;North Corel&lt;/a&gt; &lt;span id="playthrough_totals_16"&gt;&lt;/span&gt;&lt;/h3&gt;&lt;ul id="North%20Corelcol" class="collapse in"&gt;</v>
      </c>
      <c r="K128" s="1" t="str">
        <f>"&lt;li data-id=""playthrough_"&amp;VLOOKUP(G128,Zones!A:B,2,0)&amp;"_"&amp;C128&amp;""" class="""&amp;E128&amp;"""&gt;"&amp;H128&amp;"&lt;/li&gt;"</f>
        <v>&lt;li data-id="playthrough_16_1" class="f_none"&gt;There's an ether in the pot in the house to the right. Absolute Steve's guide has more tips on how to get it.&lt;/li&gt;</v>
      </c>
      <c r="L128" s="1" t="str">
        <f t="shared" si="1"/>
        <v>&lt;/ul&gt;&lt;h3 id="North%20Corel"&gt;&lt;a href="#North%20Corel_col" data-toggle="collapse" class="btn btn-primary btn-collapse btn-sm"&gt;&lt;/a&gt;&lt;a href="#"&gt;North Corel&lt;/a&gt; &lt;span id="playthrough_totals_16"&gt;&lt;/span&gt;&lt;/h3&gt;&lt;ul id="North%20Corelcol" class="collapse in"&gt;&lt;li data-id="playthrough_16_1" class="f_none"&gt;There's an ether in the pot in the house to the right. Absolute Steve's guide has more tips on how to get it.&lt;/li&gt;</v>
      </c>
      <c r="M128" s="2" t="s">
        <v>442</v>
      </c>
    </row>
    <row r="129" spans="1:13" x14ac:dyDescent="0.25">
      <c r="A129" s="1">
        <v>128</v>
      </c>
      <c r="B129" s="1">
        <f>VLOOKUP(G129,Zones!A:B,2,0)</f>
        <v>16</v>
      </c>
      <c r="C129" s="1">
        <f>COUNTIF($G$2:G129,G129)</f>
        <v>2</v>
      </c>
      <c r="D129" s="1" t="s">
        <v>414</v>
      </c>
      <c r="E129" s="1" t="s">
        <v>423</v>
      </c>
      <c r="F129" s="1">
        <f>LEN(H129)</f>
        <v>302</v>
      </c>
      <c r="G129" s="1" t="s">
        <v>12</v>
      </c>
      <c r="H129" s="1" t="s">
        <v>124</v>
      </c>
      <c r="J129" s="1" t="str">
        <f>"&lt;/ul&gt;&lt;h3 id="""&amp;_xlfn.ENCODEURL(G129)&amp;"""&gt;&lt;a href=""#"&amp;_xlfn.ENCODEURL(G129)&amp;"_col"" data-toggle=""collapse"" class=""btn btn-primary btn-collapse btn-sm""&gt;&lt;/a&gt;&lt;a href=""#""&gt;"&amp;G129&amp;"&lt;/a&gt; &lt;span id=""playthrough_totals_"&amp;VLOOKUP(G129,Zones!A:B,2,0)&amp;"""&gt;&lt;/span&gt;&lt;/h3&gt;&lt;ul id="""&amp;_xlfn.ENCODEURL(G129)&amp;"col"" class=""collapse in""&gt;"</f>
        <v>&lt;/ul&gt;&lt;h3 id="North%20Corel"&gt;&lt;a href="#North%20Corel_col" data-toggle="collapse" class="btn btn-primary btn-collapse btn-sm"&gt;&lt;/a&gt;&lt;a href="#"&gt;North Corel&lt;/a&gt; &lt;span id="playthrough_totals_16"&gt;&lt;/span&gt;&lt;/h3&gt;&lt;ul id="North%20Corelcol" class="collapse in"&gt;</v>
      </c>
      <c r="K129" s="1" t="str">
        <f>"&lt;li data-id=""playthrough_"&amp;VLOOKUP(G129,Zones!A:B,2,0)&amp;"_"&amp;C129&amp;""" class="""&amp;E129&amp;"""&gt;"&amp;H129&amp;"&lt;/li&gt;"</f>
        <v>&lt;li data-id="playthrough_16_2" class="f_none"&gt;you can learn Aqualung at this point; head out of North Corel and to the chocobo tracks on the eastern side of the desert. You'll sometimes run into harpies. You can max out four enemy skill materias all together, so you might want to wait for this one until you can learn it for three or four at once.&lt;/li&gt;</v>
      </c>
      <c r="L129" s="1" t="str">
        <f t="shared" si="1"/>
        <v>&lt;li data-id="playthrough_16_2" class="f_none"&gt;you can learn Aqualung at this point; head out of North Corel and to the chocobo tracks on the eastern side of the desert. You'll sometimes run into harpies. You can max out four enemy skill materias all together, so you might want to wait for this one until you can learn it for three or four at once.&lt;/li&gt;</v>
      </c>
      <c r="M129" s="2" t="s">
        <v>442</v>
      </c>
    </row>
    <row r="130" spans="1:13" x14ac:dyDescent="0.25">
      <c r="A130" s="1">
        <v>129</v>
      </c>
      <c r="B130" s="1">
        <f>VLOOKUP(G130,Zones!A:B,2,0)</f>
        <v>17</v>
      </c>
      <c r="C130" s="1">
        <f>COUNTIF($G$2:G130,G130)</f>
        <v>1</v>
      </c>
      <c r="D130" s="1" t="s">
        <v>414</v>
      </c>
      <c r="E130" s="1" t="s">
        <v>423</v>
      </c>
      <c r="F130" s="1">
        <f>LEN(H130)</f>
        <v>128</v>
      </c>
      <c r="G130" s="1" t="s">
        <v>13</v>
      </c>
      <c r="H130" s="1" t="s">
        <v>125</v>
      </c>
      <c r="J130" s="1" t="str">
        <f>"&lt;/ul&gt;&lt;h3 id="""&amp;_xlfn.ENCODEURL(G130)&amp;"""&gt;&lt;a href=""#"&amp;_xlfn.ENCODEURL(G130)&amp;"_col"" data-toggle=""collapse"" class=""btn btn-primary btn-collapse btn-sm""&gt;&lt;/a&gt;&lt;a href=""#""&gt;"&amp;G130&amp;"&lt;/a&gt; &lt;span id=""playthrough_totals_"&amp;VLOOKUP(G130,Zones!A:B,2,0)&amp;"""&gt;&lt;/span&gt;&lt;/h3&gt;&lt;ul id="""&amp;_xlfn.ENCODEURL(G130)&amp;"col"" class=""collapse in""&gt;"</f>
        <v>&lt;/ul&gt;&lt;h3 id="Gold%20Saucer"&gt;&lt;a href="#Gold%20Saucer_col" data-toggle="collapse" class="btn btn-primary btn-collapse btn-sm"&gt;&lt;/a&gt;&lt;a href="#"&gt;Gold Saucer&lt;/a&gt; &lt;span id="playthrough_totals_17"&gt;&lt;/span&gt;&lt;/h3&gt;&lt;ul id="Gold%20Saucercol" class="collapse in"&gt;</v>
      </c>
      <c r="K130" s="1" t="str">
        <f>"&lt;li data-id=""playthrough_"&amp;VLOOKUP(G130,Zones!A:B,2,0)&amp;"_"&amp;C130&amp;""" class="""&amp;E130&amp;"""&gt;"&amp;H130&amp;"&lt;/li&gt;"</f>
        <v>&lt;li data-id="playthrough_17_1" class="f_none"&gt;I bought the 30,000 lifetime ticket, because I suck at earning GP. If you don't, you can win 300gp and buy one in Wonder Square.&lt;/li&gt;</v>
      </c>
      <c r="L130" s="1" t="str">
        <f t="shared" si="1"/>
        <v>&lt;/ul&gt;&lt;h3 id="Gold%20Saucer"&gt;&lt;a href="#Gold%20Saucer_col" data-toggle="collapse" class="btn btn-primary btn-collapse btn-sm"&gt;&lt;/a&gt;&lt;a href="#"&gt;Gold Saucer&lt;/a&gt; &lt;span id="playthrough_totals_17"&gt;&lt;/span&gt;&lt;/h3&gt;&lt;ul id="Gold%20Saucercol" class="collapse in"&gt;&lt;li data-id="playthrough_17_1" class="f_none"&gt;I bought the 30,000 lifetime ticket, because I suck at earning GP. If you don't, you can win 300gp and buy one in Wonder Square.&lt;/li&gt;</v>
      </c>
      <c r="M130" s="2" t="s">
        <v>442</v>
      </c>
    </row>
    <row r="131" spans="1:13" x14ac:dyDescent="0.25">
      <c r="A131" s="1">
        <v>130</v>
      </c>
      <c r="B131" s="1">
        <f>VLOOKUP(G131,Zones!A:B,2,0)</f>
        <v>17</v>
      </c>
      <c r="C131" s="1">
        <f>COUNTIF($G$2:G131,G131)</f>
        <v>2</v>
      </c>
      <c r="D131" s="1" t="s">
        <v>414</v>
      </c>
      <c r="E131" s="1" t="s">
        <v>423</v>
      </c>
      <c r="F131" s="1">
        <f>LEN(H131)</f>
        <v>128</v>
      </c>
      <c r="G131" s="1" t="s">
        <v>13</v>
      </c>
      <c r="H131" s="1" t="s">
        <v>126</v>
      </c>
      <c r="J131" s="1" t="str">
        <f>"&lt;/ul&gt;&lt;h3 id="""&amp;_xlfn.ENCODEURL(G131)&amp;"""&gt;&lt;a href=""#"&amp;_xlfn.ENCODEURL(G131)&amp;"_col"" data-toggle=""collapse"" class=""btn btn-primary btn-collapse btn-sm""&gt;&lt;/a&gt;&lt;a href=""#""&gt;"&amp;G131&amp;"&lt;/a&gt; &lt;span id=""playthrough_totals_"&amp;VLOOKUP(G131,Zones!A:B,2,0)&amp;"""&gt;&lt;/span&gt;&lt;/h3&gt;&lt;ul id="""&amp;_xlfn.ENCODEURL(G131)&amp;"col"" class=""collapse in""&gt;"</f>
        <v>&lt;/ul&gt;&lt;h3 id="Gold%20Saucer"&gt;&lt;a href="#Gold%20Saucer_col" data-toggle="collapse" class="btn btn-primary btn-collapse btn-sm"&gt;&lt;/a&gt;&lt;a href="#"&gt;Gold Saucer&lt;/a&gt; &lt;span id="playthrough_totals_17"&gt;&lt;/span&gt;&lt;/h3&gt;&lt;ul id="Gold%20Saucercol" class="collapse in"&gt;</v>
      </c>
      <c r="K131" s="1" t="str">
        <f>"&lt;li data-id=""playthrough_"&amp;VLOOKUP(G131,Zones!A:B,2,0)&amp;"_"&amp;C131&amp;""" class="""&amp;E131&amp;"""&gt;"&amp;H131&amp;"&lt;/li&gt;"</f>
        <v>&lt;li data-id="playthrough_17_2" class="f_none"&gt;You can view Turtles Paradise Newsletter #3 in the hotel at the Ghost Square. It's in the lobby, near the sign that says 'shop'.&lt;/li&gt;</v>
      </c>
      <c r="L131" s="1" t="str">
        <f t="shared" ref="L131:L194" si="2">IF(G131&lt;&gt;G130,J131&amp;K131,K131)</f>
        <v>&lt;li data-id="playthrough_17_2" class="f_none"&gt;You can view Turtles Paradise Newsletter #3 in the hotel at the Ghost Square. It's in the lobby, near the sign that says 'shop'.&lt;/li&gt;</v>
      </c>
      <c r="M131" s="2" t="s">
        <v>442</v>
      </c>
    </row>
    <row r="132" spans="1:13" x14ac:dyDescent="0.25">
      <c r="A132" s="1">
        <v>131</v>
      </c>
      <c r="B132" s="1">
        <f>VLOOKUP(G132,Zones!A:B,2,0)</f>
        <v>17</v>
      </c>
      <c r="C132" s="1">
        <f>COUNTIF($G$2:G132,G132)</f>
        <v>3</v>
      </c>
      <c r="D132" s="1" t="s">
        <v>414</v>
      </c>
      <c r="E132" s="1" t="s">
        <v>423</v>
      </c>
      <c r="F132" s="1">
        <f>LEN(H132)</f>
        <v>141</v>
      </c>
      <c r="G132" s="1" t="s">
        <v>13</v>
      </c>
      <c r="H132" s="1" t="s">
        <v>127</v>
      </c>
      <c r="J132" s="1" t="str">
        <f>"&lt;/ul&gt;&lt;h3 id="""&amp;_xlfn.ENCODEURL(G132)&amp;"""&gt;&lt;a href=""#"&amp;_xlfn.ENCODEURL(G132)&amp;"_col"" data-toggle=""collapse"" class=""btn btn-primary btn-collapse btn-sm""&gt;&lt;/a&gt;&lt;a href=""#""&gt;"&amp;G132&amp;"&lt;/a&gt; &lt;span id=""playthrough_totals_"&amp;VLOOKUP(G132,Zones!A:B,2,0)&amp;"""&gt;&lt;/span&gt;&lt;/h3&gt;&lt;ul id="""&amp;_xlfn.ENCODEURL(G132)&amp;"col"" class=""collapse in""&gt;"</f>
        <v>&lt;/ul&gt;&lt;h3 id="Gold%20Saucer"&gt;&lt;a href="#Gold%20Saucer_col" data-toggle="collapse" class="btn btn-primary btn-collapse btn-sm"&gt;&lt;/a&gt;&lt;a href="#"&gt;Gold Saucer&lt;/a&gt; &lt;span id="playthrough_totals_17"&gt;&lt;/span&gt;&lt;/h3&gt;&lt;ul id="Gold%20Saucercol" class="collapse in"&gt;</v>
      </c>
      <c r="K132" s="1" t="str">
        <f>"&lt;li data-id=""playthrough_"&amp;VLOOKUP(G132,Zones!A:B,2,0)&amp;"_"&amp;C132&amp;""" class="""&amp;E132&amp;"""&gt;"&amp;H132&amp;"&lt;/li&gt;"</f>
        <v>&lt;li data-id="playthrough_17_3" class="f_none"&gt;You'll meet Cait Sith at Wonder Square. He has the Manipulate Materia, which will be very useful when learning limit breaks and enemy skills.&lt;/li&gt;</v>
      </c>
      <c r="L132" s="1" t="str">
        <f t="shared" si="2"/>
        <v>&lt;li data-id="playthrough_17_3" class="f_none"&gt;You'll meet Cait Sith at Wonder Square. He has the Manipulate Materia, which will be very useful when learning limit breaks and enemy skills.&lt;/li&gt;</v>
      </c>
      <c r="M132" s="2" t="s">
        <v>442</v>
      </c>
    </row>
    <row r="133" spans="1:13" x14ac:dyDescent="0.25">
      <c r="A133" s="1">
        <v>132</v>
      </c>
      <c r="B133" s="1">
        <f>VLOOKUP(G133,Zones!A:B,2,0)</f>
        <v>17</v>
      </c>
      <c r="C133" s="1">
        <f>COUNTIF($G$2:G133,G133)</f>
        <v>4</v>
      </c>
      <c r="D133" s="1" t="s">
        <v>414</v>
      </c>
      <c r="E133" s="1" t="s">
        <v>423</v>
      </c>
      <c r="F133" s="1">
        <f>LEN(H133)</f>
        <v>297</v>
      </c>
      <c r="G133" s="1" t="s">
        <v>13</v>
      </c>
      <c r="H133" s="1" t="s">
        <v>128</v>
      </c>
      <c r="J133" s="1" t="str">
        <f>"&lt;/ul&gt;&lt;h3 id="""&amp;_xlfn.ENCODEURL(G133)&amp;"""&gt;&lt;a href=""#"&amp;_xlfn.ENCODEURL(G133)&amp;"_col"" data-toggle=""collapse"" class=""btn btn-primary btn-collapse btn-sm""&gt;&lt;/a&gt;&lt;a href=""#""&gt;"&amp;G133&amp;"&lt;/a&gt; &lt;span id=""playthrough_totals_"&amp;VLOOKUP(G133,Zones!A:B,2,0)&amp;"""&gt;&lt;/span&gt;&lt;/h3&gt;&lt;ul id="""&amp;_xlfn.ENCODEURL(G133)&amp;"col"" class=""collapse in""&gt;"</f>
        <v>&lt;/ul&gt;&lt;h3 id="Gold%20Saucer"&gt;&lt;a href="#Gold%20Saucer_col" data-toggle="collapse" class="btn btn-primary btn-collapse btn-sm"&gt;&lt;/a&gt;&lt;a href="#"&gt;Gold Saucer&lt;/a&gt; &lt;span id="playthrough_totals_17"&gt;&lt;/span&gt;&lt;/h3&gt;&lt;ul id="Gold%20Saucercol" class="collapse in"&gt;</v>
      </c>
      <c r="K133" s="1" t="str">
        <f>"&lt;li data-id=""playthrough_"&amp;VLOOKUP(G133,Zones!A:B,2,0)&amp;"_"&amp;C133&amp;""" class="""&amp;E133&amp;"""&gt;"&amp;H133&amp;"&lt;/li&gt;"</f>
        <v>&lt;li data-id="playthrough_17_4" class="f_none"&gt;You can also earn GP at Wonder Square. You'll get an easy 30 for the Mog's House Game (5 Kupo nuts, then 3), 10GP for the G-Bike (plus a Speed Source the first time), and as many as you like for the basketball game (up to 300 for 44 shots in a row). Throw as soon as the ball touches Cloud's hair.&lt;/li&gt;</v>
      </c>
      <c r="L133" s="1" t="str">
        <f t="shared" si="2"/>
        <v>&lt;li data-id="playthrough_17_4" class="f_none"&gt;You can also earn GP at Wonder Square. You'll get an easy 30 for the Mog's House Game (5 Kupo nuts, then 3), 10GP for the G-Bike (plus a Speed Source the first time), and as many as you like for the basketball game (up to 300 for 44 shots in a row). Throw as soon as the ball touches Cloud's hair.&lt;/li&gt;</v>
      </c>
      <c r="M133" s="2" t="s">
        <v>442</v>
      </c>
    </row>
    <row r="134" spans="1:13" x14ac:dyDescent="0.25">
      <c r="A134" s="1">
        <v>133</v>
      </c>
      <c r="B134" s="1">
        <f>VLOOKUP(G134,Zones!A:B,2,0)</f>
        <v>17</v>
      </c>
      <c r="C134" s="1">
        <f>COUNTIF($G$2:G134,G134)</f>
        <v>5</v>
      </c>
      <c r="D134" s="1" t="s">
        <v>414</v>
      </c>
      <c r="E134" s="1" t="s">
        <v>423</v>
      </c>
      <c r="F134" s="1">
        <f>LEN(H134)</f>
        <v>353</v>
      </c>
      <c r="G134" s="1" t="s">
        <v>13</v>
      </c>
      <c r="H134" s="1" t="s">
        <v>129</v>
      </c>
      <c r="J134" s="1" t="str">
        <f>"&lt;/ul&gt;&lt;h3 id="""&amp;_xlfn.ENCODEURL(G134)&amp;"""&gt;&lt;a href=""#"&amp;_xlfn.ENCODEURL(G134)&amp;"_col"" data-toggle=""collapse"" class=""btn btn-primary btn-collapse btn-sm""&gt;&lt;/a&gt;&lt;a href=""#""&gt;"&amp;G134&amp;"&lt;/a&gt; &lt;span id=""playthrough_totals_"&amp;VLOOKUP(G134,Zones!A:B,2,0)&amp;"""&gt;&lt;/span&gt;&lt;/h3&gt;&lt;ul id="""&amp;_xlfn.ENCODEURL(G134)&amp;"col"" class=""collapse in""&gt;"</f>
        <v>&lt;/ul&gt;&lt;h3 id="Gold%20Saucer"&gt;&lt;a href="#Gold%20Saucer_col" data-toggle="collapse" class="btn btn-primary btn-collapse btn-sm"&gt;&lt;/a&gt;&lt;a href="#"&gt;Gold Saucer&lt;/a&gt; &lt;span id="playthrough_totals_17"&gt;&lt;/span&gt;&lt;/h3&gt;&lt;ul id="Gold%20Saucercol" class="collapse in"&gt;</v>
      </c>
      <c r="K134" s="1" t="str">
        <f>"&lt;li data-id=""playthrough_"&amp;VLOOKUP(G134,Zones!A:B,2,0)&amp;"_"&amp;C134&amp;""" class="""&amp;E134&amp;"""&gt;"&amp;H134&amp;"&lt;/li&gt;"</f>
        <v>&lt;li data-id="playthrough_17_5" class="f_none"&gt;At the Speed Square you can earn Aeris' ultimate weapon, the Umbrella, if you earn more than 5000 points. It costs 10GP per play. Personally, I'd wait until later; that way you can earn 50-60gp can save outside, run in, have 5-6 goes, then rinse and repeat until you win it. If you try now you won't be able to leave, and you'll need to pay 5gp to save.&lt;/li&gt;</v>
      </c>
      <c r="L134" s="1" t="str">
        <f t="shared" si="2"/>
        <v>&lt;li data-id="playthrough_17_5" class="f_none"&gt;At the Speed Square you can earn Aeris' ultimate weapon, the Umbrella, if you earn more than 5000 points. It costs 10GP per play. Personally, I'd wait until later; that way you can earn 50-60gp can save outside, run in, have 5-6 goes, then rinse and repeat until you win it. If you try now you won't be able to leave, and you'll need to pay 5gp to save.&lt;/li&gt;</v>
      </c>
      <c r="M134" s="2" t="s">
        <v>442</v>
      </c>
    </row>
    <row r="135" spans="1:13" x14ac:dyDescent="0.25">
      <c r="A135" s="1">
        <v>134</v>
      </c>
      <c r="B135" s="1">
        <f>VLOOKUP(G135,Zones!A:B,2,0)</f>
        <v>17</v>
      </c>
      <c r="C135" s="1">
        <f>COUNTIF($G$2:G135,G135)</f>
        <v>6</v>
      </c>
      <c r="D135" s="1" t="s">
        <v>414</v>
      </c>
      <c r="E135" s="1" t="s">
        <v>423</v>
      </c>
      <c r="F135" s="1">
        <f>LEN(H135)</f>
        <v>42</v>
      </c>
      <c r="G135" s="1" t="s">
        <v>13</v>
      </c>
      <c r="H135" s="1" t="s">
        <v>130</v>
      </c>
      <c r="J135" s="1" t="str">
        <f>"&lt;/ul&gt;&lt;h3 id="""&amp;_xlfn.ENCODEURL(G135)&amp;"""&gt;&lt;a href=""#"&amp;_xlfn.ENCODEURL(G135)&amp;"_col"" data-toggle=""collapse"" class=""btn btn-primary btn-collapse btn-sm""&gt;&lt;/a&gt;&lt;a href=""#""&gt;"&amp;G135&amp;"&lt;/a&gt; &lt;span id=""playthrough_totals_"&amp;VLOOKUP(G135,Zones!A:B,2,0)&amp;"""&gt;&lt;/span&gt;&lt;/h3&gt;&lt;ul id="""&amp;_xlfn.ENCODEURL(G135)&amp;"col"" class=""collapse in""&gt;"</f>
        <v>&lt;/ul&gt;&lt;h3 id="Gold%20Saucer"&gt;&lt;a href="#Gold%20Saucer_col" data-toggle="collapse" class="btn btn-primary btn-collapse btn-sm"&gt;&lt;/a&gt;&lt;a href="#"&gt;Gold Saucer&lt;/a&gt; &lt;span id="playthrough_totals_17"&gt;&lt;/span&gt;&lt;/h3&gt;&lt;ul id="Gold%20Saucercol" class="collapse in"&gt;</v>
      </c>
      <c r="K135" s="1" t="str">
        <f>"&lt;li data-id=""playthrough_"&amp;VLOOKUP(G135,Zones!A:B,2,0)&amp;"_"&amp;C135&amp;""" class="""&amp;E135&amp;"""&gt;"&amp;H135&amp;"&lt;/li&gt;"</f>
        <v>&lt;li data-id="playthrough_17_6" class="f_none"&gt;The game will continue from Battle Square.&lt;/li&gt;</v>
      </c>
      <c r="L135" s="1" t="str">
        <f t="shared" si="2"/>
        <v>&lt;li data-id="playthrough_17_6" class="f_none"&gt;The game will continue from Battle Square.&lt;/li&gt;</v>
      </c>
      <c r="M135" s="2" t="s">
        <v>442</v>
      </c>
    </row>
    <row r="136" spans="1:13" x14ac:dyDescent="0.25">
      <c r="A136" s="1">
        <v>135</v>
      </c>
      <c r="B136" s="1">
        <f>VLOOKUP(G136,Zones!A:B,2,0)</f>
        <v>18</v>
      </c>
      <c r="C136" s="1">
        <f>COUNTIF($G$2:G136,G136)</f>
        <v>1</v>
      </c>
      <c r="D136" s="1" t="s">
        <v>414</v>
      </c>
      <c r="E136" s="1" t="s">
        <v>423</v>
      </c>
      <c r="F136" s="1">
        <f>LEN(H136)</f>
        <v>356</v>
      </c>
      <c r="G136" s="1" t="s">
        <v>14</v>
      </c>
      <c r="H136" s="1" t="s">
        <v>131</v>
      </c>
      <c r="J136" s="1" t="str">
        <f>"&lt;/ul&gt;&lt;h3 id="""&amp;_xlfn.ENCODEURL(G136)&amp;"""&gt;&lt;a href=""#"&amp;_xlfn.ENCODEURL(G136)&amp;"_col"" data-toggle=""collapse"" class=""btn btn-primary btn-collapse btn-sm""&gt;&lt;/a&gt;&lt;a href=""#""&gt;"&amp;G136&amp;"&lt;/a&gt; &lt;span id=""playthrough_totals_"&amp;VLOOKUP(G136,Zones!A:B,2,0)&amp;"""&gt;&lt;/span&gt;&lt;/h3&gt;&lt;ul id="""&amp;_xlfn.ENCODEURL(G136)&amp;"col"" class=""collapse in""&gt;"</f>
        <v>&lt;/ul&gt;&lt;h3 id="Corel%20Prison"&gt;&lt;a href="#Corel%20Prison_col" data-toggle="collapse" class="btn btn-primary btn-collapse btn-sm"&gt;&lt;/a&gt;&lt;a href="#"&gt;Corel Prison&lt;/a&gt; &lt;span id="playthrough_totals_18"&gt;&lt;/span&gt;&lt;/h3&gt;&lt;ul id="Corel%20Prisoncol" class="collapse in"&gt;</v>
      </c>
      <c r="K136" s="1" t="str">
        <f>"&lt;li data-id=""playthrough_"&amp;VLOOKUP(G136,Zones!A:B,2,0)&amp;"_"&amp;C136&amp;""" class="""&amp;E136&amp;"""&gt;"&amp;H136&amp;"&lt;/li&gt;"</f>
        <v>&lt;li data-id="playthrough_18_1" class="f_none"&gt;Once you have Barret in your team, head up to the desert then right. You'll find a junkyard which has both Bullmotor and Death Claw enemies. The Bullmotor enemies can use Matra Magic while the Death Claw enemies use Laser. Remember you have a new enemy skill materia which doesn't yet have the former! Use manipulate to make sure they hit the right target.&lt;/li&gt;</v>
      </c>
      <c r="L136" s="1" t="str">
        <f t="shared" si="2"/>
        <v>&lt;/ul&gt;&lt;h3 id="Corel%20Prison"&gt;&lt;a href="#Corel%20Prison_col" data-toggle="collapse" class="btn btn-primary btn-collapse btn-sm"&gt;&lt;/a&gt;&lt;a href="#"&gt;Corel Prison&lt;/a&gt; &lt;span id="playthrough_totals_18"&gt;&lt;/span&gt;&lt;/h3&gt;&lt;ul id="Corel%20Prisoncol" class="collapse in"&gt;&lt;li data-id="playthrough_18_1" class="f_none"&gt;Once you have Barret in your team, head up to the desert then right. You'll find a junkyard which has both Bullmotor and Death Claw enemies. The Bullmotor enemies can use Matra Magic while the Death Claw enemies use Laser. Remember you have a new enemy skill materia which doesn't yet have the former! Use manipulate to make sure they hit the right target.&lt;/li&gt;</v>
      </c>
      <c r="M136" s="2" t="s">
        <v>442</v>
      </c>
    </row>
    <row r="137" spans="1:13" x14ac:dyDescent="0.25">
      <c r="A137" s="1">
        <v>136</v>
      </c>
      <c r="B137" s="1">
        <f>VLOOKUP(G137,Zones!A:B,2,0)</f>
        <v>18</v>
      </c>
      <c r="C137" s="1">
        <f>COUNTIF($G$2:G137,G137)</f>
        <v>2</v>
      </c>
      <c r="D137" s="1" t="s">
        <v>414</v>
      </c>
      <c r="E137" s="1" t="s">
        <v>423</v>
      </c>
      <c r="F137" s="1">
        <f>LEN(H137)</f>
        <v>43</v>
      </c>
      <c r="G137" s="1" t="s">
        <v>14</v>
      </c>
      <c r="H137" s="1" t="s">
        <v>132</v>
      </c>
      <c r="J137" s="1" t="str">
        <f>"&lt;/ul&gt;&lt;h3 id="""&amp;_xlfn.ENCODEURL(G137)&amp;"""&gt;&lt;a href=""#"&amp;_xlfn.ENCODEURL(G137)&amp;"_col"" data-toggle=""collapse"" class=""btn btn-primary btn-collapse btn-sm""&gt;&lt;/a&gt;&lt;a href=""#""&gt;"&amp;G137&amp;"&lt;/a&gt; &lt;span id=""playthrough_totals_"&amp;VLOOKUP(G137,Zones!A:B,2,0)&amp;"""&gt;&lt;/span&gt;&lt;/h3&gt;&lt;ul id="""&amp;_xlfn.ENCODEURL(G137)&amp;"col"" class=""collapse in""&gt;"</f>
        <v>&lt;/ul&gt;&lt;h3 id="Corel%20Prison"&gt;&lt;a href="#Corel%20Prison_col" data-toggle="collapse" class="btn btn-primary btn-collapse btn-sm"&gt;&lt;/a&gt;&lt;a href="#"&gt;Corel Prison&lt;/a&gt; &lt;span id="playthrough_totals_18"&gt;&lt;/span&gt;&lt;/h3&gt;&lt;ul id="Corel%20Prisoncol" class="collapse in"&gt;</v>
      </c>
      <c r="K137" s="1" t="str">
        <f>"&lt;li data-id=""playthrough_"&amp;VLOOKUP(G137,Zones!A:B,2,0)&amp;"_"&amp;C137&amp;""" class="""&amp;E137&amp;"""&gt;"&amp;H137&amp;"&lt;/li&gt;"</f>
        <v>&lt;li data-id="playthrough_18_2" class="f_none"&gt;From the junkyard, had north to fight Dyne.&lt;/li&gt;</v>
      </c>
      <c r="L137" s="1" t="str">
        <f t="shared" si="2"/>
        <v>&lt;li data-id="playthrough_18_2" class="f_none"&gt;From the junkyard, had north to fight Dyne.&lt;/li&gt;</v>
      </c>
      <c r="M137" s="2" t="s">
        <v>442</v>
      </c>
    </row>
    <row r="138" spans="1:13" x14ac:dyDescent="0.25">
      <c r="A138" s="1">
        <v>137</v>
      </c>
      <c r="B138" s="1">
        <f>VLOOKUP(G138,Zones!A:B,2,0)</f>
        <v>18</v>
      </c>
      <c r="C138" s="1">
        <f>COUNTIF($G$2:G138,G138)</f>
        <v>3</v>
      </c>
      <c r="D138" s="1" t="s">
        <v>414</v>
      </c>
      <c r="E138" s="1" t="s">
        <v>423</v>
      </c>
      <c r="F138" s="1">
        <f>LEN(H138)</f>
        <v>10</v>
      </c>
      <c r="G138" s="1" t="s">
        <v>14</v>
      </c>
      <c r="H138" s="1" t="s">
        <v>133</v>
      </c>
      <c r="J138" s="1" t="str">
        <f>"&lt;/ul&gt;&lt;h3 id="""&amp;_xlfn.ENCODEURL(G138)&amp;"""&gt;&lt;a href=""#"&amp;_xlfn.ENCODEURL(G138)&amp;"_col"" data-toggle=""collapse"" class=""btn btn-primary btn-collapse btn-sm""&gt;&lt;/a&gt;&lt;a href=""#""&gt;"&amp;G138&amp;"&lt;/a&gt; &lt;span id=""playthrough_totals_"&amp;VLOOKUP(G138,Zones!A:B,2,0)&amp;"""&gt;&lt;/span&gt;&lt;/h3&gt;&lt;ul id="""&amp;_xlfn.ENCODEURL(G138)&amp;"col"" class=""collapse in""&gt;"</f>
        <v>&lt;/ul&gt;&lt;h3 id="Corel%20Prison"&gt;&lt;a href="#Corel%20Prison_col" data-toggle="collapse" class="btn btn-primary btn-collapse btn-sm"&gt;&lt;/a&gt;&lt;a href="#"&gt;Corel Prison&lt;/a&gt; &lt;span id="playthrough_totals_18"&gt;&lt;/span&gt;&lt;/h3&gt;&lt;ul id="Corel%20Prisoncol" class="collapse in"&gt;</v>
      </c>
      <c r="K138" s="1" t="str">
        <f>"&lt;li data-id=""playthrough_"&amp;VLOOKUP(G138,Zones!A:B,2,0)&amp;"_"&amp;C138&amp;""" class="""&amp;E138&amp;"""&gt;"&amp;H138&amp;"&lt;/li&gt;"</f>
        <v>&lt;li data-id="playthrough_18_3" class="f_none"&gt;Boss: Dyne&lt;/li&gt;</v>
      </c>
      <c r="L138" s="1" t="str">
        <f t="shared" si="2"/>
        <v>&lt;li data-id="playthrough_18_3" class="f_none"&gt;Boss: Dyne&lt;/li&gt;</v>
      </c>
      <c r="M138" s="2" t="s">
        <v>442</v>
      </c>
    </row>
    <row r="139" spans="1:13" x14ac:dyDescent="0.25">
      <c r="A139" s="1">
        <v>138</v>
      </c>
      <c r="B139" s="1">
        <f>VLOOKUP(G139,Zones!A:B,2,0)</f>
        <v>19</v>
      </c>
      <c r="C139" s="1">
        <f>COUNTIF($G$2:G139,G139)</f>
        <v>1</v>
      </c>
      <c r="D139" s="1" t="s">
        <v>414</v>
      </c>
      <c r="E139" s="1" t="s">
        <v>423</v>
      </c>
      <c r="F139" s="1">
        <f>LEN(H139)</f>
        <v>91</v>
      </c>
      <c r="G139" s="1" t="s">
        <v>15</v>
      </c>
      <c r="H139" s="1" t="s">
        <v>134</v>
      </c>
      <c r="J139" s="1" t="str">
        <f>"&lt;/ul&gt;&lt;h3 id="""&amp;_xlfn.ENCODEURL(G139)&amp;"""&gt;&lt;a href=""#"&amp;_xlfn.ENCODEURL(G139)&amp;"_col"" data-toggle=""collapse"" class=""btn btn-primary btn-collapse btn-sm""&gt;&lt;/a&gt;&lt;a href=""#""&gt;"&amp;G139&amp;"&lt;/a&gt; &lt;span id=""playthrough_totals_"&amp;VLOOKUP(G139,Zones!A:B,2,0)&amp;"""&gt;&lt;/span&gt;&lt;/h3&gt;&lt;ul id="""&amp;_xlfn.ENCODEURL(G139)&amp;"col"" class=""collapse in""&gt;"</f>
        <v>&lt;/ul&gt;&lt;h3 id="Chocobo%20Races"&gt;&lt;a href="#Chocobo%20Races_col" data-toggle="collapse" class="btn btn-primary btn-collapse btn-sm"&gt;&lt;/a&gt;&lt;a href="#"&gt;Chocobo Races&lt;/a&gt; &lt;span id="playthrough_totals_19"&gt;&lt;/span&gt;&lt;/h3&gt;&lt;ul id="Chocobo%20Racescol" class="collapse in"&gt;</v>
      </c>
      <c r="K139" s="1" t="str">
        <f>"&lt;li data-id=""playthrough_"&amp;VLOOKUP(G139,Zones!A:B,2,0)&amp;"_"&amp;C139&amp;""" class="""&amp;E139&amp;"""&gt;"&amp;H139&amp;"&lt;/li&gt;"</f>
        <v>&lt;li data-id="playthrough_19_1" class="f_none"&gt;After all of the talking, pick up the Ramuh Materia in the top right of the jockey's room. &lt;/li&gt;</v>
      </c>
      <c r="L139" s="1" t="str">
        <f t="shared" si="2"/>
        <v>&lt;/ul&gt;&lt;h3 id="Chocobo%20Races"&gt;&lt;a href="#Chocobo%20Races_col" data-toggle="collapse" class="btn btn-primary btn-collapse btn-sm"&gt;&lt;/a&gt;&lt;a href="#"&gt;Chocobo Races&lt;/a&gt; &lt;span id="playthrough_totals_19"&gt;&lt;/span&gt;&lt;/h3&gt;&lt;ul id="Chocobo%20Racescol" class="collapse in"&gt;&lt;li data-id="playthrough_19_1" class="f_none"&gt;After all of the talking, pick up the Ramuh Materia in the top right of the jockey's room. &lt;/li&gt;</v>
      </c>
      <c r="M139" s="2" t="s">
        <v>442</v>
      </c>
    </row>
    <row r="140" spans="1:13" x14ac:dyDescent="0.25">
      <c r="A140" s="1">
        <v>139</v>
      </c>
      <c r="B140" s="1">
        <f>VLOOKUP(G140,Zones!A:B,2,0)</f>
        <v>19</v>
      </c>
      <c r="C140" s="1">
        <f>COUNTIF($G$2:G140,G140)</f>
        <v>2</v>
      </c>
      <c r="D140" s="1" t="s">
        <v>414</v>
      </c>
      <c r="E140" s="1" t="s">
        <v>423</v>
      </c>
      <c r="F140" s="1">
        <f>LEN(H140)</f>
        <v>177</v>
      </c>
      <c r="G140" s="1" t="s">
        <v>15</v>
      </c>
      <c r="H140" s="1" t="s">
        <v>135</v>
      </c>
      <c r="J140" s="1" t="str">
        <f>"&lt;/ul&gt;&lt;h3 id="""&amp;_xlfn.ENCODEURL(G140)&amp;"""&gt;&lt;a href=""#"&amp;_xlfn.ENCODEURL(G140)&amp;"_col"" data-toggle=""collapse"" class=""btn btn-primary btn-collapse btn-sm""&gt;&lt;/a&gt;&lt;a href=""#""&gt;"&amp;G140&amp;"&lt;/a&gt; &lt;span id=""playthrough_totals_"&amp;VLOOKUP(G140,Zones!A:B,2,0)&amp;"""&gt;&lt;/span&gt;&lt;/h3&gt;&lt;ul id="""&amp;_xlfn.ENCODEURL(G140)&amp;"col"" class=""collapse in""&gt;"</f>
        <v>&lt;/ul&gt;&lt;h3 id="Chocobo%20Races"&gt;&lt;a href="#Chocobo%20Races_col" data-toggle="collapse" class="btn btn-primary btn-collapse btn-sm"&gt;&lt;/a&gt;&lt;a href="#"&gt;Chocobo Races&lt;/a&gt; &lt;span id="playthrough_totals_19"&gt;&lt;/span&gt;&lt;/h3&gt;&lt;ul id="Chocobo%20Racescol" class="collapse in"&gt;</v>
      </c>
      <c r="K140" s="1" t="str">
        <f>"&lt;li data-id=""playthrough_"&amp;VLOOKUP(G140,Zones!A:B,2,0)&amp;"_"&amp;C140&amp;""" class="""&amp;E140&amp;"""&gt;"&amp;H140&amp;"&lt;/li&gt;"</f>
        <v>&lt;li data-id="playthrough_19_2" class="f_none"&gt;You'll get as many chances as you like to win the race. On the psx, holding R1 and R2 will cause your chocobo to gain stamina, slowly. On my settings on Steam, it was R1 and L1.&lt;/li&gt;</v>
      </c>
      <c r="L140" s="1" t="str">
        <f t="shared" si="2"/>
        <v>&lt;li data-id="playthrough_19_2" class="f_none"&gt;You'll get as many chances as you like to win the race. On the psx, holding R1 and R2 will cause your chocobo to gain stamina, slowly. On my settings on Steam, it was R1 and L1.&lt;/li&gt;</v>
      </c>
      <c r="M140" s="2" t="s">
        <v>442</v>
      </c>
    </row>
    <row r="141" spans="1:13" x14ac:dyDescent="0.25">
      <c r="A141" s="1">
        <v>140</v>
      </c>
      <c r="B141" s="1">
        <f>VLOOKUP(G141,Zones!A:B,2,0)</f>
        <v>20</v>
      </c>
      <c r="C141" s="1">
        <f>COUNTIF($G$2:G141,G141)</f>
        <v>1</v>
      </c>
      <c r="D141" s="1" t="s">
        <v>414</v>
      </c>
      <c r="E141" s="1" t="s">
        <v>423</v>
      </c>
      <c r="F141" s="1">
        <f>LEN(H141)</f>
        <v>85</v>
      </c>
      <c r="G141" s="1" t="s">
        <v>16</v>
      </c>
      <c r="H141" s="1" t="s">
        <v>136</v>
      </c>
      <c r="J141" s="1" t="str">
        <f>"&lt;/ul&gt;&lt;h3 id="""&amp;_xlfn.ENCODEURL(G141)&amp;"""&gt;&lt;a href=""#"&amp;_xlfn.ENCODEURL(G141)&amp;"_col"" data-toggle=""collapse"" class=""btn btn-primary btn-collapse btn-sm""&gt;&lt;/a&gt;&lt;a href=""#""&gt;"&amp;G141&amp;"&lt;/a&gt; &lt;span id=""playthrough_totals_"&amp;VLOOKUP(G141,Zones!A:B,2,0)&amp;"""&gt;&lt;/span&gt;&lt;/h3&gt;&lt;ul id="""&amp;_xlfn.ENCODEURL(G141)&amp;"col""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1" s="1" t="str">
        <f>"&lt;li data-id=""playthrough_"&amp;VLOOKUP(G141,Zones!A:B,2,0)&amp;"_"&amp;C141&amp;""" class="""&amp;E141&amp;"""&gt;"&amp;H141&amp;"&lt;/li&gt;"</f>
        <v>&lt;li data-id="playthrough_20_1" class="f_none"&gt;You can pick up Aqualung from Harpys in the desert around Corel Prison at this point.&lt;/li&gt;</v>
      </c>
      <c r="L141" s="1" t="str">
        <f t="shared" si="2"/>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in"&gt;&lt;li data-id="playthrough_20_1" class="f_none"&gt;You can pick up Aqualung from Harpys in the desert around Corel Prison at this point.&lt;/li&gt;</v>
      </c>
      <c r="M141" s="2" t="s">
        <v>442</v>
      </c>
    </row>
    <row r="142" spans="1:13" x14ac:dyDescent="0.25">
      <c r="A142" s="1">
        <v>141</v>
      </c>
      <c r="B142" s="1">
        <f>VLOOKUP(G142,Zones!A:B,2,0)</f>
        <v>20</v>
      </c>
      <c r="C142" s="1">
        <f>COUNTIF($G$2:G142,G142)</f>
        <v>2</v>
      </c>
      <c r="D142" s="1" t="s">
        <v>414</v>
      </c>
      <c r="E142" s="1" t="s">
        <v>423</v>
      </c>
      <c r="F142" s="1">
        <f>LEN(H142)</f>
        <v>95</v>
      </c>
      <c r="G142" s="1" t="s">
        <v>16</v>
      </c>
      <c r="H142" s="1" t="s">
        <v>137</v>
      </c>
      <c r="J142" s="1" t="str">
        <f>"&lt;/ul&gt;&lt;h3 id="""&amp;_xlfn.ENCODEURL(G142)&amp;"""&gt;&lt;a href=""#"&amp;_xlfn.ENCODEURL(G142)&amp;"_col"" data-toggle=""collapse"" class=""btn btn-primary btn-collapse btn-sm""&gt;&lt;/a&gt;&lt;a href=""#""&gt;"&amp;G142&amp;"&lt;/a&gt; &lt;span id=""playthrough_totals_"&amp;VLOOKUP(G142,Zones!A:B,2,0)&amp;"""&gt;&lt;/span&gt;&lt;/h3&gt;&lt;ul id="""&amp;_xlfn.ENCODEURL(G142)&amp;"col""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2" s="1" t="str">
        <f>"&lt;li data-id=""playthrough_"&amp;VLOOKUP(G142,Zones!A:B,2,0)&amp;"_"&amp;C142&amp;""" class="""&amp;E142&amp;"""&gt;"&amp;H142&amp;"&lt;/li&gt;"</f>
        <v>&lt;li data-id="playthrough_20_2" class="f_none"&gt;Drive south past Gongaga and find a Beachplug on the beach. Manipulate them to learn Big Guard.&lt;/li&gt;</v>
      </c>
      <c r="L142" s="1" t="str">
        <f t="shared" si="2"/>
        <v>&lt;li data-id="playthrough_20_2" class="f_none"&gt;Drive south past Gongaga and find a Beachplug on the beach. Manipulate them to learn Big Guard.&lt;/li&gt;</v>
      </c>
      <c r="M142" s="2" t="s">
        <v>442</v>
      </c>
    </row>
    <row r="143" spans="1:13" x14ac:dyDescent="0.25">
      <c r="A143" s="1">
        <v>142</v>
      </c>
      <c r="B143" s="1">
        <f>VLOOKUP(G143,Zones!A:B,2,0)</f>
        <v>20</v>
      </c>
      <c r="C143" s="1">
        <f>COUNTIF($G$2:G143,G143)</f>
        <v>3</v>
      </c>
      <c r="D143" s="1" t="s">
        <v>414</v>
      </c>
      <c r="E143" s="1" t="s">
        <v>423</v>
      </c>
      <c r="F143" s="1">
        <f>LEN(H143)</f>
        <v>57</v>
      </c>
      <c r="G143" s="1" t="s">
        <v>16</v>
      </c>
      <c r="H143" s="1" t="s">
        <v>138</v>
      </c>
      <c r="J143" s="1" t="str">
        <f>"&lt;/ul&gt;&lt;h3 id="""&amp;_xlfn.ENCODEURL(G143)&amp;"""&gt;&lt;a href=""#"&amp;_xlfn.ENCODEURL(G143)&amp;"_col"" data-toggle=""collapse"" class=""btn btn-primary btn-collapse btn-sm""&gt;&lt;/a&gt;&lt;a href=""#""&gt;"&amp;G143&amp;"&lt;/a&gt; &lt;span id=""playthrough_totals_"&amp;VLOOKUP(G143,Zones!A:B,2,0)&amp;"""&gt;&lt;/span&gt;&lt;/h3&gt;&lt;ul id="""&amp;_xlfn.ENCODEURL(G143)&amp;"col""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3" s="1" t="str">
        <f>"&lt;li data-id=""playthrough_"&amp;VLOOKUP(G143,Zones!A:B,2,0)&amp;"_"&amp;C143&amp;""" class="""&amp;E143&amp;"""&gt;"&amp;H143&amp;"&lt;/li&gt;"</f>
        <v>&lt;li data-id="playthrough_20_3" class="f_none"&gt;You can learn Frog Song from the Touch Me's near Gongaga.&lt;/li&gt;</v>
      </c>
      <c r="L143" s="1" t="str">
        <f t="shared" si="2"/>
        <v>&lt;li data-id="playthrough_20_3" class="f_none"&gt;You can learn Frog Song from the Touch Me's near Gongaga.&lt;/li&gt;</v>
      </c>
      <c r="M143" s="2" t="s">
        <v>442</v>
      </c>
    </row>
    <row r="144" spans="1:13" x14ac:dyDescent="0.25">
      <c r="A144" s="1">
        <v>143</v>
      </c>
      <c r="B144" s="1">
        <f>VLOOKUP(G144,Zones!A:B,2,0)</f>
        <v>20</v>
      </c>
      <c r="C144" s="1">
        <f>COUNTIF($G$2:G144,G144)</f>
        <v>4</v>
      </c>
      <c r="D144" s="1" t="s">
        <v>414</v>
      </c>
      <c r="E144" s="1" t="s">
        <v>423</v>
      </c>
      <c r="F144" s="1">
        <f>LEN(H144)</f>
        <v>137</v>
      </c>
      <c r="G144" s="1" t="s">
        <v>16</v>
      </c>
      <c r="H144" s="1" t="s">
        <v>139</v>
      </c>
      <c r="J144" s="1" t="str">
        <f>"&lt;/ul&gt;&lt;h3 id="""&amp;_xlfn.ENCODEURL(G144)&amp;"""&gt;&lt;a href=""#"&amp;_xlfn.ENCODEURL(G144)&amp;"_col"" data-toggle=""collapse"" class=""btn btn-primary btn-collapse btn-sm""&gt;&lt;/a&gt;&lt;a href=""#""&gt;"&amp;G144&amp;"&lt;/a&gt; &lt;span id=""playthrough_totals_"&amp;VLOOKUP(G144,Zones!A:B,2,0)&amp;"""&gt;&lt;/span&gt;&lt;/h3&gt;&lt;ul id="""&amp;_xlfn.ENCODEURL(G144)&amp;"col""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4" s="1" t="str">
        <f>"&lt;li data-id=""playthrough_"&amp;VLOOKUP(G144,Zones!A:B,2,0)&amp;"_"&amp;C144&amp;""" class="""&amp;E144&amp;"""&gt;"&amp;H144&amp;"&lt;/li&gt;"</f>
        <v>&lt;li data-id="playthrough_20_4" class="f_none"&gt;Head back to Costa del Sol drive northeast past Gold Saucer and ride the buggy into town. A guy near the boat will take you over the sea.&lt;/li&gt;</v>
      </c>
      <c r="L144" s="1" t="str">
        <f t="shared" si="2"/>
        <v>&lt;li data-id="playthrough_20_4" class="f_none"&gt;Head back to Costa del Sol drive northeast past Gold Saucer and ride the buggy into town. A guy near the boat will take you over the sea.&lt;/li&gt;</v>
      </c>
      <c r="M144" s="2" t="s">
        <v>442</v>
      </c>
    </row>
    <row r="145" spans="1:13" x14ac:dyDescent="0.25">
      <c r="A145" s="1">
        <v>144</v>
      </c>
      <c r="B145" s="1">
        <f>VLOOKUP(G145,Zones!A:B,2,0)</f>
        <v>20</v>
      </c>
      <c r="C145" s="1">
        <f>COUNTIF($G$2:G145,G145)</f>
        <v>5</v>
      </c>
      <c r="D145" s="1" t="s">
        <v>414</v>
      </c>
      <c r="E145" s="1" t="s">
        <v>423</v>
      </c>
      <c r="F145" s="1">
        <f>LEN(H145)</f>
        <v>66</v>
      </c>
      <c r="G145" s="1" t="s">
        <v>16</v>
      </c>
      <c r="H145" s="1" t="s">
        <v>140</v>
      </c>
      <c r="J145" s="1" t="str">
        <f>"&lt;/ul&gt;&lt;h3 id="""&amp;_xlfn.ENCODEURL(G145)&amp;"""&gt;&lt;a href=""#"&amp;_xlfn.ENCODEURL(G145)&amp;"_col"" data-toggle=""collapse"" class=""btn btn-primary btn-collapse btn-sm""&gt;&lt;/a&gt;&lt;a href=""#""&gt;"&amp;G145&amp;"&lt;/a&gt; &lt;span id=""playthrough_totals_"&amp;VLOOKUP(G145,Zones!A:B,2,0)&amp;"""&gt;&lt;/span&gt;&lt;/h3&gt;&lt;ul id="""&amp;_xlfn.ENCODEURL(G145)&amp;"col""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5" s="1" t="str">
        <f>"&lt;li data-id=""playthrough_"&amp;VLOOKUP(G145,Zones!A:B,2,0)&amp;"_"&amp;C145&amp;""" class="""&amp;E145&amp;"""&gt;"&amp;H145&amp;"&lt;/li&gt;"</f>
        <v>&lt;li data-id="playthrough_20_5" class="f_none"&gt;Complete FC Battle 4 at this point. You'll get a megalixer for it.&lt;/li&gt;</v>
      </c>
      <c r="L145" s="1" t="str">
        <f t="shared" si="2"/>
        <v>&lt;li data-id="playthrough_20_5" class="f_none"&gt;Complete FC Battle 4 at this point. You'll get a megalixer for it.&lt;/li&gt;</v>
      </c>
      <c r="M145" s="2" t="s">
        <v>442</v>
      </c>
    </row>
    <row r="146" spans="1:13" x14ac:dyDescent="0.25">
      <c r="A146" s="1">
        <v>145</v>
      </c>
      <c r="B146" s="1">
        <f>VLOOKUP(G146,Zones!A:B,2,0)</f>
        <v>20</v>
      </c>
      <c r="C146" s="1">
        <f>COUNTIF($G$2:G146,G146)</f>
        <v>6</v>
      </c>
      <c r="D146" s="1" t="s">
        <v>414</v>
      </c>
      <c r="E146" s="1" t="s">
        <v>423</v>
      </c>
      <c r="F146" s="1">
        <f>LEN(H146)</f>
        <v>74</v>
      </c>
      <c r="G146" s="1" t="s">
        <v>16</v>
      </c>
      <c r="H146" s="1" t="s">
        <v>141</v>
      </c>
      <c r="J146" s="1" t="str">
        <f>"&lt;/ul&gt;&lt;h3 id="""&amp;_xlfn.ENCODEURL(G146)&amp;"""&gt;&lt;a href=""#"&amp;_xlfn.ENCODEURL(G146)&amp;"_col"" data-toggle=""collapse"" class=""btn btn-primary btn-collapse btn-sm""&gt;&lt;/a&gt;&lt;a href=""#""&gt;"&amp;G146&amp;"&lt;/a&gt; &lt;span id=""playthrough_totals_"&amp;VLOOKUP(G146,Zones!A:B,2,0)&amp;"""&gt;&lt;/span&gt;&lt;/h3&gt;&lt;ul id="""&amp;_xlfn.ENCODEURL(G146)&amp;"col""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6" s="1" t="str">
        <f>"&lt;li data-id=""playthrough_"&amp;VLOOKUP(G146,Zones!A:B,2,0)&amp;"_"&amp;C146&amp;""" class="""&amp;E146&amp;"""&gt;"&amp;H146&amp;"&lt;/li&gt;"</f>
        <v>&lt;li data-id="playthrough_20_6" class="f_none"&gt;Look for Zemzeletts near Fort Condor. Manipulate them to learn White Wind.&lt;/li&gt;</v>
      </c>
      <c r="L146" s="1" t="str">
        <f t="shared" si="2"/>
        <v>&lt;li data-id="playthrough_20_6" class="f_none"&gt;Look for Zemzeletts near Fort Condor. Manipulate them to learn White Wind.&lt;/li&gt;</v>
      </c>
      <c r="M146" s="2" t="s">
        <v>442</v>
      </c>
    </row>
    <row r="147" spans="1:13" x14ac:dyDescent="0.25">
      <c r="A147" s="1">
        <v>146</v>
      </c>
      <c r="B147" s="1">
        <f>VLOOKUP(G147,Zones!A:B,2,0)</f>
        <v>20</v>
      </c>
      <c r="C147" s="1">
        <f>COUNTIF($G$2:G147,G147)</f>
        <v>7</v>
      </c>
      <c r="D147" s="1" t="s">
        <v>414</v>
      </c>
      <c r="E147" s="1" t="s">
        <v>423</v>
      </c>
      <c r="F147" s="1">
        <f>LEN(H147)</f>
        <v>270</v>
      </c>
      <c r="G147" s="1" t="s">
        <v>16</v>
      </c>
      <c r="H147" s="1" t="s">
        <v>142</v>
      </c>
      <c r="J147" s="1" t="str">
        <f>"&lt;/ul&gt;&lt;h3 id="""&amp;_xlfn.ENCODEURL(G147)&amp;"""&gt;&lt;a href=""#"&amp;_xlfn.ENCODEURL(G147)&amp;"_col"" data-toggle=""collapse"" class=""btn btn-primary btn-collapse btn-sm""&gt;&lt;/a&gt;&lt;a href=""#""&gt;"&amp;G147&amp;"&lt;/a&gt; &lt;span id=""playthrough_totals_"&amp;VLOOKUP(G147,Zones!A:B,2,0)&amp;"""&gt;&lt;/span&gt;&lt;/h3&gt;&lt;ul id="""&amp;_xlfn.ENCODEURL(G147)&amp;"col""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7" s="1" t="str">
        <f>"&lt;li data-id=""playthrough_"&amp;VLOOKUP(G147,Zones!A:B,2,0)&amp;"_"&amp;C147&amp;""" class="""&amp;E147&amp;"""&gt;"&amp;H147&amp;"&lt;/li&gt;"</f>
        <v>&lt;li data-id="playthrough_20_7" class="f_none"&gt;Head to the cave northeast of the Mythril Mines (see picture). If you've fought a number of battles ending with two even numbers (ie, 22, 44, 66) you'll get a Bolt Ring. If the numbers are odd, you'll get Mythril. You'll need the Mythril to get Aeris' final limit break.&lt;/li&gt;</v>
      </c>
      <c r="L147" s="1" t="str">
        <f t="shared" si="2"/>
        <v>&lt;li data-id="playthrough_20_7" class="f_none"&gt;Head to the cave northeast of the Mythril Mines (see picture). If you've fought a number of battles ending with two even numbers (ie, 22, 44, 66) you'll get a Bolt Ring. If the numbers are odd, you'll get Mythril. You'll need the Mythril to get Aeris' final limit break.&lt;/li&gt;</v>
      </c>
      <c r="M147" s="2" t="s">
        <v>442</v>
      </c>
    </row>
    <row r="148" spans="1:13" x14ac:dyDescent="0.25">
      <c r="A148" s="1">
        <v>147</v>
      </c>
      <c r="B148" s="1">
        <f>VLOOKUP(G148,Zones!A:B,2,0)</f>
        <v>20</v>
      </c>
      <c r="C148" s="1">
        <f>COUNTIF($G$2:G148,G148)</f>
        <v>8</v>
      </c>
      <c r="D148" s="1" t="s">
        <v>414</v>
      </c>
      <c r="E148" s="1" t="s">
        <v>423</v>
      </c>
      <c r="F148" s="1">
        <f>LEN(H148)</f>
        <v>132</v>
      </c>
      <c r="G148" s="1" t="s">
        <v>16</v>
      </c>
      <c r="H148" s="1" t="s">
        <v>143</v>
      </c>
      <c r="J148" s="1" t="str">
        <f>"&lt;/ul&gt;&lt;h3 id="""&amp;_xlfn.ENCODEURL(G148)&amp;"""&gt;&lt;a href=""#"&amp;_xlfn.ENCODEURL(G148)&amp;"_col"" data-toggle=""collapse"" class=""btn btn-primary btn-collapse btn-sm""&gt;&lt;/a&gt;&lt;a href=""#""&gt;"&amp;G148&amp;"&lt;/a&gt; &lt;span id=""playthrough_totals_"&amp;VLOOKUP(G148,Zones!A:B,2,0)&amp;"""&gt;&lt;/span&gt;&lt;/h3&gt;&lt;ul id="""&amp;_xlfn.ENCODEURL(G148)&amp;"col""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8" s="1" t="str">
        <f>"&lt;li data-id=""playthrough_"&amp;VLOOKUP(G148,Zones!A:B,2,0)&amp;"_"&amp;C148&amp;""" class="""&amp;E148&amp;"""&gt;"&amp;H148&amp;"&lt;/li&gt;"</f>
        <v>&lt;li data-id="playthrough_20_8" class="f_none"&gt;At this point, you can head back to Gold Saucer and gain Aeris' ultimate weapon, the Umbrella. You'll need to earn over 5000 points.&lt;/li&gt;</v>
      </c>
      <c r="L148" s="1" t="str">
        <f t="shared" si="2"/>
        <v>&lt;li data-id="playthrough_20_8" class="f_none"&gt;At this point, you can head back to Gold Saucer and gain Aeris' ultimate weapon, the Umbrella. You'll need to earn over 5000 points.&lt;/li&gt;</v>
      </c>
      <c r="M148" s="2" t="s">
        <v>442</v>
      </c>
    </row>
    <row r="149" spans="1:13" x14ac:dyDescent="0.25">
      <c r="A149" s="1">
        <v>148</v>
      </c>
      <c r="B149" s="1">
        <f>VLOOKUP(G149,Zones!A:B,2,0)</f>
        <v>20</v>
      </c>
      <c r="C149" s="1">
        <f>COUNTIF($G$2:G149,G149)</f>
        <v>9</v>
      </c>
      <c r="D149" s="1" t="s">
        <v>414</v>
      </c>
      <c r="E149" s="1" t="s">
        <v>423</v>
      </c>
      <c r="F149" s="1">
        <f>LEN(H149)</f>
        <v>207</v>
      </c>
      <c r="G149" s="1" t="s">
        <v>16</v>
      </c>
      <c r="H149" s="1" t="s">
        <v>144</v>
      </c>
      <c r="J149" s="1" t="str">
        <f>"&lt;/ul&gt;&lt;h3 id="""&amp;_xlfn.ENCODEURL(G149)&amp;"""&gt;&lt;a href=""#"&amp;_xlfn.ENCODEURL(G149)&amp;"_col"" data-toggle=""collapse"" class=""btn btn-primary btn-collapse btn-sm""&gt;&lt;/a&gt;&lt;a href=""#""&gt;"&amp;G149&amp;"&lt;/a&gt; &lt;span id=""playthrough_totals_"&amp;VLOOKUP(G149,Zones!A:B,2,0)&amp;"""&gt;&lt;/span&gt;&lt;/h3&gt;&lt;ul id="""&amp;_xlfn.ENCODEURL(G149)&amp;"col""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9" s="1" t="str">
        <f>"&lt;li data-id=""playthrough_"&amp;VLOOKUP(G149,Zones!A:B,2,0)&amp;"_"&amp;C149&amp;""" class="""&amp;E149&amp;"""&gt;"&amp;H149&amp;"&lt;/li&gt;"</f>
        <v>&lt;li data-id="playthrough_20_9" class="f_none"&gt;You can also participate in the Battle Square battle now. You won't miss out on much if you wait; the Champion Belt is nice to have, but you can win it for less later once the better prizes start showing up.&lt;/li&gt;</v>
      </c>
      <c r="L149" s="1" t="str">
        <f t="shared" si="2"/>
        <v>&lt;li data-id="playthrough_20_9" class="f_none"&gt;You can also participate in the Battle Square battle now. You won't miss out on much if you wait; the Champion Belt is nice to have, but you can win it for less later once the better prizes start showing up.&lt;/li&gt;</v>
      </c>
      <c r="M149" s="2" t="s">
        <v>442</v>
      </c>
    </row>
    <row r="150" spans="1:13" x14ac:dyDescent="0.25">
      <c r="A150" s="1">
        <v>149</v>
      </c>
      <c r="B150" s="1">
        <f>VLOOKUP(G150,Zones!A:B,2,0)</f>
        <v>20</v>
      </c>
      <c r="C150" s="1">
        <f>COUNTIF($G$2:G150,G150)</f>
        <v>10</v>
      </c>
      <c r="D150" s="1" t="s">
        <v>414</v>
      </c>
      <c r="E150" s="1" t="s">
        <v>423</v>
      </c>
      <c r="F150" s="1">
        <f>LEN(H150)</f>
        <v>161</v>
      </c>
      <c r="G150" s="1" t="s">
        <v>16</v>
      </c>
      <c r="H150" s="1" t="s">
        <v>145</v>
      </c>
      <c r="J150" s="1" t="str">
        <f>"&lt;/ul&gt;&lt;h3 id="""&amp;_xlfn.ENCODEURL(G150)&amp;"""&gt;&lt;a href=""#"&amp;_xlfn.ENCODEURL(G150)&amp;"_col"" data-toggle=""collapse"" class=""btn btn-primary btn-collapse btn-sm""&gt;&lt;/a&gt;&lt;a href=""#""&gt;"&amp;G150&amp;"&lt;/a&gt; &lt;span id=""playthrough_totals_"&amp;VLOOKUP(G150,Zones!A:B,2,0)&amp;"""&gt;&lt;/span&gt;&lt;/h3&gt;&lt;ul id="""&amp;_xlfn.ENCODEURL(G150)&amp;"col""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50" s="1" t="str">
        <f>"&lt;li data-id=""playthrough_"&amp;VLOOKUP(G150,Zones!A:B,2,0)&amp;"_"&amp;C150&amp;""" class="""&amp;E150&amp;"""&gt;"&amp;H150&amp;"&lt;/li&gt;"</f>
        <v>&lt;li data-id="playthrough_20_10" class="f_none"&gt;At this point, I took Aeris back to the Mythril Cave and had her defeat crowds of enemies with Choco-Mog until she had all her first limit breaks for each level.&lt;/li&gt;</v>
      </c>
      <c r="L150" s="1" t="str">
        <f t="shared" si="2"/>
        <v>&lt;li data-id="playthrough_20_10" class="f_none"&gt;At this point, I took Aeris back to the Mythril Cave and had her defeat crowds of enemies with Choco-Mog until she had all her first limit breaks for each level.&lt;/li&gt;</v>
      </c>
      <c r="M150" s="2" t="s">
        <v>442</v>
      </c>
    </row>
    <row r="151" spans="1:13" x14ac:dyDescent="0.25">
      <c r="A151" s="1">
        <v>150</v>
      </c>
      <c r="B151" s="1">
        <f>VLOOKUP(G151,Zones!A:B,2,0)</f>
        <v>21</v>
      </c>
      <c r="C151" s="1">
        <f>COUNTIF($G$2:G151,G151)</f>
        <v>1</v>
      </c>
      <c r="D151" s="1" t="s">
        <v>414</v>
      </c>
      <c r="E151" s="1" t="s">
        <v>423</v>
      </c>
      <c r="F151" s="1">
        <f>LEN(H151)</f>
        <v>22</v>
      </c>
      <c r="G151" s="1" t="s">
        <v>17</v>
      </c>
      <c r="H151" s="1" t="s">
        <v>146</v>
      </c>
      <c r="J151" s="1" t="str">
        <f>"&lt;/ul&gt;&lt;h3 id="""&amp;_xlfn.ENCODEURL(G151)&amp;"""&gt;&lt;a href=""#"&amp;_xlfn.ENCODEURL(G151)&amp;"_col"" data-toggle=""collapse"" class=""btn btn-primary btn-collapse btn-sm""&gt;&lt;/a&gt;&lt;a href=""#""&gt;"&amp;G151&amp;"&lt;/a&gt; &lt;span id=""playthrough_totals_"&amp;VLOOKUP(G151,Zones!A:B,2,0)&amp;"""&gt;&lt;/span&gt;&lt;/h3&gt;&lt;ul id="""&amp;_xlfn.ENCODEURL(G151)&amp;"col"" class=""collapse in""&gt;"</f>
        <v>&lt;/ul&gt;&lt;h3 id="Gongaga"&gt;&lt;a href="#Gongaga_col" data-toggle="collapse" class="btn btn-primary btn-collapse btn-sm"&gt;&lt;/a&gt;&lt;a href="#"&gt;Gongaga&lt;/a&gt; &lt;span id="playthrough_totals_21"&gt;&lt;/span&gt;&lt;/h3&gt;&lt;ul id="Gongagacol" class="collapse in"&gt;</v>
      </c>
      <c r="K151" s="1" t="str">
        <f>"&lt;li data-id=""playthrough_"&amp;VLOOKUP(G151,Zones!A:B,2,0)&amp;"_"&amp;C151&amp;""" class="""&amp;E151&amp;"""&gt;"&amp;H151&amp;"&lt;/li&gt;"</f>
        <v>&lt;li data-id="playthrough_21_1" class="f_none"&gt;This area is optional.&lt;/li&gt;</v>
      </c>
      <c r="L151" s="1" t="str">
        <f t="shared" si="2"/>
        <v>&lt;/ul&gt;&lt;h3 id="Gongaga"&gt;&lt;a href="#Gongaga_col" data-toggle="collapse" class="btn btn-primary btn-collapse btn-sm"&gt;&lt;/a&gt;&lt;a href="#"&gt;Gongaga&lt;/a&gt; &lt;span id="playthrough_totals_21"&gt;&lt;/span&gt;&lt;/h3&gt;&lt;ul id="Gongagacol" class="collapse in"&gt;&lt;li data-id="playthrough_21_1" class="f_none"&gt;This area is optional.&lt;/li&gt;</v>
      </c>
      <c r="M151" s="2" t="s">
        <v>442</v>
      </c>
    </row>
    <row r="152" spans="1:13" x14ac:dyDescent="0.25">
      <c r="A152" s="1">
        <v>151</v>
      </c>
      <c r="B152" s="1">
        <f>VLOOKUP(G152,Zones!A:B,2,0)</f>
        <v>21</v>
      </c>
      <c r="C152" s="1">
        <f>COUNTIF($G$2:G152,G152)</f>
        <v>2</v>
      </c>
      <c r="D152" s="1" t="s">
        <v>414</v>
      </c>
      <c r="E152" s="1" t="s">
        <v>423</v>
      </c>
      <c r="F152" s="1">
        <f>LEN(H152)</f>
        <v>17</v>
      </c>
      <c r="G152" s="1" t="s">
        <v>17</v>
      </c>
      <c r="H152" s="1" t="s">
        <v>147</v>
      </c>
      <c r="J152" s="1" t="str">
        <f>"&lt;/ul&gt;&lt;h3 id="""&amp;_xlfn.ENCODEURL(G152)&amp;"""&gt;&lt;a href=""#"&amp;_xlfn.ENCODEURL(G152)&amp;"_col"" data-toggle=""collapse"" class=""btn btn-primary btn-collapse btn-sm""&gt;&lt;/a&gt;&lt;a href=""#""&gt;"&amp;G152&amp;"&lt;/a&gt; &lt;span id=""playthrough_totals_"&amp;VLOOKUP(G152,Zones!A:B,2,0)&amp;"""&gt;&lt;/span&gt;&lt;/h3&gt;&lt;ul id="""&amp;_xlfn.ENCODEURL(G152)&amp;"col"" class=""collapse in""&gt;"</f>
        <v>&lt;/ul&gt;&lt;h3 id="Gongaga"&gt;&lt;a href="#Gongaga_col" data-toggle="collapse" class="btn btn-primary btn-collapse btn-sm"&gt;&lt;/a&gt;&lt;a href="#"&gt;Gongaga&lt;/a&gt; &lt;span id="playthrough_totals_21"&gt;&lt;/span&gt;&lt;/h3&gt;&lt;ul id="Gongagacol" class="collapse in"&gt;</v>
      </c>
      <c r="K152" s="1" t="str">
        <f>"&lt;li data-id=""playthrough_"&amp;VLOOKUP(G152,Zones!A:B,2,0)&amp;"_"&amp;C152&amp;""" class="""&amp;E152&amp;"""&gt;"&amp;H152&amp;"&lt;/li&gt;"</f>
        <v>&lt;li data-id="playthrough_21_2" class="f_none"&gt;Boss: Reno &amp; Rude&lt;/li&gt;</v>
      </c>
      <c r="L152" s="1" t="str">
        <f t="shared" si="2"/>
        <v>&lt;li data-id="playthrough_21_2" class="f_none"&gt;Boss: Reno &amp; Rude&lt;/li&gt;</v>
      </c>
      <c r="M152" s="2" t="s">
        <v>442</v>
      </c>
    </row>
    <row r="153" spans="1:13" x14ac:dyDescent="0.25">
      <c r="A153" s="1">
        <v>152</v>
      </c>
      <c r="B153" s="1">
        <f>VLOOKUP(G153,Zones!A:B,2,0)</f>
        <v>21</v>
      </c>
      <c r="C153" s="1">
        <f>COUNTIF($G$2:G153,G153)</f>
        <v>3</v>
      </c>
      <c r="D153" s="1" t="s">
        <v>414</v>
      </c>
      <c r="E153" s="1" t="s">
        <v>423</v>
      </c>
      <c r="F153" s="1">
        <f>LEN(H153)</f>
        <v>62</v>
      </c>
      <c r="G153" s="1" t="s">
        <v>17</v>
      </c>
      <c r="H153" s="1" t="s">
        <v>148</v>
      </c>
      <c r="J153" s="1" t="str">
        <f>"&lt;/ul&gt;&lt;h3 id="""&amp;_xlfn.ENCODEURL(G153)&amp;"""&gt;&lt;a href=""#"&amp;_xlfn.ENCODEURL(G153)&amp;"_col"" data-toggle=""collapse"" class=""btn btn-primary btn-collapse btn-sm""&gt;&lt;/a&gt;&lt;a href=""#""&gt;"&amp;G153&amp;"&lt;/a&gt; &lt;span id=""playthrough_totals_"&amp;VLOOKUP(G153,Zones!A:B,2,0)&amp;"""&gt;&lt;/span&gt;&lt;/h3&gt;&lt;ul id="""&amp;_xlfn.ENCODEURL(G153)&amp;"col"" class=""collapse in""&gt;"</f>
        <v>&lt;/ul&gt;&lt;h3 id="Gongaga"&gt;&lt;a href="#Gongaga_col" data-toggle="collapse" class="btn btn-primary btn-collapse btn-sm"&gt;&lt;/a&gt;&lt;a href="#"&gt;Gongaga&lt;/a&gt; &lt;span id="playthrough_totals_21"&gt;&lt;/span&gt;&lt;/h3&gt;&lt;ul id="Gongagacol" class="collapse in"&gt;</v>
      </c>
      <c r="K153" s="1" t="str">
        <f>"&lt;li data-id=""playthrough_"&amp;VLOOKUP(G153,Zones!A:B,2,0)&amp;"_"&amp;C153&amp;""" class="""&amp;E153&amp;"""&gt;"&amp;H153&amp;"&lt;/li&gt;"</f>
        <v>&lt;li data-id="playthrough_21_3" class="f_none"&gt;You'll find the Titan Materia in the reactor Scarlet examines.&lt;/li&gt;</v>
      </c>
      <c r="L153" s="1" t="str">
        <f t="shared" si="2"/>
        <v>&lt;li data-id="playthrough_21_3" class="f_none"&gt;You'll find the Titan Materia in the reactor Scarlet examines.&lt;/li&gt;</v>
      </c>
      <c r="M153" s="2" t="s">
        <v>442</v>
      </c>
    </row>
    <row r="154" spans="1:13" x14ac:dyDescent="0.25">
      <c r="A154" s="1">
        <v>153</v>
      </c>
      <c r="B154" s="1">
        <f>VLOOKUP(G154,Zones!A:B,2,0)</f>
        <v>21</v>
      </c>
      <c r="C154" s="1">
        <f>COUNTIF($G$2:G154,G154)</f>
        <v>4</v>
      </c>
      <c r="D154" s="1" t="s">
        <v>414</v>
      </c>
      <c r="E154" s="1" t="s">
        <v>423</v>
      </c>
      <c r="F154" s="1">
        <f>LEN(H154)</f>
        <v>64</v>
      </c>
      <c r="G154" s="1" t="s">
        <v>17</v>
      </c>
      <c r="H154" s="1" t="s">
        <v>149</v>
      </c>
      <c r="J154" s="1" t="str">
        <f>"&lt;/ul&gt;&lt;h3 id="""&amp;_xlfn.ENCODEURL(G154)&amp;"""&gt;&lt;a href=""#"&amp;_xlfn.ENCODEURL(G154)&amp;"_col"" data-toggle=""collapse"" class=""btn btn-primary btn-collapse btn-sm""&gt;&lt;/a&gt;&lt;a href=""#""&gt;"&amp;G154&amp;"&lt;/a&gt; &lt;span id=""playthrough_totals_"&amp;VLOOKUP(G154,Zones!A:B,2,0)&amp;"""&gt;&lt;/span&gt;&lt;/h3&gt;&lt;ul id="""&amp;_xlfn.ENCODEURL(G154)&amp;"col"" class=""collapse in""&gt;"</f>
        <v>&lt;/ul&gt;&lt;h3 id="Gongaga"&gt;&lt;a href="#Gongaga_col" data-toggle="collapse" class="btn btn-primary btn-collapse btn-sm"&gt;&lt;/a&gt;&lt;a href="#"&gt;Gongaga&lt;/a&gt; &lt;span id="playthrough_totals_21"&gt;&lt;/span&gt;&lt;/h3&gt;&lt;ul id="Gongagacol" class="collapse in"&gt;</v>
      </c>
      <c r="K154" s="1" t="str">
        <f>"&lt;li data-id=""playthrough_"&amp;VLOOKUP(G154,Zones!A:B,2,0)&amp;"_"&amp;C154&amp;""" class="""&amp;E154&amp;"""&gt;"&amp;H154&amp;"&lt;/li&gt;"</f>
        <v>&lt;li data-id="playthrough_21_4" class="f_none"&gt;In Gonagaga town, you'll find an X-potion in a chest in the inn.&lt;/li&gt;</v>
      </c>
      <c r="L154" s="1" t="str">
        <f t="shared" si="2"/>
        <v>&lt;li data-id="playthrough_21_4" class="f_none"&gt;In Gonagaga town, you'll find an X-potion in a chest in the inn.&lt;/li&gt;</v>
      </c>
      <c r="M154" s="2" t="s">
        <v>442</v>
      </c>
    </row>
    <row r="155" spans="1:13" x14ac:dyDescent="0.25">
      <c r="A155" s="1">
        <v>154</v>
      </c>
      <c r="B155" s="1">
        <f>VLOOKUP(G155,Zones!A:B,2,0)</f>
        <v>21</v>
      </c>
      <c r="C155" s="1">
        <f>COUNTIF($G$2:G155,G155)</f>
        <v>5</v>
      </c>
      <c r="D155" s="1" t="s">
        <v>414</v>
      </c>
      <c r="E155" s="1" t="s">
        <v>423</v>
      </c>
      <c r="F155" s="1">
        <f>LEN(H155)</f>
        <v>68</v>
      </c>
      <c r="G155" s="1" t="s">
        <v>17</v>
      </c>
      <c r="H155" s="1" t="s">
        <v>150</v>
      </c>
      <c r="J155" s="1" t="str">
        <f>"&lt;/ul&gt;&lt;h3 id="""&amp;_xlfn.ENCODEURL(G155)&amp;"""&gt;&lt;a href=""#"&amp;_xlfn.ENCODEURL(G155)&amp;"_col"" data-toggle=""collapse"" class=""btn btn-primary btn-collapse btn-sm""&gt;&lt;/a&gt;&lt;a href=""#""&gt;"&amp;G155&amp;"&lt;/a&gt; &lt;span id=""playthrough_totals_"&amp;VLOOKUP(G155,Zones!A:B,2,0)&amp;"""&gt;&lt;/span&gt;&lt;/h3&gt;&lt;ul id="""&amp;_xlfn.ENCODEURL(G155)&amp;"col"" class=""collapse in""&gt;"</f>
        <v>&lt;/ul&gt;&lt;h3 id="Gongaga"&gt;&lt;a href="#Gongaga_col" data-toggle="collapse" class="btn btn-primary btn-collapse btn-sm"&gt;&lt;/a&gt;&lt;a href="#"&gt;Gongaga&lt;/a&gt; &lt;span id="playthrough_totals_21"&gt;&lt;/span&gt;&lt;/h3&gt;&lt;ul id="Gongagacol" class="collapse in"&gt;</v>
      </c>
      <c r="K155" s="1" t="str">
        <f>"&lt;li data-id=""playthrough_"&amp;VLOOKUP(G155,Zones!A:B,2,0)&amp;"_"&amp;C155&amp;""" class="""&amp;E155&amp;"""&gt;"&amp;H155&amp;"&lt;/li&gt;"</f>
        <v>&lt;li data-id="playthrough_21_5" class="f_none"&gt;You'll find a White M-Phone for Cait Sith in the house near the inn.&lt;/li&gt;</v>
      </c>
      <c r="L155" s="1" t="str">
        <f t="shared" si="2"/>
        <v>&lt;li data-id="playthrough_21_5" class="f_none"&gt;You'll find a White M-Phone for Cait Sith in the house near the inn.&lt;/li&gt;</v>
      </c>
      <c r="M155" s="2" t="s">
        <v>442</v>
      </c>
    </row>
    <row r="156" spans="1:13" x14ac:dyDescent="0.25">
      <c r="A156" s="1">
        <v>155</v>
      </c>
      <c r="B156" s="1">
        <f>VLOOKUP(G156,Zones!A:B,2,0)</f>
        <v>21</v>
      </c>
      <c r="C156" s="1">
        <f>COUNTIF($G$2:G156,G156)</f>
        <v>6</v>
      </c>
      <c r="D156" s="1" t="s">
        <v>414</v>
      </c>
      <c r="E156" s="1" t="s">
        <v>423</v>
      </c>
      <c r="F156" s="1">
        <f>LEN(H156)</f>
        <v>82</v>
      </c>
      <c r="G156" s="1" t="s">
        <v>17</v>
      </c>
      <c r="H156" s="1" t="s">
        <v>151</v>
      </c>
      <c r="J156" s="1" t="str">
        <f>"&lt;/ul&gt;&lt;h3 id="""&amp;_xlfn.ENCODEURL(G156)&amp;"""&gt;&lt;a href=""#"&amp;_xlfn.ENCODEURL(G156)&amp;"_col"" data-toggle=""collapse"" class=""btn btn-primary btn-collapse btn-sm""&gt;&lt;/a&gt;&lt;a href=""#""&gt;"&amp;G156&amp;"&lt;/a&gt; &lt;span id=""playthrough_totals_"&amp;VLOOKUP(G156,Zones!A:B,2,0)&amp;"""&gt;&lt;/span&gt;&lt;/h3&gt;&lt;ul id="""&amp;_xlfn.ENCODEURL(G156)&amp;"col"" class=""collapse in""&gt;"</f>
        <v>&lt;/ul&gt;&lt;h3 id="Gongaga"&gt;&lt;a href="#Gongaga_col" data-toggle="collapse" class="btn btn-primary btn-collapse btn-sm"&gt;&lt;/a&gt;&lt;a href="#"&gt;Gongaga&lt;/a&gt; &lt;span id="playthrough_totals_21"&gt;&lt;/span&gt;&lt;/h3&gt;&lt;ul id="Gongagacol" class="collapse in"&gt;</v>
      </c>
      <c r="K156" s="1" t="str">
        <f>"&lt;li data-id=""playthrough_"&amp;VLOOKUP(G156,Zones!A:B,2,0)&amp;"_"&amp;C156&amp;""" class="""&amp;E156&amp;"""&gt;"&amp;H156&amp;"&lt;/li&gt;"</f>
        <v>&lt;li data-id="playthrough_21_6" class="f_none"&gt;Take the northern route out of town, and pick up the Deathblow Materia on the way.&lt;/li&gt;</v>
      </c>
      <c r="L156" s="1" t="str">
        <f t="shared" si="2"/>
        <v>&lt;li data-id="playthrough_21_6" class="f_none"&gt;Take the northern route out of town, and pick up the Deathblow Materia on the way.&lt;/li&gt;</v>
      </c>
      <c r="M156" s="2" t="s">
        <v>442</v>
      </c>
    </row>
    <row r="157" spans="1:13" x14ac:dyDescent="0.25">
      <c r="A157" s="1">
        <v>156</v>
      </c>
      <c r="B157" s="1">
        <f>VLOOKUP(G157,Zones!A:B,2,0)</f>
        <v>22</v>
      </c>
      <c r="C157" s="1">
        <f>COUNTIF($G$2:G157,G157)</f>
        <v>1</v>
      </c>
      <c r="D157" s="1" t="s">
        <v>414</v>
      </c>
      <c r="E157" s="1" t="s">
        <v>423</v>
      </c>
      <c r="F157" s="1">
        <f>LEN(H157)</f>
        <v>183</v>
      </c>
      <c r="G157" s="1" t="s">
        <v>18</v>
      </c>
      <c r="H157" s="1" t="s">
        <v>152</v>
      </c>
      <c r="J157" s="1" t="str">
        <f>"&lt;/ul&gt;&lt;h3 id="""&amp;_xlfn.ENCODEURL(G157)&amp;"""&gt;&lt;a href=""#"&amp;_xlfn.ENCODEURL(G157)&amp;"_col"" data-toggle=""collapse"" class=""btn btn-primary btn-collapse btn-sm""&gt;&lt;/a&gt;&lt;a href=""#""&gt;"&amp;G157&amp;"&lt;/a&gt; &lt;span id=""playthrough_totals_"&amp;VLOOKUP(G157,Zones!A:B,2,0)&amp;"""&gt;&lt;/span&gt;&lt;/h3&gt;&lt;ul id="""&amp;_xlfn.ENCODEURL(G157)&amp;"col"" class=""collapse in""&gt;"</f>
        <v>&lt;/ul&gt;&lt;h3 id="Cosmo%20Canyon"&gt;&lt;a href="#Cosmo%20Canyon_col" data-toggle="collapse" class="btn btn-primary btn-collapse btn-sm"&gt;&lt;/a&gt;&lt;a href="#"&gt;Cosmo Canyon&lt;/a&gt; &lt;span id="playthrough_totals_22"&gt;&lt;/span&gt;&lt;/h3&gt;&lt;ul id="Cosmo%20Canyoncol" class="collapse in"&gt;</v>
      </c>
      <c r="K157" s="1" t="str">
        <f>"&lt;li data-id=""playthrough_"&amp;VLOOKUP(G157,Zones!A:B,2,0)&amp;"_"&amp;C157&amp;""" class="""&amp;E157&amp;"""&gt;"&amp;H157&amp;"&lt;/li&gt;"</f>
        <v>&lt;li data-id="playthrough_22_1" class="f_none"&gt;Cosmo Canyon is west of Gongaga. Park the buggy as far away from Cosmo Canyon as possible, else it will breakdown and you won't be able to get back to Fort Condor for the next battle.&lt;/li&gt;</v>
      </c>
      <c r="L157" s="1" t="str">
        <f t="shared" si="2"/>
        <v>&lt;/ul&gt;&lt;h3 id="Cosmo%20Canyon"&gt;&lt;a href="#Cosmo%20Canyon_col" data-toggle="collapse" class="btn btn-primary btn-collapse btn-sm"&gt;&lt;/a&gt;&lt;a href="#"&gt;Cosmo Canyon&lt;/a&gt; &lt;span id="playthrough_totals_22"&gt;&lt;/span&gt;&lt;/h3&gt;&lt;ul id="Cosmo%20Canyoncol" class="collapse in"&gt;&lt;li data-id="playthrough_22_1" class="f_none"&gt;Cosmo Canyon is west of Gongaga. Park the buggy as far away from Cosmo Canyon as possible, else it will breakdown and you won't be able to get back to Fort Condor for the next battle.&lt;/li&gt;</v>
      </c>
      <c r="M157" s="2" t="s">
        <v>442</v>
      </c>
    </row>
    <row r="158" spans="1:13" x14ac:dyDescent="0.25">
      <c r="A158" s="1">
        <v>157</v>
      </c>
      <c r="B158" s="1">
        <f>VLOOKUP(G158,Zones!A:B,2,0)</f>
        <v>22</v>
      </c>
      <c r="C158" s="1">
        <f>COUNTIF($G$2:G158,G158)</f>
        <v>2</v>
      </c>
      <c r="D158" s="1" t="s">
        <v>414</v>
      </c>
      <c r="E158" s="1" t="s">
        <v>423</v>
      </c>
      <c r="F158" s="1">
        <f>LEN(H158)</f>
        <v>170</v>
      </c>
      <c r="G158" s="1" t="s">
        <v>18</v>
      </c>
      <c r="H158" s="1" t="s">
        <v>153</v>
      </c>
      <c r="J158" s="1" t="str">
        <f>"&lt;/ul&gt;&lt;h3 id="""&amp;_xlfn.ENCODEURL(G158)&amp;"""&gt;&lt;a href=""#"&amp;_xlfn.ENCODEURL(G158)&amp;"_col"" data-toggle=""collapse"" class=""btn btn-primary btn-collapse btn-sm""&gt;&lt;/a&gt;&lt;a href=""#""&gt;"&amp;G158&amp;"&lt;/a&gt; &lt;span id=""playthrough_totals_"&amp;VLOOKUP(G158,Zones!A:B,2,0)&amp;"""&gt;&lt;/span&gt;&lt;/h3&gt;&lt;ul id="""&amp;_xlfn.ENCODEURL(G158)&amp;"col"" class=""collapse in""&gt;"</f>
        <v>&lt;/ul&gt;&lt;h3 id="Cosmo%20Canyon"&gt;&lt;a href="#Cosmo%20Canyon_col" data-toggle="collapse" class="btn btn-primary btn-collapse btn-sm"&gt;&lt;/a&gt;&lt;a href="#"&gt;Cosmo Canyon&lt;/a&gt; &lt;span id="playthrough_totals_22"&gt;&lt;/span&gt;&lt;/h3&gt;&lt;ul id="Cosmo%20Canyoncol" class="collapse in"&gt;</v>
      </c>
      <c r="K158" s="1" t="str">
        <f>"&lt;li data-id=""playthrough_"&amp;VLOOKUP(G158,Zones!A:B,2,0)&amp;"_"&amp;C158&amp;""" class="""&amp;E158&amp;"""&gt;"&amp;H158&amp;"&lt;/li&gt;"</f>
        <v>&lt;li data-id="playthrough_22_2" class="f_none"&gt;Head to the inn first; the door is right behind the raised bit with the fire. You'll find Turtles Paradise Newsletter #5 on the wall, and an elixir hidden in the bedroom.&lt;/li&gt;</v>
      </c>
      <c r="L158" s="1" t="str">
        <f t="shared" si="2"/>
        <v>&lt;li data-id="playthrough_22_2" class="f_none"&gt;Head to the inn first; the door is right behind the raised bit with the fire. You'll find Turtles Paradise Newsletter #5 on the wall, and an elixir hidden in the bedroom.&lt;/li&gt;</v>
      </c>
      <c r="M158" s="2" t="s">
        <v>442</v>
      </c>
    </row>
    <row r="159" spans="1:13" x14ac:dyDescent="0.25">
      <c r="A159" s="1">
        <v>158</v>
      </c>
      <c r="B159" s="1">
        <f>VLOOKUP(G159,Zones!A:B,2,0)</f>
        <v>22</v>
      </c>
      <c r="C159" s="1">
        <f>COUNTIF($G$2:G159,G159)</f>
        <v>3</v>
      </c>
      <c r="D159" s="1" t="s">
        <v>414</v>
      </c>
      <c r="E159" s="1" t="s">
        <v>423</v>
      </c>
      <c r="F159" s="1">
        <f>LEN(H159)</f>
        <v>103</v>
      </c>
      <c r="G159" s="1" t="s">
        <v>18</v>
      </c>
      <c r="H159" s="1" t="s">
        <v>154</v>
      </c>
      <c r="J159" s="1" t="str">
        <f>"&lt;/ul&gt;&lt;h3 id="""&amp;_xlfn.ENCODEURL(G159)&amp;"""&gt;&lt;a href=""#"&amp;_xlfn.ENCODEURL(G159)&amp;"_col"" data-toggle=""collapse"" class=""btn btn-primary btn-collapse btn-sm""&gt;&lt;/a&gt;&lt;a href=""#""&gt;"&amp;G159&amp;"&lt;/a&gt; &lt;span id=""playthrough_totals_"&amp;VLOOKUP(G159,Zones!A:B,2,0)&amp;"""&gt;&lt;/span&gt;&lt;/h3&gt;&lt;ul id="""&amp;_xlfn.ENCODEURL(G159)&amp;"col"" class=""collapse in""&gt;"</f>
        <v>&lt;/ul&gt;&lt;h3 id="Cosmo%20Canyon"&gt;&lt;a href="#Cosmo%20Canyon_col" data-toggle="collapse" class="btn btn-primary btn-collapse btn-sm"&gt;&lt;/a&gt;&lt;a href="#"&gt;Cosmo Canyon&lt;/a&gt; &lt;span id="playthrough_totals_22"&gt;&lt;/span&gt;&lt;/h3&gt;&lt;ul id="Cosmo%20Canyoncol" class="collapse in"&gt;</v>
      </c>
      <c r="K159" s="1" t="str">
        <f>"&lt;li data-id=""playthrough_"&amp;VLOOKUP(G159,Zones!A:B,2,0)&amp;"_"&amp;C159&amp;""" class="""&amp;E159&amp;"""&gt;"&amp;H159&amp;"&lt;/li&gt;"</f>
        <v>&lt;li data-id="playthrough_22_3" class="f_none"&gt;Follow Red XIII upstairs to the weapon shop. Turtles Paradise Newsletter #4 is posted near the counter.&lt;/li&gt;</v>
      </c>
      <c r="L159" s="1" t="str">
        <f t="shared" si="2"/>
        <v>&lt;li data-id="playthrough_22_3" class="f_none"&gt;Follow Red XIII upstairs to the weapon shop. Turtles Paradise Newsletter #4 is posted near the counter.&lt;/li&gt;</v>
      </c>
      <c r="M159" s="2" t="s">
        <v>442</v>
      </c>
    </row>
    <row r="160" spans="1:13" x14ac:dyDescent="0.25">
      <c r="A160" s="1">
        <v>159</v>
      </c>
      <c r="B160" s="1">
        <f>VLOOKUP(G160,Zones!A:B,2,0)</f>
        <v>22</v>
      </c>
      <c r="C160" s="1">
        <f>COUNTIF($G$2:G160,G160)</f>
        <v>4</v>
      </c>
      <c r="D160" s="1" t="s">
        <v>414</v>
      </c>
      <c r="E160" s="1" t="s">
        <v>423</v>
      </c>
      <c r="F160" s="1">
        <f>LEN(H160)</f>
        <v>111</v>
      </c>
      <c r="G160" s="1" t="s">
        <v>18</v>
      </c>
      <c r="H160" s="1" t="s">
        <v>155</v>
      </c>
      <c r="J160" s="1" t="str">
        <f>"&lt;/ul&gt;&lt;h3 id="""&amp;_xlfn.ENCODEURL(G160)&amp;"""&gt;&lt;a href=""#"&amp;_xlfn.ENCODEURL(G160)&amp;"_col"" data-toggle=""collapse"" class=""btn btn-primary btn-collapse btn-sm""&gt;&lt;/a&gt;&lt;a href=""#""&gt;"&amp;G160&amp;"&lt;/a&gt; &lt;span id=""playthrough_totals_"&amp;VLOOKUP(G160,Zones!A:B,2,0)&amp;"""&gt;&lt;/span&gt;&lt;/h3&gt;&lt;ul id="""&amp;_xlfn.ENCODEURL(G160)&amp;"col"" class=""collapse in""&gt;"</f>
        <v>&lt;/ul&gt;&lt;h3 id="Cosmo%20Canyon"&gt;&lt;a href="#Cosmo%20Canyon_col" data-toggle="collapse" class="btn btn-primary btn-collapse btn-sm"&gt;&lt;/a&gt;&lt;a href="#"&gt;Cosmo Canyon&lt;/a&gt; &lt;span id="playthrough_totals_22"&gt;&lt;/span&gt;&lt;/h3&gt;&lt;ul id="Cosmo%20Canyoncol" class="collapse in"&gt;</v>
      </c>
      <c r="K160" s="1" t="str">
        <f>"&lt;li data-id=""playthrough_"&amp;VLOOKUP(G160,Zones!A:B,2,0)&amp;"_"&amp;C160&amp;""" class="""&amp;E160&amp;"""&gt;"&amp;H160&amp;"&lt;/li&gt;"</f>
        <v>&lt;li data-id="playthrough_22_4" class="f_none"&gt;The materia shop has Transform, Mystify, HP Plus and MP Plus (you can also pick up those first two in Gongaga).&lt;/li&gt;</v>
      </c>
      <c r="L160" s="1" t="str">
        <f t="shared" si="2"/>
        <v>&lt;li data-id="playthrough_22_4" class="f_none"&gt;The materia shop has Transform, Mystify, HP Plus and MP Plus (you can also pick up those first two in Gongaga).&lt;/li&gt;</v>
      </c>
      <c r="M160" s="2" t="s">
        <v>442</v>
      </c>
    </row>
    <row r="161" spans="1:13" x14ac:dyDescent="0.25">
      <c r="A161" s="1">
        <v>160</v>
      </c>
      <c r="B161" s="1">
        <f>VLOOKUP(G161,Zones!A:B,2,0)</f>
        <v>22</v>
      </c>
      <c r="C161" s="1">
        <f>COUNTIF($G$2:G161,G161)</f>
        <v>5</v>
      </c>
      <c r="D161" s="1" t="s">
        <v>414</v>
      </c>
      <c r="E161" s="1" t="s">
        <v>423</v>
      </c>
      <c r="F161" s="1">
        <f>LEN(H161)</f>
        <v>115</v>
      </c>
      <c r="G161" s="1" t="s">
        <v>18</v>
      </c>
      <c r="H161" s="1" t="s">
        <v>156</v>
      </c>
      <c r="J161" s="1" t="str">
        <f>"&lt;/ul&gt;&lt;h3 id="""&amp;_xlfn.ENCODEURL(G161)&amp;"""&gt;&lt;a href=""#"&amp;_xlfn.ENCODEURL(G161)&amp;"_col"" data-toggle=""collapse"" class=""btn btn-primary btn-collapse btn-sm""&gt;&lt;/a&gt;&lt;a href=""#""&gt;"&amp;G161&amp;"&lt;/a&gt; &lt;span id=""playthrough_totals_"&amp;VLOOKUP(G161,Zones!A:B,2,0)&amp;"""&gt;&lt;/span&gt;&lt;/h3&gt;&lt;ul id="""&amp;_xlfn.ENCODEURL(G161)&amp;"col"" class=""collapse in""&gt;"</f>
        <v>&lt;/ul&gt;&lt;h3 id="Cosmo%20Canyon"&gt;&lt;a href="#Cosmo%20Canyon_col" data-toggle="collapse" class="btn btn-primary btn-collapse btn-sm"&gt;&lt;/a&gt;&lt;a href="#"&gt;Cosmo Canyon&lt;/a&gt; &lt;span id="playthrough_totals_22"&gt;&lt;/span&gt;&lt;/h3&gt;&lt;ul id="Cosmo%20Canyoncol" class="collapse in"&gt;</v>
      </c>
      <c r="K161" s="1" t="str">
        <f>"&lt;li data-id=""playthrough_"&amp;VLOOKUP(G161,Zones!A:B,2,0)&amp;"_"&amp;C161&amp;""" class="""&amp;E161&amp;"""&gt;"&amp;H161&amp;"&lt;/li&gt;"</f>
        <v>&lt;li data-id="playthrough_22_5" class="f_none"&gt;Before going through the steel door, head back to Fort Condor for FC Battle 5. You'll get five Hi-Potions for this.&lt;/li&gt;</v>
      </c>
      <c r="L161" s="1" t="str">
        <f t="shared" si="2"/>
        <v>&lt;li data-id="playthrough_22_5" class="f_none"&gt;Before going through the steel door, head back to Fort Condor for FC Battle 5. You'll get five Hi-Potions for this.&lt;/li&gt;</v>
      </c>
      <c r="M161" s="2" t="s">
        <v>442</v>
      </c>
    </row>
    <row r="162" spans="1:13" x14ac:dyDescent="0.25">
      <c r="A162" s="1">
        <v>161</v>
      </c>
      <c r="B162" s="1">
        <f>VLOOKUP(G162,Zones!A:B,2,0)</f>
        <v>22</v>
      </c>
      <c r="C162" s="1">
        <f>COUNTIF($G$2:G162,G162)</f>
        <v>6</v>
      </c>
      <c r="D162" s="1" t="s">
        <v>414</v>
      </c>
      <c r="E162" s="1" t="s">
        <v>423</v>
      </c>
      <c r="F162" s="1">
        <f>LEN(H162)</f>
        <v>50</v>
      </c>
      <c r="G162" s="1" t="s">
        <v>18</v>
      </c>
      <c r="H162" s="1" t="s">
        <v>157</v>
      </c>
      <c r="J162" s="1" t="str">
        <f>"&lt;/ul&gt;&lt;h3 id="""&amp;_xlfn.ENCODEURL(G162)&amp;"""&gt;&lt;a href=""#"&amp;_xlfn.ENCODEURL(G162)&amp;"_col"" data-toggle=""collapse"" class=""btn btn-primary btn-collapse btn-sm""&gt;&lt;/a&gt;&lt;a href=""#""&gt;"&amp;G162&amp;"&lt;/a&gt; &lt;span id=""playthrough_totals_"&amp;VLOOKUP(G162,Zones!A:B,2,0)&amp;"""&gt;&lt;/span&gt;&lt;/h3&gt;&lt;ul id="""&amp;_xlfn.ENCODEURL(G162)&amp;"col"" class=""collapse in""&gt;"</f>
        <v>&lt;/ul&gt;&lt;h3 id="Cosmo%20Canyon"&gt;&lt;a href="#Cosmo%20Canyon_col" data-toggle="collapse" class="btn btn-primary btn-collapse btn-sm"&gt;&lt;/a&gt;&lt;a href="#"&gt;Cosmo Canyon&lt;/a&gt; &lt;span id="playthrough_totals_22"&gt;&lt;/span&gt;&lt;/h3&gt;&lt;ul id="Cosmo%20Canyoncol" class="collapse in"&gt;</v>
      </c>
      <c r="K162" s="1" t="str">
        <f>"&lt;li data-id=""playthrough_"&amp;VLOOKUP(G162,Zones!A:B,2,0)&amp;"_"&amp;C162&amp;""" class="""&amp;E162&amp;"""&gt;"&amp;H162&amp;"&lt;/li&gt;"</f>
        <v>&lt;li data-id="playthrough_22_6" class="f_none"&gt;You can learn Death Sentence from the GI Spectors.&lt;/li&gt;</v>
      </c>
      <c r="L162" s="1" t="str">
        <f t="shared" si="2"/>
        <v>&lt;li data-id="playthrough_22_6" class="f_none"&gt;You can learn Death Sentence from the GI Spectors.&lt;/li&gt;</v>
      </c>
      <c r="M162" s="2" t="s">
        <v>442</v>
      </c>
    </row>
    <row r="163" spans="1:13" x14ac:dyDescent="0.25">
      <c r="A163" s="1">
        <v>162</v>
      </c>
      <c r="B163" s="1">
        <f>VLOOKUP(G163,Zones!A:B,2,0)</f>
        <v>22</v>
      </c>
      <c r="C163" s="1">
        <f>COUNTIF($G$2:G163,G163)</f>
        <v>7</v>
      </c>
      <c r="D163" s="1" t="s">
        <v>414</v>
      </c>
      <c r="E163" s="1" t="s">
        <v>423</v>
      </c>
      <c r="F163" s="1">
        <f>LEN(H163)</f>
        <v>209</v>
      </c>
      <c r="G163" s="1" t="s">
        <v>18</v>
      </c>
      <c r="H163" s="1" t="s">
        <v>158</v>
      </c>
      <c r="J163" s="1" t="str">
        <f>"&lt;/ul&gt;&lt;h3 id="""&amp;_xlfn.ENCODEURL(G163)&amp;"""&gt;&lt;a href=""#"&amp;_xlfn.ENCODEURL(G163)&amp;"_col"" data-toggle=""collapse"" class=""btn btn-primary btn-collapse btn-sm""&gt;&lt;/a&gt;&lt;a href=""#""&gt;"&amp;G163&amp;"&lt;/a&gt; &lt;span id=""playthrough_totals_"&amp;VLOOKUP(G163,Zones!A:B,2,0)&amp;"""&gt;&lt;/span&gt;&lt;/h3&gt;&lt;ul id="""&amp;_xlfn.ENCODEURL(G163)&amp;"col"" class=""collapse in""&gt;"</f>
        <v>&lt;/ul&gt;&lt;h3 id="Cosmo%20Canyon"&gt;&lt;a href="#Cosmo%20Canyon_col" data-toggle="collapse" class="btn btn-primary btn-collapse btn-sm"&gt;&lt;/a&gt;&lt;a href="#"&gt;Cosmo Canyon&lt;/a&gt; &lt;span id="playthrough_totals_22"&gt;&lt;/span&gt;&lt;/h3&gt;&lt;ul id="Cosmo%20Canyoncol" class="collapse in"&gt;</v>
      </c>
      <c r="K163" s="1" t="str">
        <f>"&lt;li data-id=""playthrough_"&amp;VLOOKUP(G163,Zones!A:B,2,0)&amp;"_"&amp;C163&amp;""" class="""&amp;E163&amp;"""&gt;"&amp;H163&amp;"&lt;/li&gt;"</f>
        <v>&lt;li data-id="playthrough_22_7" class="f_none"&gt;One of the breakable rocks will open the door to the next section. In this new section, walk left over the goo walk, I said and take the exit back down into the previous screen to get the Added Effect Materia.&lt;/li&gt;</v>
      </c>
      <c r="L163" s="1" t="str">
        <f t="shared" si="2"/>
        <v>&lt;li data-id="playthrough_22_7" class="f_none"&gt;One of the breakable rocks will open the door to the next section. In this new section, walk left over the goo walk, I said and take the exit back down into the previous screen to get the Added Effect Materia.&lt;/li&gt;</v>
      </c>
      <c r="M163" s="2" t="s">
        <v>442</v>
      </c>
    </row>
    <row r="164" spans="1:13" x14ac:dyDescent="0.25">
      <c r="A164" s="1">
        <v>163</v>
      </c>
      <c r="B164" s="1">
        <f>VLOOKUP(G164,Zones!A:B,2,0)</f>
        <v>22</v>
      </c>
      <c r="C164" s="1">
        <f>COUNTIF($G$2:G164,G164)</f>
        <v>8</v>
      </c>
      <c r="D164" s="1" t="s">
        <v>414</v>
      </c>
      <c r="E164" s="1" t="s">
        <v>423</v>
      </c>
      <c r="F164" s="1">
        <f>LEN(H164)</f>
        <v>123</v>
      </c>
      <c r="G164" s="1" t="s">
        <v>18</v>
      </c>
      <c r="H164" s="1" t="s">
        <v>159</v>
      </c>
      <c r="J164" s="1" t="str">
        <f>"&lt;/ul&gt;&lt;h3 id="""&amp;_xlfn.ENCODEURL(G164)&amp;"""&gt;&lt;a href=""#"&amp;_xlfn.ENCODEURL(G164)&amp;"_col"" data-toggle=""collapse"" class=""btn btn-primary btn-collapse btn-sm""&gt;&lt;/a&gt;&lt;a href=""#""&gt;"&amp;G164&amp;"&lt;/a&gt; &lt;span id=""playthrough_totals_"&amp;VLOOKUP(G164,Zones!A:B,2,0)&amp;"""&gt;&lt;/span&gt;&lt;/h3&gt;&lt;ul id="""&amp;_xlfn.ENCODEURL(G164)&amp;"col"" class=""collapse in""&gt;"</f>
        <v>&lt;/ul&gt;&lt;h3 id="Cosmo%20Canyon"&gt;&lt;a href="#Cosmo%20Canyon_col" data-toggle="collapse" class="btn btn-primary btn-collapse btn-sm"&gt;&lt;/a&gt;&lt;a href="#"&gt;Cosmo Canyon&lt;/a&gt; &lt;span id="playthrough_totals_22"&gt;&lt;/span&gt;&lt;/h3&gt;&lt;ul id="Cosmo%20Canyoncol" class="collapse in"&gt;</v>
      </c>
      <c r="K164" s="1" t="str">
        <f>"&lt;li data-id=""playthrough_"&amp;VLOOKUP(G164,Zones!A:B,2,0)&amp;"_"&amp;C164&amp;""" class="""&amp;E164&amp;"""&gt;"&amp;H164&amp;"&lt;/li&gt;"</f>
        <v>&lt;li data-id="playthrough_22_8" class="f_none"&gt;Go back into the second area, back over the oil slick, and down the stairs. There's a Black M-Phone and an ether down here.&lt;/li&gt;</v>
      </c>
      <c r="L164" s="1" t="str">
        <f t="shared" si="2"/>
        <v>&lt;li data-id="playthrough_22_8" class="f_none"&gt;Go back into the second area, back over the oil slick, and down the stairs. There's a Black M-Phone and an ether down here.&lt;/li&gt;</v>
      </c>
      <c r="M164" s="2" t="s">
        <v>442</v>
      </c>
    </row>
    <row r="165" spans="1:13" x14ac:dyDescent="0.25">
      <c r="A165" s="1">
        <v>164</v>
      </c>
      <c r="B165" s="1">
        <f>VLOOKUP(G165,Zones!A:B,2,0)</f>
        <v>22</v>
      </c>
      <c r="C165" s="1">
        <f>COUNTIF($G$2:G165,G165)</f>
        <v>9</v>
      </c>
      <c r="D165" s="1" t="s">
        <v>414</v>
      </c>
      <c r="E165" s="1" t="s">
        <v>423</v>
      </c>
      <c r="F165" s="1">
        <f>LEN(H165)</f>
        <v>101</v>
      </c>
      <c r="G165" s="1" t="s">
        <v>18</v>
      </c>
      <c r="H165" s="1" t="s">
        <v>160</v>
      </c>
      <c r="J165" s="1" t="str">
        <f>"&lt;/ul&gt;&lt;h3 id="""&amp;_xlfn.ENCODEURL(G165)&amp;"""&gt;&lt;a href=""#"&amp;_xlfn.ENCODEURL(G165)&amp;"_col"" data-toggle=""collapse"" class=""btn btn-primary btn-collapse btn-sm""&gt;&lt;/a&gt;&lt;a href=""#""&gt;"&amp;G165&amp;"&lt;/a&gt; &lt;span id=""playthrough_totals_"&amp;VLOOKUP(G165,Zones!A:B,2,0)&amp;"""&gt;&lt;/span&gt;&lt;/h3&gt;&lt;ul id="""&amp;_xlfn.ENCODEURL(G165)&amp;"col"" class=""collapse in""&gt;"</f>
        <v>&lt;/ul&gt;&lt;h3 id="Cosmo%20Canyon"&gt;&lt;a href="#Cosmo%20Canyon_col" data-toggle="collapse" class="btn btn-primary btn-collapse btn-sm"&gt;&lt;/a&gt;&lt;a href="#"&gt;Cosmo Canyon&lt;/a&gt; &lt;span id="playthrough_totals_22"&gt;&lt;/span&gt;&lt;/h3&gt;&lt;ul id="Cosmo%20Canyoncol" class="collapse in"&gt;</v>
      </c>
      <c r="K165" s="1" t="str">
        <f>"&lt;li data-id=""playthrough_"&amp;VLOOKUP(G165,Zones!A:B,2,0)&amp;"_"&amp;C165&amp;""" class="""&amp;E165&amp;"""&gt;"&amp;H165&amp;"&lt;/li&gt;"</f>
        <v>&lt;li data-id="playthrough_22_9" class="f_none"&gt;In the next area, take the path one from the end on the right. There's an X-potion hidden at the end.&lt;/li&gt;</v>
      </c>
      <c r="L165" s="1" t="str">
        <f t="shared" si="2"/>
        <v>&lt;li data-id="playthrough_22_9" class="f_none"&gt;In the next area, take the path one from the end on the right. There's an X-potion hidden at the end.&lt;/li&gt;</v>
      </c>
      <c r="M165" s="2" t="s">
        <v>442</v>
      </c>
    </row>
    <row r="166" spans="1:13" x14ac:dyDescent="0.25">
      <c r="A166" s="1">
        <v>165</v>
      </c>
      <c r="B166" s="1">
        <f>VLOOKUP(G166,Zones!A:B,2,0)</f>
        <v>22</v>
      </c>
      <c r="C166" s="1">
        <f>COUNTIF($G$2:G166,G166)</f>
        <v>10</v>
      </c>
      <c r="D166" s="1" t="s">
        <v>414</v>
      </c>
      <c r="E166" s="1" t="s">
        <v>423</v>
      </c>
      <c r="F166" s="1">
        <f>LEN(H166)</f>
        <v>94</v>
      </c>
      <c r="G166" s="1" t="s">
        <v>18</v>
      </c>
      <c r="H166" s="1" t="s">
        <v>161</v>
      </c>
      <c r="J166" s="1" t="str">
        <f>"&lt;/ul&gt;&lt;h3 id="""&amp;_xlfn.ENCODEURL(G166)&amp;"""&gt;&lt;a href=""#"&amp;_xlfn.ENCODEURL(G166)&amp;"_col"" data-toggle=""collapse"" class=""btn btn-primary btn-collapse btn-sm""&gt;&lt;/a&gt;&lt;a href=""#""&gt;"&amp;G166&amp;"&lt;/a&gt; &lt;span id=""playthrough_totals_"&amp;VLOOKUP(G166,Zones!A:B,2,0)&amp;"""&gt;&lt;/span&gt;&lt;/h3&gt;&lt;ul id="""&amp;_xlfn.ENCODEURL(G166)&amp;"col"" class=""collapse in""&gt;"</f>
        <v>&lt;/ul&gt;&lt;h3 id="Cosmo%20Canyon"&gt;&lt;a href="#Cosmo%20Canyon_col" data-toggle="collapse" class="btn btn-primary btn-collapse btn-sm"&gt;&lt;/a&gt;&lt;a href="#"&gt;Cosmo Canyon&lt;/a&gt; &lt;span id="playthrough_totals_22"&gt;&lt;/span&gt;&lt;/h3&gt;&lt;ul id="Cosmo%20Canyoncol" class="collapse in"&gt;</v>
      </c>
      <c r="K166" s="1" t="str">
        <f>"&lt;li data-id=""playthrough_"&amp;VLOOKUP(G166,Zones!A:B,2,0)&amp;"_"&amp;C166&amp;""" class="""&amp;E166&amp;"""&gt;"&amp;H166&amp;"&lt;/li&gt;"</f>
        <v>&lt;li data-id="playthrough_22_10" class="f_none"&gt;Take the path one from the end on the left. There's a fairy ring hidden down on the left side.&lt;/li&gt;</v>
      </c>
      <c r="L166" s="1" t="str">
        <f t="shared" si="2"/>
        <v>&lt;li data-id="playthrough_22_10" class="f_none"&gt;Take the path one from the end on the left. There's a fairy ring hidden down on the left side.&lt;/li&gt;</v>
      </c>
      <c r="M166" s="2" t="s">
        <v>442</v>
      </c>
    </row>
    <row r="167" spans="1:13" x14ac:dyDescent="0.25">
      <c r="A167" s="1">
        <v>166</v>
      </c>
      <c r="B167" s="1">
        <f>VLOOKUP(G167,Zones!A:B,2,0)</f>
        <v>22</v>
      </c>
      <c r="C167" s="1">
        <f>COUNTIF($G$2:G167,G167)</f>
        <v>11</v>
      </c>
      <c r="D167" s="1" t="s">
        <v>414</v>
      </c>
      <c r="E167" s="1" t="s">
        <v>423</v>
      </c>
      <c r="F167" s="1">
        <f>LEN(H167)</f>
        <v>143</v>
      </c>
      <c r="G167" s="1" t="s">
        <v>18</v>
      </c>
      <c r="H167" s="1" t="s">
        <v>162</v>
      </c>
      <c r="J167" s="1" t="str">
        <f>"&lt;/ul&gt;&lt;h3 id="""&amp;_xlfn.ENCODEURL(G167)&amp;"""&gt;&lt;a href=""#"&amp;_xlfn.ENCODEURL(G167)&amp;"_col"" data-toggle=""collapse"" class=""btn btn-primary btn-collapse btn-sm""&gt;&lt;/a&gt;&lt;a href=""#""&gt;"&amp;G167&amp;"&lt;/a&gt; &lt;span id=""playthrough_totals_"&amp;VLOOKUP(G167,Zones!A:B,2,0)&amp;"""&gt;&lt;/span&gt;&lt;/h3&gt;&lt;ul id="""&amp;_xlfn.ENCODEURL(G167)&amp;"col"" class=""collapse in""&gt;"</f>
        <v>&lt;/ul&gt;&lt;h3 id="Cosmo%20Canyon"&gt;&lt;a href="#Cosmo%20Canyon_col" data-toggle="collapse" class="btn btn-primary btn-collapse btn-sm"&gt;&lt;/a&gt;&lt;a href="#"&gt;Cosmo Canyon&lt;/a&gt; &lt;span id="playthrough_totals_22"&gt;&lt;/span&gt;&lt;/h3&gt;&lt;ul id="Cosmo%20Canyoncol" class="collapse in"&gt;</v>
      </c>
      <c r="K167" s="1" t="str">
        <f>"&lt;li data-id=""playthrough_"&amp;VLOOKUP(G167,Zones!A:B,2,0)&amp;"_"&amp;C167&amp;""" class="""&amp;E167&amp;"""&gt;"&amp;H167&amp;"&lt;/li&gt;"</f>
        <v>&lt;li data-id="playthrough_22_11" class="f_none"&gt;When you head north, you'll see a treasure chest containing a Turbo Ether on the left. You can walk through the wall after the web to reach it.&lt;/li&gt;</v>
      </c>
      <c r="L167" s="1" t="str">
        <f t="shared" si="2"/>
        <v>&lt;li data-id="playthrough_22_11" class="f_none"&gt;When you head north, you'll see a treasure chest containing a Turbo Ether on the left. You can walk through the wall after the web to reach it.&lt;/li&gt;</v>
      </c>
      <c r="M167" s="2" t="s">
        <v>442</v>
      </c>
    </row>
    <row r="168" spans="1:13" x14ac:dyDescent="0.25">
      <c r="A168" s="1">
        <v>167</v>
      </c>
      <c r="B168" s="1">
        <f>VLOOKUP(G168,Zones!A:B,2,0)</f>
        <v>22</v>
      </c>
      <c r="C168" s="1">
        <f>COUNTIF($G$2:G168,G168)</f>
        <v>12</v>
      </c>
      <c r="D168" s="1" t="s">
        <v>414</v>
      </c>
      <c r="E168" s="1" t="s">
        <v>423</v>
      </c>
      <c r="F168" s="1">
        <f>LEN(H168)</f>
        <v>15</v>
      </c>
      <c r="G168" s="1" t="s">
        <v>18</v>
      </c>
      <c r="H168" s="1" t="s">
        <v>163</v>
      </c>
      <c r="J168" s="1" t="str">
        <f>"&lt;/ul&gt;&lt;h3 id="""&amp;_xlfn.ENCODEURL(G168)&amp;"""&gt;&lt;a href=""#"&amp;_xlfn.ENCODEURL(G168)&amp;"_col"" data-toggle=""collapse"" class=""btn btn-primary btn-collapse btn-sm""&gt;&lt;/a&gt;&lt;a href=""#""&gt;"&amp;G168&amp;"&lt;/a&gt; &lt;span id=""playthrough_totals_"&amp;VLOOKUP(G168,Zones!A:B,2,0)&amp;"""&gt;&lt;/span&gt;&lt;/h3&gt;&lt;ul id="""&amp;_xlfn.ENCODEURL(G168)&amp;"col"" class=""collapse in""&gt;"</f>
        <v>&lt;/ul&gt;&lt;h3 id="Cosmo%20Canyon"&gt;&lt;a href="#Cosmo%20Canyon_col" data-toggle="collapse" class="btn btn-primary btn-collapse btn-sm"&gt;&lt;/a&gt;&lt;a href="#"&gt;Cosmo Canyon&lt;/a&gt; &lt;span id="playthrough_totals_22"&gt;&lt;/span&gt;&lt;/h3&gt;&lt;ul id="Cosmo%20Canyoncol" class="collapse in"&gt;</v>
      </c>
      <c r="K168" s="1" t="str">
        <f>"&lt;li data-id=""playthrough_"&amp;VLOOKUP(G168,Zones!A:B,2,0)&amp;"_"&amp;C168&amp;""" class="""&amp;E168&amp;"""&gt;"&amp;H168&amp;"&lt;/li&gt;"</f>
        <v>&lt;li data-id="playthrough_22_12" class="f_none"&gt;Boss: Gi Nattak&lt;/li&gt;</v>
      </c>
      <c r="L168" s="1" t="str">
        <f t="shared" si="2"/>
        <v>&lt;li data-id="playthrough_22_12" class="f_none"&gt;Boss: Gi Nattak&lt;/li&gt;</v>
      </c>
      <c r="M168" s="2" t="s">
        <v>442</v>
      </c>
    </row>
    <row r="169" spans="1:13" x14ac:dyDescent="0.25">
      <c r="A169" s="1">
        <v>168</v>
      </c>
      <c r="B169" s="1">
        <f>VLOOKUP(G169,Zones!A:B,2,0)</f>
        <v>22</v>
      </c>
      <c r="C169" s="1">
        <f>COUNTIF($G$2:G169,G169)</f>
        <v>13</v>
      </c>
      <c r="D169" s="1" t="s">
        <v>414</v>
      </c>
      <c r="E169" s="1" t="s">
        <v>423</v>
      </c>
      <c r="F169" s="1">
        <f>LEN(H169)</f>
        <v>49</v>
      </c>
      <c r="G169" s="1" t="s">
        <v>18</v>
      </c>
      <c r="H169" s="1" t="s">
        <v>164</v>
      </c>
      <c r="J169" s="1" t="str">
        <f>"&lt;/ul&gt;&lt;h3 id="""&amp;_xlfn.ENCODEURL(G169)&amp;"""&gt;&lt;a href=""#"&amp;_xlfn.ENCODEURL(G169)&amp;"_col"" data-toggle=""collapse"" class=""btn btn-primary btn-collapse btn-sm""&gt;&lt;/a&gt;&lt;a href=""#""&gt;"&amp;G169&amp;"&lt;/a&gt; &lt;span id=""playthrough_totals_"&amp;VLOOKUP(G169,Zones!A:B,2,0)&amp;"""&gt;&lt;/span&gt;&lt;/h3&gt;&lt;ul id="""&amp;_xlfn.ENCODEURL(G169)&amp;"col"" class=""collapse in""&gt;"</f>
        <v>&lt;/ul&gt;&lt;h3 id="Cosmo%20Canyon"&gt;&lt;a href="#Cosmo%20Canyon_col" data-toggle="collapse" class="btn btn-primary btn-collapse btn-sm"&gt;&lt;/a&gt;&lt;a href="#"&gt;Cosmo Canyon&lt;/a&gt; &lt;span id="playthrough_totals_22"&gt;&lt;/span&gt;&lt;/h3&gt;&lt;ul id="Cosmo%20Canyoncol" class="collapse in"&gt;</v>
      </c>
      <c r="K169" s="1" t="str">
        <f>"&lt;li data-id=""playthrough_"&amp;VLOOKUP(G169,Zones!A:B,2,0)&amp;"_"&amp;C169&amp;""" class="""&amp;E169&amp;"""&gt;"&amp;H169&amp;"&lt;/li&gt;"</f>
        <v>&lt;li data-id="playthrough_22_13" class="f_none"&gt;Pick up the Gravity Materia after the boss fight.&lt;/li&gt;</v>
      </c>
      <c r="L169" s="1" t="str">
        <f t="shared" si="2"/>
        <v>&lt;li data-id="playthrough_22_13" class="f_none"&gt;Pick up the Gravity Materia after the boss fight.&lt;/li&gt;</v>
      </c>
      <c r="M169" s="2" t="s">
        <v>442</v>
      </c>
    </row>
    <row r="170" spans="1:13" x14ac:dyDescent="0.25">
      <c r="A170" s="1">
        <v>169</v>
      </c>
      <c r="B170" s="1">
        <f>VLOOKUP(G170,Zones!A:B,2,0)</f>
        <v>22</v>
      </c>
      <c r="C170" s="1">
        <f>COUNTIF($G$2:G170,G170)</f>
        <v>14</v>
      </c>
      <c r="D170" s="1" t="s">
        <v>414</v>
      </c>
      <c r="E170" s="1" t="s">
        <v>423</v>
      </c>
      <c r="F170" s="1">
        <f>LEN(H170)</f>
        <v>78</v>
      </c>
      <c r="G170" s="1" t="s">
        <v>18</v>
      </c>
      <c r="H170" s="1" t="s">
        <v>165</v>
      </c>
      <c r="J170" s="1" t="str">
        <f>"&lt;/ul&gt;&lt;h3 id="""&amp;_xlfn.ENCODEURL(G170)&amp;"""&gt;&lt;a href=""#"&amp;_xlfn.ENCODEURL(G170)&amp;"_col"" data-toggle=""collapse"" class=""btn btn-primary btn-collapse btn-sm""&gt;&lt;/a&gt;&lt;a href=""#""&gt;"&amp;G170&amp;"&lt;/a&gt; &lt;span id=""playthrough_totals_"&amp;VLOOKUP(G170,Zones!A:B,2,0)&amp;"""&gt;&lt;/span&gt;&lt;/h3&gt;&lt;ul id="""&amp;_xlfn.ENCODEURL(G170)&amp;"col"" class=""collapse in""&gt;"</f>
        <v>&lt;/ul&gt;&lt;h3 id="Cosmo%20Canyon"&gt;&lt;a href="#Cosmo%20Canyon_col" data-toggle="collapse" class="btn btn-primary btn-collapse btn-sm"&gt;&lt;/a&gt;&lt;a href="#"&gt;Cosmo Canyon&lt;/a&gt; &lt;span id="playthrough_totals_22"&gt;&lt;/span&gt;&lt;/h3&gt;&lt;ul id="Cosmo%20Canyoncol" class="collapse in"&gt;</v>
      </c>
      <c r="K170" s="1" t="str">
        <f>"&lt;li data-id=""playthrough_"&amp;VLOOKUP(G170,Zones!A:B,2,0)&amp;"_"&amp;C170&amp;""" class="""&amp;E170&amp;"""&gt;"&amp;H170&amp;"&lt;/li&gt;"</f>
        <v>&lt;li data-id="playthrough_22_14" class="f_none"&gt;Head back to Fort Condor for FC Battle 6. Again, the prize is five Hi-Potions.&lt;/li&gt;</v>
      </c>
      <c r="L170" s="1" t="str">
        <f t="shared" si="2"/>
        <v>&lt;li data-id="playthrough_22_14" class="f_none"&gt;Head back to Fort Condor for FC Battle 6. Again, the prize is five Hi-Potions.&lt;/li&gt;</v>
      </c>
      <c r="M170" s="2" t="s">
        <v>442</v>
      </c>
    </row>
    <row r="171" spans="1:13" x14ac:dyDescent="0.25">
      <c r="A171" s="1">
        <v>170</v>
      </c>
      <c r="B171" s="1">
        <f>VLOOKUP(G171,Zones!A:B,2,0)</f>
        <v>23</v>
      </c>
      <c r="C171" s="1">
        <f>COUNTIF($G$2:G171,G171)</f>
        <v>1</v>
      </c>
      <c r="D171" s="1" t="s">
        <v>414</v>
      </c>
      <c r="E171" s="1" t="s">
        <v>423</v>
      </c>
      <c r="F171" s="1">
        <f>LEN(H171)</f>
        <v>56</v>
      </c>
      <c r="G171" s="1" t="s">
        <v>19</v>
      </c>
      <c r="H171" s="1" t="s">
        <v>166</v>
      </c>
      <c r="J171" s="1" t="str">
        <f>"&lt;/ul&gt;&lt;h3 id="""&amp;_xlfn.ENCODEURL(G171)&amp;"""&gt;&lt;a href=""#"&amp;_xlfn.ENCODEURL(G171)&amp;"_col"" data-toggle=""collapse"" class=""btn btn-primary btn-collapse btn-sm""&gt;&lt;/a&gt;&lt;a href=""#""&gt;"&amp;G171&amp;"&lt;/a&gt; &lt;span id=""playthrough_totals_"&amp;VLOOKUP(G171,Zones!A:B,2,0)&amp;"""&gt;&lt;/span&gt;&lt;/h3&gt;&lt;ul id="""&amp;_xlfn.ENCODEURL(G171)&amp;"col"" class=""collapse in""&gt;"</f>
        <v>&lt;/ul&gt;&lt;h3 id="Nibelheim"&gt;&lt;a href="#Nibelheim_col" data-toggle="collapse" class="btn btn-primary btn-collapse btn-sm"&gt;&lt;/a&gt;&lt;a href="#"&gt;Nibelheim&lt;/a&gt; &lt;span id="playthrough_totals_23"&gt;&lt;/span&gt;&lt;/h3&gt;&lt;ul id="Nibelheimcol" class="collapse in"&gt;</v>
      </c>
      <c r="K171" s="1" t="str">
        <f>"&lt;li data-id=""playthrough_"&amp;VLOOKUP(G171,Zones!A:B,2,0)&amp;"_"&amp;C171&amp;""" class="""&amp;E171&amp;"""&gt;"&amp;H171&amp;"&lt;/li&gt;"</f>
        <v>&lt;li data-id="playthrough_23_1" class="f_none"&gt;the man in black in the inn will give you a Luck Source.&lt;/li&gt;</v>
      </c>
      <c r="L171" s="1" t="str">
        <f t="shared" si="2"/>
        <v>&lt;/ul&gt;&lt;h3 id="Nibelheim"&gt;&lt;a href="#Nibelheim_col" data-toggle="collapse" class="btn btn-primary btn-collapse btn-sm"&gt;&lt;/a&gt;&lt;a href="#"&gt;Nibelheim&lt;/a&gt; &lt;span id="playthrough_totals_23"&gt;&lt;/span&gt;&lt;/h3&gt;&lt;ul id="Nibelheimcol" class="collapse in"&gt;&lt;li data-id="playthrough_23_1" class="f_none"&gt;the man in black in the inn will give you a Luck Source.&lt;/li&gt;</v>
      </c>
      <c r="M171" s="2" t="s">
        <v>442</v>
      </c>
    </row>
    <row r="172" spans="1:13" x14ac:dyDescent="0.25">
      <c r="A172" s="1">
        <v>171</v>
      </c>
      <c r="B172" s="1">
        <f>VLOOKUP(G172,Zones!A:B,2,0)</f>
        <v>23</v>
      </c>
      <c r="C172" s="1">
        <f>COUNTIF($G$2:G172,G172)</f>
        <v>2</v>
      </c>
      <c r="D172" s="1" t="s">
        <v>414</v>
      </c>
      <c r="E172" s="1" t="s">
        <v>423</v>
      </c>
      <c r="F172" s="1">
        <f>LEN(H172)</f>
        <v>93</v>
      </c>
      <c r="G172" s="1" t="s">
        <v>19</v>
      </c>
      <c r="H172" s="1" t="s">
        <v>167</v>
      </c>
      <c r="J172" s="1" t="str">
        <f>"&lt;/ul&gt;&lt;h3 id="""&amp;_xlfn.ENCODEURL(G172)&amp;"""&gt;&lt;a href=""#"&amp;_xlfn.ENCODEURL(G172)&amp;"_col"" data-toggle=""collapse"" class=""btn btn-primary btn-collapse btn-sm""&gt;&lt;/a&gt;&lt;a href=""#""&gt;"&amp;G172&amp;"&lt;/a&gt; &lt;span id=""playthrough_totals_"&amp;VLOOKUP(G172,Zones!A:B,2,0)&amp;"""&gt;&lt;/span&gt;&lt;/h3&gt;&lt;ul id="""&amp;_xlfn.ENCODEURL(G172)&amp;"col"" class=""collapse in""&gt;"</f>
        <v>&lt;/ul&gt;&lt;h3 id="Nibelheim"&gt;&lt;a href="#Nibelheim_col" data-toggle="collapse" class="btn btn-primary btn-collapse btn-sm"&gt;&lt;/a&gt;&lt;a href="#"&gt;Nibelheim&lt;/a&gt; &lt;span id="playthrough_totals_23"&gt;&lt;/span&gt;&lt;/h3&gt;&lt;ul id="Nibelheimcol" class="collapse in"&gt;</v>
      </c>
      <c r="K172" s="1" t="str">
        <f>"&lt;li data-id=""playthrough_"&amp;VLOOKUP(G172,Zones!A:B,2,0)&amp;"_"&amp;C172&amp;""" class="""&amp;E172&amp;"""&gt;"&amp;H172&amp;"&lt;/li&gt;"</f>
        <v>&lt;li data-id="playthrough_23_2" class="f_none"&gt;there's another man in black in the house to the left of the inn who will give you an elixir.&lt;/li&gt;</v>
      </c>
      <c r="L172" s="1" t="str">
        <f t="shared" si="2"/>
        <v>&lt;li data-id="playthrough_23_2" class="f_none"&gt;there's another man in black in the house to the left of the inn who will give you an elixir.&lt;/li&gt;</v>
      </c>
      <c r="M172" s="2" t="s">
        <v>442</v>
      </c>
    </row>
    <row r="173" spans="1:13" x14ac:dyDescent="0.25">
      <c r="A173" s="1">
        <v>172</v>
      </c>
      <c r="B173" s="1">
        <f>VLOOKUP(G173,Zones!A:B,2,0)</f>
        <v>23</v>
      </c>
      <c r="C173" s="1">
        <f>COUNTIF($G$2:G173,G173)</f>
        <v>3</v>
      </c>
      <c r="D173" s="1" t="s">
        <v>414</v>
      </c>
      <c r="E173" s="1" t="s">
        <v>423</v>
      </c>
      <c r="F173" s="1">
        <f>LEN(H173)</f>
        <v>203</v>
      </c>
      <c r="G173" s="1" t="s">
        <v>19</v>
      </c>
      <c r="H173" s="1" t="s">
        <v>168</v>
      </c>
      <c r="J173" s="1" t="str">
        <f>"&lt;/ul&gt;&lt;h3 id="""&amp;_xlfn.ENCODEURL(G173)&amp;"""&gt;&lt;a href=""#"&amp;_xlfn.ENCODEURL(G173)&amp;"_col"" data-toggle=""collapse"" class=""btn btn-primary btn-collapse btn-sm""&gt;&lt;/a&gt;&lt;a href=""#""&gt;"&amp;G173&amp;"&lt;/a&gt; &lt;span id=""playthrough_totals_"&amp;VLOOKUP(G173,Zones!A:B,2,0)&amp;"""&gt;&lt;/span&gt;&lt;/h3&gt;&lt;ul id="""&amp;_xlfn.ENCODEURL(G173)&amp;"col"" class=""collapse in""&gt;"</f>
        <v>&lt;/ul&gt;&lt;h3 id="Nibelheim"&gt;&lt;a href="#Nibelheim_col" data-toggle="collapse" class="btn btn-primary btn-collapse btn-sm"&gt;&lt;/a&gt;&lt;a href="#"&gt;Nibelheim&lt;/a&gt; &lt;span id="playthrough_totals_23"&gt;&lt;/span&gt;&lt;/h3&gt;&lt;ul id="Nibelheimcol" class="collapse in"&gt;</v>
      </c>
      <c r="K173" s="1" t="str">
        <f>"&lt;li data-id=""playthrough_"&amp;VLOOKUP(G173,Zones!A:B,2,0)&amp;"_"&amp;C173&amp;""" class="""&amp;E173&amp;"""&gt;"&amp;H173&amp;"&lt;/li&gt;"</f>
        <v>&lt;li data-id="playthrough_23_3" class="f_none"&gt;in Tifa's house, you can pick up a Platinum Fist and a Turbo Ether from men in black capes. You can also get Tifa's savings of 1g if you play the piano now, and if you played it in the flashback earlier.&lt;/li&gt;</v>
      </c>
      <c r="L173" s="1" t="str">
        <f t="shared" si="2"/>
        <v>&lt;li data-id="playthrough_23_3" class="f_none"&gt;in Tifa's house, you can pick up a Platinum Fist and a Turbo Ether from men in black capes. You can also get Tifa's savings of 1g if you play the piano now, and if you played it in the flashback earlier.&lt;/li&gt;</v>
      </c>
      <c r="M173" s="2" t="s">
        <v>442</v>
      </c>
    </row>
    <row r="174" spans="1:13" x14ac:dyDescent="0.25">
      <c r="A174" s="1">
        <v>173</v>
      </c>
      <c r="B174" s="1">
        <f>VLOOKUP(G174,Zones!A:B,2,0)</f>
        <v>23</v>
      </c>
      <c r="C174" s="1">
        <f>COUNTIF($G$2:G174,G174)</f>
        <v>4</v>
      </c>
      <c r="D174" s="1" t="s">
        <v>414</v>
      </c>
      <c r="E174" s="1" t="s">
        <v>423</v>
      </c>
      <c r="F174" s="1">
        <f>LEN(H174)</f>
        <v>69</v>
      </c>
      <c r="G174" s="1" t="s">
        <v>19</v>
      </c>
      <c r="H174" s="1" t="s">
        <v>169</v>
      </c>
      <c r="J174" s="1" t="str">
        <f>"&lt;/ul&gt;&lt;h3 id="""&amp;_xlfn.ENCODEURL(G174)&amp;"""&gt;&lt;a href=""#"&amp;_xlfn.ENCODEURL(G174)&amp;"_col"" data-toggle=""collapse"" class=""btn btn-primary btn-collapse btn-sm""&gt;&lt;/a&gt;&lt;a href=""#""&gt;"&amp;G174&amp;"&lt;/a&gt; &lt;span id=""playthrough_totals_"&amp;VLOOKUP(G174,Zones!A:B,2,0)&amp;"""&gt;&lt;/span&gt;&lt;/h3&gt;&lt;ul id="""&amp;_xlfn.ENCODEURL(G174)&amp;"col"" class=""collapse in""&gt;"</f>
        <v>&lt;/ul&gt;&lt;h3 id="Nibelheim"&gt;&lt;a href="#Nibelheim_col" data-toggle="collapse" class="btn btn-primary btn-collapse btn-sm"&gt;&lt;/a&gt;&lt;a href="#"&gt;Nibelheim&lt;/a&gt; &lt;span id="playthrough_totals_23"&gt;&lt;/span&gt;&lt;/h3&gt;&lt;ul id="Nibelheimcol" class="collapse in"&gt;</v>
      </c>
      <c r="K174" s="1" t="str">
        <f>"&lt;li data-id=""playthrough_"&amp;VLOOKUP(G174,Zones!A:B,2,0)&amp;"_"&amp;C174&amp;""" class="""&amp;E174&amp;"""&gt;"&amp;H174&amp;"&lt;/li&gt;"</f>
        <v>&lt;li data-id="playthrough_23_4" class="f_none"&gt;the men in black in the last house will give you another Luck Source.&lt;/li&gt;</v>
      </c>
      <c r="L174" s="1" t="str">
        <f t="shared" si="2"/>
        <v>&lt;li data-id="playthrough_23_4" class="f_none"&gt;the men in black in the last house will give you another Luck Source.&lt;/li&gt;</v>
      </c>
      <c r="M174" s="2" t="s">
        <v>442</v>
      </c>
    </row>
    <row r="175" spans="1:13" x14ac:dyDescent="0.25">
      <c r="A175" s="1">
        <v>174</v>
      </c>
      <c r="B175" s="1">
        <f>VLOOKUP(G175,Zones!A:B,2,0)</f>
        <v>24</v>
      </c>
      <c r="C175" s="1">
        <f>COUNTIF($G$2:G175,G175)</f>
        <v>1</v>
      </c>
      <c r="D175" s="1" t="s">
        <v>414</v>
      </c>
      <c r="E175" s="1" t="s">
        <v>423</v>
      </c>
      <c r="F175" s="1">
        <f>LEN(H175)</f>
        <v>214</v>
      </c>
      <c r="G175" s="1" t="s">
        <v>20</v>
      </c>
      <c r="H175" s="1" t="s">
        <v>170</v>
      </c>
      <c r="J175" s="1" t="str">
        <f>"&lt;/ul&gt;&lt;h3 id="""&amp;_xlfn.ENCODEURL(G175)&amp;"""&gt;&lt;a href=""#"&amp;_xlfn.ENCODEURL(G175)&amp;"_col"" data-toggle=""collapse"" class=""btn btn-primary btn-collapse btn-sm""&gt;&lt;/a&gt;&lt;a href=""#""&gt;"&amp;G175&amp;"&lt;/a&gt; &lt;span id=""playthrough_totals_"&amp;VLOOKUP(G175,Zones!A:B,2,0)&amp;"""&gt;&lt;/span&gt;&lt;/h3&gt;&lt;ul id="""&amp;_xlfn.ENCODEURL(G175)&amp;"col"" class=""collapse in""&gt;"</f>
        <v>&lt;/ul&gt;&lt;h3 id="Shinra%20Mansion"&gt;&lt;a href="#Shinra%20Mansion_col" data-toggle="collapse" class="btn btn-primary btn-collapse btn-sm"&gt;&lt;/a&gt;&lt;a href="#"&gt;Shinra Mansion&lt;/a&gt; &lt;span id="playthrough_totals_24"&gt;&lt;/span&gt;&lt;/h3&gt;&lt;ul id="Shinra%20Mansioncol" class="collapse in"&gt;</v>
      </c>
      <c r="K175" s="1" t="str">
        <f>"&lt;li data-id=""playthrough_"&amp;VLOOKUP(G175,Zones!A:B,2,0)&amp;"_"&amp;C175&amp;""" class="""&amp;E175&amp;"""&gt;"&amp;H175&amp;"&lt;/li&gt;"</f>
        <v>&lt;li data-id="playthrough_24_1" class="f_none"&gt;You can learn the enemy skill ???? from the Jersey enemies. They won't use it after being attacked, so don't do anything until after you've learned it. You'll find them near the safe which we'll come back to later.&lt;/li&gt;</v>
      </c>
      <c r="L175" s="1" t="str">
        <f t="shared" si="2"/>
        <v>&lt;/ul&gt;&lt;h3 id="Shinra%20Mansion"&gt;&lt;a href="#Shinra%20Mansion_col" data-toggle="collapse" class="btn btn-primary btn-collapse btn-sm"&gt;&lt;/a&gt;&lt;a href="#"&gt;Shinra Mansion&lt;/a&gt; &lt;span id="playthrough_totals_24"&gt;&lt;/span&gt;&lt;/h3&gt;&lt;ul id="Shinra%20Mansioncol" class="collapse in"&gt;&lt;li data-id="playthrough_24_1" class="f_none"&gt;You can learn the enemy skill ???? from the Jersey enemies. They won't use it after being attacked, so don't do anything until after you've learned it. You'll find them near the safe which we'll come back to later.&lt;/li&gt;</v>
      </c>
      <c r="M175" s="2" t="s">
        <v>442</v>
      </c>
    </row>
    <row r="176" spans="1:13" x14ac:dyDescent="0.25">
      <c r="A176" s="1">
        <v>175</v>
      </c>
      <c r="B176" s="1">
        <f>VLOOKUP(G176,Zones!A:B,2,0)</f>
        <v>24</v>
      </c>
      <c r="C176" s="1">
        <f>COUNTIF($G$2:G176,G176)</f>
        <v>2</v>
      </c>
      <c r="D176" s="1" t="s">
        <v>414</v>
      </c>
      <c r="E176" s="1" t="s">
        <v>423</v>
      </c>
      <c r="F176" s="1">
        <f>LEN(H176)</f>
        <v>156</v>
      </c>
      <c r="G176" s="1" t="s">
        <v>20</v>
      </c>
      <c r="H176" s="1" t="s">
        <v>171</v>
      </c>
      <c r="J176" s="1" t="str">
        <f>"&lt;/ul&gt;&lt;h3 id="""&amp;_xlfn.ENCODEURL(G176)&amp;"""&gt;&lt;a href=""#"&amp;_xlfn.ENCODEURL(G176)&amp;"_col"" data-toggle=""collapse"" class=""btn btn-primary btn-collapse btn-sm""&gt;&lt;/a&gt;&lt;a href=""#""&gt;"&amp;G176&amp;"&lt;/a&gt; &lt;span id=""playthrough_totals_"&amp;VLOOKUP(G176,Zones!A:B,2,0)&amp;"""&gt;&lt;/span&gt;&lt;/h3&gt;&lt;ul id="""&amp;_xlfn.ENCODEURL(G176)&amp;"col"" class=""collapse in""&gt;"</f>
        <v>&lt;/ul&gt;&lt;h3 id="Shinra%20Mansion"&gt;&lt;a href="#Shinra%20Mansion_col" data-toggle="collapse" class="btn btn-primary btn-collapse btn-sm"&gt;&lt;/a&gt;&lt;a href="#"&gt;Shinra Mansion&lt;/a&gt; &lt;span id="playthrough_totals_24"&gt;&lt;/span&gt;&lt;/h3&gt;&lt;ul id="Shinra%20Mansioncol" class="collapse in"&gt;</v>
      </c>
      <c r="K176" s="1" t="str">
        <f>"&lt;li data-id=""playthrough_"&amp;VLOOKUP(G176,Zones!A:B,2,0)&amp;"_"&amp;C176&amp;""" class="""&amp;E176&amp;"""&gt;"&amp;H176&amp;"&lt;/li&gt;"</f>
        <v>&lt;li data-id="playthrough_24_2" class="f_none"&gt;there's a Silver M-Phone in the room off the stairs to the right. If you go under the stairs and into the room on the right there, you'll find a Twin Viper.&lt;/li&gt;</v>
      </c>
      <c r="L176" s="1" t="str">
        <f t="shared" si="2"/>
        <v>&lt;li data-id="playthrough_24_2" class="f_none"&gt;there's a Silver M-Phone in the room off the stairs to the right. If you go under the stairs and into the room on the right there, you'll find a Twin Viper.&lt;/li&gt;</v>
      </c>
      <c r="M176" s="2" t="s">
        <v>442</v>
      </c>
    </row>
    <row r="177" spans="1:13" x14ac:dyDescent="0.25">
      <c r="A177" s="1">
        <v>176</v>
      </c>
      <c r="B177" s="1">
        <f>VLOOKUP(G177,Zones!A:B,2,0)</f>
        <v>24</v>
      </c>
      <c r="C177" s="1">
        <f>COUNTIF($G$2:G177,G177)</f>
        <v>3</v>
      </c>
      <c r="D177" s="1" t="s">
        <v>414</v>
      </c>
      <c r="E177" s="1" t="s">
        <v>423</v>
      </c>
      <c r="F177" s="1">
        <f>LEN(H177)</f>
        <v>168</v>
      </c>
      <c r="G177" s="1" t="s">
        <v>20</v>
      </c>
      <c r="H177" s="1" t="s">
        <v>172</v>
      </c>
      <c r="J177" s="1" t="str">
        <f>"&lt;/ul&gt;&lt;h3 id="""&amp;_xlfn.ENCODEURL(G177)&amp;"""&gt;&lt;a href=""#"&amp;_xlfn.ENCODEURL(G177)&amp;"_col"" data-toggle=""collapse"" class=""btn btn-primary btn-collapse btn-sm""&gt;&lt;/a&gt;&lt;a href=""#""&gt;"&amp;G177&amp;"&lt;/a&gt; &lt;span id=""playthrough_totals_"&amp;VLOOKUP(G177,Zones!A:B,2,0)&amp;"""&gt;&lt;/span&gt;&lt;/h3&gt;&lt;ul id="""&amp;_xlfn.ENCODEURL(G177)&amp;"col"" class=""collapse in""&gt;"</f>
        <v>&lt;/ul&gt;&lt;h3 id="Shinra%20Mansion"&gt;&lt;a href="#Shinra%20Mansion_col" data-toggle="collapse" class="btn btn-primary btn-collapse btn-sm"&gt;&lt;/a&gt;&lt;a href="#"&gt;Shinra Mansion&lt;/a&gt; &lt;span id="playthrough_totals_24"&gt;&lt;/span&gt;&lt;/h3&gt;&lt;ul id="Shinra%20Mansioncol" class="collapse in"&gt;</v>
      </c>
      <c r="K177" s="1" t="str">
        <f>"&lt;li data-id=""playthrough_"&amp;VLOOKUP(G177,Zones!A:B,2,0)&amp;"_"&amp;C177&amp;""" class="""&amp;E177&amp;"""&gt;"&amp;H177&amp;"&lt;/li&gt;"</f>
        <v>&lt;li data-id="playthrough_24_3" class="f_none"&gt;Upstairs on the left you'll find an Enemy Launcher. On the right, you'll find a Magic Source. Head down into the library basement, where you'll find a Destruct Materia.&lt;/li&gt;</v>
      </c>
      <c r="L177" s="1" t="str">
        <f t="shared" si="2"/>
        <v>&lt;li data-id="playthrough_24_3" class="f_none"&gt;Upstairs on the left you'll find an Enemy Launcher. On the right, you'll find a Magic Source. Head down into the library basement, where you'll find a Destruct Materia.&lt;/li&gt;</v>
      </c>
      <c r="M177" s="2" t="s">
        <v>442</v>
      </c>
    </row>
    <row r="178" spans="1:13" x14ac:dyDescent="0.25">
      <c r="A178" s="1">
        <v>177</v>
      </c>
      <c r="B178" s="1">
        <f>VLOOKUP(G178,Zones!A:B,2,0)</f>
        <v>24</v>
      </c>
      <c r="C178" s="1">
        <f>COUNTIF($G$2:G178,G178)</f>
        <v>4</v>
      </c>
      <c r="D178" s="1" t="s">
        <v>414</v>
      </c>
      <c r="E178" s="1" t="s">
        <v>423</v>
      </c>
      <c r="F178" s="1">
        <f>LEN(H178)</f>
        <v>289</v>
      </c>
      <c r="G178" s="1" t="s">
        <v>20</v>
      </c>
      <c r="H178" s="1" t="s">
        <v>173</v>
      </c>
      <c r="J178" s="1" t="str">
        <f>"&lt;/ul&gt;&lt;h3 id="""&amp;_xlfn.ENCODEURL(G178)&amp;"""&gt;&lt;a href=""#"&amp;_xlfn.ENCODEURL(G178)&amp;"_col"" data-toggle=""collapse"" class=""btn btn-primary btn-collapse btn-sm""&gt;&lt;/a&gt;&lt;a href=""#""&gt;"&amp;G178&amp;"&lt;/a&gt; &lt;span id=""playthrough_totals_"&amp;VLOOKUP(G178,Zones!A:B,2,0)&amp;"""&gt;&lt;/span&gt;&lt;/h3&gt;&lt;ul id="""&amp;_xlfn.ENCODEURL(G178)&amp;"col"" class=""collapse in""&gt;"</f>
        <v>&lt;/ul&gt;&lt;h3 id="Shinra%20Mansion"&gt;&lt;a href="#Shinra%20Mansion_col" data-toggle="collapse" class="btn btn-primary btn-collapse btn-sm"&gt;&lt;/a&gt;&lt;a href="#"&gt;Shinra Mansion&lt;/a&gt; &lt;span id="playthrough_totals_24"&gt;&lt;/span&gt;&lt;/h3&gt;&lt;ul id="Shinra%20Mansioncol" class="collapse in"&gt;</v>
      </c>
      <c r="K178" s="1" t="str">
        <f>"&lt;li data-id=""playthrough_"&amp;VLOOKUP(G178,Zones!A:B,2,0)&amp;"_"&amp;C178&amp;""" class="""&amp;E178&amp;"""&gt;"&amp;H178&amp;"&lt;/li&gt;"</f>
        <v>&lt;li data-id="playthrough_24_4" class="f_none"&gt;Finally, you can pick up Red XIII's final Limit Break manual by opening the safe and facing an enemy. The combination is right 36, left 10, right 59, right 97. Press confirm when you hit those numbers, and don't turn the dial any other way; if you overshoot, you'll just have to try again.&lt;/li&gt;</v>
      </c>
      <c r="L178" s="1" t="str">
        <f t="shared" si="2"/>
        <v>&lt;li data-id="playthrough_24_4" class="f_none"&gt;Finally, you can pick up Red XIII's final Limit Break manual by opening the safe and facing an enemy. The combination is right 36, left 10, right 59, right 97. Press confirm when you hit those numbers, and don't turn the dial any other way; if you overshoot, you'll just have to try again.&lt;/li&gt;</v>
      </c>
      <c r="M178" s="2" t="s">
        <v>442</v>
      </c>
    </row>
    <row r="179" spans="1:13" x14ac:dyDescent="0.25">
      <c r="A179" s="1">
        <v>178</v>
      </c>
      <c r="B179" s="1">
        <f>VLOOKUP(G179,Zones!A:B,2,0)</f>
        <v>24</v>
      </c>
      <c r="C179" s="1">
        <f>COUNTIF($G$2:G179,G179)</f>
        <v>5</v>
      </c>
      <c r="D179" s="1" t="s">
        <v>414</v>
      </c>
      <c r="E179" s="1" t="s">
        <v>423</v>
      </c>
      <c r="F179" s="1">
        <f>LEN(H179)</f>
        <v>17</v>
      </c>
      <c r="G179" s="1" t="s">
        <v>20</v>
      </c>
      <c r="H179" s="1" t="s">
        <v>174</v>
      </c>
      <c r="J179" s="1" t="str">
        <f>"&lt;/ul&gt;&lt;h3 id="""&amp;_xlfn.ENCODEURL(G179)&amp;"""&gt;&lt;a href=""#"&amp;_xlfn.ENCODEURL(G179)&amp;"_col"" data-toggle=""collapse"" class=""btn btn-primary btn-collapse btn-sm""&gt;&lt;/a&gt;&lt;a href=""#""&gt;"&amp;G179&amp;"&lt;/a&gt; &lt;span id=""playthrough_totals_"&amp;VLOOKUP(G179,Zones!A:B,2,0)&amp;"""&gt;&lt;/span&gt;&lt;/h3&gt;&lt;ul id="""&amp;_xlfn.ENCODEURL(G179)&amp;"col"" class=""collapse in""&gt;"</f>
        <v>&lt;/ul&gt;&lt;h3 id="Shinra%20Mansion"&gt;&lt;a href="#Shinra%20Mansion_col" data-toggle="collapse" class="btn btn-primary btn-collapse btn-sm"&gt;&lt;/a&gt;&lt;a href="#"&gt;Shinra Mansion&lt;/a&gt; &lt;span id="playthrough_totals_24"&gt;&lt;/span&gt;&lt;/h3&gt;&lt;ul id="Shinra%20Mansioncol" class="collapse in"&gt;</v>
      </c>
      <c r="K179" s="1" t="str">
        <f>"&lt;li data-id=""playthrough_"&amp;VLOOKUP(G179,Zones!A:B,2,0)&amp;"_"&amp;C179&amp;""" class="""&amp;E179&amp;"""&gt;"&amp;H179&amp;"&lt;/li&gt;"</f>
        <v>&lt;li data-id="playthrough_24_5" class="f_none"&gt;Boss: Lost Number&lt;/li&gt;</v>
      </c>
      <c r="L179" s="1" t="str">
        <f t="shared" si="2"/>
        <v>&lt;li data-id="playthrough_24_5" class="f_none"&gt;Boss: Lost Number&lt;/li&gt;</v>
      </c>
      <c r="M179" s="2" t="s">
        <v>442</v>
      </c>
    </row>
    <row r="180" spans="1:13" x14ac:dyDescent="0.25">
      <c r="A180" s="1">
        <v>179</v>
      </c>
      <c r="B180" s="1">
        <f>VLOOKUP(G180,Zones!A:B,2,0)</f>
        <v>24</v>
      </c>
      <c r="C180" s="1">
        <f>COUNTIF($G$2:G180,G180)</f>
        <v>6</v>
      </c>
      <c r="D180" s="1" t="s">
        <v>414</v>
      </c>
      <c r="E180" s="1" t="s">
        <v>423</v>
      </c>
      <c r="F180" s="1">
        <f>LEN(H180)</f>
        <v>190</v>
      </c>
      <c r="G180" s="1" t="s">
        <v>20</v>
      </c>
      <c r="H180" s="1" t="s">
        <v>175</v>
      </c>
      <c r="J180" s="1" t="str">
        <f>"&lt;/ul&gt;&lt;h3 id="""&amp;_xlfn.ENCODEURL(G180)&amp;"""&gt;&lt;a href=""#"&amp;_xlfn.ENCODEURL(G180)&amp;"_col"" data-toggle=""collapse"" class=""btn btn-primary btn-collapse btn-sm""&gt;&lt;/a&gt;&lt;a href=""#""&gt;"&amp;G180&amp;"&lt;/a&gt; &lt;span id=""playthrough_totals_"&amp;VLOOKUP(G180,Zones!A:B,2,0)&amp;"""&gt;&lt;/span&gt;&lt;/h3&gt;&lt;ul id="""&amp;_xlfn.ENCODEURL(G180)&amp;"col"" class=""collapse in""&gt;"</f>
        <v>&lt;/ul&gt;&lt;h3 id="Shinra%20Mansion"&gt;&lt;a href="#Shinra%20Mansion_col" data-toggle="collapse" class="btn btn-primary btn-collapse btn-sm"&gt;&lt;/a&gt;&lt;a href="#"&gt;Shinra Mansion&lt;/a&gt; &lt;span id="playthrough_totals_24"&gt;&lt;/span&gt;&lt;/h3&gt;&lt;ul id="Shinra%20Mansioncol" class="collapse in"&gt;</v>
      </c>
      <c r="K180" s="1" t="str">
        <f>"&lt;li data-id=""playthrough_"&amp;VLOOKUP(G180,Zones!A:B,2,0)&amp;"_"&amp;C180&amp;""" class="""&amp;E180&amp;"""&gt;"&amp;H180&amp;"&lt;/li&gt;"</f>
        <v>&lt;li data-id="playthrough_24_6" class="f_none"&gt;Pick up the Odin Materia and the Key to the Basement after the battle. Head down to the basement, open the previously locked door and have a chat with Vincent. He'll join you when you leave.&lt;/li&gt;</v>
      </c>
      <c r="L180" s="1" t="str">
        <f t="shared" si="2"/>
        <v>&lt;li data-id="playthrough_24_6" class="f_none"&gt;Pick up the Odin Materia and the Key to the Basement after the battle. Head down to the basement, open the previously locked door and have a chat with Vincent. He'll join you when you leave.&lt;/li&gt;</v>
      </c>
      <c r="M180" s="2" t="s">
        <v>442</v>
      </c>
    </row>
    <row r="181" spans="1:13" x14ac:dyDescent="0.25">
      <c r="A181" s="1">
        <v>180</v>
      </c>
      <c r="B181" s="1">
        <f>VLOOKUP(G181,Zones!A:B,2,0)</f>
        <v>24</v>
      </c>
      <c r="C181" s="1">
        <f>COUNTIF($G$2:G181,G181)</f>
        <v>7</v>
      </c>
      <c r="D181" s="1" t="s">
        <v>414</v>
      </c>
      <c r="E181" s="1" t="s">
        <v>423</v>
      </c>
      <c r="F181" s="1">
        <f>LEN(H181)</f>
        <v>24</v>
      </c>
      <c r="G181" s="1" t="s">
        <v>20</v>
      </c>
      <c r="H181" s="1" t="s">
        <v>176</v>
      </c>
      <c r="J181" s="1" t="str">
        <f>"&lt;/ul&gt;&lt;h3 id="""&amp;_xlfn.ENCODEURL(G181)&amp;"""&gt;&lt;a href=""#"&amp;_xlfn.ENCODEURL(G181)&amp;"_col"" data-toggle=""collapse"" class=""btn btn-primary btn-collapse btn-sm""&gt;&lt;/a&gt;&lt;a href=""#""&gt;"&amp;G181&amp;"&lt;/a&gt; &lt;span id=""playthrough_totals_"&amp;VLOOKUP(G181,Zones!A:B,2,0)&amp;"""&gt;&lt;/span&gt;&lt;/h3&gt;&lt;ul id="""&amp;_xlfn.ENCODEURL(G181)&amp;"col"" class=""collapse in""&gt;"</f>
        <v>&lt;/ul&gt;&lt;h3 id="Shinra%20Mansion"&gt;&lt;a href="#Shinra%20Mansion_col" data-toggle="collapse" class="btn btn-primary btn-collapse btn-sm"&gt;&lt;/a&gt;&lt;a href="#"&gt;Shinra Mansion&lt;/a&gt; &lt;span id="playthrough_totals_24"&gt;&lt;/span&gt;&lt;/h3&gt;&lt;ul id="Shinra%20Mansioncol" class="collapse in"&gt;</v>
      </c>
      <c r="K181" s="1" t="str">
        <f>"&lt;li data-id=""playthrough_"&amp;VLOOKUP(G181,Zones!A:B,2,0)&amp;"_"&amp;C181&amp;""" class="""&amp;E181&amp;"""&gt;"&amp;H181&amp;"&lt;/li&gt;"</f>
        <v>&lt;li data-id="playthrough_24_7" class="f_none"&gt;Achievement: Get Vincent&lt;/li&gt;</v>
      </c>
      <c r="L181" s="1" t="str">
        <f t="shared" si="2"/>
        <v>&lt;li data-id="playthrough_24_7" class="f_none"&gt;Achievement: Get Vincent&lt;/li&gt;</v>
      </c>
      <c r="M181" s="2" t="s">
        <v>442</v>
      </c>
    </row>
    <row r="182" spans="1:13" x14ac:dyDescent="0.25">
      <c r="A182" s="1">
        <v>181</v>
      </c>
      <c r="B182" s="1">
        <f>VLOOKUP(G182,Zones!A:B,2,0)</f>
        <v>24</v>
      </c>
      <c r="C182" s="1">
        <f>COUNTIF($G$2:G182,G182)</f>
        <v>8</v>
      </c>
      <c r="D182" s="1" t="s">
        <v>414</v>
      </c>
      <c r="E182" s="1" t="s">
        <v>423</v>
      </c>
      <c r="F182" s="1">
        <f>LEN(H182)</f>
        <v>35</v>
      </c>
      <c r="G182" s="1" t="s">
        <v>20</v>
      </c>
      <c r="H182" s="1" t="s">
        <v>177</v>
      </c>
      <c r="J182" s="1" t="str">
        <f>"&lt;/ul&gt;&lt;h3 id="""&amp;_xlfn.ENCODEURL(G182)&amp;"""&gt;&lt;a href=""#"&amp;_xlfn.ENCODEURL(G182)&amp;"_col"" data-toggle=""collapse"" class=""btn btn-primary btn-collapse btn-sm""&gt;&lt;/a&gt;&lt;a href=""#""&gt;"&amp;G182&amp;"&lt;/a&gt; &lt;span id=""playthrough_totals_"&amp;VLOOKUP(G182,Zones!A:B,2,0)&amp;"""&gt;&lt;/span&gt;&lt;/h3&gt;&lt;ul id="""&amp;_xlfn.ENCODEURL(G182)&amp;"col"" class=""collapse in""&gt;"</f>
        <v>&lt;/ul&gt;&lt;h3 id="Shinra%20Mansion"&gt;&lt;a href="#Shinra%20Mansion_col" data-toggle="collapse" class="btn btn-primary btn-collapse btn-sm"&gt;&lt;/a&gt;&lt;a href="#"&gt;Shinra Mansion&lt;/a&gt; &lt;span id="playthrough_totals_24"&gt;&lt;/span&gt;&lt;/h3&gt;&lt;ul id="Shinra%20Mansioncol" class="collapse in"&gt;</v>
      </c>
      <c r="K182" s="1" t="str">
        <f>"&lt;li data-id=""playthrough_"&amp;VLOOKUP(G182,Zones!A:B,2,0)&amp;"_"&amp;C182&amp;""" class="""&amp;E182&amp;"""&gt;"&amp;H182&amp;"&lt;/li&gt;"</f>
        <v>&lt;li data-id="playthrough_24_8" class="f_none"&gt;Achievement: Red XIII's Final Limit&lt;/li&gt;</v>
      </c>
      <c r="L182" s="1" t="str">
        <f t="shared" si="2"/>
        <v>&lt;li data-id="playthrough_24_8" class="f_none"&gt;Achievement: Red XIII's Final Limit&lt;/li&gt;</v>
      </c>
      <c r="M182" s="2" t="s">
        <v>442</v>
      </c>
    </row>
    <row r="183" spans="1:13" x14ac:dyDescent="0.25">
      <c r="A183" s="1">
        <v>182</v>
      </c>
      <c r="B183" s="1">
        <f>VLOOKUP(G183,Zones!A:B,2,0)</f>
        <v>24</v>
      </c>
      <c r="C183" s="1">
        <f>COUNTIF($G$2:G183,G183)</f>
        <v>9</v>
      </c>
      <c r="D183" s="1" t="s">
        <v>414</v>
      </c>
      <c r="E183" s="1" t="s">
        <v>423</v>
      </c>
      <c r="F183" s="1">
        <f>LEN(H183)</f>
        <v>34</v>
      </c>
      <c r="G183" s="1" t="s">
        <v>20</v>
      </c>
      <c r="H183" s="1" t="s">
        <v>178</v>
      </c>
      <c r="J183" s="1" t="str">
        <f>"&lt;/ul&gt;&lt;h3 id="""&amp;_xlfn.ENCODEURL(G183)&amp;"""&gt;&lt;a href=""#"&amp;_xlfn.ENCODEURL(G183)&amp;"_col"" data-toggle=""collapse"" class=""btn btn-primary btn-collapse btn-sm""&gt;&lt;/a&gt;&lt;a href=""#""&gt;"&amp;G183&amp;"&lt;/a&gt; &lt;span id=""playthrough_totals_"&amp;VLOOKUP(G183,Zones!A:B,2,0)&amp;"""&gt;&lt;/span&gt;&lt;/h3&gt;&lt;ul id="""&amp;_xlfn.ENCODEURL(G183)&amp;"col"" class=""collapse in""&gt;"</f>
        <v>&lt;/ul&gt;&lt;h3 id="Shinra%20Mansion"&gt;&lt;a href="#Shinra%20Mansion_col" data-toggle="collapse" class="btn btn-primary btn-collapse btn-sm"&gt;&lt;/a&gt;&lt;a href="#"&gt;Shinra Mansion&lt;/a&gt; &lt;span id="playthrough_totals_24"&gt;&lt;/span&gt;&lt;/h3&gt;&lt;ul id="Shinra%20Mansioncol" class="collapse in"&gt;</v>
      </c>
      <c r="K183" s="1" t="str">
        <f>"&lt;li data-id=""playthrough_"&amp;VLOOKUP(G183,Zones!A:B,2,0)&amp;"_"&amp;C183&amp;""" class="""&amp;E183&amp;"""&gt;"&amp;H183&amp;"&lt;/li&gt;"</f>
        <v>&lt;li data-id="playthrough_24_9" class="f_none"&gt;Achievement: Vincent's First Limit&lt;/li&gt;</v>
      </c>
      <c r="L183" s="1" t="str">
        <f t="shared" si="2"/>
        <v>&lt;li data-id="playthrough_24_9" class="f_none"&gt;Achievement: Vincent's First Limit&lt;/li&gt;</v>
      </c>
      <c r="M183" s="2" t="s">
        <v>442</v>
      </c>
    </row>
    <row r="184" spans="1:13" x14ac:dyDescent="0.25">
      <c r="A184" s="1">
        <v>183</v>
      </c>
      <c r="B184" s="1">
        <f>VLOOKUP(G184,Zones!A:B,2,0)</f>
        <v>24</v>
      </c>
      <c r="C184" s="1">
        <f>COUNTIF($G$2:G184,G184)</f>
        <v>10</v>
      </c>
      <c r="D184" s="1" t="s">
        <v>414</v>
      </c>
      <c r="E184" s="1" t="s">
        <v>423</v>
      </c>
      <c r="F184" s="1">
        <f>LEN(H184)</f>
        <v>36</v>
      </c>
      <c r="G184" s="1" t="s">
        <v>20</v>
      </c>
      <c r="H184" s="1" t="s">
        <v>179</v>
      </c>
      <c r="J184" s="1" t="str">
        <f>"&lt;/ul&gt;&lt;h3 id="""&amp;_xlfn.ENCODEURL(G184)&amp;"""&gt;&lt;a href=""#"&amp;_xlfn.ENCODEURL(G184)&amp;"_col"" data-toggle=""collapse"" class=""btn btn-primary btn-collapse btn-sm""&gt;&lt;/a&gt;&lt;a href=""#""&gt;"&amp;G184&amp;"&lt;/a&gt; &lt;span id=""playthrough_totals_"&amp;VLOOKUP(G184,Zones!A:B,2,0)&amp;"""&gt;&lt;/span&gt;&lt;/h3&gt;&lt;ul id="""&amp;_xlfn.ENCODEURL(G184)&amp;"col"" class=""collapse in""&gt;"</f>
        <v>&lt;/ul&gt;&lt;h3 id="Shinra%20Mansion"&gt;&lt;a href="#Shinra%20Mansion_col" data-toggle="collapse" class="btn btn-primary btn-collapse btn-sm"&gt;&lt;/a&gt;&lt;a href="#"&gt;Shinra Mansion&lt;/a&gt; &lt;span id="playthrough_totals_24"&gt;&lt;/span&gt;&lt;/h3&gt;&lt;ul id="Shinra%20Mansioncol" class="collapse in"&gt;</v>
      </c>
      <c r="K184" s="1" t="str">
        <f>"&lt;li data-id=""playthrough_"&amp;VLOOKUP(G184,Zones!A:B,2,0)&amp;"_"&amp;C184&amp;""" class="""&amp;E184&amp;"""&gt;"&amp;H184&amp;"&lt;/li&gt;"</f>
        <v>&lt;li data-id="playthrough_24_10" class="f_none"&gt;Achievement: Cait Sith's First Limit&lt;/li&gt;</v>
      </c>
      <c r="L184" s="1" t="str">
        <f t="shared" si="2"/>
        <v>&lt;li data-id="playthrough_24_10" class="f_none"&gt;Achievement: Cait Sith's First Limit&lt;/li&gt;</v>
      </c>
      <c r="M184" s="2" t="s">
        <v>442</v>
      </c>
    </row>
    <row r="185" spans="1:13" x14ac:dyDescent="0.25">
      <c r="A185" s="1">
        <v>184</v>
      </c>
      <c r="B185" s="1">
        <f>VLOOKUP(G185,Zones!A:B,2,0)</f>
        <v>24</v>
      </c>
      <c r="C185" s="1">
        <f>COUNTIF($G$2:G185,G185)</f>
        <v>11</v>
      </c>
      <c r="D185" s="1" t="s">
        <v>414</v>
      </c>
      <c r="E185" s="1" t="s">
        <v>423</v>
      </c>
      <c r="F185" s="1">
        <f>LEN(H185)</f>
        <v>37</v>
      </c>
      <c r="G185" s="1" t="s">
        <v>20</v>
      </c>
      <c r="H185" s="1" t="s">
        <v>180</v>
      </c>
      <c r="J185" s="1" t="str">
        <f>"&lt;/ul&gt;&lt;h3 id="""&amp;_xlfn.ENCODEURL(G185)&amp;"""&gt;&lt;a href=""#"&amp;_xlfn.ENCODEURL(G185)&amp;"_col"" data-toggle=""collapse"" class=""btn btn-primary btn-collapse btn-sm""&gt;&lt;/a&gt;&lt;a href=""#""&gt;"&amp;G185&amp;"&lt;/a&gt; &lt;span id=""playthrough_totals_"&amp;VLOOKUP(G185,Zones!A:B,2,0)&amp;"""&gt;&lt;/span&gt;&lt;/h3&gt;&lt;ul id="""&amp;_xlfn.ENCODEURL(G185)&amp;"col"" class=""collapse in""&gt;"</f>
        <v>&lt;/ul&gt;&lt;h3 id="Shinra%20Mansion"&gt;&lt;a href="#Shinra%20Mansion_col" data-toggle="collapse" class="btn btn-primary btn-collapse btn-sm"&gt;&lt;/a&gt;&lt;a href="#"&gt;Shinra Mansion&lt;/a&gt; &lt;span id="playthrough_totals_24"&gt;&lt;/span&gt;&lt;/h3&gt;&lt;ul id="Shinra%20Mansioncol" class="collapse in"&gt;</v>
      </c>
      <c r="K185" s="1" t="str">
        <f>"&lt;li data-id=""playthrough_"&amp;VLOOKUP(G185,Zones!A:B,2,0)&amp;"_"&amp;C185&amp;""" class="""&amp;E185&amp;"""&gt;"&amp;H185&amp;"&lt;/li&gt;"</f>
        <v>&lt;li data-id="playthrough_24_11" class="f_none"&gt;Achievement: Cait Sith's Final Limit &lt;/li&gt;</v>
      </c>
      <c r="L185" s="1" t="str">
        <f t="shared" si="2"/>
        <v>&lt;li data-id="playthrough_24_11" class="f_none"&gt;Achievement: Cait Sith's Final Limit &lt;/li&gt;</v>
      </c>
      <c r="M185" s="2" t="s">
        <v>442</v>
      </c>
    </row>
    <row r="186" spans="1:13" x14ac:dyDescent="0.25">
      <c r="A186" s="1">
        <v>185</v>
      </c>
      <c r="B186" s="1">
        <f>VLOOKUP(G186,Zones!A:B,2,0)</f>
        <v>24</v>
      </c>
      <c r="C186" s="1">
        <f>COUNTIF($G$2:G186,G186)</f>
        <v>12</v>
      </c>
      <c r="D186" s="1" t="s">
        <v>414</v>
      </c>
      <c r="E186" s="1" t="s">
        <v>423</v>
      </c>
      <c r="F186" s="1">
        <f>LEN(H186)</f>
        <v>204</v>
      </c>
      <c r="G186" s="1" t="s">
        <v>20</v>
      </c>
      <c r="H186" s="1" t="s">
        <v>181</v>
      </c>
      <c r="J186" s="1" t="str">
        <f>"&lt;/ul&gt;&lt;h3 id="""&amp;_xlfn.ENCODEURL(G186)&amp;"""&gt;&lt;a href=""#"&amp;_xlfn.ENCODEURL(G186)&amp;"_col"" data-toggle=""collapse"" class=""btn btn-primary btn-collapse btn-sm""&gt;&lt;/a&gt;&lt;a href=""#""&gt;"&amp;G186&amp;"&lt;/a&gt; &lt;span id=""playthrough_totals_"&amp;VLOOKUP(G186,Zones!A:B,2,0)&amp;"""&gt;&lt;/span&gt;&lt;/h3&gt;&lt;ul id="""&amp;_xlfn.ENCODEURL(G186)&amp;"col"" class=""collapse in""&gt;"</f>
        <v>&lt;/ul&gt;&lt;h3 id="Shinra%20Mansion"&gt;&lt;a href="#Shinra%20Mansion_col" data-toggle="collapse" class="btn btn-primary btn-collapse btn-sm"&gt;&lt;/a&gt;&lt;a href="#"&gt;Shinra Mansion&lt;/a&gt; &lt;span id="playthrough_totals_24"&gt;&lt;/span&gt;&lt;/h3&gt;&lt;ul id="Shinra%20Mansioncol" class="collapse in"&gt;</v>
      </c>
      <c r="K186" s="1" t="str">
        <f>"&lt;li data-id=""playthrough_"&amp;VLOOKUP(G186,Zones!A:B,2,0)&amp;"_"&amp;C186&amp;""" class="""&amp;E186&amp;"""&gt;"&amp;H186&amp;"&lt;/li&gt;"</f>
        <v>&lt;li data-id="playthrough_24_12" class="f_none"&gt;Then to Battle Square at the Gold Saucer to win 8 Battles and gain a pair of Sprint Shoes. I didn't earn enough battle points for a good prize at this point, since the Champion Belt will be cheaper later.&lt;/li&gt;</v>
      </c>
      <c r="L186" s="1" t="str">
        <f t="shared" si="2"/>
        <v>&lt;li data-id="playthrough_24_12" class="f_none"&gt;Then to Battle Square at the Gold Saucer to win 8 Battles and gain a pair of Sprint Shoes. I didn't earn enough battle points for a good prize at this point, since the Champion Belt will be cheaper later.&lt;/li&gt;</v>
      </c>
      <c r="M186" s="2" t="s">
        <v>442</v>
      </c>
    </row>
    <row r="187" spans="1:13" x14ac:dyDescent="0.25">
      <c r="A187" s="1">
        <v>186</v>
      </c>
      <c r="B187" s="1">
        <f>VLOOKUP(G187,Zones!A:B,2,0)</f>
        <v>24</v>
      </c>
      <c r="C187" s="1">
        <f>COUNTIF($G$2:G187,G187)</f>
        <v>13</v>
      </c>
      <c r="D187" s="1" t="s">
        <v>414</v>
      </c>
      <c r="E187" s="1" t="s">
        <v>423</v>
      </c>
      <c r="F187" s="1">
        <f>LEN(H187)</f>
        <v>26</v>
      </c>
      <c r="G187" s="1" t="s">
        <v>20</v>
      </c>
      <c r="H187" s="1" t="s">
        <v>182</v>
      </c>
      <c r="J187" s="1" t="str">
        <f>"&lt;/ul&gt;&lt;h3 id="""&amp;_xlfn.ENCODEURL(G187)&amp;"""&gt;&lt;a href=""#"&amp;_xlfn.ENCODEURL(G187)&amp;"_col"" data-toggle=""collapse"" class=""btn btn-primary btn-collapse btn-sm""&gt;&lt;/a&gt;&lt;a href=""#""&gt;"&amp;G187&amp;"&lt;/a&gt; &lt;span id=""playthrough_totals_"&amp;VLOOKUP(G187,Zones!A:B,2,0)&amp;"""&gt;&lt;/span&gt;&lt;/h3&gt;&lt;ul id="""&amp;_xlfn.ENCODEURL(G187)&amp;"col"" class=""collapse in""&gt;"</f>
        <v>&lt;/ul&gt;&lt;h3 id="Shinra%20Mansion"&gt;&lt;a href="#Shinra%20Mansion_col" data-toggle="collapse" class="btn btn-primary btn-collapse btn-sm"&gt;&lt;/a&gt;&lt;a href="#"&gt;Shinra Mansion&lt;/a&gt; &lt;span id="playthrough_totals_24"&gt;&lt;/span&gt;&lt;/h3&gt;&lt;ul id="Shinra%20Mansioncol" class="collapse in"&gt;</v>
      </c>
      <c r="K187" s="1" t="str">
        <f>"&lt;li data-id=""playthrough_"&amp;VLOOKUP(G187,Zones!A:B,2,0)&amp;"_"&amp;C187&amp;""" class="""&amp;E187&amp;"""&gt;"&amp;H187&amp;"&lt;/li&gt;"</f>
        <v>&lt;li data-id="playthrough_24_13" class="f_none"&gt;Achievement: Battle Square&lt;/li&gt;</v>
      </c>
      <c r="L187" s="1" t="str">
        <f t="shared" si="2"/>
        <v>&lt;li data-id="playthrough_24_13" class="f_none"&gt;Achievement: Battle Square&lt;/li&gt;</v>
      </c>
      <c r="M187" s="2" t="s">
        <v>442</v>
      </c>
    </row>
    <row r="188" spans="1:13" x14ac:dyDescent="0.25">
      <c r="A188" s="1">
        <v>187</v>
      </c>
      <c r="B188" s="1">
        <f>VLOOKUP(G188,Zones!A:B,2,0)</f>
        <v>25</v>
      </c>
      <c r="C188" s="1">
        <f>COUNTIF($G$2:G188,G188)</f>
        <v>1</v>
      </c>
      <c r="D188" s="1" t="s">
        <v>414</v>
      </c>
      <c r="E188" s="1" t="s">
        <v>423</v>
      </c>
      <c r="F188" s="1">
        <f>LEN(H188)</f>
        <v>205</v>
      </c>
      <c r="G188" s="1" t="s">
        <v>499</v>
      </c>
      <c r="H188" s="1" t="s">
        <v>183</v>
      </c>
      <c r="J188" s="1" t="str">
        <f>"&lt;/ul&gt;&lt;h3 id="""&amp;_xlfn.ENCODEURL(G188)&amp;"""&gt;&lt;a href=""#"&amp;_xlfn.ENCODEURL(G188)&amp;"_col"" data-toggle=""collapse"" class=""btn btn-primary btn-collapse btn-sm""&gt;&lt;/a&gt;&lt;a href=""#""&gt;"&amp;G188&amp;"&lt;/a&gt; &lt;span id=""playthrough_totals_"&amp;VLOOKUP(G188,Zones!A:B,2,0)&amp;"""&gt;&lt;/span&gt;&lt;/h3&gt;&lt;ul id="""&amp;_xlfn.ENCODEURL(G188)&amp;"col"" class=""collapse in""&gt;"</f>
        <v>&lt;/ul&gt;&lt;h3 id="Mount%20Nibel"&gt;&lt;a href="#Mount%20Nibel_col" data-toggle="collapse" class="btn btn-primary btn-collapse btn-sm"&gt;&lt;/a&gt;&lt;a href="#"&gt;Mount Nibel&lt;/a&gt; &lt;span id="playthrough_totals_25"&gt;&lt;/span&gt;&lt;/h3&gt;&lt;ul id="Mount%20Nibelcol" class="collapse in"&gt;</v>
      </c>
      <c r="K188" s="1" t="str">
        <f>"&lt;li data-id=""playthrough_"&amp;VLOOKUP(G188,Zones!A:B,2,0)&amp;"_"&amp;C188&amp;""" class="""&amp;E188&amp;"""&gt;"&amp;H188&amp;"&lt;/li&gt;"</f>
        <v>&lt;li data-id="playthrough_25_1" class="f_none"&gt;You'll see a Rune Blade in the first area, on the path above you. Just climb up and get it. There's another section where you can climb up, just before the bridge, and you'll find a Plus Barrette up there.&lt;/li&gt;</v>
      </c>
      <c r="L188" s="1" t="str">
        <f t="shared" si="2"/>
        <v>&lt;/ul&gt;&lt;h3 id="Mount%20Nibel"&gt;&lt;a href="#Mount%20Nibel_col" data-toggle="collapse" class="btn btn-primary btn-collapse btn-sm"&gt;&lt;/a&gt;&lt;a href="#"&gt;Mount Nibel&lt;/a&gt; &lt;span id="playthrough_totals_25"&gt;&lt;/span&gt;&lt;/h3&gt;&lt;ul id="Mount%20Nibelcol" class="collapse in"&gt;&lt;li data-id="playthrough_25_1" class="f_none"&gt;You'll see a Rune Blade in the first area, on the path above you. Just climb up and get it. There's another section where you can climb up, just before the bridge, and you'll find a Plus Barrette up there.&lt;/li&gt;</v>
      </c>
      <c r="M188" s="2" t="s">
        <v>442</v>
      </c>
    </row>
    <row r="189" spans="1:13" x14ac:dyDescent="0.25">
      <c r="A189" s="1">
        <v>188</v>
      </c>
      <c r="B189" s="1">
        <f>VLOOKUP(G189,Zones!A:B,2,0)</f>
        <v>25</v>
      </c>
      <c r="C189" s="1">
        <f>COUNTIF($G$2:G189,G189)</f>
        <v>2</v>
      </c>
      <c r="D189" s="1" t="s">
        <v>414</v>
      </c>
      <c r="E189" s="1" t="s">
        <v>423</v>
      </c>
      <c r="F189" s="1">
        <f>LEN(H189)</f>
        <v>118</v>
      </c>
      <c r="G189" s="1" t="s">
        <v>499</v>
      </c>
      <c r="H189" s="1" t="s">
        <v>184</v>
      </c>
      <c r="J189" s="1" t="str">
        <f>"&lt;/ul&gt;&lt;h3 id="""&amp;_xlfn.ENCODEURL(G189)&amp;"""&gt;&lt;a href=""#"&amp;_xlfn.ENCODEURL(G189)&amp;"_col"" data-toggle=""collapse"" class=""btn btn-primary btn-collapse btn-sm""&gt;&lt;/a&gt;&lt;a href=""#""&gt;"&amp;G189&amp;"&lt;/a&gt; &lt;span id=""playthrough_totals_"&amp;VLOOKUP(G189,Zones!A:B,2,0)&amp;"""&gt;&lt;/span&gt;&lt;/h3&gt;&lt;ul id="""&amp;_xlfn.ENCODEURL(G189)&amp;"col"" class=""collapse in""&gt;"</f>
        <v>&lt;/ul&gt;&lt;h3 id="Mount%20Nibel"&gt;&lt;a href="#Mount%20Nibel_col" data-toggle="collapse" class="btn btn-primary btn-collapse btn-sm"&gt;&lt;/a&gt;&lt;a href="#"&gt;Mount Nibel&lt;/a&gt; &lt;span id="playthrough_totals_25"&gt;&lt;/span&gt;&lt;/h3&gt;&lt;ul id="Mount%20Nibelcol" class="collapse in"&gt;</v>
      </c>
      <c r="K189" s="1" t="str">
        <f>"&lt;li data-id=""playthrough_"&amp;VLOOKUP(G189,Zones!A:B,2,0)&amp;"_"&amp;C189&amp;""" class="""&amp;E189&amp;"""&gt;"&amp;H189&amp;"&lt;/li&gt;"</f>
        <v>&lt;li data-id="playthrough_25_2" class="f_none"&gt;Walk past the five pipes in the next area, and climb down the ladder so it unfolds; this will let you backtrack later.&lt;/li&gt;</v>
      </c>
      <c r="L189" s="1" t="str">
        <f t="shared" si="2"/>
        <v>&lt;li data-id="playthrough_25_2" class="f_none"&gt;Walk past the five pipes in the next area, and climb down the ladder so it unfolds; this will let you backtrack later.&lt;/li&gt;</v>
      </c>
      <c r="M189" s="2" t="s">
        <v>442</v>
      </c>
    </row>
    <row r="190" spans="1:13" x14ac:dyDescent="0.25">
      <c r="A190" s="1">
        <v>189</v>
      </c>
      <c r="B190" s="1">
        <f>VLOOKUP(G190,Zones!A:B,2,0)</f>
        <v>25</v>
      </c>
      <c r="C190" s="1">
        <f>COUNTIF($G$2:G190,G190)</f>
        <v>3</v>
      </c>
      <c r="D190" s="1" t="s">
        <v>414</v>
      </c>
      <c r="E190" s="1" t="s">
        <v>423</v>
      </c>
      <c r="F190" s="1">
        <f>LEN(H190)</f>
        <v>177</v>
      </c>
      <c r="G190" s="1" t="s">
        <v>499</v>
      </c>
      <c r="H190" s="1" t="s">
        <v>185</v>
      </c>
      <c r="J190" s="1" t="str">
        <f>"&lt;/ul&gt;&lt;h3 id="""&amp;_xlfn.ENCODEURL(G190)&amp;"""&gt;&lt;a href=""#"&amp;_xlfn.ENCODEURL(G190)&amp;"_col"" data-toggle=""collapse"" class=""btn btn-primary btn-collapse btn-sm""&gt;&lt;/a&gt;&lt;a href=""#""&gt;"&amp;G190&amp;"&lt;/a&gt; &lt;span id=""playthrough_totals_"&amp;VLOOKUP(G190,Zones!A:B,2,0)&amp;"""&gt;&lt;/span&gt;&lt;/h3&gt;&lt;ul id="""&amp;_xlfn.ENCODEURL(G190)&amp;"col"" class=""collapse in""&gt;"</f>
        <v>&lt;/ul&gt;&lt;h3 id="Mount%20Nibel"&gt;&lt;a href="#Mount%20Nibel_col" data-toggle="collapse" class="btn btn-primary btn-collapse btn-sm"&gt;&lt;/a&gt;&lt;a href="#"&gt;Mount Nibel&lt;/a&gt; &lt;span id="playthrough_totals_25"&gt;&lt;/span&gt;&lt;/h3&gt;&lt;ul id="Mount%20Nibelcol" class="collapse in"&gt;</v>
      </c>
      <c r="K190" s="1" t="str">
        <f>"&lt;li data-id=""playthrough_"&amp;VLOOKUP(G190,Zones!A:B,2,0)&amp;"_"&amp;C190&amp;""" class="""&amp;E190&amp;"""&gt;"&amp;H190&amp;"&lt;/li&gt;"</f>
        <v>&lt;li data-id="playthrough_25_3" class="f_none"&gt;Slide down pipe #2 for a Powersoul and pipe #3 to pick up an All Materia in the chest. Ignore the scorpion at the bottom and head south, jumping off the ledge and into the cave.&lt;/li&gt;</v>
      </c>
      <c r="L190" s="1" t="str">
        <f t="shared" si="2"/>
        <v>&lt;li data-id="playthrough_25_3" class="f_none"&gt;Slide down pipe #2 for a Powersoul and pipe #3 to pick up an All Materia in the chest. Ignore the scorpion at the bottom and head south, jumping off the ledge and into the cave.&lt;/li&gt;</v>
      </c>
      <c r="M190" s="2" t="s">
        <v>442</v>
      </c>
    </row>
    <row r="191" spans="1:13" x14ac:dyDescent="0.25">
      <c r="A191" s="1">
        <v>190</v>
      </c>
      <c r="B191" s="1">
        <f>VLOOKUP(G191,Zones!A:B,2,0)</f>
        <v>25</v>
      </c>
      <c r="C191" s="1">
        <f>COUNTIF($G$2:G191,G191)</f>
        <v>4</v>
      </c>
      <c r="D191" s="1" t="s">
        <v>414</v>
      </c>
      <c r="E191" s="1" t="s">
        <v>423</v>
      </c>
      <c r="F191" s="1">
        <f>LEN(H191)</f>
        <v>176</v>
      </c>
      <c r="G191" s="1" t="s">
        <v>499</v>
      </c>
      <c r="H191" s="1" t="s">
        <v>186</v>
      </c>
      <c r="J191" s="1" t="str">
        <f>"&lt;/ul&gt;&lt;h3 id="""&amp;_xlfn.ENCODEURL(G191)&amp;"""&gt;&lt;a href=""#"&amp;_xlfn.ENCODEURL(G191)&amp;"_col"" data-toggle=""collapse"" class=""btn btn-primary btn-collapse btn-sm""&gt;&lt;/a&gt;&lt;a href=""#""&gt;"&amp;G191&amp;"&lt;/a&gt; &lt;span id=""playthrough_totals_"&amp;VLOOKUP(G191,Zones!A:B,2,0)&amp;"""&gt;&lt;/span&gt;&lt;/h3&gt;&lt;ul id="""&amp;_xlfn.ENCODEURL(G191)&amp;"col"" class=""collapse in""&gt;"</f>
        <v>&lt;/ul&gt;&lt;h3 id="Mount%20Nibel"&gt;&lt;a href="#Mount%20Nibel_col" data-toggle="collapse" class="btn btn-primary btn-collapse btn-sm"&gt;&lt;/a&gt;&lt;a href="#"&gt;Mount Nibel&lt;/a&gt; &lt;span id="playthrough_totals_25"&gt;&lt;/span&gt;&lt;/h3&gt;&lt;ul id="Mount%20Nibelcol" class="collapse in"&gt;</v>
      </c>
      <c r="K191" s="1" t="str">
        <f>"&lt;li data-id=""playthrough_"&amp;VLOOKUP(G191,Zones!A:B,2,0)&amp;"_"&amp;C191&amp;""" class="""&amp;E191&amp;"""&gt;"&amp;H191&amp;"&lt;/li&gt;"</f>
        <v>&lt;li data-id="playthrough_25_4" class="f_none"&gt;If you run into a Dragon, try to steal Gold Armlets, they're rather better than silver. The Dragons also use Flamethrower, so you can pick that up if you don't have it already.&lt;/li&gt;</v>
      </c>
      <c r="L191" s="1" t="str">
        <f t="shared" si="2"/>
        <v>&lt;li data-id="playthrough_25_4" class="f_none"&gt;If you run into a Dragon, try to steal Gold Armlets, they're rather better than silver. The Dragons also use Flamethrower, so you can pick that up if you don't have it already.&lt;/li&gt;</v>
      </c>
      <c r="M191" s="2" t="s">
        <v>442</v>
      </c>
    </row>
    <row r="192" spans="1:13" x14ac:dyDescent="0.25">
      <c r="A192" s="1">
        <v>191</v>
      </c>
      <c r="B192" s="1">
        <f>VLOOKUP(G192,Zones!A:B,2,0)</f>
        <v>25</v>
      </c>
      <c r="C192" s="1">
        <f>COUNTIF($G$2:G192,G192)</f>
        <v>5</v>
      </c>
      <c r="D192" s="1" t="s">
        <v>414</v>
      </c>
      <c r="E192" s="1" t="s">
        <v>423</v>
      </c>
      <c r="F192" s="1">
        <f>LEN(H192)</f>
        <v>96</v>
      </c>
      <c r="G192" s="1" t="s">
        <v>499</v>
      </c>
      <c r="H192" s="1" t="s">
        <v>187</v>
      </c>
      <c r="J192" s="1" t="str">
        <f>"&lt;/ul&gt;&lt;h3 id="""&amp;_xlfn.ENCODEURL(G192)&amp;"""&gt;&lt;a href=""#"&amp;_xlfn.ENCODEURL(G192)&amp;"_col"" data-toggle=""collapse"" class=""btn btn-primary btn-collapse btn-sm""&gt;&lt;/a&gt;&lt;a href=""#""&gt;"&amp;G192&amp;"&lt;/a&gt; &lt;span id=""playthrough_totals_"&amp;VLOOKUP(G192,Zones!A:B,2,0)&amp;"""&gt;&lt;/span&gt;&lt;/h3&gt;&lt;ul id="""&amp;_xlfn.ENCODEURL(G192)&amp;"col"" class=""collapse in""&gt;"</f>
        <v>&lt;/ul&gt;&lt;h3 id="Mount%20Nibel"&gt;&lt;a href="#Mount%20Nibel_col" data-toggle="collapse" class="btn btn-primary btn-collapse btn-sm"&gt;&lt;/a&gt;&lt;a href="#"&gt;Mount Nibel&lt;/a&gt; &lt;span id="playthrough_totals_25"&gt;&lt;/span&gt;&lt;/h3&gt;&lt;ul id="Mount%20Nibelcol" class="collapse in"&gt;</v>
      </c>
      <c r="K192" s="1" t="str">
        <f>"&lt;li data-id=""playthrough_"&amp;VLOOKUP(G192,Zones!A:B,2,0)&amp;"_"&amp;C192&amp;""" class="""&amp;E192&amp;"""&gt;"&amp;H192&amp;"&lt;/li&gt;"</f>
        <v>&lt;li data-id="playthrough_25_5" class="f_none"&gt;In the cave, run to the back and back down the left side to open the chest containing an Elixir.&lt;/li&gt;</v>
      </c>
      <c r="L192" s="1" t="str">
        <f t="shared" si="2"/>
        <v>&lt;li data-id="playthrough_25_5" class="f_none"&gt;In the cave, run to the back and back down the left side to open the chest containing an Elixir.&lt;/li&gt;</v>
      </c>
      <c r="M192" s="2" t="s">
        <v>442</v>
      </c>
    </row>
    <row r="193" spans="1:13" x14ac:dyDescent="0.25">
      <c r="A193" s="1">
        <v>192</v>
      </c>
      <c r="B193" s="1">
        <f>VLOOKUP(G193,Zones!A:B,2,0)</f>
        <v>25</v>
      </c>
      <c r="C193" s="1">
        <f>COUNTIF($G$2:G193,G193)</f>
        <v>6</v>
      </c>
      <c r="D193" s="1" t="s">
        <v>414</v>
      </c>
      <c r="E193" s="1" t="s">
        <v>423</v>
      </c>
      <c r="F193" s="1">
        <f>LEN(H193)</f>
        <v>71</v>
      </c>
      <c r="G193" s="1" t="s">
        <v>499</v>
      </c>
      <c r="H193" s="1" t="s">
        <v>188</v>
      </c>
      <c r="J193" s="1" t="str">
        <f>"&lt;/ul&gt;&lt;h3 id="""&amp;_xlfn.ENCODEURL(G193)&amp;"""&gt;&lt;a href=""#"&amp;_xlfn.ENCODEURL(G193)&amp;"_col"" data-toggle=""collapse"" class=""btn btn-primary btn-collapse btn-sm""&gt;&lt;/a&gt;&lt;a href=""#""&gt;"&amp;G193&amp;"&lt;/a&gt; &lt;span id=""playthrough_totals_"&amp;VLOOKUP(G193,Zones!A:B,2,0)&amp;"""&gt;&lt;/span&gt;&lt;/h3&gt;&lt;ul id="""&amp;_xlfn.ENCODEURL(G193)&amp;"col"" class=""collapse in""&gt;"</f>
        <v>&lt;/ul&gt;&lt;h3 id="Mount%20Nibel"&gt;&lt;a href="#Mount%20Nibel_col" data-toggle="collapse" class="btn btn-primary btn-collapse btn-sm"&gt;&lt;/a&gt;&lt;a href="#"&gt;Mount Nibel&lt;/a&gt; &lt;span id="playthrough_totals_25"&gt;&lt;/span&gt;&lt;/h3&gt;&lt;ul id="Mount%20Nibelcol" class="collapse in"&gt;</v>
      </c>
      <c r="K193" s="1" t="str">
        <f>"&lt;li data-id=""playthrough_"&amp;VLOOKUP(G193,Zones!A:B,2,0)&amp;"_"&amp;C193&amp;""" class="""&amp;E193&amp;"""&gt;"&amp;H193&amp;"&lt;/li&gt;"</f>
        <v>&lt;li data-id="playthrough_25_6" class="f_none"&gt;There's an Elemental Materia near the mako fountain on the next screen.&lt;/li&gt;</v>
      </c>
      <c r="L193" s="1" t="str">
        <f t="shared" si="2"/>
        <v>&lt;li data-id="playthrough_25_6" class="f_none"&gt;There's an Elemental Materia near the mako fountain on the next screen.&lt;/li&gt;</v>
      </c>
      <c r="M193" s="2" t="s">
        <v>442</v>
      </c>
    </row>
    <row r="194" spans="1:13" x14ac:dyDescent="0.25">
      <c r="A194" s="1">
        <v>193</v>
      </c>
      <c r="B194" s="1">
        <f>VLOOKUP(G194,Zones!A:B,2,0)</f>
        <v>25</v>
      </c>
      <c r="C194" s="1">
        <f>COUNTIF($G$2:G194,G194)</f>
        <v>7</v>
      </c>
      <c r="D194" s="1" t="s">
        <v>414</v>
      </c>
      <c r="E194" s="1" t="s">
        <v>423</v>
      </c>
      <c r="F194" s="1">
        <f>LEN(H194)</f>
        <v>50</v>
      </c>
      <c r="G194" s="1" t="s">
        <v>499</v>
      </c>
      <c r="H194" s="1" t="s">
        <v>189</v>
      </c>
      <c r="J194" s="1" t="str">
        <f>"&lt;/ul&gt;&lt;h3 id="""&amp;_xlfn.ENCODEURL(G194)&amp;"""&gt;&lt;a href=""#"&amp;_xlfn.ENCODEURL(G194)&amp;"_col"" data-toggle=""collapse"" class=""btn btn-primary btn-collapse btn-sm""&gt;&lt;/a&gt;&lt;a href=""#""&gt;"&amp;G194&amp;"&lt;/a&gt; &lt;span id=""playthrough_totals_"&amp;VLOOKUP(G194,Zones!A:B,2,0)&amp;"""&gt;&lt;/span&gt;&lt;/h3&gt;&lt;ul id="""&amp;_xlfn.ENCODEURL(G194)&amp;"col"" class=""collapse in""&gt;"</f>
        <v>&lt;/ul&gt;&lt;h3 id="Mount%20Nibel"&gt;&lt;a href="#Mount%20Nibel_col" data-toggle="collapse" class="btn btn-primary btn-collapse btn-sm"&gt;&lt;/a&gt;&lt;a href="#"&gt;Mount Nibel&lt;/a&gt; &lt;span id="playthrough_totals_25"&gt;&lt;/span&gt;&lt;/h3&gt;&lt;ul id="Mount%20Nibelcol" class="collapse in"&gt;</v>
      </c>
      <c r="K194" s="1" t="str">
        <f>"&lt;li data-id=""playthrough_"&amp;VLOOKUP(G194,Zones!A:B,2,0)&amp;"_"&amp;C194&amp;""" class="""&amp;E194&amp;"""&gt;"&amp;H194&amp;"&lt;/li&gt;"</f>
        <v>&lt;li data-id="playthrough_25_7" class="f_none"&gt;The chest in the cave contains a Sniper CR weapon.&lt;/li&gt;</v>
      </c>
      <c r="L194" s="1" t="str">
        <f t="shared" si="2"/>
        <v>&lt;li data-id="playthrough_25_7" class="f_none"&gt;The chest in the cave contains a Sniper CR weapon.&lt;/li&gt;</v>
      </c>
      <c r="M194" s="2" t="s">
        <v>442</v>
      </c>
    </row>
    <row r="195" spans="1:13" x14ac:dyDescent="0.25">
      <c r="A195" s="1">
        <v>194</v>
      </c>
      <c r="B195" s="1">
        <f>VLOOKUP(G195,Zones!A:B,2,0)</f>
        <v>25</v>
      </c>
      <c r="C195" s="1">
        <f>COUNTIF($G$2:G195,G195)</f>
        <v>8</v>
      </c>
      <c r="D195" s="1" t="s">
        <v>414</v>
      </c>
      <c r="E195" s="1" t="s">
        <v>423</v>
      </c>
      <c r="F195" s="1">
        <f>LEN(H195)</f>
        <v>129</v>
      </c>
      <c r="G195" s="1" t="s">
        <v>499</v>
      </c>
      <c r="H195" s="1" t="s">
        <v>190</v>
      </c>
      <c r="J195" s="1" t="str">
        <f>"&lt;/ul&gt;&lt;h3 id="""&amp;_xlfn.ENCODEURL(G195)&amp;"""&gt;&lt;a href=""#"&amp;_xlfn.ENCODEURL(G195)&amp;"_col"" data-toggle=""collapse"" class=""btn btn-primary btn-collapse btn-sm""&gt;&lt;/a&gt;&lt;a href=""#""&gt;"&amp;G195&amp;"&lt;/a&gt; &lt;span id=""playthrough_totals_"&amp;VLOOKUP(G195,Zones!A:B,2,0)&amp;"""&gt;&lt;/span&gt;&lt;/h3&gt;&lt;ul id="""&amp;_xlfn.ENCODEURL(G195)&amp;"col"" class=""collapse in""&gt;"</f>
        <v>&lt;/ul&gt;&lt;h3 id="Mount%20Nibel"&gt;&lt;a href="#Mount%20Nibel_col" data-toggle="collapse" class="btn btn-primary btn-collapse btn-sm"&gt;&lt;/a&gt;&lt;a href="#"&gt;Mount Nibel&lt;/a&gt; &lt;span id="playthrough_totals_25"&gt;&lt;/span&gt;&lt;/h3&gt;&lt;ul id="Mount%20Nibelcol" class="collapse in"&gt;</v>
      </c>
      <c r="K195" s="1" t="str">
        <f>"&lt;li data-id=""playthrough_"&amp;VLOOKUP(G195,Zones!A:B,2,0)&amp;"_"&amp;C195&amp;""" class="""&amp;E195&amp;"""&gt;"&amp;H195&amp;"&lt;/li&gt;"</f>
        <v>&lt;li data-id="playthrough_25_8" class="f_none"&gt;Climb the path up and walk past the reactor to get back to the previous area. Finally, you can climb down and fight the scorpion.&lt;/li&gt;</v>
      </c>
      <c r="L195" s="1" t="str">
        <f t="shared" ref="L195:L258" si="3">IF(G195&lt;&gt;G194,J195&amp;K195,K195)</f>
        <v>&lt;li data-id="playthrough_25_8" class="f_none"&gt;Climb the path up and walk past the reactor to get back to the previous area. Finally, you can climb down and fight the scorpion.&lt;/li&gt;</v>
      </c>
      <c r="M195" s="2" t="s">
        <v>442</v>
      </c>
    </row>
    <row r="196" spans="1:13" x14ac:dyDescent="0.25">
      <c r="A196" s="1">
        <v>195</v>
      </c>
      <c r="B196" s="1">
        <f>VLOOKUP(G196,Zones!A:B,2,0)</f>
        <v>25</v>
      </c>
      <c r="C196" s="1">
        <f>COUNTIF($G$2:G196,G196)</f>
        <v>9</v>
      </c>
      <c r="D196" s="1" t="s">
        <v>414</v>
      </c>
      <c r="E196" s="1" t="s">
        <v>423</v>
      </c>
      <c r="F196" s="1">
        <f>LEN(H196)</f>
        <v>20</v>
      </c>
      <c r="G196" s="1" t="s">
        <v>499</v>
      </c>
      <c r="H196" s="1" t="s">
        <v>191</v>
      </c>
      <c r="J196" s="1" t="str">
        <f>"&lt;/ul&gt;&lt;h3 id="""&amp;_xlfn.ENCODEURL(G196)&amp;"""&gt;&lt;a href=""#"&amp;_xlfn.ENCODEURL(G196)&amp;"_col"" data-toggle=""collapse"" class=""btn btn-primary btn-collapse btn-sm""&gt;&lt;/a&gt;&lt;a href=""#""&gt;"&amp;G196&amp;"&lt;/a&gt; &lt;span id=""playthrough_totals_"&amp;VLOOKUP(G196,Zones!A:B,2,0)&amp;"""&gt;&lt;/span&gt;&lt;/h3&gt;&lt;ul id="""&amp;_xlfn.ENCODEURL(G196)&amp;"col"" class=""collapse in""&gt;"</f>
        <v>&lt;/ul&gt;&lt;h3 id="Mount%20Nibel"&gt;&lt;a href="#Mount%20Nibel_col" data-toggle="collapse" class="btn btn-primary btn-collapse btn-sm"&gt;&lt;/a&gt;&lt;a href="#"&gt;Mount Nibel&lt;/a&gt; &lt;span id="playthrough_totals_25"&gt;&lt;/span&gt;&lt;/h3&gt;&lt;ul id="Mount%20Nibelcol" class="collapse in"&gt;</v>
      </c>
      <c r="K196" s="1" t="str">
        <f>"&lt;li data-id=""playthrough_"&amp;VLOOKUP(G196,Zones!A:B,2,0)&amp;"_"&amp;C196&amp;""" class="""&amp;E196&amp;"""&gt;"&amp;H196&amp;"&lt;/li&gt;"</f>
        <v>&lt;li data-id="playthrough_25_9" class="f_none"&gt;Boss: Materia Keeper&lt;/li&gt;</v>
      </c>
      <c r="L196" s="1" t="str">
        <f t="shared" si="3"/>
        <v>&lt;li data-id="playthrough_25_9" class="f_none"&gt;Boss: Materia Keeper&lt;/li&gt;</v>
      </c>
      <c r="M196" s="2" t="s">
        <v>442</v>
      </c>
    </row>
    <row r="197" spans="1:13" x14ac:dyDescent="0.25">
      <c r="A197" s="1">
        <v>196</v>
      </c>
      <c r="B197" s="1">
        <f>VLOOKUP(G197,Zones!A:B,2,0)</f>
        <v>25</v>
      </c>
      <c r="C197" s="1">
        <f>COUNTIF($G$2:G197,G197)</f>
        <v>10</v>
      </c>
      <c r="D197" s="1" t="s">
        <v>414</v>
      </c>
      <c r="E197" s="1" t="s">
        <v>423</v>
      </c>
      <c r="F197" s="1">
        <f>LEN(H197)</f>
        <v>45</v>
      </c>
      <c r="G197" s="1" t="s">
        <v>499</v>
      </c>
      <c r="H197" s="1" t="s">
        <v>192</v>
      </c>
      <c r="J197" s="1" t="str">
        <f>"&lt;/ul&gt;&lt;h3 id="""&amp;_xlfn.ENCODEURL(G197)&amp;"""&gt;&lt;a href=""#"&amp;_xlfn.ENCODEURL(G197)&amp;"_col"" data-toggle=""collapse"" class=""btn btn-primary btn-collapse btn-sm""&gt;&lt;/a&gt;&lt;a href=""#""&gt;"&amp;G197&amp;"&lt;/a&gt; &lt;span id=""playthrough_totals_"&amp;VLOOKUP(G197,Zones!A:B,2,0)&amp;"""&gt;&lt;/span&gt;&lt;/h3&gt;&lt;ul id="""&amp;_xlfn.ENCODEURL(G197)&amp;"col"" class=""collapse in""&gt;"</f>
        <v>&lt;/ul&gt;&lt;h3 id="Mount%20Nibel"&gt;&lt;a href="#Mount%20Nibel_col" data-toggle="collapse" class="btn btn-primary btn-collapse btn-sm"&gt;&lt;/a&gt;&lt;a href="#"&gt;Mount Nibel&lt;/a&gt; &lt;span id="playthrough_totals_25"&gt;&lt;/span&gt;&lt;/h3&gt;&lt;ul id="Mount%20Nibelcol" class="collapse in"&gt;</v>
      </c>
      <c r="K197" s="1" t="str">
        <f>"&lt;li data-id=""playthrough_"&amp;VLOOKUP(G197,Zones!A:B,2,0)&amp;"_"&amp;C197&amp;""" class="""&amp;E197&amp;"""&gt;"&amp;H197&amp;"&lt;/li&gt;"</f>
        <v>&lt;li data-id="playthrough_25_10" class="f_none"&gt;Pick up the Counter Materia after the battle.&lt;/li&gt;</v>
      </c>
      <c r="L197" s="1" t="str">
        <f t="shared" si="3"/>
        <v>&lt;li data-id="playthrough_25_10" class="f_none"&gt;Pick up the Counter Materia after the battle.&lt;/li&gt;</v>
      </c>
      <c r="M197" s="2" t="s">
        <v>442</v>
      </c>
    </row>
    <row r="198" spans="1:13" x14ac:dyDescent="0.25">
      <c r="A198" s="1">
        <v>197</v>
      </c>
      <c r="B198" s="1">
        <f>VLOOKUP(G198,Zones!A:B,2,0)</f>
        <v>26</v>
      </c>
      <c r="C198" s="1">
        <f>COUNTIF($G$2:G198,G198)</f>
        <v>1</v>
      </c>
      <c r="D198" s="1" t="s">
        <v>414</v>
      </c>
      <c r="E198" s="1" t="s">
        <v>423</v>
      </c>
      <c r="F198" s="1">
        <f>LEN(H198)</f>
        <v>82</v>
      </c>
      <c r="G198" s="1" t="s">
        <v>21</v>
      </c>
      <c r="H198" s="1" t="s">
        <v>193</v>
      </c>
      <c r="J198" s="1" t="str">
        <f>"&lt;/ul&gt;&lt;h3 id="""&amp;_xlfn.ENCODEURL(G198)&amp;"""&gt;&lt;a href=""#"&amp;_xlfn.ENCODEURL(G198)&amp;"_col"" data-toggle=""collapse"" class=""btn btn-primary btn-collapse btn-sm""&gt;&lt;/a&gt;&lt;a href=""#""&gt;"&amp;G198&amp;"&lt;/a&gt; &lt;span id=""playthrough_totals_"&amp;VLOOKUP(G198,Zones!A:B,2,0)&amp;"""&gt;&lt;/span&gt;&lt;/h3&gt;&lt;ul id="""&amp;_xlfn.ENCODEURL(G198)&amp;"col"" class=""collapse in""&gt;"</f>
        <v>&lt;/ul&gt;&lt;h3 id="Rocket%20Town"&gt;&lt;a href="#Rocket%20Town_col" data-toggle="collapse" class="btn btn-primary btn-collapse btn-sm"&gt;&lt;/a&gt;&lt;a href="#"&gt;Rocket Town&lt;/a&gt; &lt;span id="playthrough_totals_26"&gt;&lt;/span&gt;&lt;/h3&gt;&lt;ul id="Rocket%20Towncol" class="collapse in"&gt;</v>
      </c>
      <c r="K198" s="1" t="str">
        <f>"&lt;li data-id=""playthrough_"&amp;VLOOKUP(G198,Zones!A:B,2,0)&amp;"_"&amp;C198&amp;""" class="""&amp;E198&amp;"""&gt;"&amp;H198&amp;"&lt;/li&gt;"</f>
        <v>&lt;li data-id="playthrough_26_1" class="f_none"&gt;Speak to the man outside the item shop several times to get a Yoshiyuki for Cloud.&lt;/li&gt;</v>
      </c>
      <c r="L198" s="1" t="str">
        <f t="shared" si="3"/>
        <v>&lt;/ul&gt;&lt;h3 id="Rocket%20Town"&gt;&lt;a href="#Rocket%20Town_col" data-toggle="collapse" class="btn btn-primary btn-collapse btn-sm"&gt;&lt;/a&gt;&lt;a href="#"&gt;Rocket Town&lt;/a&gt; &lt;span id="playthrough_totals_26"&gt;&lt;/span&gt;&lt;/h3&gt;&lt;ul id="Rocket%20Towncol" class="collapse in"&gt;&lt;li data-id="playthrough_26_1" class="f_none"&gt;Speak to the man outside the item shop several times to get a Yoshiyuki for Cloud.&lt;/li&gt;</v>
      </c>
      <c r="M198" s="2" t="s">
        <v>442</v>
      </c>
    </row>
    <row r="199" spans="1:13" x14ac:dyDescent="0.25">
      <c r="A199" s="1">
        <v>198</v>
      </c>
      <c r="B199" s="1">
        <f>VLOOKUP(G199,Zones!A:B,2,0)</f>
        <v>26</v>
      </c>
      <c r="C199" s="1">
        <f>COUNTIF($G$2:G199,G199)</f>
        <v>2</v>
      </c>
      <c r="D199" s="1" t="s">
        <v>414</v>
      </c>
      <c r="E199" s="1" t="s">
        <v>423</v>
      </c>
      <c r="F199" s="1">
        <f>LEN(H199)</f>
        <v>52</v>
      </c>
      <c r="G199" s="1" t="s">
        <v>21</v>
      </c>
      <c r="H199" s="1" t="s">
        <v>194</v>
      </c>
      <c r="J199" s="1" t="str">
        <f>"&lt;/ul&gt;&lt;h3 id="""&amp;_xlfn.ENCODEURL(G199)&amp;"""&gt;&lt;a href=""#"&amp;_xlfn.ENCODEURL(G199)&amp;"_col"" data-toggle=""collapse"" class=""btn btn-primary btn-collapse btn-sm""&gt;&lt;/a&gt;&lt;a href=""#""&gt;"&amp;G199&amp;"&lt;/a&gt; &lt;span id=""playthrough_totals_"&amp;VLOOKUP(G199,Zones!A:B,2,0)&amp;"""&gt;&lt;/span&gt;&lt;/h3&gt;&lt;ul id="""&amp;_xlfn.ENCODEURL(G199)&amp;"col"" class=""collapse in""&gt;"</f>
        <v>&lt;/ul&gt;&lt;h3 id="Rocket%20Town"&gt;&lt;a href="#Rocket%20Town_col" data-toggle="collapse" class="btn btn-primary btn-collapse btn-sm"&gt;&lt;/a&gt;&lt;a href="#"&gt;Rocket Town&lt;/a&gt; &lt;span id="playthrough_totals_26"&gt;&lt;/span&gt;&lt;/h3&gt;&lt;ul id="Rocket%20Towncol" class="collapse in"&gt;</v>
      </c>
      <c r="K199" s="1" t="str">
        <f>"&lt;li data-id=""playthrough_"&amp;VLOOKUP(G199,Zones!A:B,2,0)&amp;"_"&amp;C199&amp;""" class="""&amp;E199&amp;"""&gt;"&amp;H199&amp;"&lt;/li&gt;"</f>
        <v>&lt;li data-id="playthrough_26_2" class="f_none"&gt;The item shop has two new materia; Barrier and Exit.&lt;/li&gt;</v>
      </c>
      <c r="L199" s="1" t="str">
        <f t="shared" si="3"/>
        <v>&lt;li data-id="playthrough_26_2" class="f_none"&gt;The item shop has two new materia; Barrier and Exit.&lt;/li&gt;</v>
      </c>
      <c r="M199" s="2" t="s">
        <v>442</v>
      </c>
    </row>
    <row r="200" spans="1:13" x14ac:dyDescent="0.25">
      <c r="A200" s="1">
        <v>199</v>
      </c>
      <c r="B200" s="1">
        <f>VLOOKUP(G200,Zones!A:B,2,0)</f>
        <v>26</v>
      </c>
      <c r="C200" s="1">
        <f>COUNTIF($G$2:G200,G200)</f>
        <v>3</v>
      </c>
      <c r="D200" s="1" t="s">
        <v>414</v>
      </c>
      <c r="E200" s="1" t="s">
        <v>423</v>
      </c>
      <c r="F200" s="1">
        <f>LEN(H200)</f>
        <v>152</v>
      </c>
      <c r="G200" s="1" t="s">
        <v>21</v>
      </c>
      <c r="H200" s="1" t="s">
        <v>195</v>
      </c>
      <c r="J200" s="1" t="str">
        <f>"&lt;/ul&gt;&lt;h3 id="""&amp;_xlfn.ENCODEURL(G200)&amp;"""&gt;&lt;a href=""#"&amp;_xlfn.ENCODEURL(G200)&amp;"_col"" data-toggle=""collapse"" class=""btn btn-primary btn-collapse btn-sm""&gt;&lt;/a&gt;&lt;a href=""#""&gt;"&amp;G200&amp;"&lt;/a&gt; &lt;span id=""playthrough_totals_"&amp;VLOOKUP(G200,Zones!A:B,2,0)&amp;"""&gt;&lt;/span&gt;&lt;/h3&gt;&lt;ul id="""&amp;_xlfn.ENCODEURL(G200)&amp;"col"" class=""collapse in""&gt;"</f>
        <v>&lt;/ul&gt;&lt;h3 id="Rocket%20Town"&gt;&lt;a href="#Rocket%20Town_col" data-toggle="collapse" class="btn btn-primary btn-collapse btn-sm"&gt;&lt;/a&gt;&lt;a href="#"&gt;Rocket Town&lt;/a&gt; &lt;span id="playthrough_totals_26"&gt;&lt;/span&gt;&lt;/h3&gt;&lt;ul id="Rocket%20Towncol" class="collapse in"&gt;</v>
      </c>
      <c r="K200" s="1" t="str">
        <f>"&lt;li data-id=""playthrough_"&amp;VLOOKUP(G200,Zones!A:B,2,0)&amp;"_"&amp;C200&amp;""" class="""&amp;E200&amp;"""&gt;"&amp;H200&amp;"&lt;/li&gt;"</f>
        <v>&lt;li data-id="playthrough_26_3" class="f_none"&gt;You'll find a Power Source in a chest in the house to the right and a Drill Arm in the northernmost house. In the backyard, you'll find the Tiny Bronco.&lt;/li&gt;</v>
      </c>
      <c r="L200" s="1" t="str">
        <f t="shared" si="3"/>
        <v>&lt;li data-id="playthrough_26_3" class="f_none"&gt;You'll find a Power Source in a chest in the house to the right and a Drill Arm in the northernmost house. In the backyard, you'll find the Tiny Bronco.&lt;/li&gt;</v>
      </c>
      <c r="M200" s="2" t="s">
        <v>442</v>
      </c>
    </row>
    <row r="201" spans="1:13" x14ac:dyDescent="0.25">
      <c r="A201" s="1">
        <v>200</v>
      </c>
      <c r="B201" s="1">
        <f>VLOOKUP(G201,Zones!A:B,2,0)</f>
        <v>26</v>
      </c>
      <c r="C201" s="1">
        <f>COUNTIF($G$2:G201,G201)</f>
        <v>4</v>
      </c>
      <c r="D201" s="1" t="s">
        <v>414</v>
      </c>
      <c r="E201" s="1" t="s">
        <v>423</v>
      </c>
      <c r="F201" s="1">
        <f>LEN(H201)</f>
        <v>198</v>
      </c>
      <c r="G201" s="1" t="s">
        <v>21</v>
      </c>
      <c r="H201" s="1" t="s">
        <v>196</v>
      </c>
      <c r="J201" s="1" t="str">
        <f>"&lt;/ul&gt;&lt;h3 id="""&amp;_xlfn.ENCODEURL(G201)&amp;"""&gt;&lt;a href=""#"&amp;_xlfn.ENCODEURL(G201)&amp;"_col"" data-toggle=""collapse"" class=""btn btn-primary btn-collapse btn-sm""&gt;&lt;/a&gt;&lt;a href=""#""&gt;"&amp;G201&amp;"&lt;/a&gt; &lt;span id=""playthrough_totals_"&amp;VLOOKUP(G201,Zones!A:B,2,0)&amp;"""&gt;&lt;/span&gt;&lt;/h3&gt;&lt;ul id="""&amp;_xlfn.ENCODEURL(G201)&amp;"col"" class=""collapse in""&gt;"</f>
        <v>&lt;/ul&gt;&lt;h3 id="Rocket%20Town"&gt;&lt;a href="#Rocket%20Town_col" data-toggle="collapse" class="btn btn-primary btn-collapse btn-sm"&gt;&lt;/a&gt;&lt;a href="#"&gt;Rocket Town&lt;/a&gt; &lt;span id="playthrough_totals_26"&gt;&lt;/span&gt;&lt;/h3&gt;&lt;ul id="Rocket%20Towncol" class="collapse in"&gt;</v>
      </c>
      <c r="K201" s="1" t="str">
        <f>"&lt;li data-id=""playthrough_"&amp;VLOOKUP(G201,Zones!A:B,2,0)&amp;"_"&amp;C201&amp;""" class="""&amp;E201&amp;"""&gt;"&amp;H201&amp;"&lt;/li&gt;"</f>
        <v>&lt;li data-id="playthrough_26_4" class="f_none"&gt;Immediately after examining the Tiny Bronco head back to Fort Condor for FC Battle 7. The prize is a Superball. Finally, come back to Rocket Town and you'll be able to fight Palmer for the airplane.&lt;/li&gt;</v>
      </c>
      <c r="L201" s="1" t="str">
        <f t="shared" si="3"/>
        <v>&lt;li data-id="playthrough_26_4" class="f_none"&gt;Immediately after examining the Tiny Bronco head back to Fort Condor for FC Battle 7. The prize is a Superball. Finally, come back to Rocket Town and you'll be able to fight Palmer for the airplane.&lt;/li&gt;</v>
      </c>
      <c r="M201" s="2" t="s">
        <v>442</v>
      </c>
    </row>
    <row r="202" spans="1:13" x14ac:dyDescent="0.25">
      <c r="A202" s="1">
        <v>201</v>
      </c>
      <c r="B202" s="1">
        <f>VLOOKUP(G202,Zones!A:B,2,0)</f>
        <v>26</v>
      </c>
      <c r="C202" s="1">
        <f>COUNTIF($G$2:G202,G202)</f>
        <v>5</v>
      </c>
      <c r="D202" s="1" t="s">
        <v>414</v>
      </c>
      <c r="E202" s="1" t="s">
        <v>423</v>
      </c>
      <c r="F202" s="1">
        <f>LEN(H202)</f>
        <v>12</v>
      </c>
      <c r="G202" s="1" t="s">
        <v>21</v>
      </c>
      <c r="H202" s="1" t="s">
        <v>197</v>
      </c>
      <c r="J202" s="1" t="str">
        <f>"&lt;/ul&gt;&lt;h3 id="""&amp;_xlfn.ENCODEURL(G202)&amp;"""&gt;&lt;a href=""#"&amp;_xlfn.ENCODEURL(G202)&amp;"_col"" data-toggle=""collapse"" class=""btn btn-primary btn-collapse btn-sm""&gt;&lt;/a&gt;&lt;a href=""#""&gt;"&amp;G202&amp;"&lt;/a&gt; &lt;span id=""playthrough_totals_"&amp;VLOOKUP(G202,Zones!A:B,2,0)&amp;"""&gt;&lt;/span&gt;&lt;/h3&gt;&lt;ul id="""&amp;_xlfn.ENCODEURL(G202)&amp;"col"" class=""collapse in""&gt;"</f>
        <v>&lt;/ul&gt;&lt;h3 id="Rocket%20Town"&gt;&lt;a href="#Rocket%20Town_col" data-toggle="collapse" class="btn btn-primary btn-collapse btn-sm"&gt;&lt;/a&gt;&lt;a href="#"&gt;Rocket Town&lt;/a&gt; &lt;span id="playthrough_totals_26"&gt;&lt;/span&gt;&lt;/h3&gt;&lt;ul id="Rocket%20Towncol" class="collapse in"&gt;</v>
      </c>
      <c r="K202" s="1" t="str">
        <f>"&lt;li data-id=""playthrough_"&amp;VLOOKUP(G202,Zones!A:B,2,0)&amp;"_"&amp;C202&amp;""" class="""&amp;E202&amp;"""&gt;"&amp;H202&amp;"&lt;/li&gt;"</f>
        <v>&lt;li data-id="playthrough_26_5" class="f_none"&gt;Boss: Palmer&lt;/li&gt;</v>
      </c>
      <c r="L202" s="1" t="str">
        <f t="shared" si="3"/>
        <v>&lt;li data-id="playthrough_26_5" class="f_none"&gt;Boss: Palmer&lt;/li&gt;</v>
      </c>
      <c r="M202" s="2" t="s">
        <v>442</v>
      </c>
    </row>
    <row r="203" spans="1:13" x14ac:dyDescent="0.25">
      <c r="A203" s="1">
        <v>202</v>
      </c>
      <c r="B203" s="1">
        <f>VLOOKUP(G203,Zones!A:B,2,0)</f>
        <v>27</v>
      </c>
      <c r="C203" s="1">
        <f>COUNTIF($G$2:G203,G203)</f>
        <v>1</v>
      </c>
      <c r="D203" s="1" t="s">
        <v>414</v>
      </c>
      <c r="E203" s="1" t="s">
        <v>423</v>
      </c>
      <c r="F203" s="1">
        <f>LEN(H203)</f>
        <v>372</v>
      </c>
      <c r="G203" s="1" t="s">
        <v>500</v>
      </c>
      <c r="H203" s="1" t="s">
        <v>198</v>
      </c>
      <c r="J203" s="1" t="str">
        <f>"&lt;/ul&gt;&lt;h3 id="""&amp;_xlfn.ENCODEURL(G203)&amp;"""&gt;&lt;a href=""#"&amp;_xlfn.ENCODEURL(G203)&amp;"_col"" data-toggle=""collapse"" class=""btn btn-primary btn-collapse btn-sm""&gt;&lt;/a&gt;&lt;a href=""#""&gt;"&amp;G203&amp;"&lt;/a&gt; &lt;span id=""playthrough_totals_"&amp;VLOOKUP(G203,Zones!A:B,2,0)&amp;"""&gt;&lt;/span&gt;&lt;/h3&gt;&lt;ul id="""&amp;_xlfn.ENCODEURL(G203)&amp;"col""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3" s="1" t="str">
        <f>"&lt;li data-id=""playthrough_"&amp;VLOOKUP(G203,Zones!A:B,2,0)&amp;"_"&amp;C203&amp;""" class="""&amp;E203&amp;"""&gt;"&amp;H203&amp;"&lt;/li&gt;"</f>
        <v>&lt;li data-id="playthrough_27_1" class="f_none"&gt;You can pick up Aeris' Great Gospel limit by heading to the house near Gongaga and trading a piece of Mythril to open the small chest. You can get more Mythril from the cave near Fort Condor as long as you've fought a number of battles which ends with identical, even, digits. You can swap the second piece of Mythril to open the other chest, which contains a Gold Armlet.&lt;/li&gt;</v>
      </c>
      <c r="L203" s="1" t="str">
        <f t="shared" si="3"/>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in"&gt;&lt;li data-id="playthrough_27_1" class="f_none"&gt;You can pick up Aeris' Great Gospel limit by heading to the house near Gongaga and trading a piece of Mythril to open the small chest. You can get more Mythril from the cave near Fort Condor as long as you've fought a number of battles which ends with identical, even, digits. You can swap the second piece of Mythril to open the other chest, which contains a Gold Armlet.&lt;/li&gt;</v>
      </c>
      <c r="M203" s="2" t="s">
        <v>442</v>
      </c>
    </row>
    <row r="204" spans="1:13" x14ac:dyDescent="0.25">
      <c r="A204" s="1">
        <v>203</v>
      </c>
      <c r="B204" s="1">
        <f>VLOOKUP(G204,Zones!A:B,2,0)</f>
        <v>27</v>
      </c>
      <c r="C204" s="1">
        <f>COUNTIF($G$2:G204,G204)</f>
        <v>2</v>
      </c>
      <c r="D204" s="1" t="s">
        <v>414</v>
      </c>
      <c r="E204" s="1" t="s">
        <v>423</v>
      </c>
      <c r="F204" s="1">
        <f>LEN(H204)</f>
        <v>33</v>
      </c>
      <c r="G204" s="1" t="s">
        <v>500</v>
      </c>
      <c r="H204" s="1" t="s">
        <v>199</v>
      </c>
      <c r="J204" s="1" t="str">
        <f>"&lt;/ul&gt;&lt;h3 id="""&amp;_xlfn.ENCODEURL(G204)&amp;"""&gt;&lt;a href=""#"&amp;_xlfn.ENCODEURL(G204)&amp;"_col"" data-toggle=""collapse"" class=""btn btn-primary btn-collapse btn-sm""&gt;&lt;/a&gt;&lt;a href=""#""&gt;"&amp;G204&amp;"&lt;/a&gt; &lt;span id=""playthrough_totals_"&amp;VLOOKUP(G204,Zones!A:B,2,0)&amp;"""&gt;&lt;/span&gt;&lt;/h3&gt;&lt;ul id="""&amp;_xlfn.ENCODEURL(G204)&amp;"col""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4" s="1" t="str">
        <f>"&lt;li data-id=""playthrough_"&amp;VLOOKUP(G204,Zones!A:B,2,0)&amp;"_"&amp;C204&amp;""" class="""&amp;E204&amp;"""&gt;"&amp;H204&amp;"&lt;/li&gt;"</f>
        <v>&lt;li data-id="playthrough_27_2" class="f_none"&gt;Achievement: Aeris's Final Limit &lt;/li&gt;</v>
      </c>
      <c r="L204" s="1" t="str">
        <f t="shared" si="3"/>
        <v>&lt;li data-id="playthrough_27_2" class="f_none"&gt;Achievement: Aeris's Final Limit &lt;/li&gt;</v>
      </c>
      <c r="M204" s="2" t="s">
        <v>442</v>
      </c>
    </row>
    <row r="205" spans="1:13" x14ac:dyDescent="0.25">
      <c r="A205" s="1">
        <v>204</v>
      </c>
      <c r="B205" s="1">
        <f>VLOOKUP(G205,Zones!A:B,2,0)</f>
        <v>27</v>
      </c>
      <c r="C205" s="1">
        <f>COUNTIF($G$2:G205,G205)</f>
        <v>3</v>
      </c>
      <c r="D205" s="1" t="s">
        <v>414</v>
      </c>
      <c r="E205" s="1" t="s">
        <v>423</v>
      </c>
      <c r="F205" s="1">
        <f>LEN(H205)</f>
        <v>58</v>
      </c>
      <c r="G205" s="1" t="s">
        <v>500</v>
      </c>
      <c r="H205" s="1" t="s">
        <v>200</v>
      </c>
      <c r="J205" s="1" t="str">
        <f>"&lt;/ul&gt;&lt;h3 id="""&amp;_xlfn.ENCODEURL(G205)&amp;"""&gt;&lt;a href=""#"&amp;_xlfn.ENCODEURL(G205)&amp;"_col"" data-toggle=""collapse"" class=""btn btn-primary btn-collapse btn-sm""&gt;&lt;/a&gt;&lt;a href=""#""&gt;"&amp;G205&amp;"&lt;/a&gt; &lt;span id=""playthrough_totals_"&amp;VLOOKUP(G205,Zones!A:B,2,0)&amp;"""&gt;&lt;/span&gt;&lt;/h3&gt;&lt;ul id="""&amp;_xlfn.ENCODEURL(G205)&amp;"col""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5" s="1" t="str">
        <f>"&lt;li data-id=""playthrough_"&amp;VLOOKUP(G205,Zones!A:B,2,0)&amp;"_"&amp;C205&amp;""" class="""&amp;E205&amp;"""&gt;"&amp;H205&amp;"&lt;/li&gt;"</f>
        <v>&lt;li data-id="playthrough_27_3" class="f_none"&gt;You can take FC Battle 8 now. The prize is 3 turbo-ethers.&lt;/li&gt;</v>
      </c>
      <c r="L205" s="1" t="str">
        <f t="shared" si="3"/>
        <v>&lt;li data-id="playthrough_27_3" class="f_none"&gt;You can take FC Battle 8 now. The prize is 3 turbo-ethers.&lt;/li&gt;</v>
      </c>
      <c r="M205" s="2" t="s">
        <v>442</v>
      </c>
    </row>
    <row r="206" spans="1:13" x14ac:dyDescent="0.25">
      <c r="A206" s="1">
        <v>205</v>
      </c>
      <c r="B206" s="1">
        <f>VLOOKUP(G206,Zones!A:B,2,0)</f>
        <v>27</v>
      </c>
      <c r="C206" s="1">
        <f>COUNTIF($G$2:G206,G206)</f>
        <v>4</v>
      </c>
      <c r="D206" s="1" t="s">
        <v>414</v>
      </c>
      <c r="E206" s="1" t="s">
        <v>423</v>
      </c>
      <c r="F206" s="1">
        <f>LEN(H206)</f>
        <v>228</v>
      </c>
      <c r="G206" s="1" t="s">
        <v>500</v>
      </c>
      <c r="H206" s="1" t="s">
        <v>201</v>
      </c>
      <c r="J206" s="1" t="str">
        <f>"&lt;/ul&gt;&lt;h3 id="""&amp;_xlfn.ENCODEURL(G206)&amp;"""&gt;&lt;a href=""#"&amp;_xlfn.ENCODEURL(G206)&amp;"_col"" data-toggle=""collapse"" class=""btn btn-primary btn-collapse btn-sm""&gt;&lt;/a&gt;&lt;a href=""#""&gt;"&amp;G206&amp;"&lt;/a&gt; &lt;span id=""playthrough_totals_"&amp;VLOOKUP(G206,Zones!A:B,2,0)&amp;"""&gt;&lt;/span&gt;&lt;/h3&gt;&lt;ul id="""&amp;_xlfn.ENCODEURL(G206)&amp;"col""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6" s="1" t="str">
        <f>"&lt;li data-id=""playthrough_"&amp;VLOOKUP(G206,Zones!A:B,2,0)&amp;"_"&amp;C206&amp;""" class="""&amp;E206&amp;"""&gt;"&amp;H206&amp;"&lt;/li&gt;"</f>
        <v>&lt;li data-id="playthrough_27_4" class="f_none"&gt;You can get to Bone Village at this point. It's on the southern end of the Northern continent. You can buy Rune Armlets there (4 slots, double AP), as well as Diamond Bangles, which have the best defence so far and have 5 slots.&lt;/li&gt;</v>
      </c>
      <c r="L206" s="1" t="str">
        <f t="shared" si="3"/>
        <v>&lt;li data-id="playthrough_27_4" class="f_none"&gt;You can get to Bone Village at this point. It's on the southern end of the Northern continent. You can buy Rune Armlets there (4 slots, double AP), as well as Diamond Bangles, which have the best defence so far and have 5 slots.&lt;/li&gt;</v>
      </c>
      <c r="M206" s="2" t="s">
        <v>442</v>
      </c>
    </row>
    <row r="207" spans="1:13" x14ac:dyDescent="0.25">
      <c r="A207" s="1">
        <v>206</v>
      </c>
      <c r="B207" s="1">
        <f>VLOOKUP(G207,Zones!A:B,2,0)</f>
        <v>27</v>
      </c>
      <c r="C207" s="1">
        <f>COUNTIF($G$2:G207,G207)</f>
        <v>5</v>
      </c>
      <c r="D207" s="1" t="s">
        <v>414</v>
      </c>
      <c r="E207" s="1" t="s">
        <v>423</v>
      </c>
      <c r="F207" s="1">
        <f>LEN(H207)</f>
        <v>176</v>
      </c>
      <c r="G207" s="1" t="s">
        <v>500</v>
      </c>
      <c r="H207" s="1" t="s">
        <v>202</v>
      </c>
      <c r="J207" s="1" t="str">
        <f>"&lt;/ul&gt;&lt;h3 id="""&amp;_xlfn.ENCODEURL(G207)&amp;"""&gt;&lt;a href=""#"&amp;_xlfn.ENCODEURL(G207)&amp;"_col"" data-toggle=""collapse"" class=""btn btn-primary btn-collapse btn-sm""&gt;&lt;/a&gt;&lt;a href=""#""&gt;"&amp;G207&amp;"&lt;/a&gt; &lt;span id=""playthrough_totals_"&amp;VLOOKUP(G207,Zones!A:B,2,0)&amp;"""&gt;&lt;/span&gt;&lt;/h3&gt;&lt;ul id="""&amp;_xlfn.ENCODEURL(G207)&amp;"col""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7" s="1" t="str">
        <f>"&lt;li data-id=""playthrough_"&amp;VLOOKUP(G207,Zones!A:B,2,0)&amp;"_"&amp;C207&amp;""" class="""&amp;E207&amp;"""&gt;"&amp;H207&amp;"&lt;/li&gt;"</f>
        <v>&lt;li data-id="playthrough_27_5" class="f_none"&gt;Head through Bone Village to the sleeping forest; you can go to the second screen and pick up the Kujata Materia. It'll flash every so often and you'll have to run and grab it.&lt;/li&gt;</v>
      </c>
      <c r="L207" s="1" t="str">
        <f t="shared" si="3"/>
        <v>&lt;li data-id="playthrough_27_5" class="f_none"&gt;Head through Bone Village to the sleeping forest; you can go to the second screen and pick up the Kujata Materia. It'll flash every so often and you'll have to run and grab it.&lt;/li&gt;</v>
      </c>
      <c r="M207" s="2" t="s">
        <v>442</v>
      </c>
    </row>
    <row r="208" spans="1:13" x14ac:dyDescent="0.25">
      <c r="A208" s="1">
        <v>207</v>
      </c>
      <c r="B208" s="1">
        <f>VLOOKUP(G208,Zones!A:B,2,0)</f>
        <v>27</v>
      </c>
      <c r="C208" s="1">
        <f>COUNTIF($G$2:G208,G208)</f>
        <v>6</v>
      </c>
      <c r="D208" s="1" t="s">
        <v>414</v>
      </c>
      <c r="E208" s="1" t="s">
        <v>423</v>
      </c>
      <c r="F208" s="1">
        <f>LEN(H208)</f>
        <v>67</v>
      </c>
      <c r="G208" s="1" t="s">
        <v>500</v>
      </c>
      <c r="H208" s="1" t="s">
        <v>203</v>
      </c>
      <c r="J208" s="1" t="str">
        <f>"&lt;/ul&gt;&lt;h3 id="""&amp;_xlfn.ENCODEURL(G208)&amp;"""&gt;&lt;a href=""#"&amp;_xlfn.ENCODEURL(G208)&amp;"_col"" data-toggle=""collapse"" class=""btn btn-primary btn-collapse btn-sm""&gt;&lt;/a&gt;&lt;a href=""#""&gt;"&amp;G208&amp;"&lt;/a&gt; &lt;span id=""playthrough_totals_"&amp;VLOOKUP(G208,Zones!A:B,2,0)&amp;"""&gt;&lt;/span&gt;&lt;/h3&gt;&lt;ul id="""&amp;_xlfn.ENCODEURL(G208)&amp;"col""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8" s="1" t="str">
        <f>"&lt;li data-id=""playthrough_"&amp;VLOOKUP(G208,Zones!A:B,2,0)&amp;"_"&amp;C208&amp;""" class="""&amp;E208&amp;"""&gt;"&amp;H208&amp;"&lt;/li&gt;"</f>
        <v>&lt;li data-id="playthrough_27_6" class="f_none"&gt;You can head to Wutai at this point. It's on the western continent.&lt;/li&gt;</v>
      </c>
      <c r="L208" s="1" t="str">
        <f t="shared" si="3"/>
        <v>&lt;li data-id="playthrough_27_6" class="f_none"&gt;You can head to Wutai at this point. It's on the western continent.&lt;/li&gt;</v>
      </c>
      <c r="M208" s="2" t="s">
        <v>442</v>
      </c>
    </row>
    <row r="209" spans="1:13" x14ac:dyDescent="0.25">
      <c r="A209" s="1">
        <v>208</v>
      </c>
      <c r="B209" s="1">
        <f>VLOOKUP(G209,Zones!A:B,2,0)</f>
        <v>28</v>
      </c>
      <c r="C209" s="1">
        <f>COUNTIF($G$2:G209,G209)</f>
        <v>1</v>
      </c>
      <c r="D209" s="1" t="s">
        <v>414</v>
      </c>
      <c r="E209" s="1" t="s">
        <v>423</v>
      </c>
      <c r="F209" s="1">
        <f>LEN(H209)</f>
        <v>50</v>
      </c>
      <c r="G209" s="1" t="s">
        <v>22</v>
      </c>
      <c r="H209" s="1" t="s">
        <v>204</v>
      </c>
      <c r="J209" s="1" t="str">
        <f>"&lt;/ul&gt;&lt;h3 id="""&amp;_xlfn.ENCODEURL(G209)&amp;"""&gt;&lt;a href=""#"&amp;_xlfn.ENCODEURL(G209)&amp;"_col"" data-toggle=""collapse"" class=""btn btn-primary btn-collapse btn-sm""&gt;&lt;/a&gt;&lt;a href=""#""&gt;"&amp;G209&amp;"&lt;/a&gt; &lt;span id=""playthrough_totals_"&amp;VLOOKUP(G209,Zones!A:B,2,0)&amp;"""&gt;&lt;/span&gt;&lt;/h3&gt;&lt;ul id="""&amp;_xlfn.ENCODEURL(G209)&amp;"col"" class=""collapse in""&gt;"</f>
        <v>&lt;/ul&gt;&lt;h3 id="Wutai"&gt;&lt;a href="#Wutai_col" data-toggle="collapse" class="btn btn-primary btn-collapse btn-sm"&gt;&lt;/a&gt;&lt;a href="#"&gt;Wutai&lt;/a&gt; &lt;span id="playthrough_totals_28"&gt;&lt;/span&gt;&lt;/h3&gt;&lt;ul id="Wutaicol" class="collapse in"&gt;</v>
      </c>
      <c r="K209" s="1" t="str">
        <f>"&lt;li data-id=""playthrough_"&amp;VLOOKUP(G209,Zones!A:B,2,0)&amp;"_"&amp;C209&amp;""" class="""&amp;E209&amp;"""&gt;"&amp;H209&amp;"&lt;/li&gt;"</f>
        <v>&lt;li data-id="playthrough_28_1" class="f_none"&gt;Yuffie will steal your materia on the way to town.&lt;/li&gt;</v>
      </c>
      <c r="L209" s="1" t="str">
        <f t="shared" si="3"/>
        <v>&lt;/ul&gt;&lt;h3 id="Wutai"&gt;&lt;a href="#Wutai_col" data-toggle="collapse" class="btn btn-primary btn-collapse btn-sm"&gt;&lt;/a&gt;&lt;a href="#"&gt;Wutai&lt;/a&gt; &lt;span id="playthrough_totals_28"&gt;&lt;/span&gt;&lt;/h3&gt;&lt;ul id="Wutaicol" class="collapse in"&gt;&lt;li data-id="playthrough_28_1" class="f_none"&gt;Yuffie will steal your materia on the way to town.&lt;/li&gt;</v>
      </c>
      <c r="M209" s="2" t="s">
        <v>442</v>
      </c>
    </row>
    <row r="210" spans="1:13" x14ac:dyDescent="0.25">
      <c r="A210" s="1">
        <v>209</v>
      </c>
      <c r="B210" s="1">
        <f>VLOOKUP(G210,Zones!A:B,2,0)</f>
        <v>28</v>
      </c>
      <c r="C210" s="1">
        <f>COUNTIF($G$2:G210,G210)</f>
        <v>2</v>
      </c>
      <c r="D210" s="1" t="s">
        <v>414</v>
      </c>
      <c r="E210" s="1" t="s">
        <v>423</v>
      </c>
      <c r="F210" s="1">
        <f>LEN(H210)</f>
        <v>110</v>
      </c>
      <c r="G210" s="1" t="s">
        <v>22</v>
      </c>
      <c r="H210" s="1" t="s">
        <v>205</v>
      </c>
      <c r="J210" s="1" t="str">
        <f>"&lt;/ul&gt;&lt;h3 id="""&amp;_xlfn.ENCODEURL(G210)&amp;"""&gt;&lt;a href=""#"&amp;_xlfn.ENCODEURL(G210)&amp;"_col"" data-toggle=""collapse"" class=""btn btn-primary btn-collapse btn-sm""&gt;&lt;/a&gt;&lt;a href=""#""&gt;"&amp;G210&amp;"&lt;/a&gt; &lt;span id=""playthrough_totals_"&amp;VLOOKUP(G210,Zones!A:B,2,0)&amp;"""&gt;&lt;/span&gt;&lt;/h3&gt;&lt;ul id="""&amp;_xlfn.ENCODEURL(G210)&amp;"col"" class=""collapse in""&gt;"</f>
        <v>&lt;/ul&gt;&lt;h3 id="Wutai"&gt;&lt;a href="#Wutai_col" data-toggle="collapse" class="btn btn-primary btn-collapse btn-sm"&gt;&lt;/a&gt;&lt;a href="#"&gt;Wutai&lt;/a&gt; &lt;span id="playthrough_totals_28"&gt;&lt;/span&gt;&lt;/h3&gt;&lt;ul id="Wutaicol" class="collapse in"&gt;</v>
      </c>
      <c r="K210" s="1" t="str">
        <f>"&lt;li data-id=""playthrough_"&amp;VLOOKUP(G210,Zones!A:B,2,0)&amp;"_"&amp;C210&amp;""" class="""&amp;E210&amp;"""&gt;"&amp;H210&amp;"&lt;/li&gt;"</f>
        <v>&lt;li data-id="playthrough_28_2" class="f_none"&gt;In Wutai, you'll find an MP-Absorb Materia in the item shop, near the save point. Yuffie will steal that, too.&lt;/li&gt;</v>
      </c>
      <c r="L210" s="1" t="str">
        <f t="shared" si="3"/>
        <v>&lt;li data-id="playthrough_28_2" class="f_none"&gt;In Wutai, you'll find an MP-Absorb Materia in the item shop, near the save point. Yuffie will steal that, too.&lt;/li&gt;</v>
      </c>
      <c r="M210" s="2" t="s">
        <v>442</v>
      </c>
    </row>
    <row r="211" spans="1:13" x14ac:dyDescent="0.25">
      <c r="A211" s="1">
        <v>210</v>
      </c>
      <c r="B211" s="1">
        <f>VLOOKUP(G211,Zones!A:B,2,0)</f>
        <v>28</v>
      </c>
      <c r="C211" s="1">
        <f>COUNTIF($G$2:G211,G211)</f>
        <v>3</v>
      </c>
      <c r="D211" s="1" t="s">
        <v>414</v>
      </c>
      <c r="E211" s="1" t="s">
        <v>423</v>
      </c>
      <c r="F211" s="1">
        <f>LEN(H211)</f>
        <v>366</v>
      </c>
      <c r="G211" s="1" t="s">
        <v>22</v>
      </c>
      <c r="H211" s="1" t="s">
        <v>206</v>
      </c>
      <c r="J211" s="1" t="str">
        <f>"&lt;/ul&gt;&lt;h3 id="""&amp;_xlfn.ENCODEURL(G211)&amp;"""&gt;&lt;a href=""#"&amp;_xlfn.ENCODEURL(G211)&amp;"_col"" data-toggle=""collapse"" class=""btn btn-primary btn-collapse btn-sm""&gt;&lt;/a&gt;&lt;a href=""#""&gt;"&amp;G211&amp;"&lt;/a&gt; &lt;span id=""playthrough_totals_"&amp;VLOOKUP(G211,Zones!A:B,2,0)&amp;"""&gt;&lt;/span&gt;&lt;/h3&gt;&lt;ul id="""&amp;_xlfn.ENCODEURL(G211)&amp;"col"" class=""collapse in""&gt;"</f>
        <v>&lt;/ul&gt;&lt;h3 id="Wutai"&gt;&lt;a href="#Wutai_col" data-toggle="collapse" class="btn btn-primary btn-collapse btn-sm"&gt;&lt;/a&gt;&lt;a href="#"&gt;Wutai&lt;/a&gt; &lt;span id="playthrough_totals_28"&gt;&lt;/span&gt;&lt;/h3&gt;&lt;ul id="Wutaicol" class="collapse in"&gt;</v>
      </c>
      <c r="K211" s="1" t="str">
        <f>"&lt;li data-id=""playthrough_"&amp;VLOOKUP(G211,Zones!A:B,2,0)&amp;"_"&amp;C211&amp;""" class="""&amp;E211&amp;"""&gt;"&amp;H211&amp;"&lt;/li&gt;"</f>
        <v>&lt;li data-id="playthrough_28_3" class="f_none"&gt;Head northwest, to the second part of town. In the large house on the right there's a free sleeping area with a secret tunnel in the lower left corner of the room. That leads to a chest containing a Hairpin. There's a similar secret tunnel on the other side of the house which leads to a Magic Shuriken. Speak to Godo a couple of times and Yuffie will show up again.&lt;/li&gt;</v>
      </c>
      <c r="L211" s="1" t="str">
        <f t="shared" si="3"/>
        <v>&lt;li data-id="playthrough_28_3" class="f_none"&gt;Head northwest, to the second part of town. In the large house on the right there's a free sleeping area with a secret tunnel in the lower left corner of the room. That leads to a chest containing a Hairpin. There's a similar secret tunnel on the other side of the house which leads to a Magic Shuriken. Speak to Godo a couple of times and Yuffie will show up again.&lt;/li&gt;</v>
      </c>
      <c r="M211" s="2" t="s">
        <v>442</v>
      </c>
    </row>
    <row r="212" spans="1:13" x14ac:dyDescent="0.25">
      <c r="A212" s="1">
        <v>211</v>
      </c>
      <c r="B212" s="1">
        <f>VLOOKUP(G212,Zones!A:B,2,0)</f>
        <v>28</v>
      </c>
      <c r="C212" s="1">
        <f>COUNTIF($G$2:G212,G212)</f>
        <v>4</v>
      </c>
      <c r="D212" s="1" t="s">
        <v>414</v>
      </c>
      <c r="E212" s="1" t="s">
        <v>423</v>
      </c>
      <c r="F212" s="1">
        <f>LEN(H212)</f>
        <v>117</v>
      </c>
      <c r="G212" s="1" t="s">
        <v>22</v>
      </c>
      <c r="H212" s="1" t="s">
        <v>207</v>
      </c>
      <c r="J212" s="1" t="str">
        <f>"&lt;/ul&gt;&lt;h3 id="""&amp;_xlfn.ENCODEURL(G212)&amp;"""&gt;&lt;a href=""#"&amp;_xlfn.ENCODEURL(G212)&amp;"_col"" data-toggle=""collapse"" class=""btn btn-primary btn-collapse btn-sm""&gt;&lt;/a&gt;&lt;a href=""#""&gt;"&amp;G212&amp;"&lt;/a&gt; &lt;span id=""playthrough_totals_"&amp;VLOOKUP(G212,Zones!A:B,2,0)&amp;"""&gt;&lt;/span&gt;&lt;/h3&gt;&lt;ul id="""&amp;_xlfn.ENCODEURL(G212)&amp;"col"" class=""collapse in""&gt;"</f>
        <v>&lt;/ul&gt;&lt;h3 id="Wutai"&gt;&lt;a href="#Wutai_col" data-toggle="collapse" class="btn btn-primary btn-collapse btn-sm"&gt;&lt;/a&gt;&lt;a href="#"&gt;Wutai&lt;/a&gt; &lt;span id="playthrough_totals_28"&gt;&lt;/span&gt;&lt;/h3&gt;&lt;ul id="Wutaicol" class="collapse in"&gt;</v>
      </c>
      <c r="K212" s="1" t="str">
        <f>"&lt;li data-id=""playthrough_"&amp;VLOOKUP(G212,Zones!A:B,2,0)&amp;"_"&amp;C212&amp;""" class="""&amp;E212&amp;"""&gt;"&amp;H212&amp;"&lt;/li&gt;"</f>
        <v>&lt;li data-id="playthrough_28_4" class="f_none"&gt;Head back to the house near the entrance, talk to the occupants and examine the screen on the left to find her again.&lt;/li&gt;</v>
      </c>
      <c r="L212" s="1" t="str">
        <f t="shared" si="3"/>
        <v>&lt;li data-id="playthrough_28_4" class="f_none"&gt;Head back to the house near the entrance, talk to the occupants and examine the screen on the left to find her again.&lt;/li&gt;</v>
      </c>
      <c r="M212" s="2" t="s">
        <v>442</v>
      </c>
    </row>
    <row r="213" spans="1:13" x14ac:dyDescent="0.25">
      <c r="A213" s="1">
        <v>212</v>
      </c>
      <c r="B213" s="1">
        <f>VLOOKUP(G213,Zones!A:B,2,0)</f>
        <v>28</v>
      </c>
      <c r="C213" s="1">
        <f>COUNTIF($G$2:G213,G213)</f>
        <v>5</v>
      </c>
      <c r="D213" s="1" t="s">
        <v>414</v>
      </c>
      <c r="E213" s="1" t="s">
        <v>423</v>
      </c>
      <c r="F213" s="1">
        <f>LEN(H213)</f>
        <v>46</v>
      </c>
      <c r="G213" s="1" t="s">
        <v>22</v>
      </c>
      <c r="H213" s="1" t="s">
        <v>208</v>
      </c>
      <c r="J213" s="1" t="str">
        <f>"&lt;/ul&gt;&lt;h3 id="""&amp;_xlfn.ENCODEURL(G213)&amp;"""&gt;&lt;a href=""#"&amp;_xlfn.ENCODEURL(G213)&amp;"_col"" data-toggle=""collapse"" class=""btn btn-primary btn-collapse btn-sm""&gt;&lt;/a&gt;&lt;a href=""#""&gt;"&amp;G213&amp;"&lt;/a&gt; &lt;span id=""playthrough_totals_"&amp;VLOOKUP(G213,Zones!A:B,2,0)&amp;"""&gt;&lt;/span&gt;&lt;/h3&gt;&lt;ul id="""&amp;_xlfn.ENCODEURL(G213)&amp;"col"" class=""collapse in""&gt;"</f>
        <v>&lt;/ul&gt;&lt;h3 id="Wutai"&gt;&lt;a href="#Wutai_col" data-toggle="collapse" class="btn btn-primary btn-collapse btn-sm"&gt;&lt;/a&gt;&lt;a href="#"&gt;Wutai&lt;/a&gt; &lt;span id="playthrough_totals_28"&gt;&lt;/span&gt;&lt;/h3&gt;&lt;ul id="Wutaicol" class="collapse in"&gt;</v>
      </c>
      <c r="K213" s="1" t="str">
        <f>"&lt;li data-id=""playthrough_"&amp;VLOOKUP(G213,Zones!A:B,2,0)&amp;"_"&amp;C213&amp;""" class="""&amp;E213&amp;"""&gt;"&amp;H213&amp;"&lt;/li&gt;"</f>
        <v>&lt;li data-id="playthrough_28_5" class="f_none"&gt;Examine the wiggly pot near Turtle's Paradise.&lt;/li&gt;</v>
      </c>
      <c r="L213" s="1" t="str">
        <f t="shared" si="3"/>
        <v>&lt;li data-id="playthrough_28_5" class="f_none"&gt;Examine the wiggly pot near Turtle's Paradise.&lt;/li&gt;</v>
      </c>
      <c r="M213" s="2" t="s">
        <v>442</v>
      </c>
    </row>
    <row r="214" spans="1:13" x14ac:dyDescent="0.25">
      <c r="A214" s="1">
        <v>213</v>
      </c>
      <c r="B214" s="1">
        <f>VLOOKUP(G214,Zones!A:B,2,0)</f>
        <v>28</v>
      </c>
      <c r="C214" s="1">
        <f>COUNTIF($G$2:G214,G214)</f>
        <v>6</v>
      </c>
      <c r="D214" s="1" t="s">
        <v>414</v>
      </c>
      <c r="E214" s="1" t="s">
        <v>423</v>
      </c>
      <c r="F214" s="1">
        <f>LEN(H214)</f>
        <v>142</v>
      </c>
      <c r="G214" s="1" t="s">
        <v>22</v>
      </c>
      <c r="H214" s="1" t="s">
        <v>209</v>
      </c>
      <c r="J214" s="1" t="str">
        <f>"&lt;/ul&gt;&lt;h3 id="""&amp;_xlfn.ENCODEURL(G214)&amp;"""&gt;&lt;a href=""#"&amp;_xlfn.ENCODEURL(G214)&amp;"_col"" data-toggle=""collapse"" class=""btn btn-primary btn-collapse btn-sm""&gt;&lt;/a&gt;&lt;a href=""#""&gt;"&amp;G214&amp;"&lt;/a&gt; &lt;span id=""playthrough_totals_"&amp;VLOOKUP(G214,Zones!A:B,2,0)&amp;"""&gt;&lt;/span&gt;&lt;/h3&gt;&lt;ul id="""&amp;_xlfn.ENCODEURL(G214)&amp;"col"" class=""collapse in""&gt;"</f>
        <v>&lt;/ul&gt;&lt;h3 id="Wutai"&gt;&lt;a href="#Wutai_col" data-toggle="collapse" class="btn btn-primary btn-collapse btn-sm"&gt;&lt;/a&gt;&lt;a href="#"&gt;Wutai&lt;/a&gt; &lt;span id="playthrough_totals_28"&gt;&lt;/span&gt;&lt;/h3&gt;&lt;ul id="Wutaicol" class="collapse in"&gt;</v>
      </c>
      <c r="K214" s="1" t="str">
        <f>"&lt;li data-id=""playthrough_"&amp;VLOOKUP(G214,Zones!A:B,2,0)&amp;"_"&amp;C214&amp;""" class="""&amp;E214&amp;"""&gt;"&amp;H214&amp;"&lt;/li&gt;"</f>
        <v>&lt;li data-id="playthrough_28_6" class="f_none"&gt;Finally, follow Yuki downstairs. Before you enter the room, examine the Turtles Paradise Newsletter #6 outside before following Yuffie inside.&lt;/li&gt;</v>
      </c>
      <c r="L214" s="1" t="str">
        <f t="shared" si="3"/>
        <v>&lt;li data-id="playthrough_28_6" class="f_none"&gt;Finally, follow Yuki downstairs. Before you enter the room, examine the Turtles Paradise Newsletter #6 outside before following Yuffie inside.&lt;/li&gt;</v>
      </c>
      <c r="M214" s="2" t="s">
        <v>442</v>
      </c>
    </row>
    <row r="215" spans="1:13" x14ac:dyDescent="0.25">
      <c r="A215" s="1">
        <v>214</v>
      </c>
      <c r="B215" s="1">
        <f>VLOOKUP(G215,Zones!A:B,2,0)</f>
        <v>28</v>
      </c>
      <c r="C215" s="1">
        <f>COUNTIF($G$2:G215,G215)</f>
        <v>7</v>
      </c>
      <c r="D215" s="1" t="s">
        <v>414</v>
      </c>
      <c r="E215" s="1" t="s">
        <v>423</v>
      </c>
      <c r="F215" s="1">
        <f>LEN(H215)</f>
        <v>189</v>
      </c>
      <c r="G215" s="1" t="s">
        <v>22</v>
      </c>
      <c r="H215" s="1" t="s">
        <v>210</v>
      </c>
      <c r="J215" s="1" t="str">
        <f>"&lt;/ul&gt;&lt;h3 id="""&amp;_xlfn.ENCODEURL(G215)&amp;"""&gt;&lt;a href=""#"&amp;_xlfn.ENCODEURL(G215)&amp;"_col"" data-toggle=""collapse"" class=""btn btn-primary btn-collapse btn-sm""&gt;&lt;/a&gt;&lt;a href=""#""&gt;"&amp;G215&amp;"&lt;/a&gt; &lt;span id=""playthrough_totals_"&amp;VLOOKUP(G215,Zones!A:B,2,0)&amp;"""&gt;&lt;/span&gt;&lt;/h3&gt;&lt;ul id="""&amp;_xlfn.ENCODEURL(G215)&amp;"col"" class=""collapse in""&gt;"</f>
        <v>&lt;/ul&gt;&lt;h3 id="Wutai"&gt;&lt;a href="#Wutai_col" data-toggle="collapse" class="btn btn-primary btn-collapse btn-sm"&gt;&lt;/a&gt;&lt;a href="#"&gt;Wutai&lt;/a&gt; &lt;span id="playthrough_totals_28"&gt;&lt;/span&gt;&lt;/h3&gt;&lt;ul id="Wutaicol" class="collapse in"&gt;</v>
      </c>
      <c r="K215" s="1" t="str">
        <f>"&lt;li data-id=""playthrough_"&amp;VLOOKUP(G215,Zones!A:B,2,0)&amp;"_"&amp;C215&amp;""" class="""&amp;E215&amp;"""&gt;"&amp;H215&amp;"&lt;/li&gt;"</f>
        <v>&lt;li data-id="playthrough_28_7" class="f_none"&gt;Head back up to the section with Godo's house and ring the bell on the left. That'll open up a door in the base of that area. On the way out, grab the Elixir and Swift Bolt from the chests.&lt;/li&gt;</v>
      </c>
      <c r="L215" s="1" t="str">
        <f t="shared" si="3"/>
        <v>&lt;li data-id="playthrough_28_7" class="f_none"&gt;Head back up to the section with Godo's house and ring the bell on the left. That'll open up a door in the base of that area. On the way out, grab the Elixir and Swift Bolt from the chests.&lt;/li&gt;</v>
      </c>
      <c r="M215" s="2" t="s">
        <v>442</v>
      </c>
    </row>
    <row r="216" spans="1:13" x14ac:dyDescent="0.25">
      <c r="A216" s="1">
        <v>215</v>
      </c>
      <c r="B216" s="1">
        <f>VLOOKUP(G216,Zones!A:B,2,0)</f>
        <v>28</v>
      </c>
      <c r="C216" s="1">
        <f>COUNTIF($G$2:G216,G216)</f>
        <v>8</v>
      </c>
      <c r="D216" s="1" t="s">
        <v>414</v>
      </c>
      <c r="E216" s="1" t="s">
        <v>423</v>
      </c>
      <c r="F216" s="1">
        <f>LEN(H216)</f>
        <v>145</v>
      </c>
      <c r="G216" s="1" t="s">
        <v>22</v>
      </c>
      <c r="H216" s="1" t="s">
        <v>211</v>
      </c>
      <c r="J216" s="1" t="str">
        <f>"&lt;/ul&gt;&lt;h3 id="""&amp;_xlfn.ENCODEURL(G216)&amp;"""&gt;&lt;a href=""#"&amp;_xlfn.ENCODEURL(G216)&amp;"_col"" data-toggle=""collapse"" class=""btn btn-primary btn-collapse btn-sm""&gt;&lt;/a&gt;&lt;a href=""#""&gt;"&amp;G216&amp;"&lt;/a&gt; &lt;span id=""playthrough_totals_"&amp;VLOOKUP(G216,Zones!A:B,2,0)&amp;"""&gt;&lt;/span&gt;&lt;/h3&gt;&lt;ul id="""&amp;_xlfn.ENCODEURL(G216)&amp;"col"" class=""collapse in""&gt;"</f>
        <v>&lt;/ul&gt;&lt;h3 id="Wutai"&gt;&lt;a href="#Wutai_col" data-toggle="collapse" class="btn btn-primary btn-collapse btn-sm"&gt;&lt;/a&gt;&lt;a href="#"&gt;Wutai&lt;/a&gt; &lt;span id="playthrough_totals_28"&gt;&lt;/span&gt;&lt;/h3&gt;&lt;ul id="Wutaicol" class="collapse in"&gt;</v>
      </c>
      <c r="K216" s="1" t="str">
        <f>"&lt;li data-id=""playthrough_"&amp;VLOOKUP(G216,Zones!A:B,2,0)&amp;"_"&amp;C216&amp;""" class="""&amp;E216&amp;"""&gt;"&amp;H216&amp;"&lt;/li&gt;"</f>
        <v>&lt;li data-id="playthrough_28_8" class="f_none"&gt;Head north from the save point, up to Wa Chao. You'll find a Dragoon Lance in the cave Rude is standing in front of. Head back outside and south.&lt;/li&gt;</v>
      </c>
      <c r="L216" s="1" t="str">
        <f t="shared" si="3"/>
        <v>&lt;li data-id="playthrough_28_8" class="f_none"&gt;Head north from the save point, up to Wa Chao. You'll find a Dragoon Lance in the cave Rude is standing in front of. Head back outside and south.&lt;/li&gt;</v>
      </c>
      <c r="M216" s="2" t="s">
        <v>442</v>
      </c>
    </row>
    <row r="217" spans="1:13" x14ac:dyDescent="0.25">
      <c r="A217" s="1">
        <v>216</v>
      </c>
      <c r="B217" s="1">
        <f>VLOOKUP(G217,Zones!A:B,2,0)</f>
        <v>28</v>
      </c>
      <c r="C217" s="1">
        <f>COUNTIF($G$2:G217,G217)</f>
        <v>9</v>
      </c>
      <c r="D217" s="1" t="s">
        <v>414</v>
      </c>
      <c r="E217" s="1" t="s">
        <v>423</v>
      </c>
      <c r="F217" s="1">
        <f>LEN(H217)</f>
        <v>11</v>
      </c>
      <c r="G217" s="1" t="s">
        <v>22</v>
      </c>
      <c r="H217" s="1" t="s">
        <v>212</v>
      </c>
      <c r="J217" s="1" t="str">
        <f>"&lt;/ul&gt;&lt;h3 id="""&amp;_xlfn.ENCODEURL(G217)&amp;"""&gt;&lt;a href=""#"&amp;_xlfn.ENCODEURL(G217)&amp;"_col"" data-toggle=""collapse"" class=""btn btn-primary btn-collapse btn-sm""&gt;&lt;/a&gt;&lt;a href=""#""&gt;"&amp;G217&amp;"&lt;/a&gt; &lt;span id=""playthrough_totals_"&amp;VLOOKUP(G217,Zones!A:B,2,0)&amp;"""&gt;&lt;/span&gt;&lt;/h3&gt;&lt;ul id="""&amp;_xlfn.ENCODEURL(G217)&amp;"col"" class=""collapse in""&gt;"</f>
        <v>&lt;/ul&gt;&lt;h3 id="Wutai"&gt;&lt;a href="#Wutai_col" data-toggle="collapse" class="btn btn-primary btn-collapse btn-sm"&gt;&lt;/a&gt;&lt;a href="#"&gt;Wutai&lt;/a&gt; &lt;span id="playthrough_totals_28"&gt;&lt;/span&gt;&lt;/h3&gt;&lt;ul id="Wutaicol" class="collapse in"&gt;</v>
      </c>
      <c r="K217" s="1" t="str">
        <f>"&lt;li data-id=""playthrough_"&amp;VLOOKUP(G217,Zones!A:B,2,0)&amp;"_"&amp;C217&amp;""" class="""&amp;E217&amp;"""&gt;"&amp;H217&amp;"&lt;/li&gt;"</f>
        <v>&lt;li data-id="playthrough_28_9" class="f_none"&gt;Boss: Rapps&lt;/li&gt;</v>
      </c>
      <c r="L217" s="1" t="str">
        <f t="shared" si="3"/>
        <v>&lt;li data-id="playthrough_28_9" class="f_none"&gt;Boss: Rapps&lt;/li&gt;</v>
      </c>
      <c r="M217" s="2" t="s">
        <v>442</v>
      </c>
    </row>
    <row r="218" spans="1:13" x14ac:dyDescent="0.25">
      <c r="A218" s="1">
        <v>217</v>
      </c>
      <c r="B218" s="1">
        <f>VLOOKUP(G218,Zones!A:B,2,0)</f>
        <v>28</v>
      </c>
      <c r="C218" s="1">
        <f>COUNTIF($G$2:G218,G218)</f>
        <v>10</v>
      </c>
      <c r="D218" s="1" t="s">
        <v>414</v>
      </c>
      <c r="E218" s="1" t="s">
        <v>423</v>
      </c>
      <c r="F218" s="1">
        <f>LEN(H218)</f>
        <v>46</v>
      </c>
      <c r="G218" s="1" t="s">
        <v>22</v>
      </c>
      <c r="H218" s="1" t="s">
        <v>213</v>
      </c>
      <c r="J218" s="1" t="str">
        <f>"&lt;/ul&gt;&lt;h3 id="""&amp;_xlfn.ENCODEURL(G218)&amp;"""&gt;&lt;a href=""#"&amp;_xlfn.ENCODEURL(G218)&amp;"_col"" data-toggle=""collapse"" class=""btn btn-primary btn-collapse btn-sm""&gt;&lt;/a&gt;&lt;a href=""#""&gt;"&amp;G218&amp;"&lt;/a&gt; &lt;span id=""playthrough_totals_"&amp;VLOOKUP(G218,Zones!A:B,2,0)&amp;"""&gt;&lt;/span&gt;&lt;/h3&gt;&lt;ul id="""&amp;_xlfn.ENCODEURL(G218)&amp;"col"" class=""collapse in""&gt;"</f>
        <v>&lt;/ul&gt;&lt;h3 id="Wutai"&gt;&lt;a href="#Wutai_col" data-toggle="collapse" class="btn btn-primary btn-collapse btn-sm"&gt;&lt;/a&gt;&lt;a href="#"&gt;Wutai&lt;/a&gt; &lt;span id="playthrough_totals_28"&gt;&lt;/span&gt;&lt;/h3&gt;&lt;ul id="Wutaicol" class="collapse in"&gt;</v>
      </c>
      <c r="K218" s="1" t="str">
        <f>"&lt;li data-id=""playthrough_"&amp;VLOOKUP(G218,Zones!A:B,2,0)&amp;"_"&amp;C218&amp;""" class="""&amp;E218&amp;"""&gt;"&amp;H218&amp;"&lt;/li&gt;"</f>
        <v>&lt;li data-id="playthrough_28_10" class="f_none"&gt;After the battle you'll get your materia back!&lt;/li&gt;</v>
      </c>
      <c r="L218" s="1" t="str">
        <f t="shared" si="3"/>
        <v>&lt;li data-id="playthrough_28_10" class="f_none"&gt;After the battle you'll get your materia back!&lt;/li&gt;</v>
      </c>
      <c r="M218" s="2" t="s">
        <v>442</v>
      </c>
    </row>
    <row r="219" spans="1:13" x14ac:dyDescent="0.25">
      <c r="A219" s="1">
        <v>218</v>
      </c>
      <c r="B219" s="1">
        <f>VLOOKUP(G219,Zones!A:B,2,0)</f>
        <v>28</v>
      </c>
      <c r="C219" s="1">
        <f>COUNTIF($G$2:G219,G219)</f>
        <v>11</v>
      </c>
      <c r="D219" s="1" t="s">
        <v>414</v>
      </c>
      <c r="E219" s="1" t="s">
        <v>423</v>
      </c>
      <c r="F219" s="1">
        <f>LEN(H219)</f>
        <v>111</v>
      </c>
      <c r="G219" s="1" t="s">
        <v>22</v>
      </c>
      <c r="H219" s="1" t="s">
        <v>214</v>
      </c>
      <c r="J219" s="1" t="str">
        <f>"&lt;/ul&gt;&lt;h3 id="""&amp;_xlfn.ENCODEURL(G219)&amp;"""&gt;&lt;a href=""#"&amp;_xlfn.ENCODEURL(G219)&amp;"_col"" data-toggle=""collapse"" class=""btn btn-primary btn-collapse btn-sm""&gt;&lt;/a&gt;&lt;a href=""#""&gt;"&amp;G219&amp;"&lt;/a&gt; &lt;span id=""playthrough_totals_"&amp;VLOOKUP(G219,Zones!A:B,2,0)&amp;"""&gt;&lt;/span&gt;&lt;/h3&gt;&lt;ul id="""&amp;_xlfn.ENCODEURL(G219)&amp;"col"" class=""collapse in""&gt;"</f>
        <v>&lt;/ul&gt;&lt;h3 id="Wutai"&gt;&lt;a href="#Wutai_col" data-toggle="collapse" class="btn btn-primary btn-collapse btn-sm"&gt;&lt;/a&gt;&lt;a href="#"&gt;Wutai&lt;/a&gt; &lt;span id="playthrough_totals_28"&gt;&lt;/span&gt;&lt;/h3&gt;&lt;ul id="Wutaicol" class="collapse in"&gt;</v>
      </c>
      <c r="K219" s="1" t="str">
        <f>"&lt;li data-id=""playthrough_"&amp;VLOOKUP(G219,Zones!A:B,2,0)&amp;"_"&amp;C219&amp;""" class="""&amp;E219&amp;"""&gt;"&amp;H219&amp;"&lt;/li&gt;"</f>
        <v>&lt;li data-id="playthrough_28_11" class="f_none"&gt;Search the house on the bank opposite the save point the one full of cats to find a HP-Absorb Materia upstairs.&lt;/li&gt;</v>
      </c>
      <c r="L219" s="1" t="str">
        <f t="shared" si="3"/>
        <v>&lt;li data-id="playthrough_28_11" class="f_none"&gt;Search the house on the bank opposite the save point the one full of cats to find a HP-Absorb Materia upstairs.&lt;/li&gt;</v>
      </c>
      <c r="M219" s="2" t="s">
        <v>442</v>
      </c>
    </row>
    <row r="220" spans="1:13" x14ac:dyDescent="0.25">
      <c r="A220" s="1">
        <v>219</v>
      </c>
      <c r="B220" s="1">
        <f>VLOOKUP(G220,Zones!A:B,2,0)</f>
        <v>28</v>
      </c>
      <c r="C220" s="1">
        <f>COUNTIF($G$2:G220,G220)</f>
        <v>12</v>
      </c>
      <c r="D220" s="1" t="s">
        <v>414</v>
      </c>
      <c r="E220" s="1" t="s">
        <v>423</v>
      </c>
      <c r="F220" s="1">
        <f>LEN(H220)</f>
        <v>266</v>
      </c>
      <c r="G220" s="1" t="s">
        <v>22</v>
      </c>
      <c r="H220" s="1" t="s">
        <v>215</v>
      </c>
      <c r="J220" s="1" t="str">
        <f>"&lt;/ul&gt;&lt;h3 id="""&amp;_xlfn.ENCODEURL(G220)&amp;"""&gt;&lt;a href=""#"&amp;_xlfn.ENCODEURL(G220)&amp;"_col"" data-toggle=""collapse"" class=""btn btn-primary btn-collapse btn-sm""&gt;&lt;/a&gt;&lt;a href=""#""&gt;"&amp;G220&amp;"&lt;/a&gt; &lt;span id=""playthrough_totals_"&amp;VLOOKUP(G220,Zones!A:B,2,0)&amp;"""&gt;&lt;/span&gt;&lt;/h3&gt;&lt;ul id="""&amp;_xlfn.ENCODEURL(G220)&amp;"col"" class=""collapse in""&gt;"</f>
        <v>&lt;/ul&gt;&lt;h3 id="Wutai"&gt;&lt;a href="#Wutai_col" data-toggle="collapse" class="btn btn-primary btn-collapse btn-sm"&gt;&lt;/a&gt;&lt;a href="#"&gt;Wutai&lt;/a&gt; &lt;span id="playthrough_totals_28"&gt;&lt;/span&gt;&lt;/h3&gt;&lt;ul id="Wutaicol" class="collapse in"&gt;</v>
      </c>
      <c r="K220" s="1" t="str">
        <f>"&lt;li data-id=""playthrough_"&amp;VLOOKUP(G220,Zones!A:B,2,0)&amp;"_"&amp;C220&amp;""" class="""&amp;E220&amp;"""&gt;"&amp;H220&amp;"&lt;/li&gt;"</f>
        <v>&lt;li data-id="playthrough_28_12" class="f_none"&gt;You can pick up your prize from Turtle's Paradise now, if you read the poster outside by the door. You'll receive a Guard Source, Luck Source, Mind Source, Power Source, Speed Source, Magic Source and Megalixer. You'll also be able to buy weapons at the Weapon Shop.&lt;/li&gt;</v>
      </c>
      <c r="L220" s="1" t="str">
        <f t="shared" si="3"/>
        <v>&lt;li data-id="playthrough_28_12" class="f_none"&gt;You can pick up your prize from Turtle's Paradise now, if you read the poster outside by the door. You'll receive a Guard Source, Luck Source, Mind Source, Power Source, Speed Source, Magic Source and Megalixer. You'll also be able to buy weapons at the Weapon Shop.&lt;/li&gt;</v>
      </c>
      <c r="M220" s="2" t="s">
        <v>442</v>
      </c>
    </row>
    <row r="221" spans="1:13" x14ac:dyDescent="0.25">
      <c r="A221" s="1">
        <v>220</v>
      </c>
      <c r="B221" s="1">
        <f>VLOOKUP(G221,Zones!A:B,2,0)</f>
        <v>28</v>
      </c>
      <c r="C221" s="1">
        <f>COUNTIF($G$2:G221,G221)</f>
        <v>13</v>
      </c>
      <c r="D221" s="1" t="s">
        <v>414</v>
      </c>
      <c r="E221" s="1" t="s">
        <v>423</v>
      </c>
      <c r="F221" s="1">
        <f>LEN(H221)</f>
        <v>280</v>
      </c>
      <c r="G221" s="1" t="s">
        <v>22</v>
      </c>
      <c r="H221" s="1" t="s">
        <v>216</v>
      </c>
      <c r="J221" s="1" t="str">
        <f>"&lt;/ul&gt;&lt;h3 id="""&amp;_xlfn.ENCODEURL(G221)&amp;"""&gt;&lt;a href=""#"&amp;_xlfn.ENCODEURL(G221)&amp;"_col"" data-toggle=""collapse"" class=""btn btn-primary btn-collapse btn-sm""&gt;&lt;/a&gt;&lt;a href=""#""&gt;"&amp;G221&amp;"&lt;/a&gt; &lt;span id=""playthrough_totals_"&amp;VLOOKUP(G221,Zones!A:B,2,0)&amp;"""&gt;&lt;/span&gt;&lt;/h3&gt;&lt;ul id="""&amp;_xlfn.ENCODEURL(G221)&amp;"col"" class=""collapse in""&gt;"</f>
        <v>&lt;/ul&gt;&lt;h3 id="Wutai"&gt;&lt;a href="#Wutai_col" data-toggle="collapse" class="btn btn-primary btn-collapse btn-sm"&gt;&lt;/a&gt;&lt;a href="#"&gt;Wutai&lt;/a&gt; &lt;span id="playthrough_totals_28"&gt;&lt;/span&gt;&lt;/h3&gt;&lt;ul id="Wutaicol" class="collapse in"&gt;</v>
      </c>
      <c r="K221" s="1" t="str">
        <f>"&lt;li data-id=""playthrough_"&amp;VLOOKUP(G221,Zones!A:B,2,0)&amp;"_"&amp;C221&amp;""" class="""&amp;E221&amp;"""&gt;"&amp;H221&amp;"&lt;/li&gt;"</f>
        <v>&lt;li data-id="playthrough_28_13" class="f_none"&gt;Outside Wutai you can learn Magic Hammer from the Razor Weed on the green plains and Death Force from the Adamantaimai on the beach. Try manipulate to make this faster. You can also steal Adaman Bangles, which have a high physical defence, but no magic defence and only two slots.&lt;/li&gt;</v>
      </c>
      <c r="L221" s="1" t="str">
        <f t="shared" si="3"/>
        <v>&lt;li data-id="playthrough_28_13" class="f_none"&gt;Outside Wutai you can learn Magic Hammer from the Razor Weed on the green plains and Death Force from the Adamantaimai on the beach. Try manipulate to make this faster. You can also steal Adaman Bangles, which have a high physical defence, but no magic defence and only two slots.&lt;/li&gt;</v>
      </c>
      <c r="M221" s="2" t="s">
        <v>442</v>
      </c>
    </row>
    <row r="222" spans="1:13" x14ac:dyDescent="0.25">
      <c r="A222" s="1">
        <v>221</v>
      </c>
      <c r="B222" s="1">
        <f>VLOOKUP(G222,Zones!A:B,2,0)</f>
        <v>28</v>
      </c>
      <c r="C222" s="1">
        <f>COUNTIF($G$2:G222,G222)</f>
        <v>14</v>
      </c>
      <c r="D222" s="1" t="s">
        <v>414</v>
      </c>
      <c r="E222" s="1" t="s">
        <v>423</v>
      </c>
      <c r="F222" s="1">
        <f>LEN(H222)</f>
        <v>277</v>
      </c>
      <c r="G222" s="1" t="s">
        <v>22</v>
      </c>
      <c r="H222" s="1" t="s">
        <v>217</v>
      </c>
      <c r="J222" s="1" t="str">
        <f>"&lt;/ul&gt;&lt;h3 id="""&amp;_xlfn.ENCODEURL(G222)&amp;"""&gt;&lt;a href=""#"&amp;_xlfn.ENCODEURL(G222)&amp;"_col"" data-toggle=""collapse"" class=""btn btn-primary btn-collapse btn-sm""&gt;&lt;/a&gt;&lt;a href=""#""&gt;"&amp;G222&amp;"&lt;/a&gt; &lt;span id=""playthrough_totals_"&amp;VLOOKUP(G222,Zones!A:B,2,0)&amp;"""&gt;&lt;/span&gt;&lt;/h3&gt;&lt;ul id="""&amp;_xlfn.ENCODEURL(G222)&amp;"col"" class=""collapse in""&gt;"</f>
        <v>&lt;/ul&gt;&lt;h3 id="Wutai"&gt;&lt;a href="#Wutai_col" data-toggle="collapse" class="btn btn-primary btn-collapse btn-sm"&gt;&lt;/a&gt;&lt;a href="#"&gt;Wutai&lt;/a&gt; &lt;span id="playthrough_totals_28"&gt;&lt;/span&gt;&lt;/h3&gt;&lt;ul id="Wutaicol" class="collapse in"&gt;</v>
      </c>
      <c r="K222" s="1" t="str">
        <f>"&lt;li data-id=""playthrough_"&amp;VLOOKUP(G222,Zones!A:B,2,0)&amp;"_"&amp;C222&amp;""" class="""&amp;E222&amp;"""&gt;"&amp;H222&amp;"&lt;/li&gt;"</f>
        <v>&lt;li data-id="playthrough_28_14" class="f_none"&gt;You can also the Wutai Pagoda subquest to earn Yuffie's final limit break now, but if you do, you won't be able to complete your fourth Enemy Skill materia. You can only learn Trine in three places, and Godo is the only one you can put off until after you get the last materia.&lt;/li&gt;</v>
      </c>
      <c r="L222" s="1" t="str">
        <f t="shared" si="3"/>
        <v>&lt;li data-id="playthrough_28_14" class="f_none"&gt;You can also the Wutai Pagoda subquest to earn Yuffie's final limit break now, but if you do, you won't be able to complete your fourth Enemy Skill materia. You can only learn Trine in three places, and Godo is the only one you can put off until after you get the last materia.&lt;/li&gt;</v>
      </c>
      <c r="M222" s="2" t="s">
        <v>442</v>
      </c>
    </row>
    <row r="223" spans="1:13" x14ac:dyDescent="0.25">
      <c r="A223" s="1">
        <v>222</v>
      </c>
      <c r="B223" s="1">
        <f>VLOOKUP(G223,Zones!A:B,2,0)</f>
        <v>17</v>
      </c>
      <c r="C223" s="1">
        <f>COUNTIF($G$2:G223,G223)</f>
        <v>7</v>
      </c>
      <c r="D223" s="1" t="s">
        <v>414</v>
      </c>
      <c r="E223" s="1" t="s">
        <v>423</v>
      </c>
      <c r="F223" s="1">
        <f>LEN(H223)</f>
        <v>217</v>
      </c>
      <c r="G223" s="1" t="s">
        <v>13</v>
      </c>
      <c r="H223" s="1" t="s">
        <v>218</v>
      </c>
      <c r="J223" s="1" t="str">
        <f>"&lt;/ul&gt;&lt;h3 id="""&amp;_xlfn.ENCODEURL(G223)&amp;"""&gt;&lt;a href=""#"&amp;_xlfn.ENCODEURL(G223)&amp;"_col"" data-toggle=""collapse"" class=""btn btn-primary btn-collapse btn-sm""&gt;&lt;/a&gt;&lt;a href=""#""&gt;"&amp;G223&amp;"&lt;/a&gt; &lt;span id=""playthrough_totals_"&amp;VLOOKUP(G223,Zones!A:B,2,0)&amp;"""&gt;&lt;/span&gt;&lt;/h3&gt;&lt;ul id="""&amp;_xlfn.ENCODEURL(G223)&amp;"col"" class=""collapse in""&gt;"</f>
        <v>&lt;/ul&gt;&lt;h3 id="Gold%20Saucer"&gt;&lt;a href="#Gold%20Saucer_col" data-toggle="collapse" class="btn btn-primary btn-collapse btn-sm"&gt;&lt;/a&gt;&lt;a href="#"&gt;Gold Saucer&lt;/a&gt; &lt;span id="playthrough_totals_17"&gt;&lt;/span&gt;&lt;/h3&gt;&lt;ul id="Gold%20Saucercol" class="collapse in"&gt;</v>
      </c>
      <c r="K223" s="1" t="str">
        <f>"&lt;li data-id=""playthrough_"&amp;VLOOKUP(G223,Zones!A:B,2,0)&amp;"_"&amp;C223&amp;""" class="""&amp;E223&amp;"""&gt;"&amp;H223&amp;"&lt;/li&gt;"</f>
        <v>&lt;li data-id="playthrough_17_7" class="f_none"&gt;Enter Gold Saucer via North Corel and go to Battle Square. The Keystone is in Dio's museum, and he'll let you have it if Cloud competes in the arena. Win all eight matches to obtain a Protect Vest and a Choco Feather.&lt;/li&gt;</v>
      </c>
      <c r="L223" s="1" t="str">
        <f t="shared" si="3"/>
        <v>&lt;/ul&gt;&lt;h3 id="Gold%20Saucer"&gt;&lt;a href="#Gold%20Saucer_col" data-toggle="collapse" class="btn btn-primary btn-collapse btn-sm"&gt;&lt;/a&gt;&lt;a href="#"&gt;Gold Saucer&lt;/a&gt; &lt;span id="playthrough_totals_17"&gt;&lt;/span&gt;&lt;/h3&gt;&lt;ul id="Gold%20Saucercol" class="collapse in"&gt;&lt;li data-id="playthrough_17_7" class="f_none"&gt;Enter Gold Saucer via North Corel and go to Battle Square. The Keystone is in Dio's museum, and he'll let you have it if Cloud competes in the arena. Win all eight matches to obtain a Protect Vest and a Choco Feather.&lt;/li&gt;</v>
      </c>
      <c r="M223" s="2" t="s">
        <v>442</v>
      </c>
    </row>
    <row r="224" spans="1:13" x14ac:dyDescent="0.25">
      <c r="A224" s="1">
        <v>223</v>
      </c>
      <c r="B224" s="1">
        <f>VLOOKUP(G224,Zones!A:B,2,0)</f>
        <v>17</v>
      </c>
      <c r="C224" s="1">
        <f>COUNTIF($G$2:G224,G224)</f>
        <v>8</v>
      </c>
      <c r="D224" s="1" t="s">
        <v>414</v>
      </c>
      <c r="E224" s="1" t="s">
        <v>423</v>
      </c>
      <c r="F224" s="1">
        <f>LEN(H224)</f>
        <v>19</v>
      </c>
      <c r="G224" s="1" t="s">
        <v>13</v>
      </c>
      <c r="H224" s="1" t="s">
        <v>219</v>
      </c>
      <c r="J224" s="1" t="str">
        <f>"&lt;/ul&gt;&lt;h3 id="""&amp;_xlfn.ENCODEURL(G224)&amp;"""&gt;&lt;a href=""#"&amp;_xlfn.ENCODEURL(G224)&amp;"_col"" data-toggle=""collapse"" class=""btn btn-primary btn-collapse btn-sm""&gt;&lt;/a&gt;&lt;a href=""#""&gt;"&amp;G224&amp;"&lt;/a&gt; &lt;span id=""playthrough_totals_"&amp;VLOOKUP(G224,Zones!A:B,2,0)&amp;"""&gt;&lt;/span&gt;&lt;/h3&gt;&lt;ul id="""&amp;_xlfn.ENCODEURL(G224)&amp;"col"" class=""collapse in""&gt;"</f>
        <v>&lt;/ul&gt;&lt;h3 id="Gold%20Saucer"&gt;&lt;a href="#Gold%20Saucer_col" data-toggle="collapse" class="btn btn-primary btn-collapse btn-sm"&gt;&lt;/a&gt;&lt;a href="#"&gt;Gold Saucer&lt;/a&gt; &lt;span id="playthrough_totals_17"&gt;&lt;/span&gt;&lt;/h3&gt;&lt;ul id="Gold%20Saucercol" class="collapse in"&gt;</v>
      </c>
      <c r="K224" s="1" t="str">
        <f>"&lt;li data-id=""playthrough_"&amp;VLOOKUP(G224,Zones!A:B,2,0)&amp;"_"&amp;C224&amp;""" class="""&amp;E224&amp;"""&gt;"&amp;H224&amp;"&lt;/li&gt;"</f>
        <v>&lt;li data-id="playthrough_17_8" class="f_none"&gt;Boss: Battle Square&lt;/li&gt;</v>
      </c>
      <c r="L224" s="1" t="str">
        <f t="shared" si="3"/>
        <v>&lt;li data-id="playthrough_17_8" class="f_none"&gt;Boss: Battle Square&lt;/li&gt;</v>
      </c>
      <c r="M224" s="2" t="s">
        <v>442</v>
      </c>
    </row>
    <row r="225" spans="1:13" x14ac:dyDescent="0.25">
      <c r="A225" s="1">
        <v>224</v>
      </c>
      <c r="B225" s="1">
        <f>VLOOKUP(G225,Zones!A:B,2,0)</f>
        <v>17</v>
      </c>
      <c r="C225" s="1">
        <f>COUNTIF($G$2:G225,G225)</f>
        <v>9</v>
      </c>
      <c r="D225" s="1" t="s">
        <v>414</v>
      </c>
      <c r="E225" s="1" t="s">
        <v>423</v>
      </c>
      <c r="F225" s="1">
        <f>LEN(H225)</f>
        <v>72</v>
      </c>
      <c r="G225" s="1" t="s">
        <v>13</v>
      </c>
      <c r="H225" s="1" t="s">
        <v>220</v>
      </c>
      <c r="J225" s="1" t="str">
        <f>"&lt;/ul&gt;&lt;h3 id="""&amp;_xlfn.ENCODEURL(G225)&amp;"""&gt;&lt;a href=""#"&amp;_xlfn.ENCODEURL(G225)&amp;"_col"" data-toggle=""collapse"" class=""btn btn-primary btn-collapse btn-sm""&gt;&lt;/a&gt;&lt;a href=""#""&gt;"&amp;G225&amp;"&lt;/a&gt; &lt;span id=""playthrough_totals_"&amp;VLOOKUP(G225,Zones!A:B,2,0)&amp;"""&gt;&lt;/span&gt;&lt;/h3&gt;&lt;ul id="""&amp;_xlfn.ENCODEURL(G225)&amp;"col"" class=""collapse in""&gt;"</f>
        <v>&lt;/ul&gt;&lt;h3 id="Gold%20Saucer"&gt;&lt;a href="#Gold%20Saucer_col" data-toggle="collapse" class="btn btn-primary btn-collapse btn-sm"&gt;&lt;/a&gt;&lt;a href="#"&gt;Gold Saucer&lt;/a&gt; &lt;span id="playthrough_totals_17"&gt;&lt;/span&gt;&lt;/h3&gt;&lt;ul id="Gold%20Saucercol" class="collapse in"&gt;</v>
      </c>
      <c r="K225" s="1" t="str">
        <f>"&lt;li data-id=""playthrough_"&amp;VLOOKUP(G225,Zones!A:B,2,0)&amp;"_"&amp;C225&amp;""" class="""&amp;E225&amp;"""&gt;"&amp;H225&amp;"&lt;/li&gt;"</f>
        <v>&lt;li data-id="playthrough_17_9" class="f_none"&gt;After the date event, check the cabinet in the hotel room for an Elixir.&lt;/li&gt;</v>
      </c>
      <c r="L225" s="1" t="str">
        <f t="shared" si="3"/>
        <v>&lt;li data-id="playthrough_17_9" class="f_none"&gt;After the date event, check the cabinet in the hotel room for an Elixir.&lt;/li&gt;</v>
      </c>
      <c r="M225" s="2" t="s">
        <v>442</v>
      </c>
    </row>
    <row r="226" spans="1:13" x14ac:dyDescent="0.25">
      <c r="A226" s="1">
        <v>225</v>
      </c>
      <c r="B226" s="1">
        <f>VLOOKUP(G226,Zones!A:B,2,0)</f>
        <v>17</v>
      </c>
      <c r="C226" s="1">
        <f>COUNTIF($G$2:G226,G226)</f>
        <v>10</v>
      </c>
      <c r="D226" s="1" t="s">
        <v>414</v>
      </c>
      <c r="E226" s="1" t="s">
        <v>423</v>
      </c>
      <c r="F226" s="1">
        <f>LEN(H226)</f>
        <v>64</v>
      </c>
      <c r="G226" s="1" t="s">
        <v>13</v>
      </c>
      <c r="H226" s="1" t="s">
        <v>221</v>
      </c>
      <c r="J226" s="1" t="str">
        <f>"&lt;/ul&gt;&lt;h3 id="""&amp;_xlfn.ENCODEURL(G226)&amp;"""&gt;&lt;a href=""#"&amp;_xlfn.ENCODEURL(G226)&amp;"_col"" data-toggle=""collapse"" class=""btn btn-primary btn-collapse btn-sm""&gt;&lt;/a&gt;&lt;a href=""#""&gt;"&amp;G226&amp;"&lt;/a&gt; &lt;span id=""playthrough_totals_"&amp;VLOOKUP(G226,Zones!A:B,2,0)&amp;"""&gt;&lt;/span&gt;&lt;/h3&gt;&lt;ul id="""&amp;_xlfn.ENCODEURL(G226)&amp;"col"" class=""collapse in""&gt;"</f>
        <v>&lt;/ul&gt;&lt;h3 id="Gold%20Saucer"&gt;&lt;a href="#Gold%20Saucer_col" data-toggle="collapse" class="btn btn-primary btn-collapse btn-sm"&gt;&lt;/a&gt;&lt;a href="#"&gt;Gold Saucer&lt;/a&gt; &lt;span id="playthrough_totals_17"&gt;&lt;/span&gt;&lt;/h3&gt;&lt;ul id="Gold%20Saucercol" class="collapse in"&gt;</v>
      </c>
      <c r="K226" s="1" t="str">
        <f>"&lt;li data-id=""playthrough_"&amp;VLOOKUP(G226,Zones!A:B,2,0)&amp;"_"&amp;C226&amp;""" class="""&amp;E226&amp;"""&gt;"&amp;H226&amp;"&lt;/li&gt;"</f>
        <v>&lt;li data-id="playthrough_17_10" class="f_none"&gt;FC Battle 9 is available now. The prize is 3 turbo-ethers again.&lt;/li&gt;</v>
      </c>
      <c r="L226" s="1" t="str">
        <f t="shared" si="3"/>
        <v>&lt;li data-id="playthrough_17_10" class="f_none"&gt;FC Battle 9 is available now. The prize is 3 turbo-ethers again.&lt;/li&gt;</v>
      </c>
      <c r="M226" s="2" t="s">
        <v>442</v>
      </c>
    </row>
    <row r="227" spans="1:13" x14ac:dyDescent="0.25">
      <c r="A227" s="1">
        <v>226</v>
      </c>
      <c r="B227" s="1">
        <f>VLOOKUP(G227,Zones!A:B,2,0)</f>
        <v>29</v>
      </c>
      <c r="C227" s="1">
        <f>COUNTIF($G$2:G227,G227)</f>
        <v>1</v>
      </c>
      <c r="D227" s="1" t="s">
        <v>414</v>
      </c>
      <c r="E227" s="1" t="s">
        <v>423</v>
      </c>
      <c r="F227" s="1">
        <f>LEN(H227)</f>
        <v>145</v>
      </c>
      <c r="G227" s="1" t="s">
        <v>23</v>
      </c>
      <c r="H227" s="1" t="s">
        <v>222</v>
      </c>
      <c r="J227" s="1" t="str">
        <f>"&lt;/ul&gt;&lt;h3 id="""&amp;_xlfn.ENCODEURL(G227)&amp;"""&gt;&lt;a href=""#"&amp;_xlfn.ENCODEURL(G227)&amp;"_col"" data-toggle=""collapse"" class=""btn btn-primary btn-collapse btn-sm""&gt;&lt;/a&gt;&lt;a href=""#""&gt;"&amp;G227&amp;"&lt;/a&gt; &lt;span id=""playthrough_totals_"&amp;VLOOKUP(G227,Zones!A:B,2,0)&amp;"""&gt;&lt;/span&gt;&lt;/h3&gt;&lt;ul id="""&amp;_xlfn.ENCODEURL(G227)&amp;"col""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27" s="1" t="str">
        <f>"&lt;li data-id=""playthrough_"&amp;VLOOKUP(G227,Zones!A:B,2,0)&amp;"_"&amp;C227&amp;""" class="""&amp;E227&amp;"""&gt;"&amp;H227&amp;"&lt;/li&gt;"</f>
        <v>&lt;li data-id="playthrough_29_1" class="f_none"&gt;The temple is on an island south of Junon. You can get the Tiny Bronto there by going down the river near Nibelheim then around the island chain.&lt;/li&gt;</v>
      </c>
      <c r="L227" s="1" t="str">
        <f t="shared" si="3"/>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in"&gt;&lt;li data-id="playthrough_29_1" class="f_none"&gt;The temple is on an island south of Junon. You can get the Tiny Bronto there by going down the river near Nibelheim then around the island chain.&lt;/li&gt;</v>
      </c>
      <c r="M227" s="2" t="s">
        <v>442</v>
      </c>
    </row>
    <row r="228" spans="1:13" x14ac:dyDescent="0.25">
      <c r="A228" s="1">
        <v>227</v>
      </c>
      <c r="B228" s="1">
        <f>VLOOKUP(G228,Zones!A:B,2,0)</f>
        <v>29</v>
      </c>
      <c r="C228" s="1">
        <f>COUNTIF($G$2:G228,G228)</f>
        <v>2</v>
      </c>
      <c r="D228" s="1" t="s">
        <v>414</v>
      </c>
      <c r="E228" s="1" t="s">
        <v>423</v>
      </c>
      <c r="F228" s="1">
        <f>LEN(H228)</f>
        <v>208</v>
      </c>
      <c r="G228" s="1" t="s">
        <v>23</v>
      </c>
      <c r="H228" s="1" t="s">
        <v>223</v>
      </c>
      <c r="J228" s="1" t="str">
        <f>"&lt;/ul&gt;&lt;h3 id="""&amp;_xlfn.ENCODEURL(G228)&amp;"""&gt;&lt;a href=""#"&amp;_xlfn.ENCODEURL(G228)&amp;"_col"" data-toggle=""collapse"" class=""btn btn-primary btn-collapse btn-sm""&gt;&lt;/a&gt;&lt;a href=""#""&gt;"&amp;G228&amp;"&lt;/a&gt; &lt;span id=""playthrough_totals_"&amp;VLOOKUP(G228,Zones!A:B,2,0)&amp;"""&gt;&lt;/span&gt;&lt;/h3&gt;&lt;ul id="""&amp;_xlfn.ENCODEURL(G228)&amp;"col""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28" s="1" t="str">
        <f>"&lt;li data-id=""playthrough_"&amp;VLOOKUP(G228,Zones!A:B,2,0)&amp;"_"&amp;C228&amp;""" class="""&amp;E228&amp;"""&gt;"&amp;H228&amp;"&lt;/li&gt;"</f>
        <v>&lt;li data-id="playthrough_29_2" class="f_none"&gt;After getting the keystone from Tseng put it on the alter, and you'll find yourself in a labyrinth. Take the stairs and then the vines down. Run under the steps to the visible chest, which contains a trident.&lt;/li&gt;</v>
      </c>
      <c r="L228" s="1" t="str">
        <f t="shared" si="3"/>
        <v>&lt;li data-id="playthrough_29_2" class="f_none"&gt;After getting the keystone from Tseng put it on the alter, and you'll find yourself in a labyrinth. Take the stairs and then the vines down. Run under the steps to the visible chest, which contains a trident.&lt;/li&gt;</v>
      </c>
      <c r="M228" s="2" t="s">
        <v>442</v>
      </c>
    </row>
    <row r="229" spans="1:13" x14ac:dyDescent="0.25">
      <c r="A229" s="1">
        <v>228</v>
      </c>
      <c r="B229" s="1">
        <f>VLOOKUP(G229,Zones!A:B,2,0)</f>
        <v>29</v>
      </c>
      <c r="C229" s="1">
        <f>COUNTIF($G$2:G229,G229)</f>
        <v>3</v>
      </c>
      <c r="D229" s="1" t="s">
        <v>414</v>
      </c>
      <c r="E229" s="1" t="s">
        <v>423</v>
      </c>
      <c r="F229" s="1">
        <f>LEN(H229)</f>
        <v>263</v>
      </c>
      <c r="G229" s="1" t="s">
        <v>23</v>
      </c>
      <c r="H229" s="1" t="s">
        <v>224</v>
      </c>
      <c r="J229" s="1" t="str">
        <f>"&lt;/ul&gt;&lt;h3 id="""&amp;_xlfn.ENCODEURL(G229)&amp;"""&gt;&lt;a href=""#"&amp;_xlfn.ENCODEURL(G229)&amp;"_col"" data-toggle=""collapse"" class=""btn btn-primary btn-collapse btn-sm""&gt;&lt;/a&gt;&lt;a href=""#""&gt;"&amp;G229&amp;"&lt;/a&gt; &lt;span id=""playthrough_totals_"&amp;VLOOKUP(G229,Zones!A:B,2,0)&amp;"""&gt;&lt;/span&gt;&lt;/h3&gt;&lt;ul id="""&amp;_xlfn.ENCODEURL(G229)&amp;"col""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29" s="1" t="str">
        <f>"&lt;li data-id=""playthrough_"&amp;VLOOKUP(G229,Zones!A:B,2,0)&amp;"_"&amp;C229&amp;""" class="""&amp;E229&amp;"""&gt;"&amp;H229&amp;"&lt;/li&gt;"</f>
        <v>&lt;li data-id="playthrough_29_3" class="f_none"&gt;From the chest, go down the steps to the right, then climb the vines up. Try to walk through the doorway. It's blocked so go left up the stairs and then up the vines. You'll be following the little wizard, and you'll pick up a mind source at the top of the vines.&lt;/li&gt;</v>
      </c>
      <c r="L229" s="1" t="str">
        <f t="shared" si="3"/>
        <v>&lt;li data-id="playthrough_29_3" class="f_none"&gt;From the chest, go down the steps to the right, then climb the vines up. Try to walk through the doorway. It's blocked so go left up the stairs and then up the vines. You'll be following the little wizard, and you'll pick up a mind source at the top of the vines.&lt;/li&gt;</v>
      </c>
      <c r="M229" s="2" t="s">
        <v>442</v>
      </c>
    </row>
    <row r="230" spans="1:13" x14ac:dyDescent="0.25">
      <c r="A230" s="1">
        <v>229</v>
      </c>
      <c r="B230" s="1">
        <f>VLOOKUP(G230,Zones!A:B,2,0)</f>
        <v>29</v>
      </c>
      <c r="C230" s="1">
        <f>COUNTIF($G$2:G230,G230)</f>
        <v>4</v>
      </c>
      <c r="D230" s="1" t="s">
        <v>414</v>
      </c>
      <c r="E230" s="1" t="s">
        <v>423</v>
      </c>
      <c r="F230" s="1">
        <f>LEN(H230)</f>
        <v>193</v>
      </c>
      <c r="G230" s="1" t="s">
        <v>23</v>
      </c>
      <c r="H230" s="1" t="s">
        <v>225</v>
      </c>
      <c r="J230" s="1" t="str">
        <f>"&lt;/ul&gt;&lt;h3 id="""&amp;_xlfn.ENCODEURL(G230)&amp;"""&gt;&lt;a href=""#"&amp;_xlfn.ENCODEURL(G230)&amp;"_col"" data-toggle=""collapse"" class=""btn btn-primary btn-collapse btn-sm""&gt;&lt;/a&gt;&lt;a href=""#""&gt;"&amp;G230&amp;"&lt;/a&gt; &lt;span id=""playthrough_totals_"&amp;VLOOKUP(G230,Zones!A:B,2,0)&amp;"""&gt;&lt;/span&gt;&lt;/h3&gt;&lt;ul id="""&amp;_xlfn.ENCODEURL(G230)&amp;"col""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0" s="1" t="str">
        <f>"&lt;li data-id=""playthrough_"&amp;VLOOKUP(G230,Zones!A:B,2,0)&amp;"_"&amp;C230&amp;""" class="""&amp;E230&amp;"""&gt;"&amp;H230&amp;"&lt;/li&gt;"</f>
        <v>&lt;li data-id="playthrough_29_4" class="f_none"&gt;Follow the wizard into the room down the steps from the mind source. You can pick up a Silver Rifle in the chest, as well as buy items, heal yourself, and save your game with the little wizard.&lt;/li&gt;</v>
      </c>
      <c r="L230" s="1" t="str">
        <f t="shared" si="3"/>
        <v>&lt;li data-id="playthrough_29_4" class="f_none"&gt;Follow the wizard into the room down the steps from the mind source. You can pick up a Silver Rifle in the chest, as well as buy items, heal yourself, and save your game with the little wizard.&lt;/li&gt;</v>
      </c>
      <c r="M230" s="2" t="s">
        <v>442</v>
      </c>
    </row>
    <row r="231" spans="1:13" x14ac:dyDescent="0.25">
      <c r="A231" s="1">
        <v>230</v>
      </c>
      <c r="B231" s="1">
        <f>VLOOKUP(G231,Zones!A:B,2,0)</f>
        <v>29</v>
      </c>
      <c r="C231" s="1">
        <f>COUNTIF($G$2:G231,G231)</f>
        <v>5</v>
      </c>
      <c r="D231" s="1" t="s">
        <v>414</v>
      </c>
      <c r="E231" s="1" t="s">
        <v>423</v>
      </c>
      <c r="F231" s="1">
        <f>LEN(H231)</f>
        <v>117</v>
      </c>
      <c r="G231" s="1" t="s">
        <v>23</v>
      </c>
      <c r="H231" s="1" t="s">
        <v>226</v>
      </c>
      <c r="J231" s="1" t="str">
        <f>"&lt;/ul&gt;&lt;h3 id="""&amp;_xlfn.ENCODEURL(G231)&amp;"""&gt;&lt;a href=""#"&amp;_xlfn.ENCODEURL(G231)&amp;"_col"" data-toggle=""collapse"" class=""btn btn-primary btn-collapse btn-sm""&gt;&lt;/a&gt;&lt;a href=""#""&gt;"&amp;G231&amp;"&lt;/a&gt; &lt;span id=""playthrough_totals_"&amp;VLOOKUP(G231,Zones!A:B,2,0)&amp;"""&gt;&lt;/span&gt;&lt;/h3&gt;&lt;ul id="""&amp;_xlfn.ENCODEURL(G231)&amp;"col""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1" s="1" t="str">
        <f>"&lt;li data-id=""playthrough_"&amp;VLOOKUP(G231,Zones!A:B,2,0)&amp;"_"&amp;C231&amp;""" class="""&amp;E231&amp;"""&gt;"&amp;H231&amp;"&lt;/li&gt;"</f>
        <v>&lt;li data-id="playthrough_29_5" class="f_none"&gt;Head back outside and down the vines you just climbed up. Go through the doorway at the bottom to grab a Turbo Ether.&lt;/li&gt;</v>
      </c>
      <c r="L231" s="1" t="str">
        <f t="shared" si="3"/>
        <v>&lt;li data-id="playthrough_29_5" class="f_none"&gt;Head back outside and down the vines you just climbed up. Go through the doorway at the bottom to grab a Turbo Ether.&lt;/li&gt;</v>
      </c>
      <c r="M231" s="2" t="s">
        <v>442</v>
      </c>
    </row>
    <row r="232" spans="1:13" x14ac:dyDescent="0.25">
      <c r="A232" s="1">
        <v>231</v>
      </c>
      <c r="B232" s="1">
        <f>VLOOKUP(G232,Zones!A:B,2,0)</f>
        <v>29</v>
      </c>
      <c r="C232" s="1">
        <f>COUNTIF($G$2:G232,G232)</f>
        <v>6</v>
      </c>
      <c r="D232" s="1" t="s">
        <v>414</v>
      </c>
      <c r="E232" s="1" t="s">
        <v>423</v>
      </c>
      <c r="F232" s="1">
        <f>LEN(H232)</f>
        <v>128</v>
      </c>
      <c r="G232" s="1" t="s">
        <v>23</v>
      </c>
      <c r="H232" s="1" t="s">
        <v>227</v>
      </c>
      <c r="J232" s="1" t="str">
        <f>"&lt;/ul&gt;&lt;h3 id="""&amp;_xlfn.ENCODEURL(G232)&amp;"""&gt;&lt;a href=""#"&amp;_xlfn.ENCODEURL(G232)&amp;"_col"" data-toggle=""collapse"" class=""btn btn-primary btn-collapse btn-sm""&gt;&lt;/a&gt;&lt;a href=""#""&gt;"&amp;G232&amp;"&lt;/a&gt; &lt;span id=""playthrough_totals_"&amp;VLOOKUP(G232,Zones!A:B,2,0)&amp;"""&gt;&lt;/span&gt;&lt;/h3&gt;&lt;ul id="""&amp;_xlfn.ENCODEURL(G232)&amp;"col""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2" s="1" t="str">
        <f>"&lt;li data-id=""playthrough_"&amp;VLOOKUP(G232,Zones!A:B,2,0)&amp;"_"&amp;C232&amp;""" class="""&amp;E232&amp;"""&gt;"&amp;H232&amp;"&lt;/li&gt;"</f>
        <v>&lt;li data-id="playthrough_29_6" class="f_none"&gt;Head down all the stairs to the bottom left of the screen. Climb down the short vines to open a chest containing a rocket punch.&lt;/li&gt;</v>
      </c>
      <c r="L232" s="1" t="str">
        <f t="shared" si="3"/>
        <v>&lt;li data-id="playthrough_29_6" class="f_none"&gt;Head down all the stairs to the bottom left of the screen. Climb down the short vines to open a chest containing a rocket punch.&lt;/li&gt;</v>
      </c>
      <c r="M232" s="2" t="s">
        <v>442</v>
      </c>
    </row>
    <row r="233" spans="1:13" x14ac:dyDescent="0.25">
      <c r="A233" s="1">
        <v>232</v>
      </c>
      <c r="B233" s="1">
        <f>VLOOKUP(G233,Zones!A:B,2,0)</f>
        <v>29</v>
      </c>
      <c r="C233" s="1">
        <f>COUNTIF($G$2:G233,G233)</f>
        <v>7</v>
      </c>
      <c r="D233" s="1" t="s">
        <v>414</v>
      </c>
      <c r="E233" s="1" t="s">
        <v>423</v>
      </c>
      <c r="F233" s="1">
        <f>LEN(H233)</f>
        <v>183</v>
      </c>
      <c r="G233" s="1" t="s">
        <v>23</v>
      </c>
      <c r="H233" s="1" t="s">
        <v>228</v>
      </c>
      <c r="J233" s="1" t="str">
        <f>"&lt;/ul&gt;&lt;h3 id="""&amp;_xlfn.ENCODEURL(G233)&amp;"""&gt;&lt;a href=""#"&amp;_xlfn.ENCODEURL(G233)&amp;"_col"" data-toggle=""collapse"" class=""btn btn-primary btn-collapse btn-sm""&gt;&lt;/a&gt;&lt;a href=""#""&gt;"&amp;G233&amp;"&lt;/a&gt; &lt;span id=""playthrough_totals_"&amp;VLOOKUP(G233,Zones!A:B,2,0)&amp;"""&gt;&lt;/span&gt;&lt;/h3&gt;&lt;ul id="""&amp;_xlfn.ENCODEURL(G233)&amp;"col""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3" s="1" t="str">
        <f>"&lt;li data-id=""playthrough_"&amp;VLOOKUP(G233,Zones!A:B,2,0)&amp;"_"&amp;C233&amp;""" class="""&amp;E233&amp;"""&gt;"&amp;H233&amp;"&lt;/li&gt;"</f>
        <v>&lt;li data-id="playthrough_29_7" class="f_none"&gt;From here, climb the vines up. Ignore the ancient wizard and go the other way, under the doorway to the north. Go right down the stairs, then climb the vines up the Luck Plus Materia.&lt;/li&gt;</v>
      </c>
      <c r="L233" s="1" t="str">
        <f t="shared" si="3"/>
        <v>&lt;li data-id="playthrough_29_7" class="f_none"&gt;From here, climb the vines up. Ignore the ancient wizard and go the other way, under the doorway to the north. Go right down the stairs, then climb the vines up the Luck Plus Materia.&lt;/li&gt;</v>
      </c>
      <c r="M233" s="2" t="s">
        <v>442</v>
      </c>
    </row>
    <row r="234" spans="1:13" x14ac:dyDescent="0.25">
      <c r="A234" s="1">
        <v>233</v>
      </c>
      <c r="B234" s="1">
        <f>VLOOKUP(G234,Zones!A:B,2,0)</f>
        <v>29</v>
      </c>
      <c r="C234" s="1">
        <f>COUNTIF($G$2:G234,G234)</f>
        <v>8</v>
      </c>
      <c r="D234" s="1" t="s">
        <v>414</v>
      </c>
      <c r="E234" s="1" t="s">
        <v>423</v>
      </c>
      <c r="F234" s="1">
        <f>LEN(H234)</f>
        <v>190</v>
      </c>
      <c r="G234" s="1" t="s">
        <v>23</v>
      </c>
      <c r="H234" s="1" t="s">
        <v>229</v>
      </c>
      <c r="J234" s="1" t="str">
        <f>"&lt;/ul&gt;&lt;h3 id="""&amp;_xlfn.ENCODEURL(G234)&amp;"""&gt;&lt;a href=""#"&amp;_xlfn.ENCODEURL(G234)&amp;"_col"" data-toggle=""collapse"" class=""btn btn-primary btn-collapse btn-sm""&gt;&lt;/a&gt;&lt;a href=""#""&gt;"&amp;G234&amp;"&lt;/a&gt; &lt;span id=""playthrough_totals_"&amp;VLOOKUP(G234,Zones!A:B,2,0)&amp;"""&gt;&lt;/span&gt;&lt;/h3&gt;&lt;ul id="""&amp;_xlfn.ENCODEURL(G234)&amp;"col""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4" s="1" t="str">
        <f>"&lt;li data-id=""playthrough_"&amp;VLOOKUP(G234,Zones!A:B,2,0)&amp;"_"&amp;C234&amp;""" class="""&amp;E234&amp;"""&gt;"&amp;H234&amp;"&lt;/li&gt;"</f>
        <v>&lt;li data-id="playthrough_29_8" class="f_none"&gt;Now follow the other Ancient. Dodge the boulders in the room you end up in you'll need to be in a position where Cloud ends up in the 'u' shaped gap and grab the Morph Materia along the way.&lt;/li&gt;</v>
      </c>
      <c r="L234" s="1" t="str">
        <f t="shared" si="3"/>
        <v>&lt;li data-id="playthrough_29_8" class="f_none"&gt;Now follow the other Ancient. Dodge the boulders in the room you end up in you'll need to be in a position where Cloud ends up in the 'u' shaped gap and grab the Morph Materia along the way.&lt;/li&gt;</v>
      </c>
      <c r="M234" s="2" t="s">
        <v>442</v>
      </c>
    </row>
    <row r="235" spans="1:13" x14ac:dyDescent="0.25">
      <c r="A235" s="1">
        <v>234</v>
      </c>
      <c r="B235" s="1">
        <f>VLOOKUP(G235,Zones!A:B,2,0)</f>
        <v>29</v>
      </c>
      <c r="C235" s="1">
        <f>COUNTIF($G$2:G235,G235)</f>
        <v>9</v>
      </c>
      <c r="D235" s="1" t="s">
        <v>414</v>
      </c>
      <c r="E235" s="1" t="s">
        <v>423</v>
      </c>
      <c r="F235" s="1">
        <f>LEN(H235)</f>
        <v>232</v>
      </c>
      <c r="G235" s="1" t="s">
        <v>23</v>
      </c>
      <c r="H235" s="1" t="s">
        <v>230</v>
      </c>
      <c r="J235" s="1" t="str">
        <f>"&lt;/ul&gt;&lt;h3 id="""&amp;_xlfn.ENCODEURL(G235)&amp;"""&gt;&lt;a href=""#"&amp;_xlfn.ENCODEURL(G235)&amp;"_col"" data-toggle=""collapse"" class=""btn btn-primary btn-collapse btn-sm""&gt;&lt;/a&gt;&lt;a href=""#""&gt;"&amp;G235&amp;"&lt;/a&gt; &lt;span id=""playthrough_totals_"&amp;VLOOKUP(G235,Zones!A:B,2,0)&amp;"""&gt;&lt;/span&gt;&lt;/h3&gt;&lt;ul id="""&amp;_xlfn.ENCODEURL(G235)&amp;"col""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5" s="1" t="str">
        <f>"&lt;li data-id=""playthrough_"&amp;VLOOKUP(G235,Zones!A:B,2,0)&amp;"_"&amp;C235&amp;""" class="""&amp;E235&amp;"""&gt;"&amp;H235&amp;"&lt;/li&gt;"</f>
        <v>&lt;li data-id="playthrough_29_9" class="f_none"&gt;In the clock room, you can pick up the following items; 4 Princess Guard, 5 Ribbon, 7 Trumpet Shell, 8 Megalixer. If you let the second hand knock you off the clockface, you'll fall down to a fight and a chest containing a nail bat.&lt;/li&gt;</v>
      </c>
      <c r="L235" s="1" t="str">
        <f t="shared" si="3"/>
        <v>&lt;li data-id="playthrough_29_9" class="f_none"&gt;In the clock room, you can pick up the following items; 4 Princess Guard, 5 Ribbon, 7 Trumpet Shell, 8 Megalixer. If you let the second hand knock you off the clockface, you'll fall down to a fight and a chest containing a nail bat.&lt;/li&gt;</v>
      </c>
      <c r="M235" s="2" t="s">
        <v>442</v>
      </c>
    </row>
    <row r="236" spans="1:13" x14ac:dyDescent="0.25">
      <c r="A236" s="1">
        <v>235</v>
      </c>
      <c r="B236" s="1">
        <f>VLOOKUP(G236,Zones!A:B,2,0)</f>
        <v>29</v>
      </c>
      <c r="C236" s="1">
        <f>COUNTIF($G$2:G236,G236)</f>
        <v>10</v>
      </c>
      <c r="D236" s="1" t="s">
        <v>414</v>
      </c>
      <c r="E236" s="1" t="s">
        <v>423</v>
      </c>
      <c r="F236" s="1">
        <f>LEN(H236)</f>
        <v>31</v>
      </c>
      <c r="G236" s="1" t="s">
        <v>23</v>
      </c>
      <c r="H236" s="1" t="s">
        <v>231</v>
      </c>
      <c r="J236" s="1" t="str">
        <f>"&lt;/ul&gt;&lt;h3 id="""&amp;_xlfn.ENCODEURL(G236)&amp;"""&gt;&lt;a href=""#"&amp;_xlfn.ENCODEURL(G236)&amp;"_col"" data-toggle=""collapse"" class=""btn btn-primary btn-collapse btn-sm""&gt;&lt;/a&gt;&lt;a href=""#""&gt;"&amp;G236&amp;"&lt;/a&gt; &lt;span id=""playthrough_totals_"&amp;VLOOKUP(G236,Zones!A:B,2,0)&amp;"""&gt;&lt;/span&gt;&lt;/h3&gt;&lt;ul id="""&amp;_xlfn.ENCODEURL(G236)&amp;"col""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6" s="1" t="str">
        <f>"&lt;li data-id=""playthrough_"&amp;VLOOKUP(G236,Zones!A:B,2,0)&amp;"_"&amp;C236&amp;""" class="""&amp;E236&amp;"""&gt;"&amp;H236&amp;"&lt;/li&gt;"</f>
        <v>&lt;li data-id="playthrough_29_10" class="f_none"&gt;To continue, go through door 6.&lt;/li&gt;</v>
      </c>
      <c r="L236" s="1" t="str">
        <f t="shared" si="3"/>
        <v>&lt;li data-id="playthrough_29_10" class="f_none"&gt;To continue, go through door 6.&lt;/li&gt;</v>
      </c>
      <c r="M236" s="2" t="s">
        <v>442</v>
      </c>
    </row>
    <row r="237" spans="1:13" x14ac:dyDescent="0.25">
      <c r="A237" s="1">
        <v>236</v>
      </c>
      <c r="B237" s="1">
        <f>VLOOKUP(G237,Zones!A:B,2,0)</f>
        <v>29</v>
      </c>
      <c r="C237" s="1">
        <f>COUNTIF($G$2:G237,G237)</f>
        <v>11</v>
      </c>
      <c r="D237" s="1" t="s">
        <v>414</v>
      </c>
      <c r="E237" s="1" t="s">
        <v>423</v>
      </c>
      <c r="F237" s="1">
        <f>LEN(H237)</f>
        <v>267</v>
      </c>
      <c r="G237" s="1" t="s">
        <v>23</v>
      </c>
      <c r="H237" s="1" t="s">
        <v>232</v>
      </c>
      <c r="J237" s="1" t="str">
        <f>"&lt;/ul&gt;&lt;h3 id="""&amp;_xlfn.ENCODEURL(G237)&amp;"""&gt;&lt;a href=""#"&amp;_xlfn.ENCODEURL(G237)&amp;"_col"" data-toggle=""collapse"" class=""btn btn-primary btn-collapse btn-sm""&gt;&lt;/a&gt;&lt;a href=""#""&gt;"&amp;G237&amp;"&lt;/a&gt; &lt;span id=""playthrough_totals_"&amp;VLOOKUP(G237,Zones!A:B,2,0)&amp;"""&gt;&lt;/span&gt;&lt;/h3&gt;&lt;ul id="""&amp;_xlfn.ENCODEURL(G237)&amp;"col""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7" s="1" t="str">
        <f>"&lt;li data-id=""playthrough_"&amp;VLOOKUP(G237,Zones!A:B,2,0)&amp;"_"&amp;C237&amp;""" class="""&amp;E237&amp;"""&gt;"&amp;H237&amp;"&lt;/li&gt;"</f>
        <v>&lt;li data-id="playthrough_29_11" class="f_none"&gt;The little wizard will go through the door at the top left first. To catch him, jump down one level and head through the second door from the right. Otherwise, watch the doors he goes through and where he comes out and try to run into the door he'll be coming out of.&lt;/li&gt;</v>
      </c>
      <c r="L237" s="1" t="str">
        <f t="shared" si="3"/>
        <v>&lt;li data-id="playthrough_29_11" class="f_none"&gt;The little wizard will go through the door at the top left first. To catch him, jump down one level and head through the second door from the right. Otherwise, watch the doors he goes through and where he comes out and try to run into the door he'll be coming out of.&lt;/li&gt;</v>
      </c>
      <c r="M237" s="2" t="s">
        <v>442</v>
      </c>
    </row>
    <row r="238" spans="1:13" x14ac:dyDescent="0.25">
      <c r="A238" s="1">
        <v>237</v>
      </c>
      <c r="B238" s="1">
        <f>VLOOKUP(G238,Zones!A:B,2,0)</f>
        <v>29</v>
      </c>
      <c r="C238" s="1">
        <f>COUNTIF($G$2:G238,G238)</f>
        <v>12</v>
      </c>
      <c r="D238" s="1" t="s">
        <v>414</v>
      </c>
      <c r="E238" s="1" t="s">
        <v>423</v>
      </c>
      <c r="F238" s="1">
        <f>LEN(H238)</f>
        <v>218</v>
      </c>
      <c r="G238" s="1" t="s">
        <v>23</v>
      </c>
      <c r="H238" s="1" t="s">
        <v>233</v>
      </c>
      <c r="J238" s="1" t="str">
        <f>"&lt;/ul&gt;&lt;h3 id="""&amp;_xlfn.ENCODEURL(G238)&amp;"""&gt;&lt;a href=""#"&amp;_xlfn.ENCODEURL(G238)&amp;"_col"" data-toggle=""collapse"" class=""btn btn-primary btn-collapse btn-sm""&gt;&lt;/a&gt;&lt;a href=""#""&gt;"&amp;G238&amp;"&lt;/a&gt; &lt;span id=""playthrough_totals_"&amp;VLOOKUP(G238,Zones!A:B,2,0)&amp;"""&gt;&lt;/span&gt;&lt;/h3&gt;&lt;ul id="""&amp;_xlfn.ENCODEURL(G238)&amp;"col""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8" s="1" t="str">
        <f>"&lt;li data-id=""playthrough_"&amp;VLOOKUP(G238,Zones!A:B,2,0)&amp;"_"&amp;C238&amp;""" class="""&amp;E238&amp;"""&gt;"&amp;H238&amp;"&lt;/li&gt;"</f>
        <v>&lt;li data-id="playthrough_29_12" class="f_none"&gt;Jump down and open the chest in the lower left to find a Work Glove. Finally, go through the bottom right door to come out at the top. The door in the centre will be open as soon as you've caught the little wizard guy.&lt;/li&gt;</v>
      </c>
      <c r="L238" s="1" t="str">
        <f t="shared" si="3"/>
        <v>&lt;li data-id="playthrough_29_12" class="f_none"&gt;Jump down and open the chest in the lower left to find a Work Glove. Finally, go through the bottom right door to come out at the top. The door in the centre will be open as soon as you've caught the little wizard guy.&lt;/li&gt;</v>
      </c>
      <c r="M238" s="2" t="s">
        <v>442</v>
      </c>
    </row>
    <row r="239" spans="1:13" x14ac:dyDescent="0.25">
      <c r="A239" s="1">
        <v>238</v>
      </c>
      <c r="B239" s="1">
        <f>VLOOKUP(G239,Zones!A:B,2,0)</f>
        <v>29</v>
      </c>
      <c r="C239" s="1">
        <f>COUNTIF($G$2:G239,G239)</f>
        <v>13</v>
      </c>
      <c r="D239" s="1" t="s">
        <v>414</v>
      </c>
      <c r="E239" s="1" t="s">
        <v>423</v>
      </c>
      <c r="F239" s="1">
        <f>LEN(H239)</f>
        <v>65</v>
      </c>
      <c r="G239" s="1" t="s">
        <v>23</v>
      </c>
      <c r="H239" s="1" t="s">
        <v>234</v>
      </c>
      <c r="J239" s="1" t="str">
        <f>"&lt;/ul&gt;&lt;h3 id="""&amp;_xlfn.ENCODEURL(G239)&amp;"""&gt;&lt;a href=""#"&amp;_xlfn.ENCODEURL(G239)&amp;"_col"" data-toggle=""collapse"" class=""btn btn-primary btn-collapse btn-sm""&gt;&lt;/a&gt;&lt;a href=""#""&gt;"&amp;G239&amp;"&lt;/a&gt; &lt;span id=""playthrough_totals_"&amp;VLOOKUP(G239,Zones!A:B,2,0)&amp;"""&gt;&lt;/span&gt;&lt;/h3&gt;&lt;ul id="""&amp;_xlfn.ENCODEURL(G239)&amp;"col""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9" s="1" t="str">
        <f>"&lt;li data-id=""playthrough_"&amp;VLOOKUP(G239,Zones!A:B,2,0)&amp;"_"&amp;C239&amp;""" class="""&amp;E239&amp;"""&gt;"&amp;H239&amp;"&lt;/li&gt;"</f>
        <v>&lt;li data-id="playthrough_29_13" class="f_none"&gt;You'll have time to equip your party between little talky scenes.&lt;/li&gt;</v>
      </c>
      <c r="L239" s="1" t="str">
        <f t="shared" si="3"/>
        <v>&lt;li data-id="playthrough_29_13" class="f_none"&gt;You'll have time to equip your party between little talky scenes.&lt;/li&gt;</v>
      </c>
      <c r="M239" s="2" t="s">
        <v>442</v>
      </c>
    </row>
    <row r="240" spans="1:13" x14ac:dyDescent="0.25">
      <c r="A240" s="1">
        <v>239</v>
      </c>
      <c r="B240" s="1">
        <f>VLOOKUP(G240,Zones!A:B,2,0)</f>
        <v>29</v>
      </c>
      <c r="C240" s="1">
        <f>COUNTIF($G$2:G240,G240)</f>
        <v>14</v>
      </c>
      <c r="D240" s="1" t="s">
        <v>414</v>
      </c>
      <c r="E240" s="1" t="s">
        <v>423</v>
      </c>
      <c r="F240" s="1">
        <f>LEN(H240)</f>
        <v>16</v>
      </c>
      <c r="G240" s="1" t="s">
        <v>23</v>
      </c>
      <c r="H240" s="1" t="s">
        <v>235</v>
      </c>
      <c r="J240" s="1" t="str">
        <f>"&lt;/ul&gt;&lt;h3 id="""&amp;_xlfn.ENCODEURL(G240)&amp;"""&gt;&lt;a href=""#"&amp;_xlfn.ENCODEURL(G240)&amp;"_col"" data-toggle=""collapse"" class=""btn btn-primary btn-collapse btn-sm""&gt;&lt;/a&gt;&lt;a href=""#""&gt;"&amp;G240&amp;"&lt;/a&gt; &lt;span id=""playthrough_totals_"&amp;VLOOKUP(G240,Zones!A:B,2,0)&amp;"""&gt;&lt;/span&gt;&lt;/h3&gt;&lt;ul id="""&amp;_xlfn.ENCODEURL(G240)&amp;"col""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40" s="1" t="str">
        <f>"&lt;li data-id=""playthrough_"&amp;VLOOKUP(G240,Zones!A:B,2,0)&amp;"_"&amp;C240&amp;""" class="""&amp;E240&amp;"""&gt;"&amp;H240&amp;"&lt;/li&gt;"</f>
        <v>&lt;li data-id="playthrough_29_14" class="f_none"&gt;Boss: Red Dragon&lt;/li&gt;</v>
      </c>
      <c r="L240" s="1" t="str">
        <f t="shared" si="3"/>
        <v>&lt;li data-id="playthrough_29_14" class="f_none"&gt;Boss: Red Dragon&lt;/li&gt;</v>
      </c>
      <c r="M240" s="2" t="s">
        <v>442</v>
      </c>
    </row>
    <row r="241" spans="1:13" x14ac:dyDescent="0.25">
      <c r="A241" s="1">
        <v>240</v>
      </c>
      <c r="B241" s="1">
        <f>VLOOKUP(G241,Zones!A:B,2,0)</f>
        <v>29</v>
      </c>
      <c r="C241" s="1">
        <f>COUNTIF($G$2:G241,G241)</f>
        <v>15</v>
      </c>
      <c r="D241" s="1" t="s">
        <v>414</v>
      </c>
      <c r="E241" s="1" t="s">
        <v>423</v>
      </c>
      <c r="F241" s="1">
        <f>LEN(H241)</f>
        <v>148</v>
      </c>
      <c r="G241" s="1" t="s">
        <v>23</v>
      </c>
      <c r="H241" s="1" t="s">
        <v>236</v>
      </c>
      <c r="J241" s="1" t="str">
        <f>"&lt;/ul&gt;&lt;h3 id="""&amp;_xlfn.ENCODEURL(G241)&amp;"""&gt;&lt;a href=""#"&amp;_xlfn.ENCODEURL(G241)&amp;"_col"" data-toggle=""collapse"" class=""btn btn-primary btn-collapse btn-sm""&gt;&lt;/a&gt;&lt;a href=""#""&gt;"&amp;G241&amp;"&lt;/a&gt; &lt;span id=""playthrough_totals_"&amp;VLOOKUP(G241,Zones!A:B,2,0)&amp;"""&gt;&lt;/span&gt;&lt;/h3&gt;&lt;ul id="""&amp;_xlfn.ENCODEURL(G241)&amp;"col""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41" s="1" t="str">
        <f>"&lt;li data-id=""playthrough_"&amp;VLOOKUP(G241,Zones!A:B,2,0)&amp;"_"&amp;C241&amp;""" class="""&amp;E241&amp;"""&gt;"&amp;H241&amp;"&lt;/li&gt;"</f>
        <v>&lt;li data-id="playthrough_29_15" class="f_none"&gt;Unequip Aeris at this point. You'll have any materia or accessories returned to you, so it's really just the armlet and weapon you need to consider.&lt;/li&gt;</v>
      </c>
      <c r="L241" s="1" t="str">
        <f t="shared" si="3"/>
        <v>&lt;li data-id="playthrough_29_15" class="f_none"&gt;Unequip Aeris at this point. You'll have any materia or accessories returned to you, so it's really just the armlet and weapon you need to consider.&lt;/li&gt;</v>
      </c>
      <c r="M241" s="2" t="s">
        <v>442</v>
      </c>
    </row>
    <row r="242" spans="1:13" x14ac:dyDescent="0.25">
      <c r="A242" s="1">
        <v>241</v>
      </c>
      <c r="B242" s="1">
        <f>VLOOKUP(G242,Zones!A:B,2,0)</f>
        <v>29</v>
      </c>
      <c r="C242" s="1">
        <f>COUNTIF($G$2:G242,G242)</f>
        <v>16</v>
      </c>
      <c r="D242" s="1" t="s">
        <v>414</v>
      </c>
      <c r="E242" s="1" t="s">
        <v>423</v>
      </c>
      <c r="F242" s="1">
        <f>LEN(H242)</f>
        <v>16</v>
      </c>
      <c r="G242" s="1" t="s">
        <v>23</v>
      </c>
      <c r="H242" s="1" t="s">
        <v>237</v>
      </c>
      <c r="J242" s="1" t="str">
        <f>"&lt;/ul&gt;&lt;h3 id="""&amp;_xlfn.ENCODEURL(G242)&amp;"""&gt;&lt;a href=""#"&amp;_xlfn.ENCODEURL(G242)&amp;"_col"" data-toggle=""collapse"" class=""btn btn-primary btn-collapse btn-sm""&gt;&lt;/a&gt;&lt;a href=""#""&gt;"&amp;G242&amp;"&lt;/a&gt; &lt;span id=""playthrough_totals_"&amp;VLOOKUP(G242,Zones!A:B,2,0)&amp;"""&gt;&lt;/span&gt;&lt;/h3&gt;&lt;ul id="""&amp;_xlfn.ENCODEURL(G242)&amp;"col""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42" s="1" t="str">
        <f>"&lt;li data-id=""playthrough_"&amp;VLOOKUP(G242,Zones!A:B,2,0)&amp;"_"&amp;C242&amp;""" class="""&amp;E242&amp;"""&gt;"&amp;H242&amp;"&lt;/li&gt;"</f>
        <v>&lt;li data-id="playthrough_29_16" class="f_none"&gt;Boss: Demon Gate&lt;/li&gt;</v>
      </c>
      <c r="L242" s="1" t="str">
        <f t="shared" si="3"/>
        <v>&lt;li data-id="playthrough_29_16" class="f_none"&gt;Boss: Demon Gate&lt;/li&gt;</v>
      </c>
      <c r="M242" s="2" t="s">
        <v>442</v>
      </c>
    </row>
    <row r="243" spans="1:13" x14ac:dyDescent="0.25">
      <c r="A243" s="1">
        <v>242</v>
      </c>
      <c r="B243" s="1">
        <f>VLOOKUP(G243,Zones!A:B,2,0)</f>
        <v>29</v>
      </c>
      <c r="C243" s="1">
        <f>COUNTIF($G$2:G243,G243)</f>
        <v>17</v>
      </c>
      <c r="D243" s="1" t="s">
        <v>414</v>
      </c>
      <c r="E243" s="1" t="s">
        <v>423</v>
      </c>
      <c r="F243" s="1">
        <f>LEN(H243)</f>
        <v>98</v>
      </c>
      <c r="G243" s="1" t="s">
        <v>23</v>
      </c>
      <c r="H243" s="1" t="s">
        <v>238</v>
      </c>
      <c r="J243" s="1" t="str">
        <f>"&lt;/ul&gt;&lt;h3 id="""&amp;_xlfn.ENCODEURL(G243)&amp;"""&gt;&lt;a href=""#"&amp;_xlfn.ENCODEURL(G243)&amp;"_col"" data-toggle=""collapse"" class=""btn btn-primary btn-collapse btn-sm""&gt;&lt;/a&gt;&lt;a href=""#""&gt;"&amp;G243&amp;"&lt;/a&gt; &lt;span id=""playthrough_totals_"&amp;VLOOKUP(G243,Zones!A:B,2,0)&amp;"""&gt;&lt;/span&gt;&lt;/h3&gt;&lt;ul id="""&amp;_xlfn.ENCODEURL(G243)&amp;"col""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43" s="1" t="str">
        <f>"&lt;li data-id=""playthrough_"&amp;VLOOKUP(G243,Zones!A:B,2,0)&amp;"_"&amp;C243&amp;""" class="""&amp;E243&amp;"""&gt;"&amp;H243&amp;"&lt;/li&gt;"</f>
        <v>&lt;li data-id="playthrough_29_17" class="f_none"&gt;After waking up in Gongaga, you can head to Fort Condor for FC Battle10. The prize is 5 x-potions.&lt;/li&gt;</v>
      </c>
      <c r="L243" s="1" t="str">
        <f t="shared" si="3"/>
        <v>&lt;li data-id="playthrough_29_17" class="f_none"&gt;After waking up in Gongaga, you can head to Fort Condor for FC Battle10. The prize is 5 x-potions.&lt;/li&gt;</v>
      </c>
      <c r="M243" s="2" t="s">
        <v>442</v>
      </c>
    </row>
    <row r="244" spans="1:13" x14ac:dyDescent="0.25">
      <c r="A244" s="1">
        <v>243</v>
      </c>
      <c r="B244" s="1">
        <f>VLOOKUP(G244,Zones!A:B,2,0)</f>
        <v>29</v>
      </c>
      <c r="C244" s="1">
        <f>COUNTIF($G$2:G244,G244)</f>
        <v>18</v>
      </c>
      <c r="D244" s="1" t="s">
        <v>414</v>
      </c>
      <c r="E244" s="1" t="s">
        <v>423</v>
      </c>
      <c r="F244" s="1">
        <f>LEN(H244)</f>
        <v>26</v>
      </c>
      <c r="G244" s="1" t="s">
        <v>23</v>
      </c>
      <c r="H244" s="1" t="s">
        <v>239</v>
      </c>
      <c r="J244" s="1" t="str">
        <f>"&lt;/ul&gt;&lt;h3 id="""&amp;_xlfn.ENCODEURL(G244)&amp;"""&gt;&lt;a href=""#"&amp;_xlfn.ENCODEURL(G244)&amp;"_col"" data-toggle=""collapse"" class=""btn btn-primary btn-collapse btn-sm""&gt;&lt;/a&gt;&lt;a href=""#""&gt;"&amp;G244&amp;"&lt;/a&gt; &lt;span id=""playthrough_totals_"&amp;VLOOKUP(G244,Zones!A:B,2,0)&amp;"""&gt;&lt;/span&gt;&lt;/h3&gt;&lt;ul id="""&amp;_xlfn.ENCODEURL(G244)&amp;"col""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44" s="1" t="str">
        <f>"&lt;li data-id=""playthrough_"&amp;VLOOKUP(G244,Zones!A:B,2,0)&amp;"_"&amp;C244&amp;""" class="""&amp;E244&amp;"""&gt;"&amp;H244&amp;"&lt;/li&gt;"</f>
        <v>&lt;li data-id="playthrough_29_18" class="f_none"&gt;Head back to Bone Village.&lt;/li&gt;</v>
      </c>
      <c r="L244" s="1" t="str">
        <f t="shared" si="3"/>
        <v>&lt;li data-id="playthrough_29_18" class="f_none"&gt;Head back to Bone Village.&lt;/li&gt;</v>
      </c>
      <c r="M244" s="2" t="s">
        <v>442</v>
      </c>
    </row>
    <row r="245" spans="1:13" x14ac:dyDescent="0.25">
      <c r="A245" s="1">
        <v>244</v>
      </c>
      <c r="B245" s="1">
        <f>VLOOKUP(G245,Zones!A:B,2,0)</f>
        <v>30</v>
      </c>
      <c r="C245" s="1">
        <f>COUNTIF($G$2:G245,G245)</f>
        <v>1</v>
      </c>
      <c r="D245" s="1" t="s">
        <v>414</v>
      </c>
      <c r="E245" s="1" t="s">
        <v>423</v>
      </c>
      <c r="F245" s="1">
        <f>LEN(H245)</f>
        <v>307</v>
      </c>
      <c r="G245" s="1" t="s">
        <v>24</v>
      </c>
      <c r="H245" s="1" t="s">
        <v>240</v>
      </c>
      <c r="J245" s="1" t="str">
        <f>"&lt;/ul&gt;&lt;h3 id="""&amp;_xlfn.ENCODEURL(G245)&amp;"""&gt;&lt;a href=""#"&amp;_xlfn.ENCODEURL(G245)&amp;"_col"" data-toggle=""collapse"" class=""btn btn-primary btn-collapse btn-sm""&gt;&lt;/a&gt;&lt;a href=""#""&gt;"&amp;G245&amp;"&lt;/a&gt; &lt;span id=""playthrough_totals_"&amp;VLOOKUP(G245,Zones!A:B,2,0)&amp;"""&gt;&lt;/span&gt;&lt;/h3&gt;&lt;ul id="""&amp;_xlfn.ENCODEURL(G245)&amp;"col"" class=""collapse in""&gt;"</f>
        <v>&lt;/ul&gt;&lt;h3 id="Bone%20Village"&gt;&lt;a href="#Bone%20Village_col" data-toggle="collapse" class="btn btn-primary btn-collapse btn-sm"&gt;&lt;/a&gt;&lt;a href="#"&gt;Bone Village&lt;/a&gt; &lt;span id="playthrough_totals_30"&gt;&lt;/span&gt;&lt;/h3&gt;&lt;ul id="Bone%20Villagecol" class="collapse in"&gt;</v>
      </c>
      <c r="K245" s="1" t="str">
        <f>"&lt;li data-id=""playthrough_"&amp;VLOOKUP(G245,Zones!A:B,2,0)&amp;"_"&amp;C245&amp;""" class="""&amp;E245&amp;"""&gt;"&amp;H245&amp;"&lt;/li&gt;"</f>
        <v>&lt;li data-id="playthrough_30_1" class="f_none"&gt;You can look for items now. I found Absolute Steve's map very helpful here. You can pick up the Lunar Item, the Megalixer, the Mop for Cid and the Buntline weapon for Vincent right now. You can also pick up endless free elixirs at point 5, which might be useful if you're going for the Battle Square prizes.&lt;/li&gt;</v>
      </c>
      <c r="L245" s="1" t="str">
        <f t="shared" si="3"/>
        <v>&lt;/ul&gt;&lt;h3 id="Bone%20Village"&gt;&lt;a href="#Bone%20Village_col" data-toggle="collapse" class="btn btn-primary btn-collapse btn-sm"&gt;&lt;/a&gt;&lt;a href="#"&gt;Bone Village&lt;/a&gt; &lt;span id="playthrough_totals_30"&gt;&lt;/span&gt;&lt;/h3&gt;&lt;ul id="Bone%20Villagecol" class="collapse in"&gt;&lt;li data-id="playthrough_30_1" class="f_none"&gt;You can look for items now. I found Absolute Steve's map very helpful here. You can pick up the Lunar Item, the Megalixer, the Mop for Cid and the Buntline weapon for Vincent right now. You can also pick up endless free elixirs at point 5, which might be useful if you're going for the Battle Square prizes.&lt;/li&gt;</v>
      </c>
      <c r="M245" s="2" t="s">
        <v>442</v>
      </c>
    </row>
    <row r="246" spans="1:13" x14ac:dyDescent="0.25">
      <c r="A246" s="1">
        <v>245</v>
      </c>
      <c r="B246" s="1">
        <f>VLOOKUP(G246,Zones!A:B,2,0)</f>
        <v>30</v>
      </c>
      <c r="C246" s="1">
        <f>COUNTIF($G$2:G246,G246)</f>
        <v>2</v>
      </c>
      <c r="D246" s="1" t="s">
        <v>414</v>
      </c>
      <c r="E246" s="1" t="s">
        <v>423</v>
      </c>
      <c r="F246" s="1">
        <f>LEN(H246)</f>
        <v>117</v>
      </c>
      <c r="G246" s="1" t="s">
        <v>24</v>
      </c>
      <c r="H246" s="1" t="s">
        <v>241</v>
      </c>
      <c r="J246" s="1" t="str">
        <f>"&lt;/ul&gt;&lt;h3 id="""&amp;_xlfn.ENCODEURL(G246)&amp;"""&gt;&lt;a href=""#"&amp;_xlfn.ENCODEURL(G246)&amp;"_col"" data-toggle=""collapse"" class=""btn btn-primary btn-collapse btn-sm""&gt;&lt;/a&gt;&lt;a href=""#""&gt;"&amp;G246&amp;"&lt;/a&gt; &lt;span id=""playthrough_totals_"&amp;VLOOKUP(G246,Zones!A:B,2,0)&amp;"""&gt;&lt;/span&gt;&lt;/h3&gt;&lt;ul id="""&amp;_xlfn.ENCODEURL(G246)&amp;"col"" class=""collapse in""&gt;"</f>
        <v>&lt;/ul&gt;&lt;h3 id="Bone%20Village"&gt;&lt;a href="#Bone%20Village_col" data-toggle="collapse" class="btn btn-primary btn-collapse btn-sm"&gt;&lt;/a&gt;&lt;a href="#"&gt;Bone Village&lt;/a&gt; &lt;span id="playthrough_totals_30"&gt;&lt;/span&gt;&lt;/h3&gt;&lt;ul id="Bone%20Villagecol" class="collapse in"&gt;</v>
      </c>
      <c r="K246" s="1" t="str">
        <f>"&lt;li data-id=""playthrough_"&amp;VLOOKUP(G246,Zones!A:B,2,0)&amp;"_"&amp;C246&amp;""" class="""&amp;E246&amp;"""&gt;"&amp;H246&amp;"&lt;/li&gt;"</f>
        <v>&lt;li data-id="playthrough_30_2" class="f_none"&gt;Once you've unlocked the Ancient Forest with the harp, you can go to Fort Condor for FC Battle 11 and five x-potions.&lt;/li&gt;</v>
      </c>
      <c r="L246" s="1" t="str">
        <f t="shared" si="3"/>
        <v>&lt;li data-id="playthrough_30_2" class="f_none"&gt;Once you've unlocked the Ancient Forest with the harp, you can go to Fort Condor for FC Battle 11 and five x-potions.&lt;/li&gt;</v>
      </c>
      <c r="M246" s="2" t="s">
        <v>442</v>
      </c>
    </row>
    <row r="247" spans="1:13" x14ac:dyDescent="0.25">
      <c r="A247" s="1">
        <v>246</v>
      </c>
      <c r="B247" s="1">
        <f>VLOOKUP(G247,Zones!A:B,2,0)</f>
        <v>30</v>
      </c>
      <c r="C247" s="1">
        <f>COUNTIF($G$2:G247,G247)</f>
        <v>3</v>
      </c>
      <c r="D247" s="1" t="s">
        <v>414</v>
      </c>
      <c r="E247" s="1" t="s">
        <v>423</v>
      </c>
      <c r="F247" s="1">
        <f>LEN(H247)</f>
        <v>130</v>
      </c>
      <c r="G247" s="1" t="s">
        <v>24</v>
      </c>
      <c r="H247" s="1" t="s">
        <v>242</v>
      </c>
      <c r="J247" s="1" t="str">
        <f>"&lt;/ul&gt;&lt;h3 id="""&amp;_xlfn.ENCODEURL(G247)&amp;"""&gt;&lt;a href=""#"&amp;_xlfn.ENCODEURL(G247)&amp;"_col"" data-toggle=""collapse"" class=""btn btn-primary btn-collapse btn-sm""&gt;&lt;/a&gt;&lt;a href=""#""&gt;"&amp;G247&amp;"&lt;/a&gt; &lt;span id=""playthrough_totals_"&amp;VLOOKUP(G247,Zones!A:B,2,0)&amp;"""&gt;&lt;/span&gt;&lt;/h3&gt;&lt;ul id="""&amp;_xlfn.ENCODEURL(G247)&amp;"col"" class=""collapse in""&gt;"</f>
        <v>&lt;/ul&gt;&lt;h3 id="Bone%20Village"&gt;&lt;a href="#Bone%20Village_col" data-toggle="collapse" class="btn btn-primary btn-collapse btn-sm"&gt;&lt;/a&gt;&lt;a href="#"&gt;Bone Village&lt;/a&gt; &lt;span id="playthrough_totals_30"&gt;&lt;/span&gt;&lt;/h3&gt;&lt;ul id="Bone%20Villagecol" class="collapse in"&gt;</v>
      </c>
      <c r="K247" s="1" t="str">
        <f>"&lt;li data-id=""playthrough_"&amp;VLOOKUP(G247,Zones!A:B,2,0)&amp;"_"&amp;C247&amp;""" class="""&amp;E247&amp;"""&gt;"&amp;H247&amp;"&lt;/li&gt;"</f>
        <v>&lt;li data-id="playthrough_30_3" class="f_none"&gt;Continue through the forest. On the screen with the tree trunk, you can reach the chest containing a water ring by going under it.&lt;/li&gt;</v>
      </c>
      <c r="L247" s="1" t="str">
        <f t="shared" si="3"/>
        <v>&lt;li data-id="playthrough_30_3" class="f_none"&gt;Continue through the forest. On the screen with the tree trunk, you can reach the chest containing a water ring by going under it.&lt;/li&gt;</v>
      </c>
      <c r="M247" s="2" t="s">
        <v>442</v>
      </c>
    </row>
    <row r="248" spans="1:13" x14ac:dyDescent="0.25">
      <c r="A248" s="1">
        <v>247</v>
      </c>
      <c r="B248" s="1">
        <f>VLOOKUP(G248,Zones!A:B,2,0)</f>
        <v>30</v>
      </c>
      <c r="C248" s="1">
        <f>COUNTIF($G$2:G248,G248)</f>
        <v>4</v>
      </c>
      <c r="D248" s="1" t="s">
        <v>414</v>
      </c>
      <c r="E248" s="1" t="s">
        <v>423</v>
      </c>
      <c r="F248" s="1">
        <f>LEN(H248)</f>
        <v>166</v>
      </c>
      <c r="G248" s="1" t="s">
        <v>24</v>
      </c>
      <c r="H248" s="1" t="s">
        <v>243</v>
      </c>
      <c r="J248" s="1" t="str">
        <f>"&lt;/ul&gt;&lt;h3 id="""&amp;_xlfn.ENCODEURL(G248)&amp;"""&gt;&lt;a href=""#"&amp;_xlfn.ENCODEURL(G248)&amp;"_col"" data-toggle=""collapse"" class=""btn btn-primary btn-collapse btn-sm""&gt;&lt;/a&gt;&lt;a href=""#""&gt;"&amp;G248&amp;"&lt;/a&gt; &lt;span id=""playthrough_totals_"&amp;VLOOKUP(G248,Zones!A:B,2,0)&amp;"""&gt;&lt;/span&gt;&lt;/h3&gt;&lt;ul id="""&amp;_xlfn.ENCODEURL(G248)&amp;"col"" class=""collapse in""&gt;"</f>
        <v>&lt;/ul&gt;&lt;h3 id="Bone%20Village"&gt;&lt;a href="#Bone%20Village_col" data-toggle="collapse" class="btn btn-primary btn-collapse btn-sm"&gt;&lt;/a&gt;&lt;a href="#"&gt;Bone Village&lt;/a&gt; &lt;span id="playthrough_totals_30"&gt;&lt;/span&gt;&lt;/h3&gt;&lt;ul id="Bone%20Villagecol" class="collapse in"&gt;</v>
      </c>
      <c r="K248" s="1" t="str">
        <f>"&lt;li data-id=""playthrough_"&amp;VLOOKUP(G248,Zones!A:B,2,0)&amp;"_"&amp;C248&amp;""" class="""&amp;E248&amp;"""&gt;"&amp;H248&amp;"&lt;/li&gt;"</f>
        <v>&lt;li data-id="playthrough_30_4" class="f_none"&gt;At the threeway split in the road, go left first. You'll find a save point and a magic source in the house on the left and an Aurora Armlet in the arena to the right.&lt;/li&gt;</v>
      </c>
      <c r="L248" s="1" t="str">
        <f t="shared" si="3"/>
        <v>&lt;li data-id="playthrough_30_4" class="f_none"&gt;At the threeway split in the road, go left first. You'll find a save point and a magic source in the house on the left and an Aurora Armlet in the arena to the right.&lt;/li&gt;</v>
      </c>
      <c r="M248" s="2" t="s">
        <v>442</v>
      </c>
    </row>
    <row r="249" spans="1:13" x14ac:dyDescent="0.25">
      <c r="A249" s="1">
        <v>248</v>
      </c>
      <c r="B249" s="1">
        <f>VLOOKUP(G249,Zones!A:B,2,0)</f>
        <v>30</v>
      </c>
      <c r="C249" s="1">
        <f>COUNTIF($G$2:G249,G249)</f>
        <v>5</v>
      </c>
      <c r="D249" s="1" t="s">
        <v>414</v>
      </c>
      <c r="E249" s="1" t="s">
        <v>423</v>
      </c>
      <c r="F249" s="1">
        <f>LEN(H249)</f>
        <v>127</v>
      </c>
      <c r="G249" s="1" t="s">
        <v>24</v>
      </c>
      <c r="H249" s="1" t="s">
        <v>244</v>
      </c>
      <c r="J249" s="1" t="str">
        <f>"&lt;/ul&gt;&lt;h3 id="""&amp;_xlfn.ENCODEURL(G249)&amp;"""&gt;&lt;a href=""#"&amp;_xlfn.ENCODEURL(G249)&amp;"_col"" data-toggle=""collapse"" class=""btn btn-primary btn-collapse btn-sm""&gt;&lt;/a&gt;&lt;a href=""#""&gt;"&amp;G249&amp;"&lt;/a&gt; &lt;span id=""playthrough_totals_"&amp;VLOOKUP(G249,Zones!A:B,2,0)&amp;"""&gt;&lt;/span&gt;&lt;/h3&gt;&lt;ul id="""&amp;_xlfn.ENCODEURL(G249)&amp;"col"" class=""collapse in""&gt;"</f>
        <v>&lt;/ul&gt;&lt;h3 id="Bone%20Village"&gt;&lt;a href="#Bone%20Village_col" data-toggle="collapse" class="btn btn-primary btn-collapse btn-sm"&gt;&lt;/a&gt;&lt;a href="#"&gt;Bone Village&lt;/a&gt; &lt;span id="playthrough_totals_30"&gt;&lt;/span&gt;&lt;/h3&gt;&lt;ul id="Bone%20Villagecol" class="collapse in"&gt;</v>
      </c>
      <c r="K249" s="1" t="str">
        <f>"&lt;li data-id=""playthrough_"&amp;VLOOKUP(G249,Zones!A:B,2,0)&amp;"_"&amp;C249&amp;""" class="""&amp;E249&amp;"""&gt;"&amp;H249&amp;"&lt;/li&gt;"</f>
        <v>&lt;li data-id="playthrough_30_5" class="f_none"&gt;Go back to the spit and take the right turn. You'll find a Guard Source, an Elixir and an Enemy Skills Materia in this section.&lt;/li&gt;</v>
      </c>
      <c r="L249" s="1" t="str">
        <f t="shared" si="3"/>
        <v>&lt;li data-id="playthrough_30_5" class="f_none"&gt;Go back to the spit and take the right turn. You'll find a Guard Source, an Elixir and an Enemy Skills Materia in this section.&lt;/li&gt;</v>
      </c>
      <c r="M249" s="2" t="s">
        <v>442</v>
      </c>
    </row>
    <row r="250" spans="1:13" x14ac:dyDescent="0.25">
      <c r="A250" s="1">
        <v>249</v>
      </c>
      <c r="B250" s="1">
        <f>VLOOKUP(G250,Zones!A:B,2,0)</f>
        <v>30</v>
      </c>
      <c r="C250" s="1">
        <f>COUNTIF($G$2:G250,G250)</f>
        <v>6</v>
      </c>
      <c r="D250" s="1" t="s">
        <v>414</v>
      </c>
      <c r="E250" s="1" t="s">
        <v>423</v>
      </c>
      <c r="F250" s="1">
        <f>LEN(H250)</f>
        <v>85</v>
      </c>
      <c r="G250" s="1" t="s">
        <v>24</v>
      </c>
      <c r="H250" s="1" t="s">
        <v>245</v>
      </c>
      <c r="J250" s="1" t="str">
        <f>"&lt;/ul&gt;&lt;h3 id="""&amp;_xlfn.ENCODEURL(G250)&amp;"""&gt;&lt;a href=""#"&amp;_xlfn.ENCODEURL(G250)&amp;"_col"" data-toggle=""collapse"" class=""btn btn-primary btn-collapse btn-sm""&gt;&lt;/a&gt;&lt;a href=""#""&gt;"&amp;G250&amp;"&lt;/a&gt; &lt;span id=""playthrough_totals_"&amp;VLOOKUP(G250,Zones!A:B,2,0)&amp;"""&gt;&lt;/span&gt;&lt;/h3&gt;&lt;ul id="""&amp;_xlfn.ENCODEURL(G250)&amp;"col"" class=""collapse in""&gt;"</f>
        <v>&lt;/ul&gt;&lt;h3 id="Bone%20Village"&gt;&lt;a href="#Bone%20Village_col" data-toggle="collapse" class="btn btn-primary btn-collapse btn-sm"&gt;&lt;/a&gt;&lt;a href="#"&gt;Bone Village&lt;/a&gt; &lt;span id="playthrough_totals_30"&gt;&lt;/span&gt;&lt;/h3&gt;&lt;ul id="Bone%20Villagecol" class="collapse in"&gt;</v>
      </c>
      <c r="K250" s="1" t="str">
        <f>"&lt;li data-id=""playthrough_"&amp;VLOOKUP(G250,Zones!A:B,2,0)&amp;"_"&amp;C250&amp;""" class="""&amp;E250&amp;"""&gt;"&amp;H250&amp;"&lt;/li&gt;"</f>
        <v>&lt;li data-id="playthrough_30_6" class="f_none"&gt;After reading, you can head back for FC Battle 12. You'll get another five x-potions.&lt;/li&gt;</v>
      </c>
      <c r="L250" s="1" t="str">
        <f t="shared" si="3"/>
        <v>&lt;li data-id="playthrough_30_6" class="f_none"&gt;After reading, you can head back for FC Battle 12. You'll get another five x-potions.&lt;/li&gt;</v>
      </c>
      <c r="M250" s="2" t="s">
        <v>442</v>
      </c>
    </row>
    <row r="251" spans="1:13" x14ac:dyDescent="0.25">
      <c r="A251" s="1">
        <v>250</v>
      </c>
      <c r="B251" s="1">
        <f>VLOOKUP(G251,Zones!A:B,2,0)</f>
        <v>30</v>
      </c>
      <c r="C251" s="1">
        <f>COUNTIF($G$2:G251,G251)</f>
        <v>7</v>
      </c>
      <c r="D251" s="1" t="s">
        <v>414</v>
      </c>
      <c r="E251" s="1" t="s">
        <v>423</v>
      </c>
      <c r="F251" s="1">
        <f>LEN(H251)</f>
        <v>210</v>
      </c>
      <c r="G251" s="1" t="s">
        <v>24</v>
      </c>
      <c r="H251" s="1" t="s">
        <v>246</v>
      </c>
      <c r="J251" s="1" t="str">
        <f>"&lt;/ul&gt;&lt;h3 id="""&amp;_xlfn.ENCODEURL(G251)&amp;"""&gt;&lt;a href=""#"&amp;_xlfn.ENCODEURL(G251)&amp;"_col"" data-toggle=""collapse"" class=""btn btn-primary btn-collapse btn-sm""&gt;&lt;/a&gt;&lt;a href=""#""&gt;"&amp;G251&amp;"&lt;/a&gt; &lt;span id=""playthrough_totals_"&amp;VLOOKUP(G251,Zones!A:B,2,0)&amp;"""&gt;&lt;/span&gt;&lt;/h3&gt;&lt;ul id="""&amp;_xlfn.ENCODEURL(G251)&amp;"col"" class=""collapse in""&gt;"</f>
        <v>&lt;/ul&gt;&lt;h3 id="Bone%20Village"&gt;&lt;a href="#Bone%20Village_col" data-toggle="collapse" class="btn btn-primary btn-collapse btn-sm"&gt;&lt;/a&gt;&lt;a href="#"&gt;Bone Village&lt;/a&gt; &lt;span id="playthrough_totals_30"&gt;&lt;/span&gt;&lt;/h3&gt;&lt;ul id="Bone%20Villagecol" class="collapse in"&gt;</v>
      </c>
      <c r="K251" s="1" t="str">
        <f>"&lt;li data-id=""playthrough_"&amp;VLOOKUP(G251,Zones!A:B,2,0)&amp;"_"&amp;C251&amp;""" class="""&amp;E251&amp;"""&gt;"&amp;H251&amp;"&lt;/li&gt;"</f>
        <v>&lt;li data-id="playthrough_30_7" class="f_none"&gt;Head back to the intersection and go north. You'll find a Comet Materia in the building, at the top of the stairs. After fetching it, head all the way down. Save your game and equip someone with the Water Ring.&lt;/li&gt;</v>
      </c>
      <c r="L251" s="1" t="str">
        <f t="shared" si="3"/>
        <v>&lt;li data-id="playthrough_30_7" class="f_none"&gt;Head back to the intersection and go north. You'll find a Comet Materia in the building, at the top of the stairs. After fetching it, head all the way down. Save your game and equip someone with the Water Ring.&lt;/li&gt;</v>
      </c>
      <c r="M251" s="2" t="s">
        <v>442</v>
      </c>
    </row>
    <row r="252" spans="1:13" x14ac:dyDescent="0.25">
      <c r="A252" s="1">
        <v>251</v>
      </c>
      <c r="B252" s="1">
        <f>VLOOKUP(G252,Zones!A:B,2,0)</f>
        <v>30</v>
      </c>
      <c r="C252" s="1">
        <f>COUNTIF($G$2:G252,G252)</f>
        <v>8</v>
      </c>
      <c r="D252" s="1" t="s">
        <v>414</v>
      </c>
      <c r="E252" s="1" t="s">
        <v>423</v>
      </c>
      <c r="F252" s="1">
        <f>LEN(H252)</f>
        <v>17</v>
      </c>
      <c r="G252" s="1" t="s">
        <v>24</v>
      </c>
      <c r="H252" s="1" t="s">
        <v>247</v>
      </c>
      <c r="J252" s="1" t="str">
        <f>"&lt;/ul&gt;&lt;h3 id="""&amp;_xlfn.ENCODEURL(G252)&amp;"""&gt;&lt;a href=""#"&amp;_xlfn.ENCODEURL(G252)&amp;"_col"" data-toggle=""collapse"" class=""btn btn-primary btn-collapse btn-sm""&gt;&lt;/a&gt;&lt;a href=""#""&gt;"&amp;G252&amp;"&lt;/a&gt; &lt;span id=""playthrough_totals_"&amp;VLOOKUP(G252,Zones!A:B,2,0)&amp;"""&gt;&lt;/span&gt;&lt;/h3&gt;&lt;ul id="""&amp;_xlfn.ENCODEURL(G252)&amp;"col"" class=""collapse in""&gt;"</f>
        <v>&lt;/ul&gt;&lt;h3 id="Bone%20Village"&gt;&lt;a href="#Bone%20Village_col" data-toggle="collapse" class="btn btn-primary btn-collapse btn-sm"&gt;&lt;/a&gt;&lt;a href="#"&gt;Bone Village&lt;/a&gt; &lt;span id="playthrough_totals_30"&gt;&lt;/span&gt;&lt;/h3&gt;&lt;ul id="Bone%20Villagecol" class="collapse in"&gt;</v>
      </c>
      <c r="K252" s="1" t="str">
        <f>"&lt;li data-id=""playthrough_"&amp;VLOOKUP(G252,Zones!A:B,2,0)&amp;"_"&amp;C252&amp;""" class="""&amp;E252&amp;"""&gt;"&amp;H252&amp;"&lt;/li&gt;"</f>
        <v>&lt;li data-id="playthrough_30_8" class="f_none"&gt;Boss: Jenova Life&lt;/li&gt;</v>
      </c>
      <c r="L252" s="1" t="str">
        <f t="shared" si="3"/>
        <v>&lt;li data-id="playthrough_30_8" class="f_none"&gt;Boss: Jenova Life&lt;/li&gt;</v>
      </c>
      <c r="M252" s="2" t="s">
        <v>442</v>
      </c>
    </row>
    <row r="253" spans="1:13" x14ac:dyDescent="0.25">
      <c r="A253" s="1">
        <v>252</v>
      </c>
      <c r="B253" s="1">
        <f>VLOOKUP(G253,Zones!A:B,2,0)</f>
        <v>30</v>
      </c>
      <c r="C253" s="1">
        <f>COUNTIF($G$2:G253,G253)</f>
        <v>9</v>
      </c>
      <c r="D253" s="1" t="s">
        <v>414</v>
      </c>
      <c r="E253" s="1" t="s">
        <v>423</v>
      </c>
      <c r="F253" s="1">
        <f>LEN(H253)</f>
        <v>27</v>
      </c>
      <c r="G253" s="1" t="s">
        <v>24</v>
      </c>
      <c r="H253" s="1" t="s">
        <v>248</v>
      </c>
      <c r="J253" s="1" t="str">
        <f>"&lt;/ul&gt;&lt;h3 id="""&amp;_xlfn.ENCODEURL(G253)&amp;"""&gt;&lt;a href=""#"&amp;_xlfn.ENCODEURL(G253)&amp;"_col"" data-toggle=""collapse"" class=""btn btn-primary btn-collapse btn-sm""&gt;&lt;/a&gt;&lt;a href=""#""&gt;"&amp;G253&amp;"&lt;/a&gt; &lt;span id=""playthrough_totals_"&amp;VLOOKUP(G253,Zones!A:B,2,0)&amp;"""&gt;&lt;/span&gt;&lt;/h3&gt;&lt;ul id="""&amp;_xlfn.ENCODEURL(G253)&amp;"col"" class=""collapse in""&gt;"</f>
        <v>&lt;/ul&gt;&lt;h3 id="Bone%20Village"&gt;&lt;a href="#Bone%20Village_col" data-toggle="collapse" class="btn btn-primary btn-collapse btn-sm"&gt;&lt;/a&gt;&lt;a href="#"&gt;Bone Village&lt;/a&gt; &lt;span id="playthrough_totals_30"&gt;&lt;/span&gt;&lt;/h3&gt;&lt;ul id="Bone%20Villagecol" class="collapse in"&gt;</v>
      </c>
      <c r="K253" s="1" t="str">
        <f>"&lt;li data-id=""playthrough_"&amp;VLOOKUP(G253,Zones!A:B,2,0)&amp;"_"&amp;C253&amp;""" class="""&amp;E253&amp;"""&gt;"&amp;H253&amp;"&lt;/li&gt;"</f>
        <v>&lt;li data-id="playthrough_30_9" class="f_none"&gt;Achievement: End of Part 1 &lt;/li&gt;</v>
      </c>
      <c r="L253" s="1" t="str">
        <f t="shared" si="3"/>
        <v>&lt;li data-id="playthrough_30_9" class="f_none"&gt;Achievement: End of Part 1 &lt;/li&gt;</v>
      </c>
      <c r="M253" s="2" t="s">
        <v>442</v>
      </c>
    </row>
    <row r="254" spans="1:13" x14ac:dyDescent="0.25">
      <c r="A254" s="1">
        <v>253</v>
      </c>
      <c r="B254" s="1">
        <f>VLOOKUP(G254,Zones!A:B,2,0)</f>
        <v>31</v>
      </c>
      <c r="C254" s="1">
        <f>COUNTIF($G$2:G254,G254)</f>
        <v>1</v>
      </c>
      <c r="D254" s="1" t="s">
        <v>414</v>
      </c>
      <c r="E254" s="1" t="s">
        <v>423</v>
      </c>
      <c r="F254" s="1">
        <f>LEN(H254)</f>
        <v>80</v>
      </c>
      <c r="G254" s="1" t="s">
        <v>43</v>
      </c>
      <c r="H254" s="1" t="s">
        <v>249</v>
      </c>
      <c r="J254" s="1" t="str">
        <f>"&lt;/ul&gt;&lt;h3 id="""&amp;_xlfn.ENCODEURL(G254)&amp;"""&gt;&lt;a href=""#"&amp;_xlfn.ENCODEURL(G254)&amp;"_col"" data-toggle=""collapse"" class=""btn btn-primary btn-collapse btn-sm""&gt;&lt;/a&gt;&lt;a href=""#""&gt;"&amp;G254&amp;"&lt;/a&gt; &lt;span id=""playthrough_totals_"&amp;VLOOKUP(G254,Zones!A:B,2,0)&amp;"""&gt;&lt;/span&gt;&lt;/h3&gt;&lt;ul id="""&amp;_xlfn.ENCODEURL(G254)&amp;"col"" class=""collapse in""&gt;"</f>
        <v>&lt;/ul&gt;&lt;h3 id="Start%20of%20Disc%202"&gt;&lt;a href="#Start%20of%20Disc%202_col" data-toggle="collapse" class="btn btn-primary btn-collapse btn-sm"&gt;&lt;/a&gt;&lt;a href="#"&gt;Start of Disc 2&lt;/a&gt; &lt;span id="playthrough_totals_31"&gt;&lt;/span&gt;&lt;/h3&gt;&lt;ul id="Start%20of%20Disc%202col" class="collapse in"&gt;</v>
      </c>
      <c r="K254" s="1" t="str">
        <f>"&lt;li data-id=""playthrough_"&amp;VLOOKUP(G254,Zones!A:B,2,0)&amp;"_"&amp;C254&amp;""" class="""&amp;E254&amp;"""&gt;"&amp;H254&amp;"&lt;/li&gt;"</f>
        <v>&lt;li data-id="playthrough_31_1" class="f_none"&gt;FC Battle 13 is unlocked at the start of this disc. Your prize is three elixirs.&lt;/li&gt;</v>
      </c>
      <c r="L254" s="1" t="str">
        <f t="shared" si="3"/>
        <v>&lt;/ul&gt;&lt;h3 id="Start%20of%20Disc%202"&gt;&lt;a href="#Start%20of%20Disc%202_col" data-toggle="collapse" class="btn btn-primary btn-collapse btn-sm"&gt;&lt;/a&gt;&lt;a href="#"&gt;Start of Disc 2&lt;/a&gt; &lt;span id="playthrough_totals_31"&gt;&lt;/span&gt;&lt;/h3&gt;&lt;ul id="Start%20of%20Disc%202col" class="collapse in"&gt;&lt;li data-id="playthrough_31_1" class="f_none"&gt;FC Battle 13 is unlocked at the start of this disc. Your prize is three elixirs.&lt;/li&gt;</v>
      </c>
      <c r="M254" s="2" t="s">
        <v>442</v>
      </c>
    </row>
    <row r="255" spans="1:13" x14ac:dyDescent="0.25">
      <c r="A255" s="1">
        <v>254</v>
      </c>
      <c r="B255" s="1">
        <f>VLOOKUP(G255,Zones!A:B,2,0)</f>
        <v>31</v>
      </c>
      <c r="C255" s="1">
        <f>COUNTIF($G$2:G255,G255)</f>
        <v>2</v>
      </c>
      <c r="D255" s="1" t="s">
        <v>414</v>
      </c>
      <c r="E255" s="1" t="s">
        <v>423</v>
      </c>
      <c r="F255" s="1">
        <f>LEN(H255)</f>
        <v>114</v>
      </c>
      <c r="G255" s="1" t="s">
        <v>43</v>
      </c>
      <c r="H255" s="1" t="s">
        <v>250</v>
      </c>
      <c r="J255" s="1" t="str">
        <f>"&lt;/ul&gt;&lt;h3 id="""&amp;_xlfn.ENCODEURL(G255)&amp;"""&gt;&lt;a href=""#"&amp;_xlfn.ENCODEURL(G255)&amp;"_col"" data-toggle=""collapse"" class=""btn btn-primary btn-collapse btn-sm""&gt;&lt;/a&gt;&lt;a href=""#""&gt;"&amp;G255&amp;"&lt;/a&gt; &lt;span id=""playthrough_totals_"&amp;VLOOKUP(G255,Zones!A:B,2,0)&amp;"""&gt;&lt;/span&gt;&lt;/h3&gt;&lt;ul id="""&amp;_xlfn.ENCODEURL(G255)&amp;"col"" class=""collapse in""&gt;"</f>
        <v>&lt;/ul&gt;&lt;h3 id="Start%20of%20Disc%202"&gt;&lt;a href="#Start%20of%20Disc%202_col" data-toggle="collapse" class="btn btn-primary btn-collapse btn-sm"&gt;&lt;/a&gt;&lt;a href="#"&gt;Start of Disc 2&lt;/a&gt; &lt;span id="playthrough_totals_31"&gt;&lt;/span&gt;&lt;/h3&gt;&lt;ul id="Start%20of%20Disc%202col" class="collapse in"&gt;</v>
      </c>
      <c r="K255" s="1" t="str">
        <f>"&lt;li data-id=""playthrough_"&amp;VLOOKUP(G255,Zones!A:B,2,0)&amp;"_"&amp;C255&amp;""" class="""&amp;E255&amp;"""&gt;"&amp;H255&amp;"&lt;/li&gt;"</f>
        <v>&lt;li data-id="playthrough_31_2" class="f_none"&gt;You can still get the Umbrella at this point, but it will stop being available as soon as the airship is unlocked.&lt;/li&gt;</v>
      </c>
      <c r="L255" s="1" t="str">
        <f t="shared" si="3"/>
        <v>&lt;li data-id="playthrough_31_2" class="f_none"&gt;You can still get the Umbrella at this point, but it will stop being available as soon as the airship is unlocked.&lt;/li&gt;</v>
      </c>
      <c r="M255" s="2" t="s">
        <v>442</v>
      </c>
    </row>
    <row r="256" spans="1:13" x14ac:dyDescent="0.25">
      <c r="A256" s="1">
        <v>255</v>
      </c>
      <c r="B256" s="1">
        <f>VLOOKUP(G256,Zones!A:B,2,0)</f>
        <v>31</v>
      </c>
      <c r="C256" s="1">
        <f>COUNTIF($G$2:G256,G256)</f>
        <v>3</v>
      </c>
      <c r="D256" s="1" t="s">
        <v>414</v>
      </c>
      <c r="E256" s="1" t="s">
        <v>423</v>
      </c>
      <c r="F256" s="1">
        <f>LEN(H256)</f>
        <v>175</v>
      </c>
      <c r="G256" s="1" t="s">
        <v>43</v>
      </c>
      <c r="H256" s="1" t="s">
        <v>251</v>
      </c>
      <c r="J256" s="1" t="str">
        <f>"&lt;/ul&gt;&lt;h3 id="""&amp;_xlfn.ENCODEURL(G256)&amp;"""&gt;&lt;a href=""#"&amp;_xlfn.ENCODEURL(G256)&amp;"_col"" data-toggle=""collapse"" class=""btn btn-primary btn-collapse btn-sm""&gt;&lt;/a&gt;&lt;a href=""#""&gt;"&amp;G256&amp;"&lt;/a&gt; &lt;span id=""playthrough_totals_"&amp;VLOOKUP(G256,Zones!A:B,2,0)&amp;"""&gt;&lt;/span&gt;&lt;/h3&gt;&lt;ul id="""&amp;_xlfn.ENCODEURL(G256)&amp;"col"" class=""collapse in""&gt;"</f>
        <v>&lt;/ul&gt;&lt;h3 id="Start%20of%20Disc%202"&gt;&lt;a href="#Start%20of%20Disc%202_col" data-toggle="collapse" class="btn btn-primary btn-collapse btn-sm"&gt;&lt;/a&gt;&lt;a href="#"&gt;Start of Disc 2&lt;/a&gt; &lt;span id="playthrough_totals_31"&gt;&lt;/span&gt;&lt;/h3&gt;&lt;ul id="Start%20of%20Disc%202col" class="collapse in"&gt;</v>
      </c>
      <c r="K256" s="1" t="str">
        <f>"&lt;li data-id=""playthrough_"&amp;VLOOKUP(G256,Zones!A:B,2,0)&amp;"_"&amp;C256&amp;""" class="""&amp;E256&amp;"""&gt;"&amp;H256&amp;"&lt;/li&gt;"</f>
        <v>&lt;li data-id="playthrough_31_3" class="f_none"&gt;If you're close to mastering any Materia, enemies around Mideel (southern continent) give around 200ap per battle, which can rack up quickly if you're using double ap weapons.&lt;/li&gt;</v>
      </c>
      <c r="L256" s="1" t="str">
        <f t="shared" si="3"/>
        <v>&lt;li data-id="playthrough_31_3" class="f_none"&gt;If you're close to mastering any Materia, enemies around Mideel (southern continent) give around 200ap per battle, which can rack up quickly if you're using double ap weapons.&lt;/li&gt;</v>
      </c>
      <c r="M256" s="2" t="s">
        <v>442</v>
      </c>
    </row>
    <row r="257" spans="1:13" x14ac:dyDescent="0.25">
      <c r="A257" s="1">
        <v>256</v>
      </c>
      <c r="B257" s="1">
        <f>VLOOKUP(G257,Zones!A:B,2,0)</f>
        <v>31</v>
      </c>
      <c r="C257" s="1">
        <f>COUNTIF($G$2:G257,G257)</f>
        <v>4</v>
      </c>
      <c r="D257" s="1" t="s">
        <v>414</v>
      </c>
      <c r="E257" s="1" t="s">
        <v>423</v>
      </c>
      <c r="F257" s="1">
        <f>LEN(H257)</f>
        <v>27</v>
      </c>
      <c r="G257" s="1" t="s">
        <v>43</v>
      </c>
      <c r="H257" s="1" t="s">
        <v>252</v>
      </c>
      <c r="J257" s="1" t="str">
        <f>"&lt;/ul&gt;&lt;h3 id="""&amp;_xlfn.ENCODEURL(G257)&amp;"""&gt;&lt;a href=""#"&amp;_xlfn.ENCODEURL(G257)&amp;"_col"" data-toggle=""collapse"" class=""btn btn-primary btn-collapse btn-sm""&gt;&lt;/a&gt;&lt;a href=""#""&gt;"&amp;G257&amp;"&lt;/a&gt; &lt;span id=""playthrough_totals_"&amp;VLOOKUP(G257,Zones!A:B,2,0)&amp;"""&gt;&lt;/span&gt;&lt;/h3&gt;&lt;ul id="""&amp;_xlfn.ENCODEURL(G257)&amp;"col"" class=""collapse in""&gt;"</f>
        <v>&lt;/ul&gt;&lt;h3 id="Start%20of%20Disc%202"&gt;&lt;a href="#Start%20of%20Disc%202_col" data-toggle="collapse" class="btn btn-primary btn-collapse btn-sm"&gt;&lt;/a&gt;&lt;a href="#"&gt;Start of Disc 2&lt;/a&gt; &lt;span id="playthrough_totals_31"&gt;&lt;/span&gt;&lt;/h3&gt;&lt;ul id="Start%20of%20Disc%202col" class="collapse in"&gt;</v>
      </c>
      <c r="K257" s="1" t="str">
        <f>"&lt;li data-id=""playthrough_"&amp;VLOOKUP(G257,Zones!A:B,2,0)&amp;"_"&amp;C257&amp;""" class="""&amp;E257&amp;"""&gt;"&amp;H257&amp;"&lt;/li&gt;"</f>
        <v>&lt;li data-id="playthrough_31_4" class="f_none"&gt;Achievement: Master Materia&lt;/li&gt;</v>
      </c>
      <c r="L257" s="1" t="str">
        <f t="shared" si="3"/>
        <v>&lt;li data-id="playthrough_31_4" class="f_none"&gt;Achievement: Master Materia&lt;/li&gt;</v>
      </c>
      <c r="M257" s="2" t="s">
        <v>442</v>
      </c>
    </row>
    <row r="258" spans="1:13" x14ac:dyDescent="0.25">
      <c r="A258" s="1">
        <v>257</v>
      </c>
      <c r="B258" s="1">
        <f>VLOOKUP(G258,Zones!A:B,2,0)</f>
        <v>32</v>
      </c>
      <c r="C258" s="1">
        <f>COUNTIF($G$2:G258,G258)</f>
        <v>1</v>
      </c>
      <c r="D258" s="1" t="s">
        <v>414</v>
      </c>
      <c r="E258" s="1" t="s">
        <v>423</v>
      </c>
      <c r="F258" s="1">
        <f>LEN(H258)</f>
        <v>144</v>
      </c>
      <c r="G258" s="1" t="s">
        <v>25</v>
      </c>
      <c r="H258" s="1" t="s">
        <v>253</v>
      </c>
      <c r="J258" s="1" t="str">
        <f>"&lt;/ul&gt;&lt;h3 id="""&amp;_xlfn.ENCODEURL(G258)&amp;"""&gt;&lt;a href=""#"&amp;_xlfn.ENCODEURL(G258)&amp;"_col"" data-toggle=""collapse"" class=""btn btn-primary btn-collapse btn-sm""&gt;&lt;/a&gt;&lt;a href=""#""&gt;"&amp;G258&amp;"&lt;/a&gt; &lt;span id=""playthrough_totals_"&amp;VLOOKUP(G258,Zones!A:B,2,0)&amp;"""&gt;&lt;/span&gt;&lt;/h3&gt;&lt;ul id="""&amp;_xlfn.ENCODEURL(G258)&amp;"col"" class=""collapse in""&gt;"</f>
        <v>&lt;/ul&gt;&lt;h3 id="Coral%20Valley%20"&gt;&lt;a href="#Coral%20Valley%20_col" data-toggle="collapse" class="btn btn-primary btn-collapse btn-sm"&gt;&lt;/a&gt;&lt;a href="#"&gt;Coral Valley &lt;/a&gt; &lt;span id="playthrough_totals_32"&gt;&lt;/span&gt;&lt;/h3&gt;&lt;ul id="Coral%20Valley%20col" class="collapse in"&gt;</v>
      </c>
      <c r="K258" s="1" t="str">
        <f>"&lt;li data-id=""playthrough_"&amp;VLOOKUP(G258,Zones!A:B,2,0)&amp;"_"&amp;C258&amp;""" class="""&amp;E258&amp;"""&gt;"&amp;H258&amp;"&lt;/li&gt;"</f>
        <v>&lt;li data-id="playthrough_32_1" class="f_none"&gt;Head back to the Forgotten Capital. From the house where you can rest, on the right, go to the next fork and go right to enter the Coral Valley.&lt;/li&gt;</v>
      </c>
      <c r="L258" s="1" t="str">
        <f t="shared" si="3"/>
        <v>&lt;/ul&gt;&lt;h3 id="Coral%20Valley%20"&gt;&lt;a href="#Coral%20Valley%20_col" data-toggle="collapse" class="btn btn-primary btn-collapse btn-sm"&gt;&lt;/a&gt;&lt;a href="#"&gt;Coral Valley &lt;/a&gt; &lt;span id="playthrough_totals_32"&gt;&lt;/span&gt;&lt;/h3&gt;&lt;ul id="Coral%20Valley%20col" class="collapse in"&gt;&lt;li data-id="playthrough_32_1" class="f_none"&gt;Head back to the Forgotten Capital. From the house where you can rest, on the right, go to the next fork and go right to enter the Coral Valley.&lt;/li&gt;</v>
      </c>
      <c r="M258" s="2" t="s">
        <v>442</v>
      </c>
    </row>
    <row r="259" spans="1:13" x14ac:dyDescent="0.25">
      <c r="A259" s="1">
        <v>258</v>
      </c>
      <c r="B259" s="1">
        <f>VLOOKUP(G259,Zones!A:B,2,0)</f>
        <v>32</v>
      </c>
      <c r="C259" s="1">
        <f>COUNTIF($G$2:G259,G259)</f>
        <v>2</v>
      </c>
      <c r="D259" s="1" t="s">
        <v>414</v>
      </c>
      <c r="E259" s="1" t="s">
        <v>423</v>
      </c>
      <c r="F259" s="1">
        <f>LEN(H259)</f>
        <v>144</v>
      </c>
      <c r="G259" s="1" t="s">
        <v>25</v>
      </c>
      <c r="H259" s="1" t="s">
        <v>254</v>
      </c>
      <c r="J259" s="1" t="str">
        <f>"&lt;/ul&gt;&lt;h3 id="""&amp;_xlfn.ENCODEURL(G259)&amp;"""&gt;&lt;a href=""#"&amp;_xlfn.ENCODEURL(G259)&amp;"_col"" data-toggle=""collapse"" class=""btn btn-primary btn-collapse btn-sm""&gt;&lt;/a&gt;&lt;a href=""#""&gt;"&amp;G259&amp;"&lt;/a&gt; &lt;span id=""playthrough_totals_"&amp;VLOOKUP(G259,Zones!A:B,2,0)&amp;"""&gt;&lt;/span&gt;&lt;/h3&gt;&lt;ul id="""&amp;_xlfn.ENCODEURL(G259)&amp;"col"" class=""collapse in""&gt;"</f>
        <v>&lt;/ul&gt;&lt;h3 id="Coral%20Valley%20"&gt;&lt;a href="#Coral%20Valley%20_col" data-toggle="collapse" class="btn btn-primary btn-collapse btn-sm"&gt;&lt;/a&gt;&lt;a href="#"&gt;Coral Valley &lt;/a&gt; &lt;span id="playthrough_totals_32"&gt;&lt;/span&gt;&lt;/h3&gt;&lt;ul id="Coral%20Valley%20col" class="collapse in"&gt;</v>
      </c>
      <c r="K259" s="1" t="str">
        <f>"&lt;li data-id=""playthrough_"&amp;VLOOKUP(G259,Zones!A:B,2,0)&amp;"_"&amp;C259&amp;""" class="""&amp;E259&amp;"""&gt;"&amp;H259&amp;"&lt;/li&gt;"</f>
        <v>&lt;li data-id="playthrough_32_2" class="f_none"&gt;Go left round the shell to pick up the chest on the right, which contains a Viper Halberd. Carry on up the shell and enter the cave on the left.&lt;/li&gt;</v>
      </c>
      <c r="L259" s="1" t="str">
        <f t="shared" ref="L259:L322" si="4">IF(G259&lt;&gt;G258,J259&amp;K259,K259)</f>
        <v>&lt;li data-id="playthrough_32_2" class="f_none"&gt;Go left round the shell to pick up the chest on the right, which contains a Viper Halberd. Carry on up the shell and enter the cave on the left.&lt;/li&gt;</v>
      </c>
      <c r="M259" s="2" t="s">
        <v>442</v>
      </c>
    </row>
    <row r="260" spans="1:13" x14ac:dyDescent="0.25">
      <c r="A260" s="1">
        <v>259</v>
      </c>
      <c r="B260" s="1">
        <f>VLOOKUP(G260,Zones!A:B,2,0)</f>
        <v>32</v>
      </c>
      <c r="C260" s="1">
        <f>COUNTIF($G$2:G260,G260)</f>
        <v>3</v>
      </c>
      <c r="D260" s="1" t="s">
        <v>414</v>
      </c>
      <c r="E260" s="1" t="s">
        <v>423</v>
      </c>
      <c r="F260" s="1">
        <f>LEN(H260)</f>
        <v>197</v>
      </c>
      <c r="G260" s="1" t="s">
        <v>25</v>
      </c>
      <c r="H260" s="1" t="s">
        <v>255</v>
      </c>
      <c r="J260" s="1" t="str">
        <f>"&lt;/ul&gt;&lt;h3 id="""&amp;_xlfn.ENCODEURL(G260)&amp;"""&gt;&lt;a href=""#"&amp;_xlfn.ENCODEURL(G260)&amp;"_col"" data-toggle=""collapse"" class=""btn btn-primary btn-collapse btn-sm""&gt;&lt;/a&gt;&lt;a href=""#""&gt;"&amp;G260&amp;"&lt;/a&gt; &lt;span id=""playthrough_totals_"&amp;VLOOKUP(G260,Zones!A:B,2,0)&amp;"""&gt;&lt;/span&gt;&lt;/h3&gt;&lt;ul id="""&amp;_xlfn.ENCODEURL(G260)&amp;"col"" class=""collapse in""&gt;"</f>
        <v>&lt;/ul&gt;&lt;h3 id="Coral%20Valley%20"&gt;&lt;a href="#Coral%20Valley%20_col" data-toggle="collapse" class="btn btn-primary btn-collapse btn-sm"&gt;&lt;/a&gt;&lt;a href="#"&gt;Coral Valley &lt;/a&gt; &lt;span id="playthrough_totals_32"&gt;&lt;/span&gt;&lt;/h3&gt;&lt;ul id="Coral%20Valley%20col" class="collapse in"&gt;</v>
      </c>
      <c r="K260" s="1" t="str">
        <f>"&lt;li data-id=""playthrough_"&amp;VLOOKUP(G260,Zones!A:B,2,0)&amp;"_"&amp;C260&amp;""" class="""&amp;E260&amp;"""&gt;"&amp;H260&amp;"&lt;/li&gt;"</f>
        <v>&lt;li data-id="playthrough_32_3" class="f_none"&gt;Here you can climb up various cracks in the cave wall. You can pick up a Bolt Armlet, a HypnoCrown, and a Megalixer. When you get to the ladder on the left, climb down to find a Magic Plus Materia.&lt;/li&gt;</v>
      </c>
      <c r="L260" s="1" t="str">
        <f t="shared" si="4"/>
        <v>&lt;li data-id="playthrough_32_3" class="f_none"&gt;Here you can climb up various cracks in the cave wall. You can pick up a Bolt Armlet, a HypnoCrown, and a Megalixer. When you get to the ladder on the left, climb down to find a Magic Plus Materia.&lt;/li&gt;</v>
      </c>
      <c r="M260" s="2" t="s">
        <v>442</v>
      </c>
    </row>
    <row r="261" spans="1:13" x14ac:dyDescent="0.25">
      <c r="A261" s="1">
        <v>260</v>
      </c>
      <c r="B261" s="1">
        <f>VLOOKUP(G261,Zones!A:B,2,0)</f>
        <v>32</v>
      </c>
      <c r="C261" s="1">
        <f>COUNTIF($G$2:G261,G261)</f>
        <v>4</v>
      </c>
      <c r="D261" s="1" t="s">
        <v>414</v>
      </c>
      <c r="E261" s="1" t="s">
        <v>423</v>
      </c>
      <c r="F261" s="1">
        <f>LEN(H261)</f>
        <v>45</v>
      </c>
      <c r="G261" s="1" t="s">
        <v>25</v>
      </c>
      <c r="H261" s="1" t="s">
        <v>256</v>
      </c>
      <c r="J261" s="1" t="str">
        <f>"&lt;/ul&gt;&lt;h3 id="""&amp;_xlfn.ENCODEURL(G261)&amp;"""&gt;&lt;a href=""#"&amp;_xlfn.ENCODEURL(G261)&amp;"_col"" data-toggle=""collapse"" class=""btn btn-primary btn-collapse btn-sm""&gt;&lt;/a&gt;&lt;a href=""#""&gt;"&amp;G261&amp;"&lt;/a&gt; &lt;span id=""playthrough_totals_"&amp;VLOOKUP(G261,Zones!A:B,2,0)&amp;"""&gt;&lt;/span&gt;&lt;/h3&gt;&lt;ul id="""&amp;_xlfn.ENCODEURL(G261)&amp;"col"" class=""collapse in""&gt;"</f>
        <v>&lt;/ul&gt;&lt;h3 id="Coral%20Valley%20"&gt;&lt;a href="#Coral%20Valley%20_col" data-toggle="collapse" class="btn btn-primary btn-collapse btn-sm"&gt;&lt;/a&gt;&lt;a href="#"&gt;Coral Valley &lt;/a&gt; &lt;span id="playthrough_totals_32"&gt;&lt;/span&gt;&lt;/h3&gt;&lt;ul id="Coral%20Valley%20col" class="collapse in"&gt;</v>
      </c>
      <c r="K261" s="1" t="str">
        <f>"&lt;li data-id=""playthrough_"&amp;VLOOKUP(G261,Zones!A:B,2,0)&amp;"_"&amp;C261&amp;""" class="""&amp;E261&amp;"""&gt;"&amp;H261&amp;"&lt;/li&gt;"</f>
        <v>&lt;li data-id="playthrough_32_4" class="f_none"&gt;In the next area, you'll find a Power Source.&lt;/li&gt;</v>
      </c>
      <c r="L261" s="1" t="str">
        <f t="shared" si="4"/>
        <v>&lt;li data-id="playthrough_32_4" class="f_none"&gt;In the next area, you'll find a Power Source.&lt;/li&gt;</v>
      </c>
      <c r="M261" s="2" t="s">
        <v>442</v>
      </c>
    </row>
    <row r="262" spans="1:13" x14ac:dyDescent="0.25">
      <c r="A262" s="1">
        <v>261</v>
      </c>
      <c r="B262" s="1">
        <f>VLOOKUP(G262,Zones!A:B,2,0)</f>
        <v>33</v>
      </c>
      <c r="C262" s="1">
        <f>COUNTIF($G$2:G262,G262)</f>
        <v>1</v>
      </c>
      <c r="D262" s="1" t="s">
        <v>414</v>
      </c>
      <c r="E262" s="1" t="s">
        <v>423</v>
      </c>
      <c r="F262" s="1">
        <f>LEN(H262)</f>
        <v>73</v>
      </c>
      <c r="G262" s="1" t="s">
        <v>26</v>
      </c>
      <c r="H262" s="1" t="s">
        <v>257</v>
      </c>
      <c r="J262" s="1" t="str">
        <f>"&lt;/ul&gt;&lt;h3 id="""&amp;_xlfn.ENCODEURL(G262)&amp;"""&gt;&lt;a href=""#"&amp;_xlfn.ENCODEURL(G262)&amp;"_col"" data-toggle=""collapse"" class=""btn btn-primary btn-collapse btn-sm""&gt;&lt;/a&gt;&lt;a href=""#""&gt;"&amp;G262&amp;"&lt;/a&gt; &lt;span id=""playthrough_totals_"&amp;VLOOKUP(G262,Zones!A:B,2,0)&amp;"""&gt;&lt;/span&gt;&lt;/h3&gt;&lt;ul id="""&amp;_xlfn.ENCODEURL(G262)&amp;"col"" class=""collapse in""&gt;"</f>
        <v>&lt;/ul&gt;&lt;h3 id="Icicle%20Inn"&gt;&lt;a href="#Icicle%20Inn_col" data-toggle="collapse" class="btn btn-primary btn-collapse btn-sm"&gt;&lt;/a&gt;&lt;a href="#"&gt;Icicle Inn&lt;/a&gt; &lt;span id="playthrough_totals_33"&gt;&lt;/span&gt;&lt;/h3&gt;&lt;ul id="Icicle%20Inncol" class="collapse in"&gt;</v>
      </c>
      <c r="K262" s="1" t="str">
        <f>"&lt;li data-id=""playthrough_"&amp;VLOOKUP(G262,Zones!A:B,2,0)&amp;"_"&amp;C262&amp;""" class="""&amp;E262&amp;"""&gt;"&amp;H262&amp;"&lt;/li&gt;"</f>
        <v>&lt;li data-id="playthrough_33_1" class="f_none"&gt;There's a weapon shop on the left with lots of shiny things for everyone.&lt;/li&gt;</v>
      </c>
      <c r="L262" s="1" t="str">
        <f t="shared" si="4"/>
        <v>&lt;/ul&gt;&lt;h3 id="Icicle%20Inn"&gt;&lt;a href="#Icicle%20Inn_col" data-toggle="collapse" class="btn btn-primary btn-collapse btn-sm"&gt;&lt;/a&gt;&lt;a href="#"&gt;Icicle Inn&lt;/a&gt; &lt;span id="playthrough_totals_33"&gt;&lt;/span&gt;&lt;/h3&gt;&lt;ul id="Icicle%20Inncol" class="collapse in"&gt;&lt;li data-id="playthrough_33_1" class="f_none"&gt;There's a weapon shop on the left with lots of shiny things for everyone.&lt;/li&gt;</v>
      </c>
      <c r="M262" s="2" t="s">
        <v>442</v>
      </c>
    </row>
    <row r="263" spans="1:13" x14ac:dyDescent="0.25">
      <c r="A263" s="1">
        <v>262</v>
      </c>
      <c r="B263" s="1">
        <f>VLOOKUP(G263,Zones!A:B,2,0)</f>
        <v>33</v>
      </c>
      <c r="C263" s="1">
        <f>COUNTIF($G$2:G263,G263)</f>
        <v>2</v>
      </c>
      <c r="D263" s="1" t="s">
        <v>414</v>
      </c>
      <c r="E263" s="1" t="s">
        <v>423</v>
      </c>
      <c r="F263" s="1">
        <f>LEN(H263)</f>
        <v>108</v>
      </c>
      <c r="G263" s="1" t="s">
        <v>26</v>
      </c>
      <c r="H263" s="1" t="s">
        <v>258</v>
      </c>
      <c r="J263" s="1" t="str">
        <f>"&lt;/ul&gt;&lt;h3 id="""&amp;_xlfn.ENCODEURL(G263)&amp;"""&gt;&lt;a href=""#"&amp;_xlfn.ENCODEURL(G263)&amp;"_col"" data-toggle=""collapse"" class=""btn btn-primary btn-collapse btn-sm""&gt;&lt;/a&gt;&lt;a href=""#""&gt;"&amp;G263&amp;"&lt;/a&gt; &lt;span id=""playthrough_totals_"&amp;VLOOKUP(G263,Zones!A:B,2,0)&amp;"""&gt;&lt;/span&gt;&lt;/h3&gt;&lt;ul id="""&amp;_xlfn.ENCODEURL(G263)&amp;"col"" class=""collapse in""&gt;"</f>
        <v>&lt;/ul&gt;&lt;h3 id="Icicle%20Inn"&gt;&lt;a href="#Icicle%20Inn_col" data-toggle="collapse" class="btn btn-primary btn-collapse btn-sm"&gt;&lt;/a&gt;&lt;a href="#"&gt;Icicle Inn&lt;/a&gt; &lt;span id="playthrough_totals_33"&gt;&lt;/span&gt;&lt;/h3&gt;&lt;ul id="Icicle%20Inncol" class="collapse in"&gt;</v>
      </c>
      <c r="K263" s="1" t="str">
        <f>"&lt;li data-id=""playthrough_"&amp;VLOOKUP(G263,Zones!A:B,2,0)&amp;"_"&amp;C263&amp;""" class="""&amp;E263&amp;"""&gt;"&amp;H263&amp;"&lt;/li&gt;"</f>
        <v>&lt;li data-id="playthrough_33_2" class="f_none"&gt;in the house on the right, with the snowman outside, you'll find a Hero Drink, a Glacier Map, and a Vaccine.&lt;/li&gt;</v>
      </c>
      <c r="L263" s="1" t="str">
        <f t="shared" si="4"/>
        <v>&lt;li data-id="playthrough_33_2" class="f_none"&gt;in the house on the right, with the snowman outside, you'll find a Hero Drink, a Glacier Map, and a Vaccine.&lt;/li&gt;</v>
      </c>
      <c r="M263" s="2" t="s">
        <v>442</v>
      </c>
    </row>
    <row r="264" spans="1:13" x14ac:dyDescent="0.25">
      <c r="A264" s="1">
        <v>263</v>
      </c>
      <c r="B264" s="1">
        <f>VLOOKUP(G264,Zones!A:B,2,0)</f>
        <v>33</v>
      </c>
      <c r="C264" s="1">
        <f>COUNTIF($G$2:G264,G264)</f>
        <v>3</v>
      </c>
      <c r="D264" s="1" t="s">
        <v>414</v>
      </c>
      <c r="E264" s="1" t="s">
        <v>423</v>
      </c>
      <c r="F264" s="1">
        <f>LEN(H264)</f>
        <v>60</v>
      </c>
      <c r="G264" s="1" t="s">
        <v>26</v>
      </c>
      <c r="H264" s="1" t="s">
        <v>259</v>
      </c>
      <c r="J264" s="1" t="str">
        <f>"&lt;/ul&gt;&lt;h3 id="""&amp;_xlfn.ENCODEURL(G264)&amp;"""&gt;&lt;a href=""#"&amp;_xlfn.ENCODEURL(G264)&amp;"_col"" data-toggle=""collapse"" class=""btn btn-primary btn-collapse btn-sm""&gt;&lt;/a&gt;&lt;a href=""#""&gt;"&amp;G264&amp;"&lt;/a&gt; &lt;span id=""playthrough_totals_"&amp;VLOOKUP(G264,Zones!A:B,2,0)&amp;"""&gt;&lt;/span&gt;&lt;/h3&gt;&lt;ul id="""&amp;_xlfn.ENCODEURL(G264)&amp;"col"" class=""collapse in""&gt;"</f>
        <v>&lt;/ul&gt;&lt;h3 id="Icicle%20Inn"&gt;&lt;a href="#Icicle%20Inn_col" data-toggle="collapse" class="btn btn-primary btn-collapse btn-sm"&gt;&lt;/a&gt;&lt;a href="#"&gt;Icicle Inn&lt;/a&gt; &lt;span id="playthrough_totals_33"&gt;&lt;/span&gt;&lt;/h3&gt;&lt;ul id="Icicle%20Inncol" class="collapse in"&gt;</v>
      </c>
      <c r="K264" s="1" t="str">
        <f>"&lt;li data-id=""playthrough_"&amp;VLOOKUP(G264,Zones!A:B,2,0)&amp;"_"&amp;C264&amp;""" class="""&amp;E264&amp;"""&gt;"&amp;H264&amp;"&lt;/li&gt;"</f>
        <v>&lt;li data-id="playthrough_33_3" class="f_none"&gt;in the Inn, you'll find an x-potion upstairs, by the window.&lt;/li&gt;</v>
      </c>
      <c r="L264" s="1" t="str">
        <f t="shared" si="4"/>
        <v>&lt;li data-id="playthrough_33_3" class="f_none"&gt;in the Inn, you'll find an x-potion upstairs, by the window.&lt;/li&gt;</v>
      </c>
      <c r="M264" s="2" t="s">
        <v>442</v>
      </c>
    </row>
    <row r="265" spans="1:13" x14ac:dyDescent="0.25">
      <c r="A265" s="1">
        <v>264</v>
      </c>
      <c r="B265" s="1">
        <f>VLOOKUP(G265,Zones!A:B,2,0)</f>
        <v>33</v>
      </c>
      <c r="C265" s="1">
        <f>COUNTIF($G$2:G265,G265)</f>
        <v>4</v>
      </c>
      <c r="D265" s="1" t="s">
        <v>414</v>
      </c>
      <c r="E265" s="1" t="s">
        <v>423</v>
      </c>
      <c r="F265" s="1">
        <f>LEN(H265)</f>
        <v>118</v>
      </c>
      <c r="G265" s="1" t="s">
        <v>26</v>
      </c>
      <c r="H265" s="1" t="s">
        <v>260</v>
      </c>
      <c r="J265" s="1" t="str">
        <f>"&lt;/ul&gt;&lt;h3 id="""&amp;_xlfn.ENCODEURL(G265)&amp;"""&gt;&lt;a href=""#"&amp;_xlfn.ENCODEURL(G265)&amp;"_col"" data-toggle=""collapse"" class=""btn btn-primary btn-collapse btn-sm""&gt;&lt;/a&gt;&lt;a href=""#""&gt;"&amp;G265&amp;"&lt;/a&gt; &lt;span id=""playthrough_totals_"&amp;VLOOKUP(G265,Zones!A:B,2,0)&amp;"""&gt;&lt;/span&gt;&lt;/h3&gt;&lt;ul id="""&amp;_xlfn.ENCODEURL(G265)&amp;"col"" class=""collapse in""&gt;"</f>
        <v>&lt;/ul&gt;&lt;h3 id="Icicle%20Inn"&gt;&lt;a href="#Icicle%20Inn_col" data-toggle="collapse" class="btn btn-primary btn-collapse btn-sm"&gt;&lt;/a&gt;&lt;a href="#"&gt;Icicle Inn&lt;/a&gt; &lt;span id="playthrough_totals_33"&gt;&lt;/span&gt;&lt;/h3&gt;&lt;ul id="Icicle%20Inncol" class="collapse in"&gt;</v>
      </c>
      <c r="K265" s="1" t="str">
        <f>"&lt;li data-id=""playthrough_"&amp;VLOOKUP(G265,Zones!A:B,2,0)&amp;"_"&amp;C265&amp;""" class="""&amp;E265&amp;"""&gt;"&amp;H265&amp;"&lt;/li&gt;"</f>
        <v>&lt;li data-id="playthrough_33_4" class="f_none"&gt;In the house on the upper left you can find a number of videos of Aeris' parents, along with a Turbo Ether downstairs.&lt;/li&gt;</v>
      </c>
      <c r="L265" s="1" t="str">
        <f t="shared" si="4"/>
        <v>&lt;li data-id="playthrough_33_4" class="f_none"&gt;In the house on the upper left you can find a number of videos of Aeris' parents, along with a Turbo Ether downstairs.&lt;/li&gt;</v>
      </c>
      <c r="M265" s="2" t="s">
        <v>442</v>
      </c>
    </row>
    <row r="266" spans="1:13" x14ac:dyDescent="0.25">
      <c r="A266" s="1">
        <v>265</v>
      </c>
      <c r="B266" s="1">
        <f>VLOOKUP(G266,Zones!A:B,2,0)</f>
        <v>34</v>
      </c>
      <c r="C266" s="1">
        <f>COUNTIF($G$2:G266,G266)</f>
        <v>1</v>
      </c>
      <c r="D266" s="1" t="s">
        <v>414</v>
      </c>
      <c r="E266" s="1" t="s">
        <v>423</v>
      </c>
      <c r="F266" s="1">
        <f>LEN(H266)</f>
        <v>124</v>
      </c>
      <c r="G266" s="1" t="s">
        <v>27</v>
      </c>
      <c r="H266" s="1" t="s">
        <v>261</v>
      </c>
      <c r="J266" s="1" t="str">
        <f>"&lt;/ul&gt;&lt;h3 id="""&amp;_xlfn.ENCODEURL(G266)&amp;"""&gt;&lt;a href=""#"&amp;_xlfn.ENCODEURL(G266)&amp;"_col"" data-toggle=""collapse"" class=""btn btn-primary btn-collapse btn-sm""&gt;&lt;/a&gt;&lt;a href=""#""&gt;"&amp;G266&amp;"&lt;/a&gt; &lt;span id=""playthrough_totals_"&amp;VLOOKUP(G266,Zones!A:B,2,0)&amp;"""&gt;&lt;/span&gt;&lt;/h3&gt;&lt;ul id="""&amp;_xlfn.ENCODEURL(G266)&amp;"col"" class=""collapse in""&gt;"</f>
        <v>&lt;/ul&gt;&lt;h3 id="Great%20Glacier"&gt;&lt;a href="#Great%20Glacier_col" data-toggle="collapse" class="btn btn-primary btn-collapse btn-sm"&gt;&lt;/a&gt;&lt;a href="#"&gt;Great Glacier&lt;/a&gt; &lt;span id="playthrough_totals_34"&gt;&lt;/span&gt;&lt;/h3&gt;&lt;ul id="Great%20Glaciercol" class="collapse in"&gt;</v>
      </c>
      <c r="K266" s="1" t="str">
        <f>"&lt;li data-id=""playthrough_"&amp;VLOOKUP(G266,Zones!A:B,2,0)&amp;"_"&amp;C266&amp;""" class="""&amp;E266&amp;"""&gt;"&amp;H266&amp;"&lt;/li&gt;"</f>
        <v>&lt;li data-id="playthrough_34_1" class="f_none"&gt;Here, you can pick up a Mind Source, a potion, a Safety Bit, an Elixir, an Added Cut Materia, an All Materia, and Alexander.&lt;/li&gt;</v>
      </c>
      <c r="L266" s="1" t="str">
        <f t="shared" si="4"/>
        <v>&lt;/ul&gt;&lt;h3 id="Great%20Glacier"&gt;&lt;a href="#Great%20Glacier_col" data-toggle="collapse" class="btn btn-primary btn-collapse btn-sm"&gt;&lt;/a&gt;&lt;a href="#"&gt;Great Glacier&lt;/a&gt; &lt;span id="playthrough_totals_34"&gt;&lt;/span&gt;&lt;/h3&gt;&lt;ul id="Great%20Glaciercol" class="collapse in"&gt;&lt;li data-id="playthrough_34_1" class="f_none"&gt;Here, you can pick up a Mind Source, a potion, a Safety Bit, an Elixir, an Added Cut Materia, an All Materia, and Alexander.&lt;/li&gt;</v>
      </c>
      <c r="M266" s="2" t="s">
        <v>442</v>
      </c>
    </row>
    <row r="267" spans="1:13" x14ac:dyDescent="0.25">
      <c r="A267" s="1">
        <v>266</v>
      </c>
      <c r="B267" s="1">
        <f>VLOOKUP(G267,Zones!A:B,2,0)</f>
        <v>34</v>
      </c>
      <c r="C267" s="1">
        <f>COUNTIF($G$2:G267,G267)</f>
        <v>2</v>
      </c>
      <c r="D267" s="1" t="s">
        <v>414</v>
      </c>
      <c r="E267" s="1" t="s">
        <v>423</v>
      </c>
      <c r="F267" s="1">
        <f>LEN(H267)</f>
        <v>79</v>
      </c>
      <c r="G267" s="1" t="s">
        <v>27</v>
      </c>
      <c r="H267" s="1" t="s">
        <v>262</v>
      </c>
      <c r="J267" s="1" t="str">
        <f>"&lt;/ul&gt;&lt;h3 id="""&amp;_xlfn.ENCODEURL(G267)&amp;"""&gt;&lt;a href=""#"&amp;_xlfn.ENCODEURL(G267)&amp;"_col"" data-toggle=""collapse"" class=""btn btn-primary btn-collapse btn-sm""&gt;&lt;/a&gt;&lt;a href=""#""&gt;"&amp;G267&amp;"&lt;/a&gt; &lt;span id=""playthrough_totals_"&amp;VLOOKUP(G267,Zones!A:B,2,0)&amp;"""&gt;&lt;/span&gt;&lt;/h3&gt;&lt;ul id="""&amp;_xlfn.ENCODEURL(G267)&amp;"col"" class=""collapse in""&gt;"</f>
        <v>&lt;/ul&gt;&lt;h3 id="Great%20Glacier"&gt;&lt;a href="#Great%20Glacier_col" data-toggle="collapse" class="btn btn-primary btn-collapse btn-sm"&gt;&lt;/a&gt;&lt;a href="#"&gt;Great Glacier&lt;/a&gt; &lt;span id="playthrough_totals_34"&gt;&lt;/span&gt;&lt;/h3&gt;&lt;ul id="Great%20Glaciercol" class="collapse in"&gt;</v>
      </c>
      <c r="K267" s="1" t="str">
        <f>"&lt;li data-id=""playthrough_"&amp;VLOOKUP(G267,Zones!A:B,2,0)&amp;"_"&amp;C267&amp;""" class="""&amp;E267&amp;"""&gt;"&amp;H267&amp;"&lt;/li&gt;"</f>
        <v>&lt;li data-id="playthrough_34_2" class="f_none"&gt;I suck with this area, so go ahead and refer to Absolute Steve's guide instead.&lt;/li&gt;</v>
      </c>
      <c r="L267" s="1" t="str">
        <f t="shared" si="4"/>
        <v>&lt;li data-id="playthrough_34_2" class="f_none"&gt;I suck with this area, so go ahead and refer to Absolute Steve's guide instead.&lt;/li&gt;</v>
      </c>
      <c r="M267" s="2" t="s">
        <v>442</v>
      </c>
    </row>
    <row r="268" spans="1:13" x14ac:dyDescent="0.25">
      <c r="A268" s="1">
        <v>267</v>
      </c>
      <c r="B268" s="1">
        <f>VLOOKUP(G268,Zones!A:B,2,0)</f>
        <v>35</v>
      </c>
      <c r="C268" s="1">
        <f>COUNTIF($G$2:G268,G268)</f>
        <v>1</v>
      </c>
      <c r="D268" s="1" t="s">
        <v>414</v>
      </c>
      <c r="E268" s="1" t="s">
        <v>423</v>
      </c>
      <c r="F268" s="1">
        <f>LEN(H268)</f>
        <v>47</v>
      </c>
      <c r="G268" s="1" t="s">
        <v>28</v>
      </c>
      <c r="H268" s="1" t="s">
        <v>263</v>
      </c>
      <c r="J268" s="1" t="str">
        <f>"&lt;/ul&gt;&lt;h3 id="""&amp;_xlfn.ENCODEURL(G268)&amp;"""&gt;&lt;a href=""#"&amp;_xlfn.ENCODEURL(G268)&amp;"_col"" data-toggle=""collapse"" class=""btn btn-primary btn-collapse btn-sm""&gt;&lt;/a&gt;&lt;a href=""#""&gt;"&amp;G268&amp;"&lt;/a&gt; &lt;span id=""playthrough_totals_"&amp;VLOOKUP(G268,Zones!A:B,2,0)&amp;"""&gt;&lt;/span&gt;&lt;/h3&gt;&lt;ul id="""&amp;_xlfn.ENCODEURL(G268)&amp;"col"" class=""collapse in""&gt;"</f>
        <v>&lt;/ul&gt;&lt;h3 id="Gaia%20Cliff"&gt;&lt;a href="#Gaia%20Cliff_col" data-toggle="collapse" class="btn btn-primary btn-collapse btn-sm"&gt;&lt;/a&gt;&lt;a href="#"&gt;Gaia Cliff&lt;/a&gt; &lt;span id="playthrough_totals_35"&gt;&lt;/span&gt;&lt;/h3&gt;&lt;ul id="Gaia%20Cliffcol" class="collapse in"&gt;</v>
      </c>
      <c r="K268" s="1" t="str">
        <f>"&lt;li data-id=""playthrough_"&amp;VLOOKUP(G268,Zones!A:B,2,0)&amp;"_"&amp;C268&amp;""" class="""&amp;E268&amp;"""&gt;"&amp;H268&amp;"&lt;/li&gt;"</f>
        <v>&lt;li data-id="playthrough_35_1" class="f_none"&gt;you won't be able to return to this area later.&lt;/li&gt;</v>
      </c>
      <c r="L268" s="1" t="str">
        <f t="shared" si="4"/>
        <v>&lt;/ul&gt;&lt;h3 id="Gaia%20Cliff"&gt;&lt;a href="#Gaia%20Cliff_col" data-toggle="collapse" class="btn btn-primary btn-collapse btn-sm"&gt;&lt;/a&gt;&lt;a href="#"&gt;Gaia Cliff&lt;/a&gt; &lt;span id="playthrough_totals_35"&gt;&lt;/span&gt;&lt;/h3&gt;&lt;ul id="Gaia%20Cliffcol" class="collapse in"&gt;&lt;li data-id="playthrough_35_1" class="f_none"&gt;you won't be able to return to this area later.&lt;/li&gt;</v>
      </c>
      <c r="M268" s="2" t="s">
        <v>442</v>
      </c>
    </row>
    <row r="269" spans="1:13" x14ac:dyDescent="0.25">
      <c r="A269" s="1">
        <v>268</v>
      </c>
      <c r="B269" s="1">
        <f>VLOOKUP(G269,Zones!A:B,2,0)</f>
        <v>35</v>
      </c>
      <c r="C269" s="1">
        <f>COUNTIF($G$2:G269,G269)</f>
        <v>2</v>
      </c>
      <c r="D269" s="1" t="s">
        <v>414</v>
      </c>
      <c r="E269" s="1" t="s">
        <v>423</v>
      </c>
      <c r="F269" s="1">
        <f>LEN(H269)</f>
        <v>287</v>
      </c>
      <c r="G269" s="1" t="s">
        <v>28</v>
      </c>
      <c r="H269" s="1" t="s">
        <v>264</v>
      </c>
      <c r="J269" s="1" t="str">
        <f>"&lt;/ul&gt;&lt;h3 id="""&amp;_xlfn.ENCODEURL(G269)&amp;"""&gt;&lt;a href=""#"&amp;_xlfn.ENCODEURL(G269)&amp;"_col"" data-toggle=""collapse"" class=""btn btn-primary btn-collapse btn-sm""&gt;&lt;/a&gt;&lt;a href=""#""&gt;"&amp;G269&amp;"&lt;/a&gt; &lt;span id=""playthrough_totals_"&amp;VLOOKUP(G269,Zones!A:B,2,0)&amp;"""&gt;&lt;/span&gt;&lt;/h3&gt;&lt;ul id="""&amp;_xlfn.ENCODEURL(G269)&amp;"col"" class=""collapse in""&gt;"</f>
        <v>&lt;/ul&gt;&lt;h3 id="Gaia%20Cliff"&gt;&lt;a href="#Gaia%20Cliff_col" data-toggle="collapse" class="btn btn-primary btn-collapse btn-sm"&gt;&lt;/a&gt;&lt;a href="#"&gt;Gaia Cliff&lt;/a&gt; &lt;span id="playthrough_totals_35"&gt;&lt;/span&gt;&lt;/h3&gt;&lt;ul id="Gaia%20Cliffcol" class="collapse in"&gt;</v>
      </c>
      <c r="K269" s="1" t="str">
        <f>"&lt;li data-id=""playthrough_"&amp;VLOOKUP(G269,Zones!A:B,2,0)&amp;"_"&amp;C269&amp;""" class="""&amp;E269&amp;"""&gt;"&amp;H269&amp;"&lt;/li&gt;"</f>
        <v>&lt;li data-id="playthrough_35_2" class="f_none"&gt;you can learn Trine and Magic Breath from Stilva. At this point, none of your three enemy skills will have Magic Breath, but one or two will have Trine, so try putting them on different characters, so you can learn both skills in one battle. You can also learn Bad Breath from Malboros. &lt;/li&gt;</v>
      </c>
      <c r="L269" s="1" t="str">
        <f t="shared" si="4"/>
        <v>&lt;li data-id="playthrough_35_2" class="f_none"&gt;you can learn Trine and Magic Breath from Stilva. At this point, none of your three enemy skills will have Magic Breath, but one or two will have Trine, so try putting them on different characters, so you can learn both skills in one battle. You can also learn Bad Breath from Malboros. &lt;/li&gt;</v>
      </c>
      <c r="M269" s="2" t="s">
        <v>442</v>
      </c>
    </row>
    <row r="270" spans="1:13" x14ac:dyDescent="0.25">
      <c r="A270" s="1">
        <v>269</v>
      </c>
      <c r="B270" s="1">
        <f>VLOOKUP(G270,Zones!A:B,2,0)</f>
        <v>35</v>
      </c>
      <c r="C270" s="1">
        <f>COUNTIF($G$2:G270,G270)</f>
        <v>3</v>
      </c>
      <c r="D270" s="1" t="s">
        <v>414</v>
      </c>
      <c r="E270" s="1" t="s">
        <v>423</v>
      </c>
      <c r="F270" s="1">
        <f>LEN(H270)</f>
        <v>230</v>
      </c>
      <c r="G270" s="1" t="s">
        <v>28</v>
      </c>
      <c r="H270" s="1" t="s">
        <v>265</v>
      </c>
      <c r="J270" s="1" t="str">
        <f>"&lt;/ul&gt;&lt;h3 id="""&amp;_xlfn.ENCODEURL(G270)&amp;"""&gt;&lt;a href=""#"&amp;_xlfn.ENCODEURL(G270)&amp;"_col"" data-toggle=""collapse"" class=""btn btn-primary btn-collapse btn-sm""&gt;&lt;/a&gt;&lt;a href=""#""&gt;"&amp;G270&amp;"&lt;/a&gt; &lt;span id=""playthrough_totals_"&amp;VLOOKUP(G270,Zones!A:B,2,0)&amp;"""&gt;&lt;/span&gt;&lt;/h3&gt;&lt;ul id="""&amp;_xlfn.ENCODEURL(G270)&amp;"col"" class=""collapse in""&gt;"</f>
        <v>&lt;/ul&gt;&lt;h3 id="Gaia%20Cliff"&gt;&lt;a href="#Gaia%20Cliff_col" data-toggle="collapse" class="btn btn-primary btn-collapse btn-sm"&gt;&lt;/a&gt;&lt;a href="#"&gt;Gaia Cliff&lt;/a&gt; &lt;span id="playthrough_totals_35"&gt;&lt;/span&gt;&lt;/h3&gt;&lt;ul id="Gaia%20Cliffcol" class="collapse in"&gt;</v>
      </c>
      <c r="K270" s="1" t="str">
        <f>"&lt;li data-id=""playthrough_"&amp;VLOOKUP(G270,Zones!A:B,2,0)&amp;"_"&amp;C270&amp;""" class="""&amp;E270&amp;"""&gt;"&amp;H270&amp;"&lt;/li&gt;"</f>
        <v>&lt;li data-id="playthrough_35_3" class="f_none"&gt;When you get up to the cave, head north into the next area, then left and south to loop back. Head over the bridge; there's a secret entrance there if you carry on in the same direction, which leads to a chest containing a Ribbon.&lt;/li&gt;</v>
      </c>
      <c r="L270" s="1" t="str">
        <f t="shared" si="4"/>
        <v>&lt;li data-id="playthrough_35_3" class="f_none"&gt;When you get up to the cave, head north into the next area, then left and south to loop back. Head over the bridge; there's a secret entrance there if you carry on in the same direction, which leads to a chest containing a Ribbon.&lt;/li&gt;</v>
      </c>
      <c r="M270" s="2" t="s">
        <v>442</v>
      </c>
    </row>
    <row r="271" spans="1:13" x14ac:dyDescent="0.25">
      <c r="A271" s="1">
        <v>270</v>
      </c>
      <c r="B271" s="1">
        <f>VLOOKUP(G271,Zones!A:B,2,0)</f>
        <v>35</v>
      </c>
      <c r="C271" s="1">
        <f>COUNTIF($G$2:G271,G271)</f>
        <v>4</v>
      </c>
      <c r="D271" s="1" t="s">
        <v>414</v>
      </c>
      <c r="E271" s="1" t="s">
        <v>423</v>
      </c>
      <c r="F271" s="1">
        <f>LEN(H271)</f>
        <v>284</v>
      </c>
      <c r="G271" s="1" t="s">
        <v>28</v>
      </c>
      <c r="H271" s="1" t="s">
        <v>266</v>
      </c>
      <c r="J271" s="1" t="str">
        <f>"&lt;/ul&gt;&lt;h3 id="""&amp;_xlfn.ENCODEURL(G271)&amp;"""&gt;&lt;a href=""#"&amp;_xlfn.ENCODEURL(G271)&amp;"_col"" data-toggle=""collapse"" class=""btn btn-primary btn-collapse btn-sm""&gt;&lt;/a&gt;&lt;a href=""#""&gt;"&amp;G271&amp;"&lt;/a&gt; &lt;span id=""playthrough_totals_"&amp;VLOOKUP(G271,Zones!A:B,2,0)&amp;"""&gt;&lt;/span&gt;&lt;/h3&gt;&lt;ul id="""&amp;_xlfn.ENCODEURL(G271)&amp;"col"" class=""collapse in""&gt;"</f>
        <v>&lt;/ul&gt;&lt;h3 id="Gaia%20Cliff"&gt;&lt;a href="#Gaia%20Cliff_col" data-toggle="collapse" class="btn btn-primary btn-collapse btn-sm"&gt;&lt;/a&gt;&lt;a href="#"&gt;Gaia Cliff&lt;/a&gt; &lt;span id="playthrough_totals_35"&gt;&lt;/span&gt;&lt;/h3&gt;&lt;ul id="Gaia%20Cliffcol" class="collapse in"&gt;</v>
      </c>
      <c r="K271" s="1" t="str">
        <f>"&lt;li data-id=""playthrough_"&amp;VLOOKUP(G271,Zones!A:B,2,0)&amp;"_"&amp;C271&amp;""" class="""&amp;E271&amp;"""&gt;"&amp;H271&amp;"&lt;/li&gt;"</f>
        <v>&lt;li data-id="playthrough_35_4" class="f_none"&gt;Head back out and north. There's a chest containing a Javelin here. In the next room, you can go through the tunnel and kick the boulder off the cliff to destroy the ice crystals below. Then you can run right back to the beginning, then north and through the tunnel to exit this cave.&lt;/li&gt;</v>
      </c>
      <c r="L271" s="1" t="str">
        <f t="shared" si="4"/>
        <v>&lt;li data-id="playthrough_35_4" class="f_none"&gt;Head back out and north. There's a chest containing a Javelin here. In the next room, you can go through the tunnel and kick the boulder off the cliff to destroy the ice crystals below. Then you can run right back to the beginning, then north and through the tunnel to exit this cave.&lt;/li&gt;</v>
      </c>
      <c r="M271" s="2" t="s">
        <v>442</v>
      </c>
    </row>
    <row r="272" spans="1:13" x14ac:dyDescent="0.25">
      <c r="A272" s="1">
        <v>271</v>
      </c>
      <c r="B272" s="1">
        <f>VLOOKUP(G272,Zones!A:B,2,0)</f>
        <v>35</v>
      </c>
      <c r="C272" s="1">
        <f>COUNTIF($G$2:G272,G272)</f>
        <v>5</v>
      </c>
      <c r="D272" s="1" t="s">
        <v>414</v>
      </c>
      <c r="E272" s="1" t="s">
        <v>423</v>
      </c>
      <c r="F272" s="1">
        <f>LEN(H272)</f>
        <v>89</v>
      </c>
      <c r="G272" s="1" t="s">
        <v>28</v>
      </c>
      <c r="H272" s="1" t="s">
        <v>267</v>
      </c>
      <c r="J272" s="1" t="str">
        <f>"&lt;/ul&gt;&lt;h3 id="""&amp;_xlfn.ENCODEURL(G272)&amp;"""&gt;&lt;a href=""#"&amp;_xlfn.ENCODEURL(G272)&amp;"_col"" data-toggle=""collapse"" class=""btn btn-primary btn-collapse btn-sm""&gt;&lt;/a&gt;&lt;a href=""#""&gt;"&amp;G272&amp;"&lt;/a&gt; &lt;span id=""playthrough_totals_"&amp;VLOOKUP(G272,Zones!A:B,2,0)&amp;"""&gt;&lt;/span&gt;&lt;/h3&gt;&lt;ul id="""&amp;_xlfn.ENCODEURL(G272)&amp;"col"" class=""collapse in""&gt;"</f>
        <v>&lt;/ul&gt;&lt;h3 id="Gaia%20Cliff"&gt;&lt;a href="#Gaia%20Cliff_col" data-toggle="collapse" class="btn btn-primary btn-collapse btn-sm"&gt;&lt;/a&gt;&lt;a href="#"&gt;Gaia Cliff&lt;/a&gt; &lt;span id="playthrough_totals_35"&gt;&lt;/span&gt;&lt;/h3&gt;&lt;ul id="Gaia%20Cliffcol" class="collapse in"&gt;</v>
      </c>
      <c r="K272" s="1" t="str">
        <f>"&lt;li data-id=""playthrough_"&amp;VLOOKUP(G272,Zones!A:B,2,0)&amp;"_"&amp;C272&amp;""" class="""&amp;E272&amp;"""&gt;"&amp;H272&amp;"&lt;/li&gt;"</f>
        <v>&lt;li data-id="playthrough_35_5" class="f_none"&gt;After climbing the cliffs you'll find yourself in a cave with an elixir and a save point.&lt;/li&gt;</v>
      </c>
      <c r="L272" s="1" t="str">
        <f t="shared" si="4"/>
        <v>&lt;li data-id="playthrough_35_5" class="f_none"&gt;After climbing the cliffs you'll find yourself in a cave with an elixir and a save point.&lt;/li&gt;</v>
      </c>
      <c r="M272" s="2" t="s">
        <v>442</v>
      </c>
    </row>
    <row r="273" spans="1:13" x14ac:dyDescent="0.25">
      <c r="A273" s="1">
        <v>272</v>
      </c>
      <c r="B273" s="1">
        <f>VLOOKUP(G273,Zones!A:B,2,0)</f>
        <v>35</v>
      </c>
      <c r="C273" s="1">
        <f>COUNTIF($G$2:G273,G273)</f>
        <v>6</v>
      </c>
      <c r="D273" s="1" t="s">
        <v>414</v>
      </c>
      <c r="E273" s="1" t="s">
        <v>423</v>
      </c>
      <c r="F273" s="1">
        <f>LEN(H273)</f>
        <v>338</v>
      </c>
      <c r="G273" s="1" t="s">
        <v>28</v>
      </c>
      <c r="H273" s="1" t="s">
        <v>268</v>
      </c>
      <c r="J273" s="1" t="str">
        <f>"&lt;/ul&gt;&lt;h3 id="""&amp;_xlfn.ENCODEURL(G273)&amp;"""&gt;&lt;a href=""#"&amp;_xlfn.ENCODEURL(G273)&amp;"_col"" data-toggle=""collapse"" class=""btn btn-primary btn-collapse btn-sm""&gt;&lt;/a&gt;&lt;a href=""#""&gt;"&amp;G273&amp;"&lt;/a&gt; &lt;span id=""playthrough_totals_"&amp;VLOOKUP(G273,Zones!A:B,2,0)&amp;"""&gt;&lt;/span&gt;&lt;/h3&gt;&lt;ul id="""&amp;_xlfn.ENCODEURL(G273)&amp;"col"" class=""collapse in""&gt;"</f>
        <v>&lt;/ul&gt;&lt;h3 id="Gaia%20Cliff"&gt;&lt;a href="#Gaia%20Cliff_col" data-toggle="collapse" class="btn btn-primary btn-collapse btn-sm"&gt;&lt;/a&gt;&lt;a href="#"&gt;Gaia Cliff&lt;/a&gt; &lt;span id="playthrough_totals_35"&gt;&lt;/span&gt;&lt;/h3&gt;&lt;ul id="Gaia%20Cliffcol" class="collapse in"&gt;</v>
      </c>
      <c r="K273" s="1" t="str">
        <f>"&lt;li data-id=""playthrough_"&amp;VLOOKUP(G273,Zones!A:B,2,0)&amp;"_"&amp;C273&amp;""" class="""&amp;E273&amp;"""&gt;"&amp;H273&amp;"&lt;/li&gt;"</f>
        <v>&lt;li data-id="playthrough_35_6" class="f_none"&gt;Head through the doorway on the right and round the cliffpath. You'll come to a room containing a chest with a fire armlet on the right and a chest with a megalixir on the left. You'll need to fight a few icicles to open the path below. Afterwards, exit and come back in to get the option to jump down, or just run back round on the path.&lt;/li&gt;</v>
      </c>
      <c r="L273" s="1" t="str">
        <f t="shared" si="4"/>
        <v>&lt;li data-id="playthrough_35_6" class="f_none"&gt;Head through the doorway on the right and round the cliffpath. You'll come to a room containing a chest with a fire armlet on the right and a chest with a megalixir on the left. You'll need to fight a few icicles to open the path below. Afterwards, exit and come back in to get the option to jump down, or just run back round on the path.&lt;/li&gt;</v>
      </c>
      <c r="M273" s="2" t="s">
        <v>442</v>
      </c>
    </row>
    <row r="274" spans="1:13" x14ac:dyDescent="0.25">
      <c r="A274" s="1">
        <v>273</v>
      </c>
      <c r="B274" s="1">
        <f>VLOOKUP(G274,Zones!A:B,2,0)</f>
        <v>35</v>
      </c>
      <c r="C274" s="1">
        <f>COUNTIF($G$2:G274,G274)</f>
        <v>7</v>
      </c>
      <c r="D274" s="1" t="s">
        <v>414</v>
      </c>
      <c r="E274" s="1" t="s">
        <v>423</v>
      </c>
      <c r="F274" s="1">
        <f>LEN(H274)</f>
        <v>68</v>
      </c>
      <c r="G274" s="1" t="s">
        <v>28</v>
      </c>
      <c r="H274" s="1" t="s">
        <v>269</v>
      </c>
      <c r="J274" s="1" t="str">
        <f>"&lt;/ul&gt;&lt;h3 id="""&amp;_xlfn.ENCODEURL(G274)&amp;"""&gt;&lt;a href=""#"&amp;_xlfn.ENCODEURL(G274)&amp;"_col"" data-toggle=""collapse"" class=""btn btn-primary btn-collapse btn-sm""&gt;&lt;/a&gt;&lt;a href=""#""&gt;"&amp;G274&amp;"&lt;/a&gt; &lt;span id=""playthrough_totals_"&amp;VLOOKUP(G274,Zones!A:B,2,0)&amp;"""&gt;&lt;/span&gt;&lt;/h3&gt;&lt;ul id="""&amp;_xlfn.ENCODEURL(G274)&amp;"col"" class=""collapse in""&gt;"</f>
        <v>&lt;/ul&gt;&lt;h3 id="Gaia%20Cliff"&gt;&lt;a href="#Gaia%20Cliff_col" data-toggle="collapse" class="btn btn-primary btn-collapse btn-sm"&gt;&lt;/a&gt;&lt;a href="#"&gt;Gaia Cliff&lt;/a&gt; &lt;span id="playthrough_totals_35"&gt;&lt;/span&gt;&lt;/h3&gt;&lt;ul id="Gaia%20Cliffcol" class="collapse in"&gt;</v>
      </c>
      <c r="K274" s="1" t="str">
        <f>"&lt;li data-id=""playthrough_"&amp;VLOOKUP(G274,Zones!A:B,2,0)&amp;"_"&amp;C274&amp;""" class="""&amp;E274&amp;"""&gt;"&amp;H274&amp;"&lt;/li&gt;"</f>
        <v>&lt;li data-id="playthrough_35_7" class="f_none"&gt;You can now pick up the speed source in the chest to the upper left.&lt;/li&gt;</v>
      </c>
      <c r="L274" s="1" t="str">
        <f t="shared" si="4"/>
        <v>&lt;li data-id="playthrough_35_7" class="f_none"&gt;You can now pick up the speed source in the chest to the upper left.&lt;/li&gt;</v>
      </c>
      <c r="M274" s="2" t="s">
        <v>442</v>
      </c>
    </row>
    <row r="275" spans="1:13" x14ac:dyDescent="0.25">
      <c r="A275" s="1">
        <v>274</v>
      </c>
      <c r="B275" s="1">
        <f>VLOOKUP(G275,Zones!A:B,2,0)</f>
        <v>35</v>
      </c>
      <c r="C275" s="1">
        <f>COUNTIF($G$2:G275,G275)</f>
        <v>8</v>
      </c>
      <c r="D275" s="1" t="s">
        <v>414</v>
      </c>
      <c r="E275" s="1" t="s">
        <v>423</v>
      </c>
      <c r="F275" s="1">
        <f>LEN(H275)</f>
        <v>101</v>
      </c>
      <c r="G275" s="1" t="s">
        <v>28</v>
      </c>
      <c r="H275" s="1" t="s">
        <v>270</v>
      </c>
      <c r="J275" s="1" t="str">
        <f>"&lt;/ul&gt;&lt;h3 id="""&amp;_xlfn.ENCODEURL(G275)&amp;"""&gt;&lt;a href=""#"&amp;_xlfn.ENCODEURL(G275)&amp;"_col"" data-toggle=""collapse"" class=""btn btn-primary btn-collapse btn-sm""&gt;&lt;/a&gt;&lt;a href=""#""&gt;"&amp;G275&amp;"&lt;/a&gt; &lt;span id=""playthrough_totals_"&amp;VLOOKUP(G275,Zones!A:B,2,0)&amp;"""&gt;&lt;/span&gt;&lt;/h3&gt;&lt;ul id="""&amp;_xlfn.ENCODEURL(G275)&amp;"col"" class=""collapse in""&gt;"</f>
        <v>&lt;/ul&gt;&lt;h3 id="Gaia%20Cliff"&gt;&lt;a href="#Gaia%20Cliff_col" data-toggle="collapse" class="btn btn-primary btn-collapse btn-sm"&gt;&lt;/a&gt;&lt;a href="#"&gt;Gaia Cliff&lt;/a&gt; &lt;span id="playthrough_totals_35"&gt;&lt;/span&gt;&lt;/h3&gt;&lt;ul id="Gaia%20Cliffcol" class="collapse in"&gt;</v>
      </c>
      <c r="K275" s="1" t="str">
        <f>"&lt;li data-id=""playthrough_"&amp;VLOOKUP(G275,Zones!A:B,2,0)&amp;"_"&amp;C275&amp;""" class="""&amp;E275&amp;"""&gt;"&amp;H275&amp;"&lt;/li&gt;"</f>
        <v>&lt;li data-id="playthrough_35_8" class="f_none"&gt;There's a chest containing an Enhance Sword right in front of you when you go through the right door.&lt;/li&gt;</v>
      </c>
      <c r="L275" s="1" t="str">
        <f t="shared" si="4"/>
        <v>&lt;li data-id="playthrough_35_8" class="f_none"&gt;There's a chest containing an Enhance Sword right in front of you when you go through the right door.&lt;/li&gt;</v>
      </c>
      <c r="M275" s="2" t="s">
        <v>442</v>
      </c>
    </row>
    <row r="276" spans="1:13" x14ac:dyDescent="0.25">
      <c r="A276" s="1">
        <v>275</v>
      </c>
      <c r="B276" s="1">
        <f>VLOOKUP(G276,Zones!A:B,2,0)</f>
        <v>35</v>
      </c>
      <c r="C276" s="1">
        <f>COUNTIF($G$2:G276,G276)</f>
        <v>9</v>
      </c>
      <c r="D276" s="1" t="s">
        <v>414</v>
      </c>
      <c r="E276" s="1" t="s">
        <v>423</v>
      </c>
      <c r="F276" s="1">
        <f>LEN(H276)</f>
        <v>12</v>
      </c>
      <c r="G276" s="1" t="s">
        <v>28</v>
      </c>
      <c r="H276" s="1" t="s">
        <v>271</v>
      </c>
      <c r="J276" s="1" t="str">
        <f>"&lt;/ul&gt;&lt;h3 id="""&amp;_xlfn.ENCODEURL(G276)&amp;"""&gt;&lt;a href=""#"&amp;_xlfn.ENCODEURL(G276)&amp;"_col"" data-toggle=""collapse"" class=""btn btn-primary btn-collapse btn-sm""&gt;&lt;/a&gt;&lt;a href=""#""&gt;"&amp;G276&amp;"&lt;/a&gt; &lt;span id=""playthrough_totals_"&amp;VLOOKUP(G276,Zones!A:B,2,0)&amp;"""&gt;&lt;/span&gt;&lt;/h3&gt;&lt;ul id="""&amp;_xlfn.ENCODEURL(G276)&amp;"col"" class=""collapse in""&gt;"</f>
        <v>&lt;/ul&gt;&lt;h3 id="Gaia%20Cliff"&gt;&lt;a href="#Gaia%20Cliff_col" data-toggle="collapse" class="btn btn-primary btn-collapse btn-sm"&gt;&lt;/a&gt;&lt;a href="#"&gt;Gaia Cliff&lt;/a&gt; &lt;span id="playthrough_totals_35"&gt;&lt;/span&gt;&lt;/h3&gt;&lt;ul id="Gaia%20Cliffcol" class="collapse in"&gt;</v>
      </c>
      <c r="K276" s="1" t="str">
        <f>"&lt;li data-id=""playthrough_"&amp;VLOOKUP(G276,Zones!A:B,2,0)&amp;"_"&amp;C276&amp;""" class="""&amp;E276&amp;"""&gt;"&amp;H276&amp;"&lt;/li&gt;"</f>
        <v>&lt;li data-id="playthrough_35_9" class="f_none"&gt;Boss: Schizo&lt;/li&gt;</v>
      </c>
      <c r="L276" s="1" t="str">
        <f t="shared" si="4"/>
        <v>&lt;li data-id="playthrough_35_9" class="f_none"&gt;Boss: Schizo&lt;/li&gt;</v>
      </c>
      <c r="M276" s="2" t="s">
        <v>442</v>
      </c>
    </row>
    <row r="277" spans="1:13" x14ac:dyDescent="0.25">
      <c r="A277" s="1">
        <v>276</v>
      </c>
      <c r="B277" s="1">
        <f>VLOOKUP(G277,Zones!A:B,2,0)</f>
        <v>35</v>
      </c>
      <c r="C277" s="1">
        <f>COUNTIF($G$2:G277,G277)</f>
        <v>10</v>
      </c>
      <c r="D277" s="1" t="s">
        <v>414</v>
      </c>
      <c r="E277" s="1" t="s">
        <v>423</v>
      </c>
      <c r="F277" s="1">
        <f>LEN(H277)</f>
        <v>128</v>
      </c>
      <c r="G277" s="1" t="s">
        <v>28</v>
      </c>
      <c r="H277" s="1" t="s">
        <v>272</v>
      </c>
      <c r="J277" s="1" t="str">
        <f>"&lt;/ul&gt;&lt;h3 id="""&amp;_xlfn.ENCODEURL(G277)&amp;"""&gt;&lt;a href=""#"&amp;_xlfn.ENCODEURL(G277)&amp;"_col"" data-toggle=""collapse"" class=""btn btn-primary btn-collapse btn-sm""&gt;&lt;/a&gt;&lt;a href=""#""&gt;"&amp;G277&amp;"&lt;/a&gt; &lt;span id=""playthrough_totals_"&amp;VLOOKUP(G277,Zones!A:B,2,0)&amp;"""&gt;&lt;/span&gt;&lt;/h3&gt;&lt;ul id="""&amp;_xlfn.ENCODEURL(G277)&amp;"col"" class=""collapse in""&gt;"</f>
        <v>&lt;/ul&gt;&lt;h3 id="Gaia%20Cliff"&gt;&lt;a href="#Gaia%20Cliff_col" data-toggle="collapse" class="btn btn-primary btn-collapse btn-sm"&gt;&lt;/a&gt;&lt;a href="#"&gt;Gaia Cliff&lt;/a&gt; &lt;span id="playthrough_totals_35"&gt;&lt;/span&gt;&lt;/h3&gt;&lt;ul id="Gaia%20Cliffcol" class="collapse in"&gt;</v>
      </c>
      <c r="K277" s="1" t="str">
        <f>"&lt;li data-id=""playthrough_"&amp;VLOOKUP(G277,Zones!A:B,2,0)&amp;"_"&amp;C277&amp;""" class="""&amp;E277&amp;"""&gt;"&amp;H277&amp;"&lt;/li&gt;"</f>
        <v>&lt;li data-id="playthrough_35_10" class="f_none"&gt;Carry on into the whirling winds. After Tifa joins the party, you'll come across a Neo-Bahamut Materia followed by a save point.&lt;/li&gt;</v>
      </c>
      <c r="L277" s="1" t="str">
        <f t="shared" si="4"/>
        <v>&lt;li data-id="playthrough_35_10" class="f_none"&gt;Carry on into the whirling winds. After Tifa joins the party, you'll come across a Neo-Bahamut Materia followed by a save point.&lt;/li&gt;</v>
      </c>
      <c r="M277" s="2" t="s">
        <v>442</v>
      </c>
    </row>
    <row r="278" spans="1:13" x14ac:dyDescent="0.25">
      <c r="A278" s="1">
        <v>277</v>
      </c>
      <c r="B278" s="1">
        <f>VLOOKUP(G278,Zones!A:B,2,0)</f>
        <v>35</v>
      </c>
      <c r="C278" s="1">
        <f>COUNTIF($G$2:G278,G278)</f>
        <v>11</v>
      </c>
      <c r="D278" s="1" t="s">
        <v>414</v>
      </c>
      <c r="E278" s="1" t="s">
        <v>423</v>
      </c>
      <c r="F278" s="1">
        <f>LEN(H278)</f>
        <v>68</v>
      </c>
      <c r="G278" s="1" t="s">
        <v>28</v>
      </c>
      <c r="H278" s="1" t="s">
        <v>273</v>
      </c>
      <c r="J278" s="1" t="str">
        <f>"&lt;/ul&gt;&lt;h3 id="""&amp;_xlfn.ENCODEURL(G278)&amp;"""&gt;&lt;a href=""#"&amp;_xlfn.ENCODEURL(G278)&amp;"_col"" data-toggle=""collapse"" class=""btn btn-primary btn-collapse btn-sm""&gt;&lt;/a&gt;&lt;a href=""#""&gt;"&amp;G278&amp;"&lt;/a&gt; &lt;span id=""playthrough_totals_"&amp;VLOOKUP(G278,Zones!A:B,2,0)&amp;"""&gt;&lt;/span&gt;&lt;/h3&gt;&lt;ul id="""&amp;_xlfn.ENCODEURL(G278)&amp;"col"" class=""collapse in""&gt;"</f>
        <v>&lt;/ul&gt;&lt;h3 id="Gaia%20Cliff"&gt;&lt;a href="#Gaia%20Cliff_col" data-toggle="collapse" class="btn btn-primary btn-collapse btn-sm"&gt;&lt;/a&gt;&lt;a href="#"&gt;Gaia Cliff&lt;/a&gt; &lt;span id="playthrough_totals_35"&gt;&lt;/span&gt;&lt;/h3&gt;&lt;ul id="Gaia%20Cliffcol" class="collapse in"&gt;</v>
      </c>
      <c r="K278" s="1" t="str">
        <f>"&lt;li data-id=""playthrough_"&amp;VLOOKUP(G278,Zones!A:B,2,0)&amp;"_"&amp;C278&amp;""" class="""&amp;E278&amp;"""&gt;"&amp;H278&amp;"&lt;/li&gt;"</f>
        <v>&lt;li data-id="playthrough_35_11" class="f_none"&gt;Speak to the first two men in black to get a Hi-Potion and an Ether.&lt;/li&gt;</v>
      </c>
      <c r="L278" s="1" t="str">
        <f t="shared" si="4"/>
        <v>&lt;li data-id="playthrough_35_11" class="f_none"&gt;Speak to the first two men in black to get a Hi-Potion and an Ether.&lt;/li&gt;</v>
      </c>
      <c r="M278" s="2" t="s">
        <v>442</v>
      </c>
    </row>
    <row r="279" spans="1:13" x14ac:dyDescent="0.25">
      <c r="A279" s="1">
        <v>278</v>
      </c>
      <c r="B279" s="1">
        <f>VLOOKUP(G279,Zones!A:B,2,0)</f>
        <v>35</v>
      </c>
      <c r="C279" s="1">
        <f>COUNTIF($G$2:G279,G279)</f>
        <v>12</v>
      </c>
      <c r="D279" s="1" t="s">
        <v>414</v>
      </c>
      <c r="E279" s="1" t="s">
        <v>423</v>
      </c>
      <c r="F279" s="1">
        <f>LEN(H279)</f>
        <v>53</v>
      </c>
      <c r="G279" s="1" t="s">
        <v>28</v>
      </c>
      <c r="H279" s="1" t="s">
        <v>274</v>
      </c>
      <c r="J279" s="1" t="str">
        <f>"&lt;/ul&gt;&lt;h3 id="""&amp;_xlfn.ENCODEURL(G279)&amp;"""&gt;&lt;a href=""#"&amp;_xlfn.ENCODEURL(G279)&amp;"_col"" data-toggle=""collapse"" class=""btn btn-primary btn-collapse btn-sm""&gt;&lt;/a&gt;&lt;a href=""#""&gt;"&amp;G279&amp;"&lt;/a&gt; &lt;span id=""playthrough_totals_"&amp;VLOOKUP(G279,Zones!A:B,2,0)&amp;"""&gt;&lt;/span&gt;&lt;/h3&gt;&lt;ul id="""&amp;_xlfn.ENCODEURL(G279)&amp;"col"" class=""collapse in""&gt;"</f>
        <v>&lt;/ul&gt;&lt;h3 id="Gaia%20Cliff"&gt;&lt;a href="#Gaia%20Cliff_col" data-toggle="collapse" class="btn btn-primary btn-collapse btn-sm"&gt;&lt;/a&gt;&lt;a href="#"&gt;Gaia Cliff&lt;/a&gt; &lt;span id="playthrough_totals_35"&gt;&lt;/span&gt;&lt;/h3&gt;&lt;ul id="Gaia%20Cliffcol" class="collapse in"&gt;</v>
      </c>
      <c r="K279" s="1" t="str">
        <f>"&lt;li data-id=""playthrough_"&amp;VLOOKUP(G279,Zones!A:B,2,0)&amp;"_"&amp;C279&amp;""" class="""&amp;E279&amp;"""&gt;"&amp;H279&amp;"&lt;/li&gt;"</f>
        <v>&lt;li data-id="playthrough_35_12" class="f_none"&gt;There's a Kaiser Knuckle in the chest along the path.&lt;/li&gt;</v>
      </c>
      <c r="L279" s="1" t="str">
        <f t="shared" si="4"/>
        <v>&lt;li data-id="playthrough_35_12" class="f_none"&gt;There's a Kaiser Knuckle in the chest along the path.&lt;/li&gt;</v>
      </c>
      <c r="M279" s="2" t="s">
        <v>442</v>
      </c>
    </row>
    <row r="280" spans="1:13" x14ac:dyDescent="0.25">
      <c r="A280" s="1">
        <v>279</v>
      </c>
      <c r="B280" s="1">
        <f>VLOOKUP(G280,Zones!A:B,2,0)</f>
        <v>35</v>
      </c>
      <c r="C280" s="1">
        <f>COUNTIF($G$2:G280,G280)</f>
        <v>13</v>
      </c>
      <c r="D280" s="1" t="s">
        <v>414</v>
      </c>
      <c r="E280" s="1" t="s">
        <v>423</v>
      </c>
      <c r="F280" s="1">
        <f>LEN(H280)</f>
        <v>18</v>
      </c>
      <c r="G280" s="1" t="s">
        <v>28</v>
      </c>
      <c r="H280" s="1" t="s">
        <v>275</v>
      </c>
      <c r="J280" s="1" t="str">
        <f>"&lt;/ul&gt;&lt;h3 id="""&amp;_xlfn.ENCODEURL(G280)&amp;"""&gt;&lt;a href=""#"&amp;_xlfn.ENCODEURL(G280)&amp;"_col"" data-toggle=""collapse"" class=""btn btn-primary btn-collapse btn-sm""&gt;&lt;/a&gt;&lt;a href=""#""&gt;"&amp;G280&amp;"&lt;/a&gt; &lt;span id=""playthrough_totals_"&amp;VLOOKUP(G280,Zones!A:B,2,0)&amp;"""&gt;&lt;/span&gt;&lt;/h3&gt;&lt;ul id="""&amp;_xlfn.ENCODEURL(G280)&amp;"col"" class=""collapse in""&gt;"</f>
        <v>&lt;/ul&gt;&lt;h3 id="Gaia%20Cliff"&gt;&lt;a href="#Gaia%20Cliff_col" data-toggle="collapse" class="btn btn-primary btn-collapse btn-sm"&gt;&lt;/a&gt;&lt;a href="#"&gt;Gaia Cliff&lt;/a&gt; &lt;span id="playthrough_totals_35"&gt;&lt;/span&gt;&lt;/h3&gt;&lt;ul id="Gaia%20Cliffcol" class="collapse in"&gt;</v>
      </c>
      <c r="K280" s="1" t="str">
        <f>"&lt;li data-id=""playthrough_"&amp;VLOOKUP(G280,Zones!A:B,2,0)&amp;"_"&amp;C280&amp;""" class="""&amp;E280&amp;"""&gt;"&amp;H280&amp;"&lt;/li&gt;"</f>
        <v>&lt;li data-id="playthrough_35_13" class="f_none"&gt;Boss: Jenova Death&lt;/li&gt;</v>
      </c>
      <c r="L280" s="1" t="str">
        <f t="shared" si="4"/>
        <v>&lt;li data-id="playthrough_35_13" class="f_none"&gt;Boss: Jenova Death&lt;/li&gt;</v>
      </c>
      <c r="M280" s="2" t="s">
        <v>442</v>
      </c>
    </row>
    <row r="281" spans="1:13" x14ac:dyDescent="0.25">
      <c r="A281" s="1">
        <v>280</v>
      </c>
      <c r="B281" s="1">
        <f>VLOOKUP(G281,Zones!A:B,2,0)</f>
        <v>36</v>
      </c>
      <c r="C281" s="1">
        <f>COUNTIF($G$2:G281,G281)</f>
        <v>1</v>
      </c>
      <c r="D281" s="1" t="s">
        <v>414</v>
      </c>
      <c r="E281" s="1" t="s">
        <v>423</v>
      </c>
      <c r="F281" s="1">
        <f>LEN(H281)</f>
        <v>82</v>
      </c>
      <c r="G281" s="1" t="s">
        <v>29</v>
      </c>
      <c r="H281" s="1" t="s">
        <v>276</v>
      </c>
      <c r="J281" s="1" t="str">
        <f>"&lt;/ul&gt;&lt;h3 id="""&amp;_xlfn.ENCODEURL(G281)&amp;"""&gt;&lt;a href=""#"&amp;_xlfn.ENCODEURL(G281)&amp;"_col"" data-toggle=""collapse"" class=""btn btn-primary btn-collapse btn-sm""&gt;&lt;/a&gt;&lt;a href=""#""&gt;"&amp;G281&amp;"&lt;/a&gt; &lt;span id=""playthrough_totals_"&amp;VLOOKUP(G281,Zones!A:B,2,0)&amp;"""&gt;&lt;/span&gt;&lt;/h3&gt;&lt;ul id="""&amp;_xlfn.ENCODEURL(G281)&amp;"col""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1" s="1" t="str">
        <f>"&lt;li data-id=""playthrough_"&amp;VLOOKUP(G281,Zones!A:B,2,0)&amp;"_"&amp;C281&amp;""" class="""&amp;E281&amp;"""&gt;"&amp;H281&amp;"&lt;/li&gt;"</f>
        <v>&lt;li data-id="playthrough_36_1" class="f_none"&gt;Following your escape from Junon, you'll be in control of the Highwind an airship!&lt;/li&gt;</v>
      </c>
      <c r="L281" s="1" t="str">
        <f t="shared" si="4"/>
        <v>&lt;/ul&gt;&lt;h3 id="Junon%20%26%20The%20Highwind"&gt;&lt;a href="#Junon%20%26%20The%20Highwind_col" data-toggle="collapse" class="btn btn-primary btn-collapse btn-sm"&gt;&lt;/a&gt;&lt;a href="#"&gt;Junon &amp; The Highwind&lt;/a&gt; &lt;span id="playthrough_totals_36"&gt;&lt;/span&gt;&lt;/h3&gt;&lt;ul id="Junon%20%26%20The%20Highwindcol" class="collapse in"&gt;&lt;li data-id="playthrough_36_1" class="f_none"&gt;Following your escape from Junon, you'll be in control of the Highwind an airship!&lt;/li&gt;</v>
      </c>
      <c r="M281" s="2" t="s">
        <v>442</v>
      </c>
    </row>
    <row r="282" spans="1:13" x14ac:dyDescent="0.25">
      <c r="A282" s="1">
        <v>281</v>
      </c>
      <c r="B282" s="1">
        <f>VLOOKUP(G282,Zones!A:B,2,0)</f>
        <v>36</v>
      </c>
      <c r="C282" s="1">
        <f>COUNTIF($G$2:G282,G282)</f>
        <v>2</v>
      </c>
      <c r="D282" s="1" t="s">
        <v>414</v>
      </c>
      <c r="E282" s="1" t="s">
        <v>423</v>
      </c>
      <c r="F282" s="1">
        <f>LEN(H282)</f>
        <v>62</v>
      </c>
      <c r="G282" s="1" t="s">
        <v>29</v>
      </c>
      <c r="H282" s="1" t="s">
        <v>277</v>
      </c>
      <c r="J282" s="1" t="str">
        <f>"&lt;/ul&gt;&lt;h3 id="""&amp;_xlfn.ENCODEURL(G282)&amp;"""&gt;&lt;a href=""#"&amp;_xlfn.ENCODEURL(G282)&amp;"_col"" data-toggle=""collapse"" class=""btn btn-primary btn-collapse btn-sm""&gt;&lt;/a&gt;&lt;a href=""#""&gt;"&amp;G282&amp;"&lt;/a&gt; &lt;span id=""playthrough_totals_"&amp;VLOOKUP(G282,Zones!A:B,2,0)&amp;"""&gt;&lt;/span&gt;&lt;/h3&gt;&lt;ul id="""&amp;_xlfn.ENCODEURL(G282)&amp;"col""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2" s="1" t="str">
        <f>"&lt;li data-id=""playthrough_"&amp;VLOOKUP(G282,Zones!A:B,2,0)&amp;"_"&amp;C282&amp;""" class="""&amp;E282&amp;"""&gt;"&amp;H282&amp;"&lt;/li&gt;"</f>
        <v>&lt;li data-id="playthrough_36_2" class="f_none"&gt;You can complete FC Battle 12 now. The prize is three elixirs.&lt;/li&gt;</v>
      </c>
      <c r="L282" s="1" t="str">
        <f t="shared" si="4"/>
        <v>&lt;li data-id="playthrough_36_2" class="f_none"&gt;You can complete FC Battle 12 now. The prize is three elixirs.&lt;/li&gt;</v>
      </c>
      <c r="M282" s="2" t="s">
        <v>442</v>
      </c>
    </row>
    <row r="283" spans="1:13" x14ac:dyDescent="0.25">
      <c r="A283" s="1">
        <v>282</v>
      </c>
      <c r="B283" s="1">
        <f>VLOOKUP(G283,Zones!A:B,2,0)</f>
        <v>36</v>
      </c>
      <c r="C283" s="1">
        <f>COUNTIF($G$2:G283,G283)</f>
        <v>3</v>
      </c>
      <c r="D283" s="1" t="s">
        <v>414</v>
      </c>
      <c r="E283" s="1" t="s">
        <v>423</v>
      </c>
      <c r="F283" s="1">
        <f>LEN(H283)</f>
        <v>109</v>
      </c>
      <c r="G283" s="1" t="s">
        <v>29</v>
      </c>
      <c r="H283" s="1" t="s">
        <v>278</v>
      </c>
      <c r="J283" s="1" t="str">
        <f>"&lt;/ul&gt;&lt;h3 id="""&amp;_xlfn.ENCODEURL(G283)&amp;"""&gt;&lt;a href=""#"&amp;_xlfn.ENCODEURL(G283)&amp;"_col"" data-toggle=""collapse"" class=""btn btn-primary btn-collapse btn-sm""&gt;&lt;/a&gt;&lt;a href=""#""&gt;"&amp;G283&amp;"&lt;/a&gt; &lt;span id=""playthrough_totals_"&amp;VLOOKUP(G283,Zones!A:B,2,0)&amp;"""&gt;&lt;/span&gt;&lt;/h3&gt;&lt;ul id="""&amp;_xlfn.ENCODEURL(G283)&amp;"col""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3" s="1" t="str">
        <f>"&lt;li data-id=""playthrough_"&amp;VLOOKUP(G283,Zones!A:B,2,0)&amp;"_"&amp;C283&amp;""" class="""&amp;E283&amp;"""&gt;"&amp;H283&amp;"&lt;/li&gt;"</f>
        <v>&lt;li data-id="playthrough_36_3" class="f_none"&gt;The last weapon shop in Junon near the guy who calls the helitaxi has new items, but you have better already.&lt;/li&gt;</v>
      </c>
      <c r="L283" s="1" t="str">
        <f t="shared" si="4"/>
        <v>&lt;li data-id="playthrough_36_3" class="f_none"&gt;The last weapon shop in Junon near the guy who calls the helitaxi has new items, but you have better already.&lt;/li&gt;</v>
      </c>
      <c r="M283" s="2" t="s">
        <v>442</v>
      </c>
    </row>
    <row r="284" spans="1:13" x14ac:dyDescent="0.25">
      <c r="A284" s="1">
        <v>283</v>
      </c>
      <c r="B284" s="1">
        <f>VLOOKUP(G284,Zones!A:B,2,0)</f>
        <v>36</v>
      </c>
      <c r="C284" s="1">
        <f>COUNTIF($G$2:G284,G284)</f>
        <v>4</v>
      </c>
      <c r="D284" s="1" t="s">
        <v>414</v>
      </c>
      <c r="E284" s="1" t="s">
        <v>423</v>
      </c>
      <c r="F284" s="1">
        <f>LEN(H284)</f>
        <v>96</v>
      </c>
      <c r="G284" s="1" t="s">
        <v>29</v>
      </c>
      <c r="H284" s="1" t="s">
        <v>279</v>
      </c>
      <c r="J284" s="1" t="str">
        <f>"&lt;/ul&gt;&lt;h3 id="""&amp;_xlfn.ENCODEURL(G284)&amp;"""&gt;&lt;a href=""#"&amp;_xlfn.ENCODEURL(G284)&amp;"_col"" data-toggle=""collapse"" class=""btn btn-primary btn-collapse btn-sm""&gt;&lt;/a&gt;&lt;a href=""#""&gt;"&amp;G284&amp;"&lt;/a&gt; &lt;span id=""playthrough_totals_"&amp;VLOOKUP(G284,Zones!A:B,2,0)&amp;"""&gt;&lt;/span&gt;&lt;/h3&gt;&lt;ul id="""&amp;_xlfn.ENCODEURL(G284)&amp;"col""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4" s="1" t="str">
        <f>"&lt;li data-id=""playthrough_"&amp;VLOOKUP(G284,Zones!A:B,2,0)&amp;"_"&amp;C284&amp;""" class="""&amp;E284&amp;"""&gt;"&amp;H284&amp;"&lt;/li&gt;"</f>
        <v>&lt;li data-id="playthrough_36_4" class="f_none"&gt;The man in the bar in Costa Del Sol has loads of new weapons with decent attack and eight slots.&lt;/li&gt;</v>
      </c>
      <c r="L284" s="1" t="str">
        <f t="shared" si="4"/>
        <v>&lt;li data-id="playthrough_36_4" class="f_none"&gt;The man in the bar in Costa Del Sol has loads of new weapons with decent attack and eight slots.&lt;/li&gt;</v>
      </c>
      <c r="M284" s="2" t="s">
        <v>442</v>
      </c>
    </row>
    <row r="285" spans="1:13" x14ac:dyDescent="0.25">
      <c r="A285" s="1">
        <v>284</v>
      </c>
      <c r="B285" s="1">
        <f>VLOOKUP(G285,Zones!A:B,2,0)</f>
        <v>36</v>
      </c>
      <c r="C285" s="1">
        <f>COUNTIF($G$2:G285,G285)</f>
        <v>5</v>
      </c>
      <c r="D285" s="1" t="s">
        <v>414</v>
      </c>
      <c r="E285" s="1" t="s">
        <v>423</v>
      </c>
      <c r="F285" s="1">
        <f>LEN(H285)</f>
        <v>176</v>
      </c>
      <c r="G285" s="1" t="s">
        <v>29</v>
      </c>
      <c r="H285" s="1" t="s">
        <v>280</v>
      </c>
      <c r="J285" s="1" t="str">
        <f>"&lt;/ul&gt;&lt;h3 id="""&amp;_xlfn.ENCODEURL(G285)&amp;"""&gt;&lt;a href=""#"&amp;_xlfn.ENCODEURL(G285)&amp;"_col"" data-toggle=""collapse"" class=""btn btn-primary btn-collapse btn-sm""&gt;&lt;/a&gt;&lt;a href=""#""&gt;"&amp;G285&amp;"&lt;/a&gt; &lt;span id=""playthrough_totals_"&amp;VLOOKUP(G285,Zones!A:B,2,0)&amp;"""&gt;&lt;/span&gt;&lt;/h3&gt;&lt;ul id="""&amp;_xlfn.ENCODEURL(G285)&amp;"col""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5" s="1" t="str">
        <f>"&lt;li data-id=""playthrough_"&amp;VLOOKUP(G285,Zones!A:B,2,0)&amp;"_"&amp;C285&amp;""" class="""&amp;E285&amp;"""&gt;"&amp;H285&amp;"&lt;/li&gt;"</f>
        <v>&lt;li data-id="playthrough_36_5" class="f_none"&gt;There's some new armour in the weapon shop in Rocket Town. You'll also find a Fourth Bracelet in the weapon shop, and a Guard Source in a chest in the bedroom of the item shop.&lt;/li&gt;</v>
      </c>
      <c r="L285" s="1" t="str">
        <f t="shared" si="4"/>
        <v>&lt;li data-id="playthrough_36_5" class="f_none"&gt;There's some new armour in the weapon shop in Rocket Town. You'll also find a Fourth Bracelet in the weapon shop, and a Guard Source in a chest in the bedroom of the item shop.&lt;/li&gt;</v>
      </c>
      <c r="M285" s="2" t="s">
        <v>442</v>
      </c>
    </row>
    <row r="286" spans="1:13" x14ac:dyDescent="0.25">
      <c r="A286" s="1">
        <v>285</v>
      </c>
      <c r="B286" s="1">
        <f>VLOOKUP(G286,Zones!A:B,2,0)</f>
        <v>36</v>
      </c>
      <c r="C286" s="1">
        <f>COUNTIF($G$2:G286,G286)</f>
        <v>6</v>
      </c>
      <c r="D286" s="1" t="s">
        <v>414</v>
      </c>
      <c r="E286" s="1" t="s">
        <v>423</v>
      </c>
      <c r="F286" s="1">
        <f>LEN(H286)</f>
        <v>105</v>
      </c>
      <c r="G286" s="1" t="s">
        <v>29</v>
      </c>
      <c r="H286" s="1" t="s">
        <v>281</v>
      </c>
      <c r="J286" s="1" t="str">
        <f>"&lt;/ul&gt;&lt;h3 id="""&amp;_xlfn.ENCODEURL(G286)&amp;"""&gt;&lt;a href=""#"&amp;_xlfn.ENCODEURL(G286)&amp;"_col"" data-toggle=""collapse"" class=""btn btn-primary btn-collapse btn-sm""&gt;&lt;/a&gt;&lt;a href=""#""&gt;"&amp;G286&amp;"&lt;/a&gt; &lt;span id=""playthrough_totals_"&amp;VLOOKUP(G286,Zones!A:B,2,0)&amp;"""&gt;&lt;/span&gt;&lt;/h3&gt;&lt;ul id="""&amp;_xlfn.ENCODEURL(G286)&amp;"col""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6" s="1" t="str">
        <f>"&lt;li data-id=""playthrough_"&amp;VLOOKUP(G286,Zones!A:B,2,0)&amp;"_"&amp;C286&amp;""" class="""&amp;E286&amp;"""&gt;"&amp;H286&amp;"&lt;/li&gt;"</f>
        <v>&lt;li data-id="playthrough_36_6" class="f_none"&gt;Check Tifa's piano to receive an Elemental Materia, assuming you played it as Cloud during the flashback.&lt;/li&gt;</v>
      </c>
      <c r="L286" s="1" t="str">
        <f t="shared" si="4"/>
        <v>&lt;li data-id="playthrough_36_6" class="f_none"&gt;Check Tifa's piano to receive an Elemental Materia, assuming you played it as Cloud during the flashback.&lt;/li&gt;</v>
      </c>
      <c r="M286" s="2" t="s">
        <v>442</v>
      </c>
    </row>
    <row r="287" spans="1:13" x14ac:dyDescent="0.25">
      <c r="A287" s="1">
        <v>286</v>
      </c>
      <c r="B287" s="1">
        <f>VLOOKUP(G287,Zones!A:B,2,0)</f>
        <v>36</v>
      </c>
      <c r="C287" s="1">
        <f>COUNTIF($G$2:G287,G287)</f>
        <v>7</v>
      </c>
      <c r="D287" s="1" t="s">
        <v>414</v>
      </c>
      <c r="E287" s="1" t="s">
        <v>423</v>
      </c>
      <c r="F287" s="1">
        <f>LEN(H287)</f>
        <v>183</v>
      </c>
      <c r="G287" s="1" t="s">
        <v>29</v>
      </c>
      <c r="H287" s="1" t="s">
        <v>282</v>
      </c>
      <c r="J287" s="1" t="str">
        <f>"&lt;/ul&gt;&lt;h3 id="""&amp;_xlfn.ENCODEURL(G287)&amp;"""&gt;&lt;a href=""#"&amp;_xlfn.ENCODEURL(G287)&amp;"_col"" data-toggle=""collapse"" class=""btn btn-primary btn-collapse btn-sm""&gt;&lt;/a&gt;&lt;a href=""#""&gt;"&amp;G287&amp;"&lt;/a&gt; &lt;span id=""playthrough_totals_"&amp;VLOOKUP(G287,Zones!A:B,2,0)&amp;"""&gt;&lt;/span&gt;&lt;/h3&gt;&lt;ul id="""&amp;_xlfn.ENCODEURL(G287)&amp;"col""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7" s="1" t="str">
        <f>"&lt;li data-id=""playthrough_"&amp;VLOOKUP(G287,Zones!A:B,2,0)&amp;"_"&amp;C287&amp;""" class="""&amp;E287&amp;"""&gt;"&amp;H287&amp;"&lt;/li&gt;"</f>
        <v>&lt;li data-id="playthrough_36_7" class="f_none"&gt;In Cosmo Canyon you can get into the backroom of the item shop (go to the far right of the campfire and up the ladder). There's a Fullcure Materia, an Elixir and a Magic Source there.&lt;/li&gt;</v>
      </c>
      <c r="L287" s="1" t="str">
        <f t="shared" si="4"/>
        <v>&lt;li data-id="playthrough_36_7" class="f_none"&gt;In Cosmo Canyon you can get into the backroom of the item shop (go to the far right of the campfire and up the ladder). There's a Fullcure Materia, an Elixir and a Magic Source there.&lt;/li&gt;</v>
      </c>
      <c r="M287" s="2" t="s">
        <v>442</v>
      </c>
    </row>
    <row r="288" spans="1:13" x14ac:dyDescent="0.25">
      <c r="A288" s="1">
        <v>287</v>
      </c>
      <c r="B288" s="1">
        <f>VLOOKUP(G288,Zones!A:B,2,0)</f>
        <v>36</v>
      </c>
      <c r="C288" s="1">
        <f>COUNTIF($G$2:G288,G288)</f>
        <v>8</v>
      </c>
      <c r="D288" s="1" t="s">
        <v>414</v>
      </c>
      <c r="E288" s="1" t="s">
        <v>423</v>
      </c>
      <c r="F288" s="1">
        <f>LEN(H288)</f>
        <v>163</v>
      </c>
      <c r="G288" s="1" t="s">
        <v>29</v>
      </c>
      <c r="H288" s="1" t="s">
        <v>283</v>
      </c>
      <c r="J288" s="1" t="str">
        <f>"&lt;/ul&gt;&lt;h3 id="""&amp;_xlfn.ENCODEURL(G288)&amp;"""&gt;&lt;a href=""#"&amp;_xlfn.ENCODEURL(G288)&amp;"_col"" data-toggle=""collapse"" class=""btn btn-primary btn-collapse btn-sm""&gt;&lt;/a&gt;&lt;a href=""#""&gt;"&amp;G288&amp;"&lt;/a&gt; &lt;span id=""playthrough_totals_"&amp;VLOOKUP(G288,Zones!A:B,2,0)&amp;"""&gt;&lt;/span&gt;&lt;/h3&gt;&lt;ul id="""&amp;_xlfn.ENCODEURL(G288)&amp;"col""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8" s="1" t="str">
        <f>"&lt;li data-id=""playthrough_"&amp;VLOOKUP(G288,Zones!A:B,2,0)&amp;"_"&amp;C288&amp;""" class="""&amp;E288&amp;"""&gt;"&amp;H288&amp;"&lt;/li&gt;"</f>
        <v>&lt;li data-id="playthrough_36_8" class="f_none"&gt;On the northern continent, north of the Coral Valley Cave, you can find the Chocobo Sage. Speak to his Green Chocobo and you'll get the fourth Enemy Skill Materia.&lt;/li&gt;</v>
      </c>
      <c r="L288" s="1" t="str">
        <f t="shared" si="4"/>
        <v>&lt;li data-id="playthrough_36_8" class="f_none"&gt;On the northern continent, north of the Coral Valley Cave, you can find the Chocobo Sage. Speak to his Green Chocobo and you'll get the fourth Enemy Skill Materia.&lt;/li&gt;</v>
      </c>
      <c r="M288" s="2" t="s">
        <v>442</v>
      </c>
    </row>
    <row r="289" spans="1:13" x14ac:dyDescent="0.25">
      <c r="A289" s="1">
        <v>288</v>
      </c>
      <c r="B289" s="1">
        <f>VLOOKUP(G289,Zones!A:B,2,0)</f>
        <v>36</v>
      </c>
      <c r="C289" s="1">
        <f>COUNTIF($G$2:G289,G289)</f>
        <v>9</v>
      </c>
      <c r="D289" s="1" t="s">
        <v>414</v>
      </c>
      <c r="E289" s="1" t="s">
        <v>423</v>
      </c>
      <c r="F289" s="1">
        <f>LEN(H289)</f>
        <v>142</v>
      </c>
      <c r="G289" s="1" t="s">
        <v>29</v>
      </c>
      <c r="H289" s="1" t="s">
        <v>284</v>
      </c>
      <c r="J289" s="1" t="str">
        <f>"&lt;/ul&gt;&lt;h3 id="""&amp;_xlfn.ENCODEURL(G289)&amp;"""&gt;&lt;a href=""#"&amp;_xlfn.ENCODEURL(G289)&amp;"_col"" data-toggle=""collapse"" class=""btn btn-primary btn-collapse btn-sm""&gt;&lt;/a&gt;&lt;a href=""#""&gt;"&amp;G289&amp;"&lt;/a&gt; &lt;span id=""playthrough_totals_"&amp;VLOOKUP(G289,Zones!A:B,2,0)&amp;"""&gt;&lt;/span&gt;&lt;/h3&gt;&lt;ul id="""&amp;_xlfn.ENCODEURL(G289)&amp;"col""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9" s="1" t="str">
        <f>"&lt;li data-id=""playthrough_"&amp;VLOOKUP(G289,Zones!A:B,2,0)&amp;"_"&amp;C289&amp;""" class="""&amp;E289&amp;"""&gt;"&amp;H289&amp;"&lt;/li&gt;"</f>
        <v>&lt;li data-id="playthrough_36_9" class="f_none"&gt;Now you have all of the Enemy Skill Materia, you can go ahead and complete Yuffie's Sidequest in Wutai. Head to the Pagoda and agree to climb.&lt;/li&gt;</v>
      </c>
      <c r="L289" s="1" t="str">
        <f t="shared" si="4"/>
        <v>&lt;li data-id="playthrough_36_9" class="f_none"&gt;Now you have all of the Enemy Skill Materia, you can go ahead and complete Yuffie's Sidequest in Wutai. Head to the Pagoda and agree to climb.&lt;/li&gt;</v>
      </c>
      <c r="M289" s="2" t="s">
        <v>442</v>
      </c>
    </row>
    <row r="290" spans="1:13" x14ac:dyDescent="0.25">
      <c r="A290" s="1">
        <v>289</v>
      </c>
      <c r="B290" s="1">
        <f>VLOOKUP(G290,Zones!A:B,2,0)</f>
        <v>36</v>
      </c>
      <c r="C290" s="1">
        <f>COUNTIF($G$2:G290,G290)</f>
        <v>10</v>
      </c>
      <c r="D290" s="1" t="s">
        <v>414</v>
      </c>
      <c r="E290" s="1" t="s">
        <v>423</v>
      </c>
      <c r="F290" s="1">
        <f>LEN(H290)</f>
        <v>11</v>
      </c>
      <c r="G290" s="1" t="s">
        <v>29</v>
      </c>
      <c r="H290" s="1" t="s">
        <v>285</v>
      </c>
      <c r="J290" s="1" t="str">
        <f>"&lt;/ul&gt;&lt;h3 id="""&amp;_xlfn.ENCODEURL(G290)&amp;"""&gt;&lt;a href=""#"&amp;_xlfn.ENCODEURL(G290)&amp;"_col"" data-toggle=""collapse"" class=""btn btn-primary btn-collapse btn-sm""&gt;&lt;/a&gt;&lt;a href=""#""&gt;"&amp;G290&amp;"&lt;/a&gt; &lt;span id=""playthrough_totals_"&amp;VLOOKUP(G290,Zones!A:B,2,0)&amp;"""&gt;&lt;/span&gt;&lt;/h3&gt;&lt;ul id="""&amp;_xlfn.ENCODEURL(G290)&amp;"col""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0" s="1" t="str">
        <f>"&lt;li data-id=""playthrough_"&amp;VLOOKUP(G290,Zones!A:B,2,0)&amp;"_"&amp;C290&amp;""" class="""&amp;E290&amp;"""&gt;"&amp;H290&amp;"&lt;/li&gt;"</f>
        <v>&lt;li data-id="playthrough_36_10" class="f_none"&gt;Boss: Gorky&lt;/li&gt;</v>
      </c>
      <c r="L290" s="1" t="str">
        <f t="shared" si="4"/>
        <v>&lt;li data-id="playthrough_36_10" class="f_none"&gt;Boss: Gorky&lt;/li&gt;</v>
      </c>
      <c r="M290" s="2" t="s">
        <v>442</v>
      </c>
    </row>
    <row r="291" spans="1:13" x14ac:dyDescent="0.25">
      <c r="A291" s="1">
        <v>290</v>
      </c>
      <c r="B291" s="1">
        <f>VLOOKUP(G291,Zones!A:B,2,0)</f>
        <v>36</v>
      </c>
      <c r="C291" s="1">
        <f>COUNTIF($G$2:G291,G291)</f>
        <v>11</v>
      </c>
      <c r="D291" s="1" t="s">
        <v>414</v>
      </c>
      <c r="E291" s="1" t="s">
        <v>423</v>
      </c>
      <c r="F291" s="1">
        <f>LEN(H291)</f>
        <v>11</v>
      </c>
      <c r="G291" s="1" t="s">
        <v>29</v>
      </c>
      <c r="H291" s="1" t="s">
        <v>286</v>
      </c>
      <c r="J291" s="1" t="str">
        <f>"&lt;/ul&gt;&lt;h3 id="""&amp;_xlfn.ENCODEURL(G291)&amp;"""&gt;&lt;a href=""#"&amp;_xlfn.ENCODEURL(G291)&amp;"_col"" data-toggle=""collapse"" class=""btn btn-primary btn-collapse btn-sm""&gt;&lt;/a&gt;&lt;a href=""#""&gt;"&amp;G291&amp;"&lt;/a&gt; &lt;span id=""playthrough_totals_"&amp;VLOOKUP(G291,Zones!A:B,2,0)&amp;"""&gt;&lt;/span&gt;&lt;/h3&gt;&lt;ul id="""&amp;_xlfn.ENCODEURL(G291)&amp;"col""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1" s="1" t="str">
        <f>"&lt;li data-id=""playthrough_"&amp;VLOOKUP(G291,Zones!A:B,2,0)&amp;"_"&amp;C291&amp;""" class="""&amp;E291&amp;"""&gt;"&amp;H291&amp;"&lt;/li&gt;"</f>
        <v>&lt;li data-id="playthrough_36_11" class="f_none"&gt;Boss: Shake&lt;/li&gt;</v>
      </c>
      <c r="L291" s="1" t="str">
        <f t="shared" si="4"/>
        <v>&lt;li data-id="playthrough_36_11" class="f_none"&gt;Boss: Shake&lt;/li&gt;</v>
      </c>
      <c r="M291" s="2" t="s">
        <v>442</v>
      </c>
    </row>
    <row r="292" spans="1:13" x14ac:dyDescent="0.25">
      <c r="A292" s="1">
        <v>291</v>
      </c>
      <c r="B292" s="1">
        <f>VLOOKUP(G292,Zones!A:B,2,0)</f>
        <v>36</v>
      </c>
      <c r="C292" s="1">
        <f>COUNTIF($G$2:G292,G292)</f>
        <v>12</v>
      </c>
      <c r="D292" s="1" t="s">
        <v>414</v>
      </c>
      <c r="E292" s="1" t="s">
        <v>423</v>
      </c>
      <c r="F292" s="1">
        <f>LEN(H292)</f>
        <v>13</v>
      </c>
      <c r="G292" s="1" t="s">
        <v>29</v>
      </c>
      <c r="H292" s="1" t="s">
        <v>287</v>
      </c>
      <c r="J292" s="1" t="str">
        <f>"&lt;/ul&gt;&lt;h3 id="""&amp;_xlfn.ENCODEURL(G292)&amp;"""&gt;&lt;a href=""#"&amp;_xlfn.ENCODEURL(G292)&amp;"_col"" data-toggle=""collapse"" class=""btn btn-primary btn-collapse btn-sm""&gt;&lt;/a&gt;&lt;a href=""#""&gt;"&amp;G292&amp;"&lt;/a&gt; &lt;span id=""playthrough_totals_"&amp;VLOOKUP(G292,Zones!A:B,2,0)&amp;"""&gt;&lt;/span&gt;&lt;/h3&gt;&lt;ul id="""&amp;_xlfn.ENCODEURL(G292)&amp;"col""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2" s="1" t="str">
        <f>"&lt;li data-id=""playthrough_"&amp;VLOOKUP(G292,Zones!A:B,2,0)&amp;"_"&amp;C292&amp;""" class="""&amp;E292&amp;"""&gt;"&amp;H292&amp;"&lt;/li&gt;"</f>
        <v>&lt;li data-id="playthrough_36_12" class="f_none"&gt;Boss: Chekhov&lt;/li&gt;</v>
      </c>
      <c r="L292" s="1" t="str">
        <f t="shared" si="4"/>
        <v>&lt;li data-id="playthrough_36_12" class="f_none"&gt;Boss: Chekhov&lt;/li&gt;</v>
      </c>
      <c r="M292" s="2" t="s">
        <v>442</v>
      </c>
    </row>
    <row r="293" spans="1:13" x14ac:dyDescent="0.25">
      <c r="A293" s="1">
        <v>292</v>
      </c>
      <c r="B293" s="1">
        <f>VLOOKUP(G293,Zones!A:B,2,0)</f>
        <v>36</v>
      </c>
      <c r="C293" s="1">
        <f>COUNTIF($G$2:G293,G293)</f>
        <v>13</v>
      </c>
      <c r="D293" s="1" t="s">
        <v>414</v>
      </c>
      <c r="E293" s="1" t="s">
        <v>423</v>
      </c>
      <c r="F293" s="1">
        <f>LEN(H293)</f>
        <v>12</v>
      </c>
      <c r="G293" s="1" t="s">
        <v>29</v>
      </c>
      <c r="H293" s="1" t="s">
        <v>288</v>
      </c>
      <c r="J293" s="1" t="str">
        <f>"&lt;/ul&gt;&lt;h3 id="""&amp;_xlfn.ENCODEURL(G293)&amp;"""&gt;&lt;a href=""#"&amp;_xlfn.ENCODEURL(G293)&amp;"_col"" data-toggle=""collapse"" class=""btn btn-primary btn-collapse btn-sm""&gt;&lt;/a&gt;&lt;a href=""#""&gt;"&amp;G293&amp;"&lt;/a&gt; &lt;span id=""playthrough_totals_"&amp;VLOOKUP(G293,Zones!A:B,2,0)&amp;"""&gt;&lt;/span&gt;&lt;/h3&gt;&lt;ul id="""&amp;_xlfn.ENCODEURL(G293)&amp;"col""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3" s="1" t="str">
        <f>"&lt;li data-id=""playthrough_"&amp;VLOOKUP(G293,Zones!A:B,2,0)&amp;"_"&amp;C293&amp;""" class="""&amp;E293&amp;"""&gt;"&amp;H293&amp;"&lt;/li&gt;"</f>
        <v>&lt;li data-id="playthrough_36_13" class="f_none"&gt;Boss: Staniv&lt;/li&gt;</v>
      </c>
      <c r="L293" s="1" t="str">
        <f t="shared" si="4"/>
        <v>&lt;li data-id="playthrough_36_13" class="f_none"&gt;Boss: Staniv&lt;/li&gt;</v>
      </c>
      <c r="M293" s="2" t="s">
        <v>442</v>
      </c>
    </row>
    <row r="294" spans="1:13" x14ac:dyDescent="0.25">
      <c r="A294" s="1">
        <v>293</v>
      </c>
      <c r="B294" s="1">
        <f>VLOOKUP(G294,Zones!A:B,2,0)</f>
        <v>36</v>
      </c>
      <c r="C294" s="1">
        <f>COUNTIF($G$2:G294,G294)</f>
        <v>14</v>
      </c>
      <c r="D294" s="1" t="s">
        <v>414</v>
      </c>
      <c r="E294" s="1" t="s">
        <v>423</v>
      </c>
      <c r="F294" s="1">
        <f>LEN(H294)</f>
        <v>10</v>
      </c>
      <c r="G294" s="1" t="s">
        <v>29</v>
      </c>
      <c r="H294" s="1" t="s">
        <v>289</v>
      </c>
      <c r="J294" s="1" t="str">
        <f>"&lt;/ul&gt;&lt;h3 id="""&amp;_xlfn.ENCODEURL(G294)&amp;"""&gt;&lt;a href=""#"&amp;_xlfn.ENCODEURL(G294)&amp;"_col"" data-toggle=""collapse"" class=""btn btn-primary btn-collapse btn-sm""&gt;&lt;/a&gt;&lt;a href=""#""&gt;"&amp;G294&amp;"&lt;/a&gt; &lt;span id=""playthrough_totals_"&amp;VLOOKUP(G294,Zones!A:B,2,0)&amp;"""&gt;&lt;/span&gt;&lt;/h3&gt;&lt;ul id="""&amp;_xlfn.ENCODEURL(G294)&amp;"col""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4" s="1" t="str">
        <f>"&lt;li data-id=""playthrough_"&amp;VLOOKUP(G294,Zones!A:B,2,0)&amp;"_"&amp;C294&amp;""" class="""&amp;E294&amp;"""&gt;"&amp;H294&amp;"&lt;/li&gt;"</f>
        <v>&lt;li data-id="playthrough_36_14" class="f_none"&gt;Boss: Godo&lt;/li&gt;</v>
      </c>
      <c r="L294" s="1" t="str">
        <f t="shared" si="4"/>
        <v>&lt;li data-id="playthrough_36_14" class="f_none"&gt;Boss: Godo&lt;/li&gt;</v>
      </c>
      <c r="M294" s="2" t="s">
        <v>442</v>
      </c>
    </row>
    <row r="295" spans="1:13" x14ac:dyDescent="0.25">
      <c r="A295" s="1">
        <v>294</v>
      </c>
      <c r="B295" s="1">
        <f>VLOOKUP(G295,Zones!A:B,2,0)</f>
        <v>36</v>
      </c>
      <c r="C295" s="1">
        <f>COUNTIF($G$2:G295,G295)</f>
        <v>15</v>
      </c>
      <c r="D295" s="1" t="s">
        <v>414</v>
      </c>
      <c r="E295" s="1" t="s">
        <v>423</v>
      </c>
      <c r="F295" s="1">
        <f>LEN(H295)</f>
        <v>51</v>
      </c>
      <c r="G295" s="1" t="s">
        <v>29</v>
      </c>
      <c r="H295" s="1" t="s">
        <v>290</v>
      </c>
      <c r="J295" s="1" t="str">
        <f>"&lt;/ul&gt;&lt;h3 id="""&amp;_xlfn.ENCODEURL(G295)&amp;"""&gt;&lt;a href=""#"&amp;_xlfn.ENCODEURL(G295)&amp;"_col"" data-toggle=""collapse"" class=""btn btn-primary btn-collapse btn-sm""&gt;&lt;/a&gt;&lt;a href=""#""&gt;"&amp;G295&amp;"&lt;/a&gt; &lt;span id=""playthrough_totals_"&amp;VLOOKUP(G295,Zones!A:B,2,0)&amp;"""&gt;&lt;/span&gt;&lt;/h3&gt;&lt;ul id="""&amp;_xlfn.ENCODEURL(G295)&amp;"col""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5" s="1" t="str">
        <f>"&lt;li data-id=""playthrough_"&amp;VLOOKUP(G295,Zones!A:B,2,0)&amp;"_"&amp;C295&amp;""" class="""&amp;E295&amp;"""&gt;"&amp;H295&amp;"&lt;/li&gt;"</f>
        <v>&lt;li data-id="playthrough_36_15" class="f_none"&gt;You'll earn the Leviathan Materia and All Creation.&lt;/li&gt;</v>
      </c>
      <c r="L295" s="1" t="str">
        <f t="shared" si="4"/>
        <v>&lt;li data-id="playthrough_36_15" class="f_none"&gt;You'll earn the Leviathan Materia and All Creation.&lt;/li&gt;</v>
      </c>
      <c r="M295" s="2" t="s">
        <v>442</v>
      </c>
    </row>
    <row r="296" spans="1:13" x14ac:dyDescent="0.25">
      <c r="A296" s="1">
        <v>295</v>
      </c>
      <c r="B296" s="1">
        <f>VLOOKUP(G296,Zones!A:B,2,0)</f>
        <v>36</v>
      </c>
      <c r="C296" s="1">
        <f>COUNTIF($G$2:G296,G296)</f>
        <v>16</v>
      </c>
      <c r="D296" s="1" t="s">
        <v>414</v>
      </c>
      <c r="E296" s="1" t="s">
        <v>423</v>
      </c>
      <c r="F296" s="1">
        <f>LEN(H296)</f>
        <v>39</v>
      </c>
      <c r="G296" s="1" t="s">
        <v>29</v>
      </c>
      <c r="H296" s="1" t="s">
        <v>291</v>
      </c>
      <c r="J296" s="1" t="str">
        <f>"&lt;/ul&gt;&lt;h3 id="""&amp;_xlfn.ENCODEURL(G296)&amp;"""&gt;&lt;a href=""#"&amp;_xlfn.ENCODEURL(G296)&amp;"_col"" data-toggle=""collapse"" class=""btn btn-primary btn-collapse btn-sm""&gt;&lt;/a&gt;&lt;a href=""#""&gt;"&amp;G296&amp;"&lt;/a&gt; &lt;span id=""playthrough_totals_"&amp;VLOOKUP(G296,Zones!A:B,2,0)&amp;"""&gt;&lt;/span&gt;&lt;/h3&gt;&lt;ul id="""&amp;_xlfn.ENCODEURL(G296)&amp;"col""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6" s="1" t="str">
        <f>"&lt;li data-id=""playthrough_"&amp;VLOOKUP(G296,Zones!A:B,2,0)&amp;"_"&amp;C296&amp;""" class="""&amp;E296&amp;"""&gt;"&amp;H296&amp;"&lt;/li&gt;"</f>
        <v>&lt;li data-id="playthrough_36_16" class="f_none"&gt;Achievement: Yuffie's Final Limit Break&lt;/li&gt;</v>
      </c>
      <c r="L296" s="1" t="str">
        <f t="shared" si="4"/>
        <v>&lt;li data-id="playthrough_36_16" class="f_none"&gt;Achievement: Yuffie's Final Limit Break&lt;/li&gt;</v>
      </c>
      <c r="M296" s="2" t="s">
        <v>442</v>
      </c>
    </row>
    <row r="297" spans="1:13" x14ac:dyDescent="0.25">
      <c r="A297" s="1">
        <v>296</v>
      </c>
      <c r="B297" s="1">
        <f>VLOOKUP(G297,Zones!A:B,2,0)</f>
        <v>37</v>
      </c>
      <c r="C297" s="1">
        <f>COUNTIF($G$2:G297,G297)</f>
        <v>1</v>
      </c>
      <c r="D297" s="1" t="s">
        <v>414</v>
      </c>
      <c r="E297" s="1" t="s">
        <v>423</v>
      </c>
      <c r="F297" s="1">
        <f>LEN(H297)</f>
        <v>118</v>
      </c>
      <c r="G297" s="1" t="s">
        <v>30</v>
      </c>
      <c r="H297" s="1" t="s">
        <v>292</v>
      </c>
      <c r="J297" s="1" t="str">
        <f>"&lt;/ul&gt;&lt;h3 id="""&amp;_xlfn.ENCODEURL(G297)&amp;"""&gt;&lt;a href=""#"&amp;_xlfn.ENCODEURL(G297)&amp;"_col"" data-toggle=""collapse"" class=""btn btn-primary btn-collapse btn-sm""&gt;&lt;/a&gt;&lt;a href=""#""&gt;"&amp;G297&amp;"&lt;/a&gt; &lt;span id=""playthrough_totals_"&amp;VLOOKUP(G297,Zones!A:B,2,0)&amp;"""&gt;&lt;/span&gt;&lt;/h3&gt;&lt;ul id="""&amp;_xlfn.ENCODEURL(G297)&amp;"col"" class=""collapse in""&gt;"</f>
        <v>&lt;/ul&gt;&lt;h3 id="TODO"&gt;&lt;a href="#TODO_col" data-toggle="collapse" class="btn btn-primary btn-collapse btn-sm"&gt;&lt;/a&gt;&lt;a href="#"&gt;TODO&lt;/a&gt; &lt;span id="playthrough_totals_37"&gt;&lt;/span&gt;&lt;/h3&gt;&lt;ul id="TODOcol" class="collapse in"&gt;</v>
      </c>
      <c r="K297" s="1" t="str">
        <f>"&lt;li data-id=""playthrough_"&amp;VLOOKUP(G297,Zones!A:B,2,0)&amp;"_"&amp;C297&amp;""" class="""&amp;E297&amp;"""&gt;"&amp;H297&amp;"&lt;/li&gt;"</f>
        <v>&lt;li data-id="playthrough_37_1" class="f_none"&gt;At this point, you can gather a few more Enemy Skills though some will need to wait until you enter the Northern Cave.&lt;/li&gt;</v>
      </c>
      <c r="L297" s="1" t="str">
        <f t="shared" si="4"/>
        <v>&lt;/ul&gt;&lt;h3 id="TODO"&gt;&lt;a href="#TODO_col" data-toggle="collapse" class="btn btn-primary btn-collapse btn-sm"&gt;&lt;/a&gt;&lt;a href="#"&gt;TODO&lt;/a&gt; &lt;span id="playthrough_totals_37"&gt;&lt;/span&gt;&lt;/h3&gt;&lt;ul id="TODOcol" class="collapse in"&gt;&lt;li data-id="playthrough_37_1" class="f_none"&gt;At this point, you can gather a few more Enemy Skills though some will need to wait until you enter the Northern Cave.&lt;/li&gt;</v>
      </c>
      <c r="M297" s="2" t="s">
        <v>442</v>
      </c>
    </row>
    <row r="298" spans="1:13" x14ac:dyDescent="0.25">
      <c r="A298" s="1">
        <v>297</v>
      </c>
      <c r="B298" s="1">
        <f>VLOOKUP(G298,Zones!A:B,2,0)</f>
        <v>37</v>
      </c>
      <c r="C298" s="1">
        <f>COUNTIF($G$2:G298,G298)</f>
        <v>2</v>
      </c>
      <c r="D298" s="1" t="s">
        <v>414</v>
      </c>
      <c r="E298" s="1" t="s">
        <v>423</v>
      </c>
      <c r="F298" s="1">
        <f>LEN(H298)</f>
        <v>182</v>
      </c>
      <c r="G298" s="1" t="s">
        <v>30</v>
      </c>
      <c r="H298" s="1" t="s">
        <v>293</v>
      </c>
      <c r="J298" s="1" t="str">
        <f>"&lt;/ul&gt;&lt;h3 id="""&amp;_xlfn.ENCODEURL(G298)&amp;"""&gt;&lt;a href=""#"&amp;_xlfn.ENCODEURL(G298)&amp;"_col"" data-toggle=""collapse"" class=""btn btn-primary btn-collapse btn-sm""&gt;&lt;/a&gt;&lt;a href=""#""&gt;"&amp;G298&amp;"&lt;/a&gt; &lt;span id=""playthrough_totals_"&amp;VLOOKUP(G298,Zones!A:B,2,0)&amp;"""&gt;&lt;/span&gt;&lt;/h3&gt;&lt;ul id="""&amp;_xlfn.ENCODEURL(G298)&amp;"col"" class=""collapse in""&gt;"</f>
        <v>&lt;/ul&gt;&lt;h3 id="TODO"&gt;&lt;a href="#TODO_col" data-toggle="collapse" class="btn btn-primary btn-collapse btn-sm"&gt;&lt;/a&gt;&lt;a href="#"&gt;TODO&lt;/a&gt; &lt;span id="playthrough_totals_37"&gt;&lt;/span&gt;&lt;/h3&gt;&lt;ul id="TODOcol" class="collapse in"&gt;</v>
      </c>
      <c r="K298" s="1" t="str">
        <f>"&lt;li data-id=""playthrough_"&amp;VLOOKUP(G298,Zones!A:B,2,0)&amp;"_"&amp;C298&amp;""" class="""&amp;E298&amp;"""&gt;"&amp;H298&amp;"&lt;/li&gt;"</f>
        <v>&lt;li data-id="playthrough_37_2" class="f_none"&gt;you can morph cactuars into Tetra-Elementals. You'll find them on the desert island south of Cosmo Canyon. This is an accessory that absorbs Fire, Cold, Lightening and Earth attacks.&lt;/li&gt;</v>
      </c>
      <c r="L298" s="1" t="str">
        <f t="shared" si="4"/>
        <v>&lt;li data-id="playthrough_37_2" class="f_none"&gt;you can morph cactuars into Tetra-Elementals. You'll find them on the desert island south of Cosmo Canyon. This is an accessory that absorbs Fire, Cold, Lightening and Earth attacks.&lt;/li&gt;</v>
      </c>
      <c r="M298" s="2" t="s">
        <v>442</v>
      </c>
    </row>
    <row r="299" spans="1:13" x14ac:dyDescent="0.25">
      <c r="A299" s="1">
        <v>298</v>
      </c>
      <c r="B299" s="1">
        <f>VLOOKUP(G299,Zones!A:B,2,0)</f>
        <v>37</v>
      </c>
      <c r="C299" s="1">
        <f>COUNTIF($G$2:G299,G299)</f>
        <v>3</v>
      </c>
      <c r="D299" s="1" t="s">
        <v>414</v>
      </c>
      <c r="E299" s="1" t="s">
        <v>423</v>
      </c>
      <c r="F299" s="1">
        <f>LEN(H299)</f>
        <v>186</v>
      </c>
      <c r="G299" s="1" t="s">
        <v>30</v>
      </c>
      <c r="H299" s="1" t="s">
        <v>294</v>
      </c>
      <c r="J299" s="1" t="str">
        <f>"&lt;/ul&gt;&lt;h3 id="""&amp;_xlfn.ENCODEURL(G299)&amp;"""&gt;&lt;a href=""#"&amp;_xlfn.ENCODEURL(G299)&amp;"_col"" data-toggle=""collapse"" class=""btn btn-primary btn-collapse btn-sm""&gt;&lt;/a&gt;&lt;a href=""#""&gt;"&amp;G299&amp;"&lt;/a&gt; &lt;span id=""playthrough_totals_"&amp;VLOOKUP(G299,Zones!A:B,2,0)&amp;"""&gt;&lt;/span&gt;&lt;/h3&gt;&lt;ul id="""&amp;_xlfn.ENCODEURL(G299)&amp;"col"" class=""collapse in""&gt;"</f>
        <v>&lt;/ul&gt;&lt;h3 id="TODO"&gt;&lt;a href="#TODO_col" data-toggle="collapse" class="btn btn-primary btn-collapse btn-sm"&gt;&lt;/a&gt;&lt;a href="#"&gt;TODO&lt;/a&gt; &lt;span id="playthrough_totals_37"&gt;&lt;/span&gt;&lt;/h3&gt;&lt;ul id="TODOcol" class="collapse in"&gt;</v>
      </c>
      <c r="K299" s="1" t="str">
        <f>"&lt;li data-id=""playthrough_"&amp;VLOOKUP(G299,Zones!A:B,2,0)&amp;"_"&amp;C299&amp;""" class="""&amp;E299&amp;"""&gt;"&amp;H299&amp;"&lt;/li&gt;"</f>
        <v>&lt;li data-id="playthrough_37_3" class="f_none"&gt;You can pick up a second Chocobo Lure at the Chocobo Ranch now. You can also begin finding Chocobo's and renting stables, though you won't be able to race them until Gold Saucer reopens.&lt;/li&gt;</v>
      </c>
      <c r="L299" s="1" t="str">
        <f t="shared" si="4"/>
        <v>&lt;li data-id="playthrough_37_3" class="f_none"&gt;You can pick up a second Chocobo Lure at the Chocobo Ranch now. You can also begin finding Chocobo's and renting stables, though you won't be able to race them until Gold Saucer reopens.&lt;/li&gt;</v>
      </c>
      <c r="M299" s="2" t="s">
        <v>442</v>
      </c>
    </row>
    <row r="300" spans="1:13" x14ac:dyDescent="0.25">
      <c r="A300" s="1">
        <v>299</v>
      </c>
      <c r="B300" s="1">
        <f>VLOOKUP(G300,Zones!A:B,2,0)</f>
        <v>38</v>
      </c>
      <c r="C300" s="1">
        <f>COUNTIF($G$2:G300,G300)</f>
        <v>1</v>
      </c>
      <c r="D300" s="1" t="s">
        <v>414</v>
      </c>
      <c r="E300" s="1" t="s">
        <v>423</v>
      </c>
      <c r="F300" s="1">
        <f>LEN(H300)</f>
        <v>33</v>
      </c>
      <c r="G300" s="1" t="s">
        <v>31</v>
      </c>
      <c r="H300" s="1" t="s">
        <v>295</v>
      </c>
      <c r="J300" s="1" t="str">
        <f>"&lt;/ul&gt;&lt;h3 id="""&amp;_xlfn.ENCODEURL(G300)&amp;"""&gt;&lt;a href=""#"&amp;_xlfn.ENCODEURL(G300)&amp;"_col"" data-toggle=""collapse"" class=""btn btn-primary btn-collapse btn-sm""&gt;&lt;/a&gt;&lt;a href=""#""&gt;"&amp;G300&amp;"&lt;/a&gt; &lt;span id=""playthrough_totals_"&amp;VLOOKUP(G300,Zones!A:B,2,0)&amp;"""&gt;&lt;/span&gt;&lt;/h3&gt;&lt;ul id="""&amp;_xlfn.ENCODEURL(G300)&amp;"col"" class=""collapse in""&gt;"</f>
        <v>&lt;/ul&gt;&lt;h3 id="Mideel"&gt;&lt;a href="#Mideel_col" data-toggle="collapse" class="btn btn-primary btn-collapse btn-sm"&gt;&lt;/a&gt;&lt;a href="#"&gt;Mideel&lt;/a&gt; &lt;span id="playthrough_totals_38"&gt;&lt;/span&gt;&lt;/h3&gt;&lt;ul id="Mideelcol" class="collapse in"&gt;</v>
      </c>
      <c r="K300" s="1" t="str">
        <f>"&lt;li data-id=""playthrough_"&amp;VLOOKUP(G300,Zones!A:B,2,0)&amp;"_"&amp;C300&amp;""" class="""&amp;E300&amp;"""&gt;"&amp;H300&amp;"&lt;/li&gt;"</f>
        <v>&lt;li data-id="playthrough_38_1" class="f_none"&gt;Mideel is on the south continent.&lt;/li&gt;</v>
      </c>
      <c r="L300" s="1" t="str">
        <f t="shared" si="4"/>
        <v>&lt;/ul&gt;&lt;h3 id="Mideel"&gt;&lt;a href="#Mideel_col" data-toggle="collapse" class="btn btn-primary btn-collapse btn-sm"&gt;&lt;/a&gt;&lt;a href="#"&gt;Mideel&lt;/a&gt; &lt;span id="playthrough_totals_38"&gt;&lt;/span&gt;&lt;/h3&gt;&lt;ul id="Mideelcol" class="collapse in"&gt;&lt;li data-id="playthrough_38_1" class="f_none"&gt;Mideel is on the south continent.&lt;/li&gt;</v>
      </c>
      <c r="M300" s="2" t="s">
        <v>442</v>
      </c>
    </row>
    <row r="301" spans="1:13" x14ac:dyDescent="0.25">
      <c r="A301" s="1">
        <v>300</v>
      </c>
      <c r="B301" s="1">
        <f>VLOOKUP(G301,Zones!A:B,2,0)</f>
        <v>38</v>
      </c>
      <c r="C301" s="1">
        <f>COUNTIF($G$2:G301,G301)</f>
        <v>2</v>
      </c>
      <c r="D301" s="1" t="s">
        <v>414</v>
      </c>
      <c r="E301" s="1" t="s">
        <v>423</v>
      </c>
      <c r="F301" s="1">
        <f>LEN(H301)</f>
        <v>147</v>
      </c>
      <c r="G301" s="1" t="s">
        <v>31</v>
      </c>
      <c r="H301" s="1" t="s">
        <v>296</v>
      </c>
      <c r="J301" s="1" t="str">
        <f>"&lt;/ul&gt;&lt;h3 id="""&amp;_xlfn.ENCODEURL(G301)&amp;"""&gt;&lt;a href=""#"&amp;_xlfn.ENCODEURL(G301)&amp;"_col"" data-toggle=""collapse"" class=""btn btn-primary btn-collapse btn-sm""&gt;&lt;/a&gt;&lt;a href=""#""&gt;"&amp;G301&amp;"&lt;/a&gt; &lt;span id=""playthrough_totals_"&amp;VLOOKUP(G301,Zones!A:B,2,0)&amp;"""&gt;&lt;/span&gt;&lt;/h3&gt;&lt;ul id="""&amp;_xlfn.ENCODEURL(G301)&amp;"col"" class=""collapse in""&gt;"</f>
        <v>&lt;/ul&gt;&lt;h3 id="Mideel"&gt;&lt;a href="#Mideel_col" data-toggle="collapse" class="btn btn-primary btn-collapse btn-sm"&gt;&lt;/a&gt;&lt;a href="#"&gt;Mideel&lt;/a&gt; &lt;span id="playthrough_totals_38"&gt;&lt;/span&gt;&lt;/h3&gt;&lt;ul id="Mideelcol" class="collapse in"&gt;</v>
      </c>
      <c r="K301" s="1" t="str">
        <f>"&lt;li data-id=""playthrough_"&amp;VLOOKUP(G301,Zones!A:B,2,0)&amp;"_"&amp;C301&amp;""" class="""&amp;E301&amp;"""&gt;"&amp;H301&amp;"&lt;/li&gt;"</f>
        <v>&lt;li data-id="playthrough_38_2" class="f_none"&gt;speak to the panicking woman in every shop. Give her white Chocobo some Mimett greens and tickle it behind the ears to receive the Contain Materia.&lt;/li&gt;</v>
      </c>
      <c r="L301" s="1" t="str">
        <f t="shared" si="4"/>
        <v>&lt;li data-id="playthrough_38_2" class="f_none"&gt;speak to the panicking woman in every shop. Give her white Chocobo some Mimett greens and tickle it behind the ears to receive the Contain Materia.&lt;/li&gt;</v>
      </c>
      <c r="M301" s="2" t="s">
        <v>442</v>
      </c>
    </row>
    <row r="302" spans="1:13" x14ac:dyDescent="0.25">
      <c r="A302" s="1">
        <v>301</v>
      </c>
      <c r="B302" s="1">
        <f>VLOOKUP(G302,Zones!A:B,2,0)</f>
        <v>38</v>
      </c>
      <c r="C302" s="1">
        <f>COUNTIF($G$2:G302,G302)</f>
        <v>3</v>
      </c>
      <c r="D302" s="1" t="s">
        <v>414</v>
      </c>
      <c r="E302" s="1" t="s">
        <v>423</v>
      </c>
      <c r="F302" s="1">
        <f>LEN(H302)</f>
        <v>232</v>
      </c>
      <c r="G302" s="1" t="s">
        <v>31</v>
      </c>
      <c r="H302" s="1" t="s">
        <v>297</v>
      </c>
      <c r="J302" s="1" t="str">
        <f>"&lt;/ul&gt;&lt;h3 id="""&amp;_xlfn.ENCODEURL(G302)&amp;"""&gt;&lt;a href=""#"&amp;_xlfn.ENCODEURL(G302)&amp;"_col"" data-toggle=""collapse"" class=""btn btn-primary btn-collapse btn-sm""&gt;&lt;/a&gt;&lt;a href=""#""&gt;"&amp;G302&amp;"&lt;/a&gt; &lt;span id=""playthrough_totals_"&amp;VLOOKUP(G302,Zones!A:B,2,0)&amp;"""&gt;&lt;/span&gt;&lt;/h3&gt;&lt;ul id="""&amp;_xlfn.ENCODEURL(G302)&amp;"col"" class=""collapse in""&gt;"</f>
        <v>&lt;/ul&gt;&lt;h3 id="Mideel"&gt;&lt;a href="#Mideel_col" data-toggle="collapse" class="btn btn-primary btn-collapse btn-sm"&gt;&lt;/a&gt;&lt;a href="#"&gt;Mideel&lt;/a&gt; &lt;span id="playthrough_totals_38"&gt;&lt;/span&gt;&lt;/h3&gt;&lt;ul id="Mideelcol" class="collapse in"&gt;</v>
      </c>
      <c r="K302" s="1" t="str">
        <f>"&lt;li data-id=""playthrough_"&amp;VLOOKUP(G302,Zones!A:B,2,0)&amp;"_"&amp;C302&amp;""" class="""&amp;E302&amp;"""&gt;"&amp;H302&amp;"&lt;/li&gt;"</f>
        <v>&lt;li data-id="playthrough_38_3" class="f_none"&gt;At the weapon shop, inspect the door in the back. Then go out and across the bridge. Round the side of the Accessories store, you'll find an old key. Try it in the door, then confess the truth when asked to received the Cursed Ring.&lt;/li&gt;</v>
      </c>
      <c r="L302" s="1" t="str">
        <f t="shared" si="4"/>
        <v>&lt;li data-id="playthrough_38_3" class="f_none"&gt;At the weapon shop, inspect the door in the back. Then go out and across the bridge. Round the side of the Accessories store, you'll find an old key. Try it in the door, then confess the truth when asked to received the Cursed Ring.&lt;/li&gt;</v>
      </c>
      <c r="M302" s="2" t="s">
        <v>442</v>
      </c>
    </row>
    <row r="303" spans="1:13" x14ac:dyDescent="0.25">
      <c r="A303" s="1">
        <v>302</v>
      </c>
      <c r="B303" s="1">
        <f>VLOOKUP(G303,Zones!A:B,2,0)</f>
        <v>38</v>
      </c>
      <c r="C303" s="1">
        <f>COUNTIF($G$2:G303,G303)</f>
        <v>4</v>
      </c>
      <c r="D303" s="1" t="s">
        <v>414</v>
      </c>
      <c r="E303" s="1" t="s">
        <v>423</v>
      </c>
      <c r="F303" s="1">
        <f>LEN(H303)</f>
        <v>84</v>
      </c>
      <c r="G303" s="1" t="s">
        <v>31</v>
      </c>
      <c r="H303" s="1" t="s">
        <v>298</v>
      </c>
      <c r="J303" s="1" t="str">
        <f>"&lt;/ul&gt;&lt;h3 id="""&amp;_xlfn.ENCODEURL(G303)&amp;"""&gt;&lt;a href=""#"&amp;_xlfn.ENCODEURL(G303)&amp;"_col"" data-toggle=""collapse"" class=""btn btn-primary btn-collapse btn-sm""&gt;&lt;/a&gt;&lt;a href=""#""&gt;"&amp;G303&amp;"&lt;/a&gt; &lt;span id=""playthrough_totals_"&amp;VLOOKUP(G303,Zones!A:B,2,0)&amp;"""&gt;&lt;/span&gt;&lt;/h3&gt;&lt;ul id="""&amp;_xlfn.ENCODEURL(G303)&amp;"col"" class=""collapse in""&gt;"</f>
        <v>&lt;/ul&gt;&lt;h3 id="Mideel"&gt;&lt;a href="#Mideel_col" data-toggle="collapse" class="btn btn-primary btn-collapse btn-sm"&gt;&lt;/a&gt;&lt;a href="#"&gt;Mideel&lt;/a&gt; &lt;span id="playthrough_totals_38"&gt;&lt;/span&gt;&lt;/h3&gt;&lt;ul id="Mideelcol" class="collapse in"&gt;</v>
      </c>
      <c r="K303" s="1" t="str">
        <f>"&lt;li data-id=""playthrough_"&amp;VLOOKUP(G303,Zones!A:B,2,0)&amp;"_"&amp;C303&amp;""" class="""&amp;E303&amp;"""&gt;"&amp;H303&amp;"&lt;/li&gt;"</f>
        <v>&lt;li data-id="playthrough_38_4" class="f_none"&gt;Return to Mideel after the scenes. You'll find an elixir in the house in the middle.&lt;/li&gt;</v>
      </c>
      <c r="L303" s="1" t="str">
        <f t="shared" si="4"/>
        <v>&lt;li data-id="playthrough_38_4" class="f_none"&gt;Return to Mideel after the scenes. You'll find an elixir in the house in the middle.&lt;/li&gt;</v>
      </c>
      <c r="M303" s="2" t="s">
        <v>442</v>
      </c>
    </row>
    <row r="304" spans="1:13" x14ac:dyDescent="0.25">
      <c r="A304" s="1">
        <v>303</v>
      </c>
      <c r="B304" s="1">
        <f>VLOOKUP(G304,Zones!A:B,2,0)</f>
        <v>16</v>
      </c>
      <c r="C304" s="1">
        <f>COUNTIF($G$2:G304,G304)</f>
        <v>3</v>
      </c>
      <c r="D304" s="1" t="s">
        <v>414</v>
      </c>
      <c r="E304" s="1" t="s">
        <v>423</v>
      </c>
      <c r="F304" s="1">
        <f>LEN(H304)</f>
        <v>160</v>
      </c>
      <c r="G304" s="1" t="s">
        <v>12</v>
      </c>
      <c r="H304" s="1" t="s">
        <v>299</v>
      </c>
      <c r="J304" s="1" t="str">
        <f>"&lt;/ul&gt;&lt;h3 id="""&amp;_xlfn.ENCODEURL(G304)&amp;"""&gt;&lt;a href=""#"&amp;_xlfn.ENCODEURL(G304)&amp;"_col"" data-toggle=""collapse"" class=""btn btn-primary btn-collapse btn-sm""&gt;&lt;/a&gt;&lt;a href=""#""&gt;"&amp;G304&amp;"&lt;/a&gt; &lt;span id=""playthrough_totals_"&amp;VLOOKUP(G304,Zones!A:B,2,0)&amp;"""&gt;&lt;/span&gt;&lt;/h3&gt;&lt;ul id="""&amp;_xlfn.ENCODEURL(G304)&amp;"col"" class=""collapse in""&gt;"</f>
        <v>&lt;/ul&gt;&lt;h3 id="North%20Corel"&gt;&lt;a href="#North%20Corel_col" data-toggle="collapse" class="btn btn-primary btn-collapse btn-sm"&gt;&lt;/a&gt;&lt;a href="#"&gt;North Corel&lt;/a&gt; &lt;span id="playthrough_totals_16"&gt;&lt;/span&gt;&lt;/h3&gt;&lt;ul id="North%20Corelcol" class="collapse in"&gt;</v>
      </c>
      <c r="K304" s="1" t="str">
        <f>"&lt;li data-id=""playthrough_"&amp;VLOOKUP(G304,Zones!A:B,2,0)&amp;"_"&amp;C304&amp;""" class="""&amp;E304&amp;"""&gt;"&amp;H304&amp;"&lt;/li&gt;"</f>
        <v>&lt;li data-id="playthrough_16_3" class="f_none"&gt;Head to the Reactor. It's probably easier to access this from the cave on the other side of the mountain. Try to enter and you'll have to fight an attack squad.&lt;/li&gt;</v>
      </c>
      <c r="L304" s="1" t="str">
        <f t="shared" si="4"/>
        <v>&lt;/ul&gt;&lt;h3 id="North%20Corel"&gt;&lt;a href="#North%20Corel_col" data-toggle="collapse" class="btn btn-primary btn-collapse btn-sm"&gt;&lt;/a&gt;&lt;a href="#"&gt;North Corel&lt;/a&gt; &lt;span id="playthrough_totals_16"&gt;&lt;/span&gt;&lt;/h3&gt;&lt;ul id="North%20Corelcol" class="collapse in"&gt;&lt;li data-id="playthrough_16_3" class="f_none"&gt;Head to the Reactor. It's probably easier to access this from the cave on the other side of the mountain. Try to enter and you'll have to fight an attack squad.&lt;/li&gt;</v>
      </c>
      <c r="M304" s="2" t="s">
        <v>442</v>
      </c>
    </row>
    <row r="305" spans="1:13" x14ac:dyDescent="0.25">
      <c r="A305" s="1">
        <v>304</v>
      </c>
      <c r="B305" s="1">
        <f>VLOOKUP(G305,Zones!A:B,2,0)</f>
        <v>16</v>
      </c>
      <c r="C305" s="1">
        <f>COUNTIF($G$2:G305,G305)</f>
        <v>4</v>
      </c>
      <c r="D305" s="1" t="s">
        <v>414</v>
      </c>
      <c r="E305" s="1" t="s">
        <v>423</v>
      </c>
      <c r="F305" s="1">
        <f>LEN(H305)</f>
        <v>123</v>
      </c>
      <c r="G305" s="1" t="s">
        <v>12</v>
      </c>
      <c r="H305" s="1" t="s">
        <v>300</v>
      </c>
      <c r="J305" s="1" t="str">
        <f>"&lt;/ul&gt;&lt;h3 id="""&amp;_xlfn.ENCODEURL(G305)&amp;"""&gt;&lt;a href=""#"&amp;_xlfn.ENCODEURL(G305)&amp;"_col"" data-toggle=""collapse"" class=""btn btn-primary btn-collapse btn-sm""&gt;&lt;/a&gt;&lt;a href=""#""&gt;"&amp;G305&amp;"&lt;/a&gt; &lt;span id=""playthrough_totals_"&amp;VLOOKUP(G305,Zones!A:B,2,0)&amp;"""&gt;&lt;/span&gt;&lt;/h3&gt;&lt;ul id="""&amp;_xlfn.ENCODEURL(G305)&amp;"col"" class=""collapse in""&gt;"</f>
        <v>&lt;/ul&gt;&lt;h3 id="North%20Corel"&gt;&lt;a href="#North%20Corel_col" data-toggle="collapse" class="btn btn-primary btn-collapse btn-sm"&gt;&lt;/a&gt;&lt;a href="#"&gt;North Corel&lt;/a&gt; &lt;span id="playthrough_totals_16"&gt;&lt;/span&gt;&lt;/h3&gt;&lt;ul id="North%20Corelcol" class="collapse in"&gt;</v>
      </c>
      <c r="K305" s="1" t="str">
        <f>"&lt;li data-id=""playthrough_"&amp;VLOOKUP(G305,Zones!A:B,2,0)&amp;"_"&amp;C305&amp;""" class="""&amp;E305&amp;"""&gt;"&amp;H305&amp;"&lt;/li&gt;"</f>
        <v>&lt;li data-id="playthrough_16_4" class="f_none"&gt;Enemy Skills like Trine and Laser are useful against the enemies on the train. Steal the Warrior Bangle from the Eagle Gun.&lt;/li&gt;</v>
      </c>
      <c r="L305" s="1" t="str">
        <f t="shared" si="4"/>
        <v>&lt;li data-id="playthrough_16_4" class="f_none"&gt;Enemy Skills like Trine and Laser are useful against the enemies on the train. Steal the Warrior Bangle from the Eagle Gun.&lt;/li&gt;</v>
      </c>
      <c r="M305" s="2" t="s">
        <v>442</v>
      </c>
    </row>
    <row r="306" spans="1:13" x14ac:dyDescent="0.25">
      <c r="A306" s="1">
        <v>305</v>
      </c>
      <c r="B306" s="1">
        <f>VLOOKUP(G306,Zones!A:B,2,0)</f>
        <v>16</v>
      </c>
      <c r="C306" s="1">
        <f>COUNTIF($G$2:G306,G306)</f>
        <v>5</v>
      </c>
      <c r="D306" s="1" t="s">
        <v>414</v>
      </c>
      <c r="E306" s="1" t="s">
        <v>423</v>
      </c>
      <c r="F306" s="1">
        <f>LEN(H306)</f>
        <v>122</v>
      </c>
      <c r="G306" s="1" t="s">
        <v>12</v>
      </c>
      <c r="H306" s="1" t="s">
        <v>301</v>
      </c>
      <c r="J306" s="1" t="str">
        <f>"&lt;/ul&gt;&lt;h3 id="""&amp;_xlfn.ENCODEURL(G306)&amp;"""&gt;&lt;a href=""#"&amp;_xlfn.ENCODEURL(G306)&amp;"_col"" data-toggle=""collapse"" class=""btn btn-primary btn-collapse btn-sm""&gt;&lt;/a&gt;&lt;a href=""#""&gt;"&amp;G306&amp;"&lt;/a&gt; &lt;span id=""playthrough_totals_"&amp;VLOOKUP(G306,Zones!A:B,2,0)&amp;"""&gt;&lt;/span&gt;&lt;/h3&gt;&lt;ul id="""&amp;_xlfn.ENCODEURL(G306)&amp;"col"" class=""collapse in""&gt;"</f>
        <v>&lt;/ul&gt;&lt;h3 id="North%20Corel"&gt;&lt;a href="#North%20Corel_col" data-toggle="collapse" class="btn btn-primary btn-collapse btn-sm"&gt;&lt;/a&gt;&lt;a href="#"&gt;North Corel&lt;/a&gt; &lt;span id="playthrough_totals_16"&gt;&lt;/span&gt;&lt;/h3&gt;&lt;ul id="North%20Corelcol" class="collapse in"&gt;</v>
      </c>
      <c r="K306" s="1" t="str">
        <f>"&lt;li data-id=""playthrough_"&amp;VLOOKUP(G306,Zones!A:B,2,0)&amp;"_"&amp;C306&amp;""" class="""&amp;E306&amp;"""&gt;"&amp;H306&amp;"&lt;/li&gt;"</f>
        <v>&lt;li data-id="playthrough_16_5" class="f_none"&gt;Stop the train correctly, and you'll receive the Huge Materia and then the Ultima Materia when you walk further into town.&lt;/li&gt;</v>
      </c>
      <c r="L306" s="1" t="str">
        <f t="shared" si="4"/>
        <v>&lt;li data-id="playthrough_16_5" class="f_none"&gt;Stop the train correctly, and you'll receive the Huge Materia and then the Ultima Materia when you walk further into town.&lt;/li&gt;</v>
      </c>
      <c r="M306" s="2" t="s">
        <v>442</v>
      </c>
    </row>
    <row r="307" spans="1:13" x14ac:dyDescent="0.25">
      <c r="A307" s="1">
        <v>306</v>
      </c>
      <c r="B307" s="1">
        <f>VLOOKUP(G307,Zones!A:B,2,0)</f>
        <v>16</v>
      </c>
      <c r="C307" s="1">
        <f>COUNTIF($G$2:G307,G307)</f>
        <v>6</v>
      </c>
      <c r="D307" s="1" t="s">
        <v>414</v>
      </c>
      <c r="E307" s="1" t="s">
        <v>423</v>
      </c>
      <c r="F307" s="1">
        <f>LEN(H307)</f>
        <v>125</v>
      </c>
      <c r="G307" s="1" t="s">
        <v>12</v>
      </c>
      <c r="H307" s="1" t="s">
        <v>302</v>
      </c>
      <c r="J307" s="1" t="str">
        <f>"&lt;/ul&gt;&lt;h3 id="""&amp;_xlfn.ENCODEURL(G307)&amp;"""&gt;&lt;a href=""#"&amp;_xlfn.ENCODEURL(G307)&amp;"_col"" data-toggle=""collapse"" class=""btn btn-primary btn-collapse btn-sm""&gt;&lt;/a&gt;&lt;a href=""#""&gt;"&amp;G307&amp;"&lt;/a&gt; &lt;span id=""playthrough_totals_"&amp;VLOOKUP(G307,Zones!A:B,2,0)&amp;"""&gt;&lt;/span&gt;&lt;/h3&gt;&lt;ul id="""&amp;_xlfn.ENCODEURL(G307)&amp;"col"" class=""collapse in""&gt;"</f>
        <v>&lt;/ul&gt;&lt;h3 id="North%20Corel"&gt;&lt;a href="#North%20Corel_col" data-toggle="collapse" class="btn btn-primary btn-collapse btn-sm"&gt;&lt;/a&gt;&lt;a href="#"&gt;North Corel&lt;/a&gt; &lt;span id="playthrough_totals_16"&gt;&lt;/span&gt;&lt;/h3&gt;&lt;ul id="North%20Corelcol" class="collapse in"&gt;</v>
      </c>
      <c r="K307" s="1" t="str">
        <f>"&lt;li data-id=""playthrough_"&amp;VLOOKUP(G307,Zones!A:B,2,0)&amp;"_"&amp;C307&amp;""" class="""&amp;E307&amp;"""&gt;"&amp;H307&amp;"&lt;/li&gt;"</f>
        <v>&lt;li data-id="playthrough_16_6" class="f_none"&gt;After resting at the Inn, speak to the women in the house below and to the left. She'll give you Barrett's Final Limit Break.&lt;/li&gt;</v>
      </c>
      <c r="L307" s="1" t="str">
        <f t="shared" si="4"/>
        <v>&lt;li data-id="playthrough_16_6" class="f_none"&gt;After resting at the Inn, speak to the women in the house below and to the left. She'll give you Barrett's Final Limit Break.&lt;/li&gt;</v>
      </c>
      <c r="M307" s="2" t="s">
        <v>442</v>
      </c>
    </row>
    <row r="308" spans="1:13" x14ac:dyDescent="0.25">
      <c r="A308" s="1">
        <v>307</v>
      </c>
      <c r="B308" s="1">
        <f>VLOOKUP(G308,Zones!A:B,2,0)</f>
        <v>16</v>
      </c>
      <c r="C308" s="1">
        <f>COUNTIF($G$2:G308,G308)</f>
        <v>7</v>
      </c>
      <c r="D308" s="1" t="s">
        <v>414</v>
      </c>
      <c r="E308" s="1" t="s">
        <v>423</v>
      </c>
      <c r="F308" s="1">
        <f>LEN(H308)</f>
        <v>40</v>
      </c>
      <c r="G308" s="1" t="s">
        <v>12</v>
      </c>
      <c r="H308" s="1" t="s">
        <v>303</v>
      </c>
      <c r="J308" s="1" t="str">
        <f>"&lt;/ul&gt;&lt;h3 id="""&amp;_xlfn.ENCODEURL(G308)&amp;"""&gt;&lt;a href=""#"&amp;_xlfn.ENCODEURL(G308)&amp;"_col"" data-toggle=""collapse"" class=""btn btn-primary btn-collapse btn-sm""&gt;&lt;/a&gt;&lt;a href=""#""&gt;"&amp;G308&amp;"&lt;/a&gt; &lt;span id=""playthrough_totals_"&amp;VLOOKUP(G308,Zones!A:B,2,0)&amp;"""&gt;&lt;/span&gt;&lt;/h3&gt;&lt;ul id="""&amp;_xlfn.ENCODEURL(G308)&amp;"col"" class=""collapse in""&gt;"</f>
        <v>&lt;/ul&gt;&lt;h3 id="North%20Corel"&gt;&lt;a href="#North%20Corel_col" data-toggle="collapse" class="btn btn-primary btn-collapse btn-sm"&gt;&lt;/a&gt;&lt;a href="#"&gt;North Corel&lt;/a&gt; &lt;span id="playthrough_totals_16"&gt;&lt;/span&gt;&lt;/h3&gt;&lt;ul id="North%20Corelcol" class="collapse in"&gt;</v>
      </c>
      <c r="K308" s="1" t="str">
        <f>"&lt;li data-id=""playthrough_"&amp;VLOOKUP(G308,Zones!A:B,2,0)&amp;"_"&amp;C308&amp;""" class="""&amp;E308&amp;"""&gt;"&amp;H308&amp;"&lt;/li&gt;"</f>
        <v>&lt;li data-id="playthrough_16_7" class="f_none"&gt;Achievement: Barrett's Final Limit Break&lt;/li&gt;</v>
      </c>
      <c r="L308" s="1" t="str">
        <f t="shared" si="4"/>
        <v>&lt;li data-id="playthrough_16_7" class="f_none"&gt;Achievement: Barrett's Final Limit Break&lt;/li&gt;</v>
      </c>
      <c r="M308" s="2" t="s">
        <v>442</v>
      </c>
    </row>
    <row r="309" spans="1:13" x14ac:dyDescent="0.25">
      <c r="A309" s="1">
        <v>308</v>
      </c>
      <c r="B309" s="1">
        <f>VLOOKUP(G309,Zones!A:B,2,0)</f>
        <v>39</v>
      </c>
      <c r="C309" s="1">
        <f>COUNTIF($G$2:G309,G309)</f>
        <v>1</v>
      </c>
      <c r="D309" s="1" t="s">
        <v>414</v>
      </c>
      <c r="E309" s="1" t="s">
        <v>423</v>
      </c>
      <c r="F309" s="1">
        <f>LEN(H309)</f>
        <v>110</v>
      </c>
      <c r="G309" s="1" t="s">
        <v>32</v>
      </c>
      <c r="H309" s="1" t="s">
        <v>304</v>
      </c>
      <c r="J309" s="1" t="str">
        <f>"&lt;/ul&gt;&lt;h3 id="""&amp;_xlfn.ENCODEURL(G309)&amp;"""&gt;&lt;a href=""#"&amp;_xlfn.ENCODEURL(G309)&amp;"_col"" data-toggle=""collapse"" class=""btn btn-primary btn-collapse btn-sm""&gt;&lt;/a&gt;&lt;a href=""#""&gt;"&amp;G309&amp;"&lt;/a&gt; &lt;span id=""playthrough_totals_"&amp;VLOOKUP(G309,Zones!A:B,2,0)&amp;"""&gt;&lt;/span&gt;&lt;/h3&gt;&lt;ul id="""&amp;_xlfn.ENCODEURL(G309)&amp;"col"" class=""collapse in""&gt;"</f>
        <v>&lt;/ul&gt;&lt;h3 id="Fort%20Condor"&gt;&lt;a href="#Fort%20Condor_col" data-toggle="collapse" class="btn btn-primary btn-collapse btn-sm"&gt;&lt;/a&gt;&lt;a href="#"&gt;Fort Condor&lt;/a&gt; &lt;span id="playthrough_totals_39"&gt;&lt;/span&gt;&lt;/h3&gt;&lt;ul id="Fort%20Condorcol" class="collapse in"&gt;</v>
      </c>
      <c r="K309" s="1" t="str">
        <f>"&lt;li data-id=""playthrough_"&amp;VLOOKUP(G309,Zones!A:B,2,0)&amp;"_"&amp;C309&amp;""" class="""&amp;E309&amp;"""&gt;"&amp;H309&amp;"&lt;/li&gt;"</f>
        <v>&lt;li data-id="playthrough_39_1" class="f_none"&gt;This is the last battle. Let the enemy reach the shack and you can battle the Commander for an Imperial Guard.&lt;/li&gt;</v>
      </c>
      <c r="L309" s="1" t="str">
        <f t="shared" si="4"/>
        <v>&lt;/ul&gt;&lt;h3 id="Fort%20Condor"&gt;&lt;a href="#Fort%20Condor_col" data-toggle="collapse" class="btn btn-primary btn-collapse btn-sm"&gt;&lt;/a&gt;&lt;a href="#"&gt;Fort Condor&lt;/a&gt; &lt;span id="playthrough_totals_39"&gt;&lt;/span&gt;&lt;/h3&gt;&lt;ul id="Fort%20Condorcol" class="collapse in"&gt;&lt;li data-id="playthrough_39_1" class="f_none"&gt;This is the last battle. Let the enemy reach the shack and you can battle the Commander for an Imperial Guard.&lt;/li&gt;</v>
      </c>
      <c r="M309" s="2" t="s">
        <v>442</v>
      </c>
    </row>
    <row r="310" spans="1:13" x14ac:dyDescent="0.25">
      <c r="A310" s="1">
        <v>309</v>
      </c>
      <c r="B310" s="1">
        <f>VLOOKUP(G310,Zones!A:B,2,0)</f>
        <v>39</v>
      </c>
      <c r="C310" s="1">
        <f>COUNTIF($G$2:G310,G310)</f>
        <v>2</v>
      </c>
      <c r="D310" s="1" t="s">
        <v>414</v>
      </c>
      <c r="E310" s="1" t="s">
        <v>423</v>
      </c>
      <c r="F310" s="1">
        <f>LEN(H310)</f>
        <v>226</v>
      </c>
      <c r="G310" s="1" t="s">
        <v>32</v>
      </c>
      <c r="H310" s="1" t="s">
        <v>305</v>
      </c>
      <c r="J310" s="1" t="str">
        <f>"&lt;/ul&gt;&lt;h3 id="""&amp;_xlfn.ENCODEURL(G310)&amp;"""&gt;&lt;a href=""#"&amp;_xlfn.ENCODEURL(G310)&amp;"_col"" data-toggle=""collapse"" class=""btn btn-primary btn-collapse btn-sm""&gt;&lt;/a&gt;&lt;a href=""#""&gt;"&amp;G310&amp;"&lt;/a&gt; &lt;span id=""playthrough_totals_"&amp;VLOOKUP(G310,Zones!A:B,2,0)&amp;"""&gt;&lt;/span&gt;&lt;/h3&gt;&lt;ul id="""&amp;_xlfn.ENCODEURL(G310)&amp;"col"" class=""collapse in""&gt;"</f>
        <v>&lt;/ul&gt;&lt;h3 id="Fort%20Condor"&gt;&lt;a href="#Fort%20Condor_col" data-toggle="collapse" class="btn btn-primary btn-collapse btn-sm"&gt;&lt;/a&gt;&lt;a href="#"&gt;Fort Condor&lt;/a&gt; &lt;span id="playthrough_totals_39"&gt;&lt;/span&gt;&lt;/h3&gt;&lt;ul id="Fort%20Condorcol" class="collapse in"&gt;</v>
      </c>
      <c r="K310" s="1" t="str">
        <f>"&lt;li data-id=""playthrough_"&amp;VLOOKUP(G310,Zones!A:B,2,0)&amp;"_"&amp;C310&amp;""" class="""&amp;E310&amp;"""&gt;"&amp;H310&amp;"&lt;/li&gt;"</f>
        <v>&lt;li data-id="playthrough_39_2" class="f_none"&gt;If you don't go outside, you can pick up an extra Phoenix Materia from Bone Village in Disc 3 before you collect this one. Otherwise, grab the Phoenix Materia now, and get the Huge Materia from the guy at the table downstairs.&lt;/li&gt;</v>
      </c>
      <c r="L310" s="1" t="str">
        <f t="shared" si="4"/>
        <v>&lt;li data-id="playthrough_39_2" class="f_none"&gt;If you don't go outside, you can pick up an extra Phoenix Materia from Bone Village in Disc 3 before you collect this one. Otherwise, grab the Phoenix Materia now, and get the Huge Materia from the guy at the table downstairs.&lt;/li&gt;</v>
      </c>
      <c r="M310" s="2" t="s">
        <v>442</v>
      </c>
    </row>
    <row r="311" spans="1:13" x14ac:dyDescent="0.25">
      <c r="A311" s="1">
        <v>310</v>
      </c>
      <c r="B311" s="1">
        <f>VLOOKUP(G311,Zones!A:B,2,0)</f>
        <v>39</v>
      </c>
      <c r="C311" s="1">
        <f>COUNTIF($G$2:G311,G311)</f>
        <v>3</v>
      </c>
      <c r="D311" s="1" t="s">
        <v>414</v>
      </c>
      <c r="E311" s="1" t="s">
        <v>423</v>
      </c>
      <c r="F311" s="1">
        <f>LEN(H311)</f>
        <v>19</v>
      </c>
      <c r="G311" s="1" t="s">
        <v>32</v>
      </c>
      <c r="H311" s="1" t="s">
        <v>306</v>
      </c>
      <c r="J311" s="1" t="str">
        <f>"&lt;/ul&gt;&lt;h3 id="""&amp;_xlfn.ENCODEURL(G311)&amp;"""&gt;&lt;a href=""#"&amp;_xlfn.ENCODEURL(G311)&amp;"_col"" data-toggle=""collapse"" class=""btn btn-primary btn-collapse btn-sm""&gt;&lt;/a&gt;&lt;a href=""#""&gt;"&amp;G311&amp;"&lt;/a&gt; &lt;span id=""playthrough_totals_"&amp;VLOOKUP(G311,Zones!A:B,2,0)&amp;"""&gt;&lt;/span&gt;&lt;/h3&gt;&lt;ul id="""&amp;_xlfn.ENCODEURL(G311)&amp;"col"" class=""collapse in""&gt;"</f>
        <v>&lt;/ul&gt;&lt;h3 id="Fort%20Condor"&gt;&lt;a href="#Fort%20Condor_col" data-toggle="collapse" class="btn btn-primary btn-collapse btn-sm"&gt;&lt;/a&gt;&lt;a href="#"&gt;Fort Condor&lt;/a&gt; &lt;span id="playthrough_totals_39"&gt;&lt;/span&gt;&lt;/h3&gt;&lt;ul id="Fort%20Condorcol" class="collapse in"&gt;</v>
      </c>
      <c r="K311" s="1" t="str">
        <f>"&lt;li data-id=""playthrough_"&amp;VLOOKUP(G311,Zones!A:B,2,0)&amp;"_"&amp;C311&amp;""" class="""&amp;E311&amp;"""&gt;"&amp;H311&amp;"&lt;/li&gt;"</f>
        <v>&lt;li data-id="playthrough_39_3" class="f_none"&gt;Boss: Ultima WEAPON&lt;/li&gt;</v>
      </c>
      <c r="L311" s="1" t="str">
        <f t="shared" si="4"/>
        <v>&lt;li data-id="playthrough_39_3" class="f_none"&gt;Boss: Ultima WEAPON&lt;/li&gt;</v>
      </c>
      <c r="M311" s="2" t="s">
        <v>442</v>
      </c>
    </row>
    <row r="312" spans="1:13" x14ac:dyDescent="0.25">
      <c r="A312" s="1">
        <v>311</v>
      </c>
      <c r="B312" s="1">
        <f>VLOOKUP(G312,Zones!A:B,2,0)</f>
        <v>40</v>
      </c>
      <c r="C312" s="1">
        <f>COUNTIF($G$2:G312,G312)</f>
        <v>1</v>
      </c>
      <c r="D312" s="1" t="s">
        <v>414</v>
      </c>
      <c r="E312" s="1" t="s">
        <v>423</v>
      </c>
      <c r="F312" s="1">
        <f>LEN(H312)</f>
        <v>71</v>
      </c>
      <c r="G312" s="1" t="s">
        <v>33</v>
      </c>
      <c r="H312" s="1" t="s">
        <v>307</v>
      </c>
      <c r="J312" s="1" t="str">
        <f>"&lt;/ul&gt;&lt;h3 id="""&amp;_xlfn.ENCODEURL(G312)&amp;"""&gt;&lt;a href=""#"&amp;_xlfn.ENCODEURL(G312)&amp;"_col"" data-toggle=""collapse"" class=""btn btn-primary btn-collapse btn-sm""&gt;&lt;/a&gt;&lt;a href=""#""&gt;"&amp;G312&amp;"&lt;/a&gt; &lt;span id=""playthrough_totals_"&amp;VLOOKUP(G312,Zones!A:B,2,0)&amp;"""&gt;&lt;/span&gt;&lt;/h3&gt;&lt;ul id="""&amp;_xlfn.ENCODEURL(G312)&amp;"col""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2" s="1" t="str">
        <f>"&lt;li data-id=""playthrough_"&amp;VLOOKUP(G312,Zones!A:B,2,0)&amp;"_"&amp;C312&amp;""" class="""&amp;E312&amp;"""&gt;"&amp;H312&amp;"&lt;/li&gt;"</f>
        <v>&lt;li data-id="playthrough_40_1" class="f_none"&gt;Now you've got Cloud back, there are a few things you can take care of.&lt;/li&gt;</v>
      </c>
      <c r="L312" s="1" t="str">
        <f t="shared" si="4"/>
        <v>&lt;/ul&gt;&lt;h3 id="Optional%20Quests"&gt;&lt;a href="#Optional%20Quests_col" data-toggle="collapse" class="btn btn-primary btn-collapse btn-sm"&gt;&lt;/a&gt;&lt;a href="#"&gt;Optional Quests&lt;/a&gt; &lt;span id="playthrough_totals_40"&gt;&lt;/span&gt;&lt;/h3&gt;&lt;ul id="Optional%20Questscol" class="collapse in"&gt;&lt;li data-id="playthrough_40_1" class="f_none"&gt;Now you've got Cloud back, there are a few things you can take care of.&lt;/li&gt;</v>
      </c>
      <c r="M312" s="2" t="s">
        <v>442</v>
      </c>
    </row>
    <row r="313" spans="1:13" x14ac:dyDescent="0.25">
      <c r="A313" s="1">
        <v>312</v>
      </c>
      <c r="B313" s="1">
        <f>VLOOKUP(G313,Zones!A:B,2,0)</f>
        <v>40</v>
      </c>
      <c r="C313" s="1">
        <f>COUNTIF($G$2:G313,G313)</f>
        <v>2</v>
      </c>
      <c r="D313" s="1" t="s">
        <v>414</v>
      </c>
      <c r="E313" s="1" t="s">
        <v>423</v>
      </c>
      <c r="F313" s="1">
        <f>LEN(H313)</f>
        <v>154</v>
      </c>
      <c r="G313" s="1" t="s">
        <v>33</v>
      </c>
      <c r="H313" s="1" t="s">
        <v>308</v>
      </c>
      <c r="J313" s="1" t="str">
        <f>"&lt;/ul&gt;&lt;h3 id="""&amp;_xlfn.ENCODEURL(G313)&amp;"""&gt;&lt;a href=""#"&amp;_xlfn.ENCODEURL(G313)&amp;"_col"" data-toggle=""collapse"" class=""btn btn-primary btn-collapse btn-sm""&gt;&lt;/a&gt;&lt;a href=""#""&gt;"&amp;G313&amp;"&lt;/a&gt; &lt;span id=""playthrough_totals_"&amp;VLOOKUP(G313,Zones!A:B,2,0)&amp;"""&gt;&lt;/span&gt;&lt;/h3&gt;&lt;ul id="""&amp;_xlfn.ENCODEURL(G313)&amp;"col""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3" s="1" t="str">
        <f>"&lt;li data-id=""playthrough_"&amp;VLOOKUP(G313,Zones!A:B,2,0)&amp;"_"&amp;C313&amp;""" class="""&amp;E313&amp;"""&gt;"&amp;H313&amp;"&lt;/li&gt;"</f>
        <v>&lt;li data-id="playthrough_40_2" class="f_none"&gt;go to Bone Village and find the Key to Sector 5. If you tell them to dig on the upper level, right inbetween the smoke and the fireplace, they'll find it.&lt;/li&gt;</v>
      </c>
      <c r="L313" s="1" t="str">
        <f t="shared" si="4"/>
        <v>&lt;li data-id="playthrough_40_2" class="f_none"&gt;go to Bone Village and find the Key to Sector 5. If you tell them to dig on the upper level, right inbetween the smoke and the fireplace, they'll find it.&lt;/li&gt;</v>
      </c>
      <c r="M313" s="2" t="s">
        <v>442</v>
      </c>
    </row>
    <row r="314" spans="1:13" x14ac:dyDescent="0.25">
      <c r="A314" s="1">
        <v>313</v>
      </c>
      <c r="B314" s="1">
        <f>VLOOKUP(G314,Zones!A:B,2,0)</f>
        <v>40</v>
      </c>
      <c r="C314" s="1">
        <f>COUNTIF($G$2:G314,G314)</f>
        <v>3</v>
      </c>
      <c r="D314" s="1" t="s">
        <v>414</v>
      </c>
      <c r="E314" s="1" t="s">
        <v>423</v>
      </c>
      <c r="F314" s="1">
        <f>LEN(H314)</f>
        <v>178</v>
      </c>
      <c r="G314" s="1" t="s">
        <v>33</v>
      </c>
      <c r="H314" s="1" t="s">
        <v>309</v>
      </c>
      <c r="J314" s="1" t="str">
        <f>"&lt;/ul&gt;&lt;h3 id="""&amp;_xlfn.ENCODEURL(G314)&amp;"""&gt;&lt;a href=""#"&amp;_xlfn.ENCODEURL(G314)&amp;"_col"" data-toggle=""collapse"" class=""btn btn-primary btn-collapse btn-sm""&gt;&lt;/a&gt;&lt;a href=""#""&gt;"&amp;G314&amp;"&lt;/a&gt; &lt;span id=""playthrough_totals_"&amp;VLOOKUP(G314,Zones!A:B,2,0)&amp;"""&gt;&lt;/span&gt;&lt;/h3&gt;&lt;ul id="""&amp;_xlfn.ENCODEURL(G314)&amp;"col""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4" s="1" t="str">
        <f>"&lt;li data-id=""playthrough_"&amp;VLOOKUP(G314,Zones!A:B,2,0)&amp;"_"&amp;C314&amp;""" class="""&amp;E314&amp;"""&gt;"&amp;H314&amp;"&lt;/li&gt;"</f>
        <v>&lt;li data-id="playthrough_40_3" class="f_none"&gt;You can then re-enter Midgar. Pick up Tifa's Ultimate Weapon from the Item Shop with the gun in Wall Street, then buy the Sneak Glove from the guy who sold you batteries earlier.&lt;/li&gt;</v>
      </c>
      <c r="L314" s="1" t="str">
        <f t="shared" si="4"/>
        <v>&lt;li data-id="playthrough_40_3" class="f_none"&gt;You can then re-enter Midgar. Pick up Tifa's Ultimate Weapon from the Item Shop with the gun in Wall Street, then buy the Sneak Glove from the guy who sold you batteries earlier.&lt;/li&gt;</v>
      </c>
      <c r="M314" s="2" t="s">
        <v>442</v>
      </c>
    </row>
    <row r="315" spans="1:13" x14ac:dyDescent="0.25">
      <c r="A315" s="1">
        <v>314</v>
      </c>
      <c r="B315" s="1">
        <f>VLOOKUP(G315,Zones!A:B,2,0)</f>
        <v>40</v>
      </c>
      <c r="C315" s="1">
        <f>COUNTIF($G$2:G315,G315)</f>
        <v>4</v>
      </c>
      <c r="D315" s="1" t="s">
        <v>414</v>
      </c>
      <c r="E315" s="1" t="s">
        <v>423</v>
      </c>
      <c r="F315" s="1">
        <f>LEN(H315)</f>
        <v>99</v>
      </c>
      <c r="G315" s="1" t="s">
        <v>33</v>
      </c>
      <c r="H315" s="1" t="s">
        <v>310</v>
      </c>
      <c r="J315" s="1" t="str">
        <f>"&lt;/ul&gt;&lt;h3 id="""&amp;_xlfn.ENCODEURL(G315)&amp;"""&gt;&lt;a href=""#"&amp;_xlfn.ENCODEURL(G315)&amp;"_col"" data-toggle=""collapse"" class=""btn btn-primary btn-collapse btn-sm""&gt;&lt;/a&gt;&lt;a href=""#""&gt;"&amp;G315&amp;"&lt;/a&gt; &lt;span id=""playthrough_totals_"&amp;VLOOKUP(G315,Zones!A:B,2,0)&amp;"""&gt;&lt;/span&gt;&lt;/h3&gt;&lt;ul id="""&amp;_xlfn.ENCODEURL(G315)&amp;"col""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5" s="1" t="str">
        <f>"&lt;li data-id=""playthrough_"&amp;VLOOKUP(G315,Zones!A:B,2,0)&amp;"_"&amp;C315&amp;""" class="""&amp;E315&amp;"""&gt;"&amp;H315&amp;"&lt;/li&gt;"</f>
        <v>&lt;li data-id="playthrough_40_4" class="f_none"&gt;Head back to Nibelheim and play the Highwind Theme. X, ■, ▲, L1+▲, L1+■, X, ■, ▲, L1+X, O, X, ■, X.&lt;/li&gt;</v>
      </c>
      <c r="L315" s="1" t="str">
        <f t="shared" si="4"/>
        <v>&lt;li data-id="playthrough_40_4" class="f_none"&gt;Head back to Nibelheim and play the Highwind Theme. X, ■, ▲, L1+▲, L1+■, X, ■, ▲, L1+X, O, X, ■, X.&lt;/li&gt;</v>
      </c>
      <c r="M315" s="2" t="s">
        <v>442</v>
      </c>
    </row>
    <row r="316" spans="1:13" x14ac:dyDescent="0.25">
      <c r="A316" s="1">
        <v>315</v>
      </c>
      <c r="B316" s="1">
        <f>VLOOKUP(G316,Zones!A:B,2,0)</f>
        <v>40</v>
      </c>
      <c r="C316" s="1">
        <f>COUNTIF($G$2:G316,G316)</f>
        <v>5</v>
      </c>
      <c r="D316" s="1" t="s">
        <v>414</v>
      </c>
      <c r="E316" s="1" t="s">
        <v>423</v>
      </c>
      <c r="F316" s="1">
        <f>LEN(H316)</f>
        <v>45</v>
      </c>
      <c r="G316" s="1" t="s">
        <v>33</v>
      </c>
      <c r="H316" s="1" t="s">
        <v>311</v>
      </c>
      <c r="J316" s="1" t="str">
        <f>"&lt;/ul&gt;&lt;h3 id="""&amp;_xlfn.ENCODEURL(G316)&amp;"""&gt;&lt;a href=""#"&amp;_xlfn.ENCODEURL(G316)&amp;"_col"" data-toggle=""collapse"" class=""btn btn-primary btn-collapse btn-sm""&gt;&lt;/a&gt;&lt;a href=""#""&gt;"&amp;G316&amp;"&lt;/a&gt; &lt;span id=""playthrough_totals_"&amp;VLOOKUP(G316,Zones!A:B,2,0)&amp;"""&gt;&lt;/span&gt;&lt;/h3&gt;&lt;ul id="""&amp;_xlfn.ENCODEURL(G316)&amp;"col""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6" s="1" t="str">
        <f>"&lt;li data-id=""playthrough_"&amp;VLOOKUP(G316,Zones!A:B,2,0)&amp;"_"&amp;C316&amp;""" class="""&amp;E316&amp;"""&gt;"&amp;H316&amp;"&lt;/li&gt;"</f>
        <v>&lt;li data-id="playthrough_40_5" class="f_none"&gt;You can finish breeding the Gold Chocobo now.&lt;/li&gt;</v>
      </c>
      <c r="L316" s="1" t="str">
        <f t="shared" si="4"/>
        <v>&lt;li data-id="playthrough_40_5" class="f_none"&gt;You can finish breeding the Gold Chocobo now.&lt;/li&gt;</v>
      </c>
      <c r="M316" s="2" t="s">
        <v>442</v>
      </c>
    </row>
    <row r="317" spans="1:13" x14ac:dyDescent="0.25">
      <c r="A317" s="1">
        <v>316</v>
      </c>
      <c r="B317" s="1">
        <f>VLOOKUP(G317,Zones!A:B,2,0)</f>
        <v>40</v>
      </c>
      <c r="C317" s="1">
        <f>COUNTIF($G$2:G317,G317)</f>
        <v>6</v>
      </c>
      <c r="D317" s="1" t="s">
        <v>414</v>
      </c>
      <c r="E317" s="1" t="s">
        <v>423</v>
      </c>
      <c r="F317" s="1">
        <f>LEN(H317)</f>
        <v>25</v>
      </c>
      <c r="G317" s="1" t="s">
        <v>33</v>
      </c>
      <c r="H317" s="1" t="s">
        <v>312</v>
      </c>
      <c r="J317" s="1" t="str">
        <f>"&lt;/ul&gt;&lt;h3 id="""&amp;_xlfn.ENCODEURL(G317)&amp;"""&gt;&lt;a href=""#"&amp;_xlfn.ENCODEURL(G317)&amp;"_col"" data-toggle=""collapse"" class=""btn btn-primary btn-collapse btn-sm""&gt;&lt;/a&gt;&lt;a href=""#""&gt;"&amp;G317&amp;"&lt;/a&gt; &lt;span id=""playthrough_totals_"&amp;VLOOKUP(G317,Zones!A:B,2,0)&amp;"""&gt;&lt;/span&gt;&lt;/h3&gt;&lt;ul id="""&amp;_xlfn.ENCODEURL(G317)&amp;"col""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7" s="1" t="str">
        <f>"&lt;li data-id=""playthrough_"&amp;VLOOKUP(G317,Zones!A:B,2,0)&amp;"_"&amp;C317&amp;""" class="""&amp;E317&amp;"""&gt;"&amp;H317&amp;"&lt;/li&gt;"</f>
        <v>&lt;li data-id="playthrough_40_6" class="f_none"&gt;Achievement: Gold Chocobo&lt;/li&gt;</v>
      </c>
      <c r="L317" s="1" t="str">
        <f t="shared" si="4"/>
        <v>&lt;li data-id="playthrough_40_6" class="f_none"&gt;Achievement: Gold Chocobo&lt;/li&gt;</v>
      </c>
      <c r="M317" s="2" t="s">
        <v>442</v>
      </c>
    </row>
    <row r="318" spans="1:13" x14ac:dyDescent="0.25">
      <c r="A318" s="1">
        <v>317</v>
      </c>
      <c r="B318" s="1">
        <f>VLOOKUP(G318,Zones!A:B,2,0)</f>
        <v>40</v>
      </c>
      <c r="C318" s="1">
        <f>COUNTIF($G$2:G318,G318)</f>
        <v>7</v>
      </c>
      <c r="D318" s="1" t="s">
        <v>414</v>
      </c>
      <c r="E318" s="1" t="s">
        <v>423</v>
      </c>
      <c r="F318" s="1">
        <f>LEN(H318)</f>
        <v>110</v>
      </c>
      <c r="G318" s="1" t="s">
        <v>33</v>
      </c>
      <c r="H318" s="1" t="s">
        <v>313</v>
      </c>
      <c r="J318" s="1" t="str">
        <f>"&lt;/ul&gt;&lt;h3 id="""&amp;_xlfn.ENCODEURL(G318)&amp;"""&gt;&lt;a href=""#"&amp;_xlfn.ENCODEURL(G318)&amp;"_col"" data-toggle=""collapse"" class=""btn btn-primary btn-collapse btn-sm""&gt;&lt;/a&gt;&lt;a href=""#""&gt;"&amp;G318&amp;"&lt;/a&gt; &lt;span id=""playthrough_totals_"&amp;VLOOKUP(G318,Zones!A:B,2,0)&amp;"""&gt;&lt;/span&gt;&lt;/h3&gt;&lt;ul id="""&amp;_xlfn.ENCODEURL(G318)&amp;"col""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8" s="1" t="str">
        <f>"&lt;li data-id=""playthrough_"&amp;VLOOKUP(G318,Zones!A:B,2,0)&amp;"_"&amp;C318&amp;""" class="""&amp;E318&amp;"""&gt;"&amp;H318&amp;"&lt;/li&gt;"</f>
        <v>&lt;li data-id="playthrough_40_7" class="f_none"&gt;With your Gold Chocobo, you can pick up four Materia; Mime, HP &lt;-&gt; MP, Knights of the Round and Quadra Magic. &lt;/li&gt;</v>
      </c>
      <c r="L318" s="1" t="str">
        <f t="shared" si="4"/>
        <v>&lt;li data-id="playthrough_40_7" class="f_none"&gt;With your Gold Chocobo, you can pick up four Materia; Mime, HP &lt;-&gt; MP, Knights of the Round and Quadra Magic. &lt;/li&gt;</v>
      </c>
      <c r="M318" s="2" t="s">
        <v>442</v>
      </c>
    </row>
    <row r="319" spans="1:13" x14ac:dyDescent="0.25">
      <c r="A319" s="1">
        <v>318</v>
      </c>
      <c r="B319" s="1">
        <f>VLOOKUP(G319,Zones!A:B,2,0)</f>
        <v>40</v>
      </c>
      <c r="C319" s="1">
        <f>COUNTIF($G$2:G319,G319)</f>
        <v>8</v>
      </c>
      <c r="D319" s="1" t="s">
        <v>414</v>
      </c>
      <c r="E319" s="1" t="s">
        <v>423</v>
      </c>
      <c r="F319" s="1">
        <f>LEN(H319)</f>
        <v>33</v>
      </c>
      <c r="G319" s="1" t="s">
        <v>33</v>
      </c>
      <c r="H319" s="1" t="s">
        <v>314</v>
      </c>
      <c r="J319" s="1" t="str">
        <f>"&lt;/ul&gt;&lt;h3 id="""&amp;_xlfn.ENCODEURL(G319)&amp;"""&gt;&lt;a href=""#"&amp;_xlfn.ENCODEURL(G319)&amp;"_col"" data-toggle=""collapse"" class=""btn btn-primary btn-collapse btn-sm""&gt;&lt;/a&gt;&lt;a href=""#""&gt;"&amp;G319&amp;"&lt;/a&gt; &lt;span id=""playthrough_totals_"&amp;VLOOKUP(G319,Zones!A:B,2,0)&amp;"""&gt;&lt;/span&gt;&lt;/h3&gt;&lt;ul id="""&amp;_xlfn.ENCODEURL(G319)&amp;"col""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9" s="1" t="str">
        <f>"&lt;li data-id=""playthrough_"&amp;VLOOKUP(G319,Zones!A:B,2,0)&amp;"_"&amp;C319&amp;""" class="""&amp;E319&amp;"""&gt;"&amp;H319&amp;"&lt;/li&gt;"</f>
        <v>&lt;li data-id="playthrough_40_8" class="f_none"&gt;Achievement: Knights of the Round&lt;/li&gt;</v>
      </c>
      <c r="L319" s="1" t="str">
        <f t="shared" si="4"/>
        <v>&lt;li data-id="playthrough_40_8" class="f_none"&gt;Achievement: Knights of the Round&lt;/li&gt;</v>
      </c>
      <c r="M319" s="2" t="s">
        <v>442</v>
      </c>
    </row>
    <row r="320" spans="1:13" x14ac:dyDescent="0.25">
      <c r="A320" s="1">
        <v>319</v>
      </c>
      <c r="B320" s="1">
        <f>VLOOKUP(G320,Zones!A:B,2,0)</f>
        <v>40</v>
      </c>
      <c r="C320" s="1">
        <f>COUNTIF($G$2:G320,G320)</f>
        <v>9</v>
      </c>
      <c r="D320" s="1" t="s">
        <v>414</v>
      </c>
      <c r="E320" s="1" t="s">
        <v>423</v>
      </c>
      <c r="F320" s="1">
        <f>LEN(H320)</f>
        <v>294</v>
      </c>
      <c r="G320" s="1" t="s">
        <v>33</v>
      </c>
      <c r="H320" s="1" t="s">
        <v>315</v>
      </c>
      <c r="J320" s="1" t="str">
        <f>"&lt;/ul&gt;&lt;h3 id="""&amp;_xlfn.ENCODEURL(G320)&amp;"""&gt;&lt;a href=""#"&amp;_xlfn.ENCODEURL(G320)&amp;"_col"" data-toggle=""collapse"" class=""btn btn-primary btn-collapse btn-sm""&gt;&lt;/a&gt;&lt;a href=""#""&gt;"&amp;G320&amp;"&lt;/a&gt; &lt;span id=""playthrough_totals_"&amp;VLOOKUP(G320,Zones!A:B,2,0)&amp;"""&gt;&lt;/span&gt;&lt;/h3&gt;&lt;ul id="""&amp;_xlfn.ENCODEURL(G320)&amp;"col""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20" s="1" t="str">
        <f>"&lt;li data-id=""playthrough_"&amp;VLOOKUP(G320,Zones!A:B,2,0)&amp;"_"&amp;C320&amp;""" class="""&amp;E320&amp;"""&gt;"&amp;H320&amp;"&lt;/li&gt;"</f>
        <v>&lt;li data-id="playthrough_40_9" class="f_none"&gt;Head to the circular area behind Nibelheim and dismount near the ledge. Enter with Vincent for a scene, which is important for picking up his final limit and final weapon later on. Come back after 10 battles to pick up Vincent's best weapon, the Death Penalty, and his final limit break, Chaos.&lt;/li&gt;</v>
      </c>
      <c r="L320" s="1" t="str">
        <f t="shared" si="4"/>
        <v>&lt;li data-id="playthrough_40_9" class="f_none"&gt;Head to the circular area behind Nibelheim and dismount near the ledge. Enter with Vincent for a scene, which is important for picking up his final limit and final weapon later on. Come back after 10 battles to pick up Vincent's best weapon, the Death Penalty, and his final limit break, Chaos.&lt;/li&gt;</v>
      </c>
      <c r="M320" s="2" t="s">
        <v>442</v>
      </c>
    </row>
    <row r="321" spans="1:13" x14ac:dyDescent="0.25">
      <c r="A321" s="1">
        <v>320</v>
      </c>
      <c r="B321" s="1">
        <f>VLOOKUP(G321,Zones!A:B,2,0)</f>
        <v>40</v>
      </c>
      <c r="C321" s="1">
        <f>COUNTIF($G$2:G321,G321)</f>
        <v>10</v>
      </c>
      <c r="D321" s="1" t="s">
        <v>414</v>
      </c>
      <c r="E321" s="1" t="s">
        <v>423</v>
      </c>
      <c r="F321" s="1">
        <f>LEN(H321)</f>
        <v>34</v>
      </c>
      <c r="G321" s="1" t="s">
        <v>33</v>
      </c>
      <c r="H321" s="1" t="s">
        <v>316</v>
      </c>
      <c r="J321" s="1" t="str">
        <f>"&lt;/ul&gt;&lt;h3 id="""&amp;_xlfn.ENCODEURL(G321)&amp;"""&gt;&lt;a href=""#"&amp;_xlfn.ENCODEURL(G321)&amp;"_col"" data-toggle=""collapse"" class=""btn btn-primary btn-collapse btn-sm""&gt;&lt;/a&gt;&lt;a href=""#""&gt;"&amp;G321&amp;"&lt;/a&gt; &lt;span id=""playthrough_totals_"&amp;VLOOKUP(G321,Zones!A:B,2,0)&amp;"""&gt;&lt;/span&gt;&lt;/h3&gt;&lt;ul id="""&amp;_xlfn.ENCODEURL(G321)&amp;"col""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21" s="1" t="str">
        <f>"&lt;li data-id=""playthrough_"&amp;VLOOKUP(G321,Zones!A:B,2,0)&amp;"_"&amp;C321&amp;""" class="""&amp;E321&amp;"""&gt;"&amp;H321&amp;"&lt;/li&gt;"</f>
        <v>&lt;li data-id="playthrough_40_10" class="f_none"&gt;Achievement: Vincent's Final Limit&lt;/li&gt;</v>
      </c>
      <c r="L321" s="1" t="str">
        <f t="shared" si="4"/>
        <v>&lt;li data-id="playthrough_40_10" class="f_none"&gt;Achievement: Vincent's Final Limit&lt;/li&gt;</v>
      </c>
      <c r="M321" s="2" t="s">
        <v>442</v>
      </c>
    </row>
    <row r="322" spans="1:13" x14ac:dyDescent="0.25">
      <c r="A322" s="1">
        <v>321</v>
      </c>
      <c r="B322" s="1">
        <f>VLOOKUP(G322,Zones!A:B,2,0)</f>
        <v>40</v>
      </c>
      <c r="C322" s="1">
        <f>COUNTIF($G$2:G322,G322)</f>
        <v>11</v>
      </c>
      <c r="D322" s="1" t="s">
        <v>414</v>
      </c>
      <c r="E322" s="1" t="s">
        <v>423</v>
      </c>
      <c r="F322" s="1">
        <f>LEN(H322)</f>
        <v>275</v>
      </c>
      <c r="G322" s="1" t="s">
        <v>33</v>
      </c>
      <c r="H322" s="1" t="s">
        <v>317</v>
      </c>
      <c r="J322" s="1" t="str">
        <f>"&lt;/ul&gt;&lt;h3 id="""&amp;_xlfn.ENCODEURL(G322)&amp;"""&gt;&lt;a href=""#"&amp;_xlfn.ENCODEURL(G322)&amp;"_col"" data-toggle=""collapse"" class=""btn btn-primary btn-collapse btn-sm""&gt;&lt;/a&gt;&lt;a href=""#""&gt;"&amp;G322&amp;"&lt;/a&gt; &lt;span id=""playthrough_totals_"&amp;VLOOKUP(G322,Zones!A:B,2,0)&amp;"""&gt;&lt;/span&gt;&lt;/h3&gt;&lt;ul id="""&amp;_xlfn.ENCODEURL(G322)&amp;"col""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22" s="1" t="str">
        <f>"&lt;li data-id=""playthrough_"&amp;VLOOKUP(G322,Zones!A:B,2,0)&amp;"_"&amp;C322&amp;""" class="""&amp;E322&amp;"""&gt;"&amp;H322&amp;"&lt;/li&gt;"</f>
        <v>&lt;li data-id="playthrough_40_11" class="f_none"&gt;At Gold Saucer, if you have your Gold Chocobo or any other win ten S-rank races, Esther will give you a pair of Sprint Shoes, a Precious Watch, Cat's Bell, Chocobracelet, and a Counter Attack Materia. You can also pick up a Sneak Attack Materia from winning an S-Ranked race.&lt;/li&gt;</v>
      </c>
      <c r="L322" s="1" t="str">
        <f t="shared" si="4"/>
        <v>&lt;li data-id="playthrough_40_11" class="f_none"&gt;At Gold Saucer, if you have your Gold Chocobo or any other win ten S-rank races, Esther will give you a pair of Sprint Shoes, a Precious Watch, Cat's Bell, Chocobracelet, and a Counter Attack Materia. You can also pick up a Sneak Attack Materia from winning an S-Ranked race.&lt;/li&gt;</v>
      </c>
      <c r="M322" s="2" t="s">
        <v>442</v>
      </c>
    </row>
    <row r="323" spans="1:13" x14ac:dyDescent="0.25">
      <c r="A323" s="1">
        <v>322</v>
      </c>
      <c r="B323" s="1">
        <f>VLOOKUP(G323,Zones!A:B,2,0)</f>
        <v>12</v>
      </c>
      <c r="C323" s="1">
        <f>COUNTIF($G$2:G323,G323)</f>
        <v>13</v>
      </c>
      <c r="D323" s="1" t="s">
        <v>414</v>
      </c>
      <c r="E323" s="1" t="s">
        <v>423</v>
      </c>
      <c r="F323" s="1">
        <f>LEN(H323)</f>
        <v>112</v>
      </c>
      <c r="G323" s="1" t="s">
        <v>8</v>
      </c>
      <c r="H323" s="1" t="s">
        <v>318</v>
      </c>
      <c r="J323" s="1" t="str">
        <f>"&lt;/ul&gt;&lt;h3 id="""&amp;_xlfn.ENCODEURL(G323)&amp;"""&gt;&lt;a href=""#"&amp;_xlfn.ENCODEURL(G323)&amp;"_col"" data-toggle=""collapse"" class=""btn btn-primary btn-collapse btn-sm""&gt;&lt;/a&gt;&lt;a href=""#""&gt;"&amp;G323&amp;"&lt;/a&gt; &lt;span id=""playthrough_totals_"&amp;VLOOKUP(G323,Zones!A:B,2,0)&amp;"""&gt;&lt;/span&gt;&lt;/h3&gt;&lt;ul id="""&amp;_xlfn.ENCODEURL(G323)&amp;"col"" class=""collapse in""&gt;"</f>
        <v>&lt;/ul&gt;&lt;h3 id="Junon"&gt;&lt;a href="#Junon_col" data-toggle="collapse" class="btn btn-primary btn-collapse btn-sm"&gt;&lt;/a&gt;&lt;a href="#"&gt;Junon&lt;/a&gt; &lt;span id="playthrough_totals_12"&gt;&lt;/span&gt;&lt;/h3&gt;&lt;ul id="Junoncol" class="collapse in"&gt;</v>
      </c>
      <c r="K323" s="1" t="str">
        <f>"&lt;li data-id=""playthrough_"&amp;VLOOKUP(G323,Zones!A:B,2,0)&amp;"_"&amp;C323&amp;""" class="""&amp;E323&amp;"""&gt;"&amp;H323&amp;"&lt;/li&gt;"</f>
        <v>&lt;li data-id="playthrough_12_13" class="f_none"&gt;Now, back to the plot. Head to Junon, to the upper level, and down the tunnel where the soldiers are practicing.&lt;/li&gt;</v>
      </c>
      <c r="L323" s="1" t="str">
        <f t="shared" ref="L323:L386" si="5">IF(G323&lt;&gt;G322,J323&amp;K323,K323)</f>
        <v>&lt;/ul&gt;&lt;h3 id="Junon"&gt;&lt;a href="#Junon_col" data-toggle="collapse" class="btn btn-primary btn-collapse btn-sm"&gt;&lt;/a&gt;&lt;a href="#"&gt;Junon&lt;/a&gt; &lt;span id="playthrough_totals_12"&gt;&lt;/span&gt;&lt;/h3&gt;&lt;ul id="Junoncol" class="collapse in"&gt;&lt;li data-id="playthrough_12_13" class="f_none"&gt;Now, back to the plot. Head to Junon, to the upper level, and down the tunnel where the soldiers are practicing.&lt;/li&gt;</v>
      </c>
      <c r="M323" s="2" t="s">
        <v>442</v>
      </c>
    </row>
    <row r="324" spans="1:13" x14ac:dyDescent="0.25">
      <c r="A324" s="1">
        <v>323</v>
      </c>
      <c r="B324" s="1">
        <f>VLOOKUP(G324,Zones!A:B,2,0)</f>
        <v>12</v>
      </c>
      <c r="C324" s="1">
        <f>COUNTIF($G$2:G324,G324)</f>
        <v>14</v>
      </c>
      <c r="D324" s="1" t="s">
        <v>414</v>
      </c>
      <c r="E324" s="1" t="s">
        <v>423</v>
      </c>
      <c r="F324" s="1">
        <f>LEN(H324)</f>
        <v>62</v>
      </c>
      <c r="G324" s="1" t="s">
        <v>8</v>
      </c>
      <c r="H324" s="1" t="s">
        <v>319</v>
      </c>
      <c r="J324" s="1" t="str">
        <f>"&lt;/ul&gt;&lt;h3 id="""&amp;_xlfn.ENCODEURL(G324)&amp;"""&gt;&lt;a href=""#"&amp;_xlfn.ENCODEURL(G324)&amp;"_col"" data-toggle=""collapse"" class=""btn btn-primary btn-collapse btn-sm""&gt;&lt;/a&gt;&lt;a href=""#""&gt;"&amp;G324&amp;"&lt;/a&gt; &lt;span id=""playthrough_totals_"&amp;VLOOKUP(G324,Zones!A:B,2,0)&amp;"""&gt;&lt;/span&gt;&lt;/h3&gt;&lt;ul id="""&amp;_xlfn.ENCODEURL(G324)&amp;"col"" class=""collapse in""&gt;"</f>
        <v>&lt;/ul&gt;&lt;h3 id="Junon"&gt;&lt;a href="#Junon_col" data-toggle="collapse" class="btn btn-primary btn-collapse btn-sm"&gt;&lt;/a&gt;&lt;a href="#"&gt;Junon&lt;/a&gt; &lt;span id="playthrough_totals_12"&gt;&lt;/span&gt;&lt;/h3&gt;&lt;ul id="Junoncol" class="collapse in"&gt;</v>
      </c>
      <c r="K324" s="1" t="str">
        <f>"&lt;li data-id=""playthrough_"&amp;VLOOKUP(G324,Zones!A:B,2,0)&amp;"_"&amp;C324&amp;""" class="""&amp;E324&amp;"""&gt;"&amp;H324&amp;"&lt;/li&gt;"</f>
        <v>&lt;li data-id="playthrough_12_14" class="f_none"&gt;In the underwater tunnel, Morph a Ghost Ship into a Guidebook.&lt;/li&gt;</v>
      </c>
      <c r="L324" s="1" t="str">
        <f t="shared" si="5"/>
        <v>&lt;li data-id="playthrough_12_14" class="f_none"&gt;In the underwater tunnel, Morph a Ghost Ship into a Guidebook.&lt;/li&gt;</v>
      </c>
      <c r="M324" s="2" t="s">
        <v>442</v>
      </c>
    </row>
    <row r="325" spans="1:13" x14ac:dyDescent="0.25">
      <c r="A325" s="1">
        <v>324</v>
      </c>
      <c r="B325" s="1">
        <f>VLOOKUP(G325,Zones!A:B,2,0)</f>
        <v>12</v>
      </c>
      <c r="C325" s="1">
        <f>COUNTIF($G$2:G325,G325)</f>
        <v>15</v>
      </c>
      <c r="D325" s="1" t="s">
        <v>414</v>
      </c>
      <c r="E325" s="1" t="s">
        <v>423</v>
      </c>
      <c r="F325" s="1">
        <f>LEN(H325)</f>
        <v>52</v>
      </c>
      <c r="G325" s="1" t="s">
        <v>8</v>
      </c>
      <c r="H325" s="1" t="s">
        <v>320</v>
      </c>
      <c r="J325" s="1" t="str">
        <f>"&lt;/ul&gt;&lt;h3 id="""&amp;_xlfn.ENCODEURL(G325)&amp;"""&gt;&lt;a href=""#"&amp;_xlfn.ENCODEURL(G325)&amp;"_col"" data-toggle=""collapse"" class=""btn btn-primary btn-collapse btn-sm""&gt;&lt;/a&gt;&lt;a href=""#""&gt;"&amp;G325&amp;"&lt;/a&gt; &lt;span id=""playthrough_totals_"&amp;VLOOKUP(G325,Zones!A:B,2,0)&amp;"""&gt;&lt;/span&gt;&lt;/h3&gt;&lt;ul id="""&amp;_xlfn.ENCODEURL(G325)&amp;"col"" class=""collapse in""&gt;"</f>
        <v>&lt;/ul&gt;&lt;h3 id="Junon"&gt;&lt;a href="#Junon_col" data-toggle="collapse" class="btn btn-primary btn-collapse btn-sm"&gt;&lt;/a&gt;&lt;a href="#"&gt;Junon&lt;/a&gt; &lt;span id="playthrough_totals_12"&gt;&lt;/span&gt;&lt;/h3&gt;&lt;ul id="Junoncol" class="collapse in"&gt;</v>
      </c>
      <c r="K325" s="1" t="str">
        <f>"&lt;li data-id=""playthrough_"&amp;VLOOKUP(G325,Zones!A:B,2,0)&amp;"_"&amp;C325&amp;""" class="""&amp;E325&amp;"""&gt;"&amp;H325&amp;"&lt;/li&gt;"</f>
        <v>&lt;li data-id="playthrough_12_15" class="f_none"&gt;You can steal Shinra Alphas from the Underwater MPs.&lt;/li&gt;</v>
      </c>
      <c r="L325" s="1" t="str">
        <f t="shared" si="5"/>
        <v>&lt;li data-id="playthrough_12_15" class="f_none"&gt;You can steal Shinra Alphas from the Underwater MPs.&lt;/li&gt;</v>
      </c>
      <c r="M325" s="2" t="s">
        <v>442</v>
      </c>
    </row>
    <row r="326" spans="1:13" x14ac:dyDescent="0.25">
      <c r="A326" s="1">
        <v>325</v>
      </c>
      <c r="B326" s="1">
        <f>VLOOKUP(G326,Zones!A:B,2,0)</f>
        <v>12</v>
      </c>
      <c r="C326" s="1">
        <f>COUNTIF($G$2:G326,G326)</f>
        <v>16</v>
      </c>
      <c r="D326" s="1" t="s">
        <v>414</v>
      </c>
      <c r="E326" s="1" t="s">
        <v>423</v>
      </c>
      <c r="F326" s="1">
        <f>LEN(H326)</f>
        <v>18</v>
      </c>
      <c r="G326" s="1" t="s">
        <v>8</v>
      </c>
      <c r="H326" s="1" t="s">
        <v>321</v>
      </c>
      <c r="J326" s="1" t="str">
        <f>"&lt;/ul&gt;&lt;h3 id="""&amp;_xlfn.ENCODEURL(G326)&amp;"""&gt;&lt;a href=""#"&amp;_xlfn.ENCODEURL(G326)&amp;"_col"" data-toggle=""collapse"" class=""btn btn-primary btn-collapse btn-sm""&gt;&lt;/a&gt;&lt;a href=""#""&gt;"&amp;G326&amp;"&lt;/a&gt; &lt;span id=""playthrough_totals_"&amp;VLOOKUP(G326,Zones!A:B,2,0)&amp;"""&gt;&lt;/span&gt;&lt;/h3&gt;&lt;ul id="""&amp;_xlfn.ENCODEURL(G326)&amp;"col"" class=""collapse in""&gt;"</f>
        <v>&lt;/ul&gt;&lt;h3 id="Junon"&gt;&lt;a href="#Junon_col" data-toggle="collapse" class="btn btn-primary btn-collapse btn-sm"&gt;&lt;/a&gt;&lt;a href="#"&gt;Junon&lt;/a&gt; &lt;span id="playthrough_totals_12"&gt;&lt;/span&gt;&lt;/h3&gt;&lt;ul id="Junoncol" class="collapse in"&gt;</v>
      </c>
      <c r="K326" s="1" t="str">
        <f>"&lt;li data-id=""playthrough_"&amp;VLOOKUP(G326,Zones!A:B,2,0)&amp;"_"&amp;C326&amp;""" class="""&amp;E326&amp;"""&gt;"&amp;H326&amp;"&lt;/li&gt;"</f>
        <v>&lt;li data-id="playthrough_12_16" class="f_none"&gt;Boss: Carry Armour&lt;/li&gt;</v>
      </c>
      <c r="L326" s="1" t="str">
        <f t="shared" si="5"/>
        <v>&lt;li data-id="playthrough_12_16" class="f_none"&gt;Boss: Carry Armour&lt;/li&gt;</v>
      </c>
      <c r="M326" s="2" t="s">
        <v>442</v>
      </c>
    </row>
    <row r="327" spans="1:13" x14ac:dyDescent="0.25">
      <c r="A327" s="1">
        <v>326</v>
      </c>
      <c r="B327" s="1">
        <f>VLOOKUP(G327,Zones!A:B,2,0)</f>
        <v>12</v>
      </c>
      <c r="C327" s="1">
        <f>COUNTIF($G$2:G327,G327)</f>
        <v>17</v>
      </c>
      <c r="D327" s="1" t="s">
        <v>414</v>
      </c>
      <c r="E327" s="1" t="s">
        <v>423</v>
      </c>
      <c r="F327" s="1">
        <f>LEN(H327)</f>
        <v>136</v>
      </c>
      <c r="G327" s="1" t="s">
        <v>8</v>
      </c>
      <c r="H327" s="1" t="s">
        <v>322</v>
      </c>
      <c r="J327" s="1" t="str">
        <f>"&lt;/ul&gt;&lt;h3 id="""&amp;_xlfn.ENCODEURL(G327)&amp;"""&gt;&lt;a href=""#"&amp;_xlfn.ENCODEURL(G327)&amp;"_col"" data-toggle=""collapse"" class=""btn btn-primary btn-collapse btn-sm""&gt;&lt;/a&gt;&lt;a href=""#""&gt;"&amp;G327&amp;"&lt;/a&gt; &lt;span id=""playthrough_totals_"&amp;VLOOKUP(G327,Zones!A:B,2,0)&amp;"""&gt;&lt;/span&gt;&lt;/h3&gt;&lt;ul id="""&amp;_xlfn.ENCODEURL(G327)&amp;"col"" class=""collapse in""&gt;"</f>
        <v>&lt;/ul&gt;&lt;h3 id="Junon"&gt;&lt;a href="#Junon_col" data-toggle="collapse" class="btn btn-primary btn-collapse btn-sm"&gt;&lt;/a&gt;&lt;a href="#"&gt;Junon&lt;/a&gt; &lt;span id="playthrough_totals_12"&gt;&lt;/span&gt;&lt;/h3&gt;&lt;ul id="Junoncol" class="collapse in"&gt;</v>
      </c>
      <c r="K327" s="1" t="str">
        <f>"&lt;li data-id=""playthrough_"&amp;VLOOKUP(G327,Zones!A:B,2,0)&amp;"_"&amp;C327&amp;""" class="""&amp;E327&amp;"""&gt;"&amp;H327&amp;"&lt;/li&gt;"</f>
        <v>&lt;li data-id="playthrough_12_17" class="f_none"&gt;After defeating Carry Armour, pick up the Battle Trumpet, Scimitar, and Leviathan Scales form the chests, before boarding the submarine.&lt;/li&gt;</v>
      </c>
      <c r="L327" s="1" t="str">
        <f t="shared" si="5"/>
        <v>&lt;li data-id="playthrough_12_17" class="f_none"&gt;After defeating Carry Armour, pick up the Battle Trumpet, Scimitar, and Leviathan Scales form the chests, before boarding the submarine.&lt;/li&gt;</v>
      </c>
      <c r="M327" s="2" t="s">
        <v>442</v>
      </c>
    </row>
    <row r="328" spans="1:13" x14ac:dyDescent="0.25">
      <c r="A328" s="1">
        <v>327</v>
      </c>
      <c r="B328" s="1">
        <f>VLOOKUP(G328,Zones!A:B,2,0)</f>
        <v>12</v>
      </c>
      <c r="C328" s="1">
        <f>COUNTIF($G$2:G328,G328)</f>
        <v>18</v>
      </c>
      <c r="D328" s="1" t="s">
        <v>414</v>
      </c>
      <c r="E328" s="1" t="s">
        <v>423</v>
      </c>
      <c r="F328" s="1">
        <f>LEN(H328)</f>
        <v>140</v>
      </c>
      <c r="G328" s="1" t="s">
        <v>8</v>
      </c>
      <c r="H328" s="1" t="s">
        <v>323</v>
      </c>
      <c r="J328" s="1" t="str">
        <f>"&lt;/ul&gt;&lt;h3 id="""&amp;_xlfn.ENCODEURL(G328)&amp;"""&gt;&lt;a href=""#"&amp;_xlfn.ENCODEURL(G328)&amp;"_col"" data-toggle=""collapse"" class=""btn btn-primary btn-collapse btn-sm""&gt;&lt;/a&gt;&lt;a href=""#""&gt;"&amp;G328&amp;"&lt;/a&gt; &lt;span id=""playthrough_totals_"&amp;VLOOKUP(G328,Zones!A:B,2,0)&amp;"""&gt;&lt;/span&gt;&lt;/h3&gt;&lt;ul id="""&amp;_xlfn.ENCODEURL(G328)&amp;"col"" class=""collapse in""&gt;"</f>
        <v>&lt;/ul&gt;&lt;h3 id="Junon"&gt;&lt;a href="#Junon_col" data-toggle="collapse" class="btn btn-primary btn-collapse btn-sm"&gt;&lt;/a&gt;&lt;a href="#"&gt;Junon&lt;/a&gt; &lt;span id="playthrough_totals_12"&gt;&lt;/span&gt;&lt;/h3&gt;&lt;ul id="Junoncol" class="collapse in"&gt;</v>
      </c>
      <c r="K328" s="1" t="str">
        <f>"&lt;li data-id=""playthrough_"&amp;VLOOKUP(G328,Zones!A:B,2,0)&amp;"_"&amp;C328&amp;""" class="""&amp;E328&amp;"""&gt;"&amp;H328&amp;"&lt;/li&gt;"</f>
        <v>&lt;li data-id="playthrough_12_18" class="f_none"&gt;You'll need to sink the red submarine to gain the Huge Materia. I had to look at this video and hope, because the game makes me motion sick.&lt;/li&gt;</v>
      </c>
      <c r="L328" s="1" t="str">
        <f t="shared" si="5"/>
        <v>&lt;li data-id="playthrough_12_18" class="f_none"&gt;You'll need to sink the red submarine to gain the Huge Materia. I had to look at this video and hope, because the game makes me motion sick.&lt;/li&gt;</v>
      </c>
      <c r="M328" s="2" t="s">
        <v>442</v>
      </c>
    </row>
    <row r="329" spans="1:13" x14ac:dyDescent="0.25">
      <c r="A329" s="1">
        <v>328</v>
      </c>
      <c r="B329" s="1">
        <f>VLOOKUP(G329,Zones!A:B,2,0)</f>
        <v>12</v>
      </c>
      <c r="C329" s="1">
        <f>COUNTIF($G$2:G329,G329)</f>
        <v>19</v>
      </c>
      <c r="D329" s="1" t="s">
        <v>414</v>
      </c>
      <c r="E329" s="1" t="s">
        <v>423</v>
      </c>
      <c r="F329" s="1">
        <f>LEN(H329)</f>
        <v>53</v>
      </c>
      <c r="G329" s="1" t="s">
        <v>8</v>
      </c>
      <c r="H329" s="1" t="s">
        <v>324</v>
      </c>
      <c r="J329" s="1" t="str">
        <f>"&lt;/ul&gt;&lt;h3 id="""&amp;_xlfn.ENCODEURL(G329)&amp;"""&gt;&lt;a href=""#"&amp;_xlfn.ENCODEURL(G329)&amp;"_col"" data-toggle=""collapse"" class=""btn btn-primary btn-collapse btn-sm""&gt;&lt;/a&gt;&lt;a href=""#""&gt;"&amp;G329&amp;"&lt;/a&gt; &lt;span id=""playthrough_totals_"&amp;VLOOKUP(G329,Zones!A:B,2,0)&amp;"""&gt;&lt;/span&gt;&lt;/h3&gt;&lt;ul id="""&amp;_xlfn.ENCODEURL(G329)&amp;"col"" class=""collapse in""&gt;"</f>
        <v>&lt;/ul&gt;&lt;h3 id="Junon"&gt;&lt;a href="#Junon_col" data-toggle="collapse" class="btn btn-primary btn-collapse btn-sm"&gt;&lt;/a&gt;&lt;a href="#"&gt;Junon&lt;/a&gt; &lt;span id="playthrough_totals_12"&gt;&lt;/span&gt;&lt;/h3&gt;&lt;ul id="Junoncol" class="collapse in"&gt;</v>
      </c>
      <c r="K329" s="1" t="str">
        <f>"&lt;li data-id=""playthrough_"&amp;VLOOKUP(G329,Zones!A:B,2,0)&amp;"_"&amp;C329&amp;""" class="""&amp;E329&amp;"""&gt;"&amp;H329&amp;"&lt;/li&gt;"</f>
        <v>&lt;li data-id="playthrough_12_19" class="f_none"&gt;Head to the top of Junon to watch the plane take off.&lt;/li&gt;</v>
      </c>
      <c r="L329" s="1" t="str">
        <f t="shared" si="5"/>
        <v>&lt;li data-id="playthrough_12_19" class="f_none"&gt;Head to the top of Junon to watch the plane take off.&lt;/li&gt;</v>
      </c>
      <c r="M329" s="2" t="s">
        <v>442</v>
      </c>
    </row>
    <row r="330" spans="1:13" x14ac:dyDescent="0.25">
      <c r="A330" s="1">
        <v>329</v>
      </c>
      <c r="B330" s="1">
        <f>VLOOKUP(G330,Zones!A:B,2,0)</f>
        <v>41</v>
      </c>
      <c r="C330" s="1">
        <f>COUNTIF($G$2:G330,G330)</f>
        <v>1</v>
      </c>
      <c r="D330" s="1" t="s">
        <v>414</v>
      </c>
      <c r="E330" s="1" t="s">
        <v>423</v>
      </c>
      <c r="F330" s="1">
        <f>LEN(H330)</f>
        <v>95</v>
      </c>
      <c r="G330" s="1" t="s">
        <v>501</v>
      </c>
      <c r="H330" s="1" t="s">
        <v>325</v>
      </c>
      <c r="J330" s="1" t="str">
        <f>"&lt;/ul&gt;&lt;h3 id="""&amp;_xlfn.ENCODEURL(G330)&amp;"""&gt;&lt;a href=""#"&amp;_xlfn.ENCODEURL(G330)&amp;"_col"" data-toggle=""collapse"" class=""btn btn-primary btn-collapse btn-sm""&gt;&lt;/a&gt;&lt;a href=""#""&gt;"&amp;G330&amp;"&lt;/a&gt; &lt;span id=""playthrough_totals_"&amp;VLOOKUP(G330,Zones!A:B,2,0)&amp;"""&gt;&lt;/span&gt;&lt;/h3&gt;&lt;ul id="""&amp;_xlfn.ENCODEURL(G330)&amp;"col""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0" s="1" t="str">
        <f>"&lt;li data-id=""playthrough_"&amp;VLOOKUP(G330,Zones!A:B,2,0)&amp;"_"&amp;C330&amp;""" class="""&amp;E330&amp;"""&gt;"&amp;H330&amp;"&lt;/li&gt;"</f>
        <v>&lt;li data-id="playthrough_41_1" class="f_none"&gt;Find the Red Submarine and pick up the Huge Materia. It's in the southwest corner of the ocean.&lt;/li&gt;</v>
      </c>
      <c r="L330" s="1" t="str">
        <f t="shared" si="5"/>
        <v>&lt;/ul&gt;&lt;h3 id="Sub%3A%20Optional%20Extras"&gt;&lt;a href="#Sub%3A%20Optional%20Extras_col" data-toggle="collapse" class="btn btn-primary btn-collapse btn-sm"&gt;&lt;/a&gt;&lt;a href="#"&gt;Sub: Optional Extras&lt;/a&gt; &lt;span id="playthrough_totals_41"&gt;&lt;/span&gt;&lt;/h3&gt;&lt;ul id="Sub%3A%20Optional%20Extrascol" class="collapse in"&gt;&lt;li data-id="playthrough_41_1" class="f_none"&gt;Find the Red Submarine and pick up the Huge Materia. It's in the southwest corner of the ocean.&lt;/li&gt;</v>
      </c>
      <c r="M330" s="2" t="s">
        <v>442</v>
      </c>
    </row>
    <row r="331" spans="1:13" x14ac:dyDescent="0.25">
      <c r="A331" s="1">
        <v>330</v>
      </c>
      <c r="B331" s="1">
        <f>VLOOKUP(G331,Zones!A:B,2,0)</f>
        <v>41</v>
      </c>
      <c r="C331" s="1">
        <f>COUNTIF($G$2:G331,G331)</f>
        <v>2</v>
      </c>
      <c r="D331" s="1" t="s">
        <v>414</v>
      </c>
      <c r="E331" s="1" t="s">
        <v>423</v>
      </c>
      <c r="F331" s="1">
        <f>LEN(H331)</f>
        <v>275</v>
      </c>
      <c r="G331" s="1" t="s">
        <v>501</v>
      </c>
      <c r="H331" s="1" t="s">
        <v>326</v>
      </c>
      <c r="J331" s="1" t="str">
        <f>"&lt;/ul&gt;&lt;h3 id="""&amp;_xlfn.ENCODEURL(G331)&amp;"""&gt;&lt;a href=""#"&amp;_xlfn.ENCODEURL(G331)&amp;"_col"" data-toggle=""collapse"" class=""btn btn-primary btn-collapse btn-sm""&gt;&lt;/a&gt;&lt;a href=""#""&gt;"&amp;G331&amp;"&lt;/a&gt; &lt;span id=""playthrough_totals_"&amp;VLOOKUP(G331,Zones!A:B,2,0)&amp;"""&gt;&lt;/span&gt;&lt;/h3&gt;&lt;ul id="""&amp;_xlfn.ENCODEURL(G331)&amp;"col""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1" s="1" t="str">
        <f>"&lt;li data-id=""playthrough_"&amp;VLOOKUP(G331,Zones!A:B,2,0)&amp;"_"&amp;C331&amp;""" class="""&amp;E331&amp;"""&gt;"&amp;H331&amp;"&lt;/li&gt;"</f>
        <v>&lt;li data-id="playthrough_41_2" class="f_none"&gt;Find the Sunken Gelnika. Head towards Costa Del Sol, and from there, to the dock towards the Gold Saucer. The Gelnika is just here; try to avoid the Emerald Weapon. Every enemy in here can be morphed into some sort of source, which will allow you to power up your characters.&lt;/li&gt;</v>
      </c>
      <c r="L331" s="1" t="str">
        <f t="shared" si="5"/>
        <v>&lt;li data-id="playthrough_41_2" class="f_none"&gt;Find the Sunken Gelnika. Head towards Costa Del Sol, and from there, to the dock towards the Gold Saucer. The Gelnika is just here; try to avoid the Emerald Weapon. Every enemy in here can be morphed into some sort of source, which will allow you to power up your characters.&lt;/li&gt;</v>
      </c>
      <c r="M331" s="2" t="s">
        <v>442</v>
      </c>
    </row>
    <row r="332" spans="1:13" x14ac:dyDescent="0.25">
      <c r="A332" s="1">
        <v>331</v>
      </c>
      <c r="B332" s="1">
        <f>VLOOKUP(G332,Zones!A:B,2,0)</f>
        <v>41</v>
      </c>
      <c r="C332" s="1">
        <f>COUNTIF($G$2:G332,G332)</f>
        <v>3</v>
      </c>
      <c r="D332" s="1" t="s">
        <v>414</v>
      </c>
      <c r="E332" s="1" t="s">
        <v>423</v>
      </c>
      <c r="F332" s="1">
        <f>LEN(H332)</f>
        <v>114</v>
      </c>
      <c r="G332" s="1" t="s">
        <v>501</v>
      </c>
      <c r="H332" s="1" t="s">
        <v>327</v>
      </c>
      <c r="J332" s="1" t="str">
        <f>"&lt;/ul&gt;&lt;h3 id="""&amp;_xlfn.ENCODEURL(G332)&amp;"""&gt;&lt;a href=""#"&amp;_xlfn.ENCODEURL(G332)&amp;"_col"" data-toggle=""collapse"" class=""btn btn-primary btn-collapse btn-sm""&gt;&lt;/a&gt;&lt;a href=""#""&gt;"&amp;G332&amp;"&lt;/a&gt; &lt;span id=""playthrough_totals_"&amp;VLOOKUP(G332,Zones!A:B,2,0)&amp;"""&gt;&lt;/span&gt;&lt;/h3&gt;&lt;ul id="""&amp;_xlfn.ENCODEURL(G332)&amp;"col""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2" s="1" t="str">
        <f>"&lt;li data-id=""playthrough_"&amp;VLOOKUP(G332,Zones!A:B,2,0)&amp;"_"&amp;C332&amp;""" class="""&amp;E332&amp;"""&gt;"&amp;H332&amp;"&lt;/li&gt;"</f>
        <v>&lt;li data-id="playthrough_41_3" class="f_none"&gt;Head to the save point. There are no encounters in this room, but you will find a chest containing Heaven's Cloud.&lt;/li&gt;</v>
      </c>
      <c r="L332" s="1" t="str">
        <f t="shared" si="5"/>
        <v>&lt;li data-id="playthrough_41_3" class="f_none"&gt;Head to the save point. There are no encounters in this room, but you will find a chest containing Heaven's Cloud.&lt;/li&gt;</v>
      </c>
      <c r="M332" s="2" t="s">
        <v>442</v>
      </c>
    </row>
    <row r="333" spans="1:13" x14ac:dyDescent="0.25">
      <c r="A333" s="1">
        <v>332</v>
      </c>
      <c r="B333" s="1">
        <f>VLOOKUP(G333,Zones!A:B,2,0)</f>
        <v>41</v>
      </c>
      <c r="C333" s="1">
        <f>COUNTIF($G$2:G333,G333)</f>
        <v>4</v>
      </c>
      <c r="D333" s="1" t="s">
        <v>414</v>
      </c>
      <c r="E333" s="1" t="s">
        <v>423</v>
      </c>
      <c r="F333" s="1">
        <f>LEN(H333)</f>
        <v>263</v>
      </c>
      <c r="G333" s="1" t="s">
        <v>501</v>
      </c>
      <c r="H333" s="1" t="s">
        <v>328</v>
      </c>
      <c r="J333" s="1" t="str">
        <f>"&lt;/ul&gt;&lt;h3 id="""&amp;_xlfn.ENCODEURL(G333)&amp;"""&gt;&lt;a href=""#"&amp;_xlfn.ENCODEURL(G333)&amp;"_col"" data-toggle=""collapse"" class=""btn btn-primary btn-collapse btn-sm""&gt;&lt;/a&gt;&lt;a href=""#""&gt;"&amp;G333&amp;"&lt;/a&gt; &lt;span id=""playthrough_totals_"&amp;VLOOKUP(G333,Zones!A:B,2,0)&amp;"""&gt;&lt;/span&gt;&lt;/h3&gt;&lt;ul id="""&amp;_xlfn.ENCODEURL(G333)&amp;"col""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3" s="1" t="str">
        <f>"&lt;li data-id=""playthrough_"&amp;VLOOKUP(G333,Zones!A:B,2,0)&amp;"_"&amp;C333&amp;""" class="""&amp;E333&amp;"""&gt;"&amp;H333&amp;"&lt;/li&gt;"</f>
        <v>&lt;li data-id="playthrough_41_4" class="f_none"&gt;Head into the northern room first. There's a Megalixer and an Escort Guard in the chests here. Head downstairs around round to the upper right corner; there's a Double Cut Materia here. Yuffie's best weapon, the Conformer, is in the top left corner on this level.&lt;/li&gt;</v>
      </c>
      <c r="L333" s="1" t="str">
        <f t="shared" si="5"/>
        <v>&lt;li data-id="playthrough_41_4" class="f_none"&gt;Head into the northern room first. There's a Megalixer and an Escort Guard in the chests here. Head downstairs around round to the upper right corner; there's a Double Cut Materia here. Yuffie's best weapon, the Conformer, is in the top left corner on this level.&lt;/li&gt;</v>
      </c>
      <c r="M333" s="2" t="s">
        <v>442</v>
      </c>
    </row>
    <row r="334" spans="1:13" x14ac:dyDescent="0.25">
      <c r="A334" s="1">
        <v>333</v>
      </c>
      <c r="B334" s="1">
        <f>VLOOKUP(G334,Zones!A:B,2,0)</f>
        <v>41</v>
      </c>
      <c r="C334" s="1">
        <f>COUNTIF($G$2:G334,G334)</f>
        <v>5</v>
      </c>
      <c r="D334" s="1" t="s">
        <v>414</v>
      </c>
      <c r="E334" s="1" t="s">
        <v>423</v>
      </c>
      <c r="F334" s="1">
        <f>LEN(H334)</f>
        <v>55</v>
      </c>
      <c r="G334" s="1" t="s">
        <v>501</v>
      </c>
      <c r="H334" s="1" t="s">
        <v>329</v>
      </c>
      <c r="J334" s="1" t="str">
        <f>"&lt;/ul&gt;&lt;h3 id="""&amp;_xlfn.ENCODEURL(G334)&amp;"""&gt;&lt;a href=""#"&amp;_xlfn.ENCODEURL(G334)&amp;"_col"" data-toggle=""collapse"" class=""btn btn-primary btn-collapse btn-sm""&gt;&lt;/a&gt;&lt;a href=""#""&gt;"&amp;G334&amp;"&lt;/a&gt; &lt;span id=""playthrough_totals_"&amp;VLOOKUP(G334,Zones!A:B,2,0)&amp;"""&gt;&lt;/span&gt;&lt;/h3&gt;&lt;ul id="""&amp;_xlfn.ENCODEURL(G334)&amp;"col""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4" s="1" t="str">
        <f>"&lt;li data-id=""playthrough_"&amp;VLOOKUP(G334,Zones!A:B,2,0)&amp;"_"&amp;C334&amp;""" class="""&amp;E334&amp;"""&gt;"&amp;H334&amp;"&lt;/li&gt;"</f>
        <v>&lt;li data-id="playthrough_41_5" class="f_none"&gt;From the save point, head left to battle Reno and Rude.&lt;/li&gt;</v>
      </c>
      <c r="L334" s="1" t="str">
        <f t="shared" si="5"/>
        <v>&lt;li data-id="playthrough_41_5" class="f_none"&gt;From the save point, head left to battle Reno and Rude.&lt;/li&gt;</v>
      </c>
      <c r="M334" s="2" t="s">
        <v>442</v>
      </c>
    </row>
    <row r="335" spans="1:13" x14ac:dyDescent="0.25">
      <c r="A335" s="1">
        <v>334</v>
      </c>
      <c r="B335" s="1">
        <f>VLOOKUP(G335,Zones!A:B,2,0)</f>
        <v>41</v>
      </c>
      <c r="C335" s="1">
        <f>COUNTIF($G$2:G335,G335)</f>
        <v>6</v>
      </c>
      <c r="D335" s="1" t="s">
        <v>414</v>
      </c>
      <c r="E335" s="1" t="s">
        <v>423</v>
      </c>
      <c r="F335" s="1">
        <f>LEN(H335)</f>
        <v>19</v>
      </c>
      <c r="G335" s="1" t="s">
        <v>501</v>
      </c>
      <c r="H335" s="1" t="s">
        <v>330</v>
      </c>
      <c r="J335" s="1" t="str">
        <f>"&lt;/ul&gt;&lt;h3 id="""&amp;_xlfn.ENCODEURL(G335)&amp;"""&gt;&lt;a href=""#"&amp;_xlfn.ENCODEURL(G335)&amp;"_col"" data-toggle=""collapse"" class=""btn btn-primary btn-collapse btn-sm""&gt;&lt;/a&gt;&lt;a href=""#""&gt;"&amp;G335&amp;"&lt;/a&gt; &lt;span id=""playthrough_totals_"&amp;VLOOKUP(G335,Zones!A:B,2,0)&amp;"""&gt;&lt;/span&gt;&lt;/h3&gt;&lt;ul id="""&amp;_xlfn.ENCODEURL(G335)&amp;"col""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5" s="1" t="str">
        <f>"&lt;li data-id=""playthrough_"&amp;VLOOKUP(G335,Zones!A:B,2,0)&amp;"_"&amp;C335&amp;""" class="""&amp;E335&amp;"""&gt;"&amp;H335&amp;"&lt;/li&gt;"</f>
        <v>&lt;li data-id="playthrough_41_6" class="f_none"&gt;Boss: Reno and Rude&lt;/li&gt;</v>
      </c>
      <c r="L335" s="1" t="str">
        <f t="shared" si="5"/>
        <v>&lt;li data-id="playthrough_41_6" class="f_none"&gt;Boss: Reno and Rude&lt;/li&gt;</v>
      </c>
      <c r="M335" s="2" t="s">
        <v>442</v>
      </c>
    </row>
    <row r="336" spans="1:13" x14ac:dyDescent="0.25">
      <c r="A336" s="1">
        <v>335</v>
      </c>
      <c r="B336" s="1">
        <f>VLOOKUP(G336,Zones!A:B,2,0)</f>
        <v>41</v>
      </c>
      <c r="C336" s="1">
        <f>COUNTIF($G$2:G336,G336)</f>
        <v>7</v>
      </c>
      <c r="D336" s="1" t="s">
        <v>414</v>
      </c>
      <c r="E336" s="1" t="s">
        <v>423</v>
      </c>
      <c r="F336" s="1">
        <f>LEN(H336)</f>
        <v>98</v>
      </c>
      <c r="G336" s="1" t="s">
        <v>501</v>
      </c>
      <c r="H336" s="1" t="s">
        <v>331</v>
      </c>
      <c r="J336" s="1" t="str">
        <f>"&lt;/ul&gt;&lt;h3 id="""&amp;_xlfn.ENCODEURL(G336)&amp;"""&gt;&lt;a href=""#"&amp;_xlfn.ENCODEURL(G336)&amp;"_col"" data-toggle=""collapse"" class=""btn btn-primary btn-collapse btn-sm""&gt;&lt;/a&gt;&lt;a href=""#""&gt;"&amp;G336&amp;"&lt;/a&gt; &lt;span id=""playthrough_totals_"&amp;VLOOKUP(G336,Zones!A:B,2,0)&amp;"""&gt;&lt;/span&gt;&lt;/h3&gt;&lt;ul id="""&amp;_xlfn.ENCODEURL(G336)&amp;"col""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6" s="1" t="str">
        <f>"&lt;li data-id=""playthrough_"&amp;VLOOKUP(G336,Zones!A:B,2,0)&amp;"_"&amp;C336&amp;""" class="""&amp;E336&amp;"""&gt;"&amp;H336&amp;"&lt;/li&gt;"</f>
        <v>&lt;li data-id="playthrough_41_7" class="f_none"&gt;In the next room, you'll find chests containing a Megalixer and a Spirit Lance on the upper level.&lt;/li&gt;</v>
      </c>
      <c r="L336" s="1" t="str">
        <f t="shared" si="5"/>
        <v>&lt;li data-id="playthrough_41_7" class="f_none"&gt;In the next room, you'll find chests containing a Megalixer and a Spirit Lance on the upper level.&lt;/li&gt;</v>
      </c>
      <c r="M336" s="2" t="s">
        <v>442</v>
      </c>
    </row>
    <row r="337" spans="1:13" x14ac:dyDescent="0.25">
      <c r="A337" s="1">
        <v>336</v>
      </c>
      <c r="B337" s="1">
        <f>VLOOKUP(G337,Zones!A:B,2,0)</f>
        <v>41</v>
      </c>
      <c r="C337" s="1">
        <f>COUNTIF($G$2:G337,G337)</f>
        <v>8</v>
      </c>
      <c r="D337" s="1" t="s">
        <v>414</v>
      </c>
      <c r="E337" s="1" t="s">
        <v>423</v>
      </c>
      <c r="F337" s="1">
        <f>LEN(H337)</f>
        <v>107</v>
      </c>
      <c r="G337" s="1" t="s">
        <v>501</v>
      </c>
      <c r="H337" s="1" t="s">
        <v>332</v>
      </c>
      <c r="J337" s="1" t="str">
        <f>"&lt;/ul&gt;&lt;h3 id="""&amp;_xlfn.ENCODEURL(G337)&amp;"""&gt;&lt;a href=""#"&amp;_xlfn.ENCODEURL(G337)&amp;"_col"" data-toggle=""collapse"" class=""btn btn-primary btn-collapse btn-sm""&gt;&lt;/a&gt;&lt;a href=""#""&gt;"&amp;G337&amp;"&lt;/a&gt; &lt;span id=""playthrough_totals_"&amp;VLOOKUP(G337,Zones!A:B,2,0)&amp;"""&gt;&lt;/span&gt;&lt;/h3&gt;&lt;ul id="""&amp;_xlfn.ENCODEURL(G337)&amp;"col""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7" s="1" t="str">
        <f>"&lt;li data-id=""playthrough_"&amp;VLOOKUP(G337,Zones!A:B,2,0)&amp;"_"&amp;C337&amp;""" class="""&amp;E337&amp;"""&gt;"&amp;H337&amp;"&lt;/li&gt;"</f>
        <v>&lt;li data-id="playthrough_41_8" class="f_none"&gt;Downstairs is the Hades Materia, the Outsider weapon for Vincent and Cid's Final Limit Break, the Highwind.&lt;/li&gt;</v>
      </c>
      <c r="L337" s="1" t="str">
        <f t="shared" si="5"/>
        <v>&lt;li data-id="playthrough_41_8" class="f_none"&gt;Downstairs is the Hades Materia, the Outsider weapon for Vincent and Cid's Final Limit Break, the Highwind.&lt;/li&gt;</v>
      </c>
      <c r="M337" s="2" t="s">
        <v>442</v>
      </c>
    </row>
    <row r="338" spans="1:13" x14ac:dyDescent="0.25">
      <c r="A338" s="1">
        <v>337</v>
      </c>
      <c r="B338" s="1">
        <f>VLOOKUP(G338,Zones!A:B,2,0)</f>
        <v>41</v>
      </c>
      <c r="C338" s="1">
        <f>COUNTIF($G$2:G338,G338)</f>
        <v>9</v>
      </c>
      <c r="D338" s="1" t="s">
        <v>414</v>
      </c>
      <c r="E338" s="1" t="s">
        <v>423</v>
      </c>
      <c r="F338" s="1">
        <f>LEN(H338)</f>
        <v>30</v>
      </c>
      <c r="G338" s="1" t="s">
        <v>501</v>
      </c>
      <c r="H338" s="1" t="s">
        <v>333</v>
      </c>
      <c r="J338" s="1" t="str">
        <f>"&lt;/ul&gt;&lt;h3 id="""&amp;_xlfn.ENCODEURL(G338)&amp;"""&gt;&lt;a href=""#"&amp;_xlfn.ENCODEURL(G338)&amp;"_col"" data-toggle=""collapse"" class=""btn btn-primary btn-collapse btn-sm""&gt;&lt;/a&gt;&lt;a href=""#""&gt;"&amp;G338&amp;"&lt;/a&gt; &lt;span id=""playthrough_totals_"&amp;VLOOKUP(G338,Zones!A:B,2,0)&amp;"""&gt;&lt;/span&gt;&lt;/h3&gt;&lt;ul id="""&amp;_xlfn.ENCODEURL(G338)&amp;"col""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8" s="1" t="str">
        <f>"&lt;li data-id=""playthrough_"&amp;VLOOKUP(G338,Zones!A:B,2,0)&amp;"_"&amp;C338&amp;""" class="""&amp;E338&amp;"""&gt;"&amp;H338&amp;"&lt;/li&gt;"</f>
        <v>&lt;li data-id="playthrough_41_9" class="f_none"&gt;Achievement: Cid's Final Limit&lt;/li&gt;</v>
      </c>
      <c r="L338" s="1" t="str">
        <f t="shared" si="5"/>
        <v>&lt;li data-id="playthrough_41_9" class="f_none"&gt;Achievement: Cid's Final Limit&lt;/li&gt;</v>
      </c>
      <c r="M338" s="2" t="s">
        <v>442</v>
      </c>
    </row>
    <row r="339" spans="1:13" x14ac:dyDescent="0.25">
      <c r="A339" s="1">
        <v>338</v>
      </c>
      <c r="B339" s="1">
        <f>VLOOKUP(G339,Zones!A:B,2,0)</f>
        <v>41</v>
      </c>
      <c r="C339" s="1">
        <f>COUNTIF($G$2:G339,G339)</f>
        <v>10</v>
      </c>
      <c r="D339" s="1" t="s">
        <v>414</v>
      </c>
      <c r="E339" s="1" t="s">
        <v>423</v>
      </c>
      <c r="F339" s="1">
        <f>LEN(H339)</f>
        <v>129</v>
      </c>
      <c r="G339" s="1" t="s">
        <v>501</v>
      </c>
      <c r="H339" s="1" t="s">
        <v>334</v>
      </c>
      <c r="J339" s="1" t="str">
        <f>"&lt;/ul&gt;&lt;h3 id="""&amp;_xlfn.ENCODEURL(G339)&amp;"""&gt;&lt;a href=""#"&amp;_xlfn.ENCODEURL(G339)&amp;"_col"" data-toggle=""collapse"" class=""btn btn-primary btn-collapse btn-sm""&gt;&lt;/a&gt;&lt;a href=""#""&gt;"&amp;G339&amp;"&lt;/a&gt; &lt;span id=""playthrough_totals_"&amp;VLOOKUP(G339,Zones!A:B,2,0)&amp;"""&gt;&lt;/span&gt;&lt;/h3&gt;&lt;ul id="""&amp;_xlfn.ENCODEURL(G339)&amp;"col""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9" s="1" t="str">
        <f>"&lt;li data-id=""playthrough_"&amp;VLOOKUP(G339,Zones!A:B,2,0)&amp;"_"&amp;C339&amp;""" class="""&amp;E339&amp;"""&gt;"&amp;H339&amp;"&lt;/li&gt;"</f>
        <v>&lt;li data-id="playthrough_41_10" class="f_none"&gt;Sail the Submarine over to Bone Village and submerge. There's a tunnel nearby, within which you can find the Key of the Ancients.&lt;/li&gt;</v>
      </c>
      <c r="L339" s="1" t="str">
        <f t="shared" si="5"/>
        <v>&lt;li data-id="playthrough_41_10" class="f_none"&gt;Sail the Submarine over to Bone Village and submerge. There's a tunnel nearby, within which you can find the Key of the Ancients.&lt;/li&gt;</v>
      </c>
      <c r="M339" s="2" t="s">
        <v>442</v>
      </c>
    </row>
    <row r="340" spans="1:13" x14ac:dyDescent="0.25">
      <c r="A340" s="1">
        <v>339</v>
      </c>
      <c r="B340" s="1">
        <f>VLOOKUP(G340,Zones!A:B,2,0)</f>
        <v>41</v>
      </c>
      <c r="C340" s="1">
        <f>COUNTIF($G$2:G340,G340)</f>
        <v>11</v>
      </c>
      <c r="D340" s="1" t="s">
        <v>414</v>
      </c>
      <c r="E340" s="1" t="s">
        <v>423</v>
      </c>
      <c r="F340" s="1">
        <f>LEN(H340)</f>
        <v>152</v>
      </c>
      <c r="G340" s="1" t="s">
        <v>501</v>
      </c>
      <c r="H340" s="1" t="s">
        <v>335</v>
      </c>
      <c r="J340" s="1" t="str">
        <f>"&lt;/ul&gt;&lt;h3 id="""&amp;_xlfn.ENCODEURL(G340)&amp;"""&gt;&lt;a href=""#"&amp;_xlfn.ENCODEURL(G340)&amp;"_col"" data-toggle=""collapse"" class=""btn btn-primary btn-collapse btn-sm""&gt;&lt;/a&gt;&lt;a href=""#""&gt;"&amp;G340&amp;"&lt;/a&gt; &lt;span id=""playthrough_totals_"&amp;VLOOKUP(G340,Zones!A:B,2,0)&amp;"""&gt;&lt;/span&gt;&lt;/h3&gt;&lt;ul id="""&amp;_xlfn.ENCODEURL(G340)&amp;"col""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40" s="1" t="str">
        <f>"&lt;li data-id=""playthrough_"&amp;VLOOKUP(G340,Zones!A:B,2,0)&amp;"_"&amp;C340&amp;""" class="""&amp;E340&amp;"""&gt;"&amp;H340&amp;"&lt;/li&gt;"</f>
        <v>&lt;li data-id="playthrough_41_11" class="f_none"&gt;Head back to Wutai, and up the cliff to the cave with the flames. You'll be able to put them out and pick up the Oritsuru and the Steal as Well Materia.&lt;/li&gt;</v>
      </c>
      <c r="L340" s="1" t="str">
        <f t="shared" si="5"/>
        <v>&lt;li data-id="playthrough_41_11" class="f_none"&gt;Head back to Wutai, and up the cliff to the cave with the flames. You'll be able to put them out and pick up the Oritsuru and the Steal as Well Materia.&lt;/li&gt;</v>
      </c>
      <c r="M340" s="2" t="s">
        <v>442</v>
      </c>
    </row>
    <row r="341" spans="1:13" x14ac:dyDescent="0.25">
      <c r="A341" s="1">
        <v>340</v>
      </c>
      <c r="B341" s="1">
        <f>VLOOKUP(G341,Zones!A:B,2,0)</f>
        <v>41</v>
      </c>
      <c r="C341" s="1">
        <f>COUNTIF($G$2:G341,G341)</f>
        <v>12</v>
      </c>
      <c r="D341" s="1" t="s">
        <v>414</v>
      </c>
      <c r="E341" s="1" t="s">
        <v>423</v>
      </c>
      <c r="F341" s="1">
        <f>LEN(H341)</f>
        <v>210</v>
      </c>
      <c r="G341" s="1" t="s">
        <v>501</v>
      </c>
      <c r="H341" s="1" t="s">
        <v>336</v>
      </c>
      <c r="J341" s="1" t="str">
        <f>"&lt;/ul&gt;&lt;h3 id="""&amp;_xlfn.ENCODEURL(G341)&amp;"""&gt;&lt;a href=""#"&amp;_xlfn.ENCODEURL(G341)&amp;"_col"" data-toggle=""collapse"" class=""btn btn-primary btn-collapse btn-sm""&gt;&lt;/a&gt;&lt;a href=""#""&gt;"&amp;G341&amp;"&lt;/a&gt; &lt;span id=""playthrough_totals_"&amp;VLOOKUP(G341,Zones!A:B,2,0)&amp;"""&gt;&lt;/span&gt;&lt;/h3&gt;&lt;ul id="""&amp;_xlfn.ENCODEURL(G341)&amp;"col""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41" s="1" t="str">
        <f>"&lt;li data-id=""playthrough_"&amp;VLOOKUP(G341,Zones!A:B,2,0)&amp;"_"&amp;C341&amp;""" class="""&amp;E341&amp;"""&gt;"&amp;H341&amp;"&lt;/li&gt;"</f>
        <v>&lt;li data-id="playthrough_41_12" class="f_none"&gt;Head back to Kalm, and go to the house on upper right. Upstairs there's a man who'll trade you the Underwater Materia for a Guide Book (morph a Ghost Ship, either at the Underwater Reactor or in Battle Square).&lt;/li&gt;</v>
      </c>
      <c r="L341" s="1" t="str">
        <f t="shared" si="5"/>
        <v>&lt;li data-id="playthrough_41_12" class="f_none"&gt;Head back to Kalm, and go to the house on upper right. Upstairs there's a man who'll trade you the Underwater Materia for a Guide Book (morph a Ghost Ship, either at the Underwater Reactor or in Battle Square).&lt;/li&gt;</v>
      </c>
      <c r="M341" s="2" t="s">
        <v>442</v>
      </c>
    </row>
    <row r="342" spans="1:13" x14ac:dyDescent="0.25">
      <c r="A342" s="1">
        <v>341</v>
      </c>
      <c r="B342" s="1">
        <f>VLOOKUP(G342,Zones!A:B,2,0)</f>
        <v>26</v>
      </c>
      <c r="C342" s="1">
        <f>COUNTIF($G$2:G342,G342)</f>
        <v>6</v>
      </c>
      <c r="D342" s="1" t="s">
        <v>414</v>
      </c>
      <c r="E342" s="1" t="s">
        <v>423</v>
      </c>
      <c r="F342" s="1">
        <f>LEN(H342)</f>
        <v>149</v>
      </c>
      <c r="G342" s="1" t="s">
        <v>21</v>
      </c>
      <c r="H342" s="1" t="s">
        <v>337</v>
      </c>
      <c r="J342" s="1" t="str">
        <f>"&lt;/ul&gt;&lt;h3 id="""&amp;_xlfn.ENCODEURL(G342)&amp;"""&gt;&lt;a href=""#"&amp;_xlfn.ENCODEURL(G342)&amp;"_col"" data-toggle=""collapse"" class=""btn btn-primary btn-collapse btn-sm""&gt;&lt;/a&gt;&lt;a href=""#""&gt;"&amp;G342&amp;"&lt;/a&gt; &lt;span id=""playthrough_totals_"&amp;VLOOKUP(G342,Zones!A:B,2,0)&amp;"""&gt;&lt;/span&gt;&lt;/h3&gt;&lt;ul id="""&amp;_xlfn.ENCODEURL(G342)&amp;"col"" class=""collapse in""&gt;"</f>
        <v>&lt;/ul&gt;&lt;h3 id="Rocket%20Town"&gt;&lt;a href="#Rocket%20Town_col" data-toggle="collapse" class="btn btn-primary btn-collapse btn-sm"&gt;&lt;/a&gt;&lt;a href="#"&gt;Rocket Town&lt;/a&gt; &lt;span id="playthrough_totals_26"&gt;&lt;/span&gt;&lt;/h3&gt;&lt;ul id="Rocket%20Towncol" class="collapse in"&gt;</v>
      </c>
      <c r="K342" s="1" t="str">
        <f>"&lt;li data-id=""playthrough_"&amp;VLOOKUP(G342,Zones!A:B,2,0)&amp;"_"&amp;C342&amp;""" class="""&amp;E342&amp;"""&gt;"&amp;H342&amp;"&lt;/li&gt;"</f>
        <v>&lt;li data-id="playthrough_26_6" class="f_none"&gt;When you're ready to get on with the plot, head back here and on to the rocket. You'll face a few attack squads of normal enemies before facing Rude.&lt;/li&gt;</v>
      </c>
      <c r="L342" s="1" t="str">
        <f t="shared" si="5"/>
        <v>&lt;/ul&gt;&lt;h3 id="Rocket%20Town"&gt;&lt;a href="#Rocket%20Town_col" data-toggle="collapse" class="btn btn-primary btn-collapse btn-sm"&gt;&lt;/a&gt;&lt;a href="#"&gt;Rocket Town&lt;/a&gt; &lt;span id="playthrough_totals_26"&gt;&lt;/span&gt;&lt;/h3&gt;&lt;ul id="Rocket%20Towncol" class="collapse in"&gt;&lt;li data-id="playthrough_26_6" class="f_none"&gt;When you're ready to get on with the plot, head back here and on to the rocket. You'll face a few attack squads of normal enemies before facing Rude.&lt;/li&gt;</v>
      </c>
      <c r="M342" s="2" t="s">
        <v>442</v>
      </c>
    </row>
    <row r="343" spans="1:13" x14ac:dyDescent="0.25">
      <c r="A343" s="1">
        <v>342</v>
      </c>
      <c r="B343" s="1">
        <f>VLOOKUP(G343,Zones!A:B,2,0)</f>
        <v>26</v>
      </c>
      <c r="C343" s="1">
        <f>COUNTIF($G$2:G343,G343)</f>
        <v>7</v>
      </c>
      <c r="D343" s="1" t="s">
        <v>414</v>
      </c>
      <c r="E343" s="1" t="s">
        <v>423</v>
      </c>
      <c r="F343" s="1">
        <f>LEN(H343)</f>
        <v>10</v>
      </c>
      <c r="G343" s="1" t="s">
        <v>21</v>
      </c>
      <c r="H343" s="1" t="s">
        <v>338</v>
      </c>
      <c r="J343" s="1" t="str">
        <f>"&lt;/ul&gt;&lt;h3 id="""&amp;_xlfn.ENCODEURL(G343)&amp;"""&gt;&lt;a href=""#"&amp;_xlfn.ENCODEURL(G343)&amp;"_col"" data-toggle=""collapse"" class=""btn btn-primary btn-collapse btn-sm""&gt;&lt;/a&gt;&lt;a href=""#""&gt;"&amp;G343&amp;"&lt;/a&gt; &lt;span id=""playthrough_totals_"&amp;VLOOKUP(G343,Zones!A:B,2,0)&amp;"""&gt;&lt;/span&gt;&lt;/h3&gt;&lt;ul id="""&amp;_xlfn.ENCODEURL(G343)&amp;"col"" class=""collapse in""&gt;"</f>
        <v>&lt;/ul&gt;&lt;h3 id="Rocket%20Town"&gt;&lt;a href="#Rocket%20Town_col" data-toggle="collapse" class="btn btn-primary btn-collapse btn-sm"&gt;&lt;/a&gt;&lt;a href="#"&gt;Rocket Town&lt;/a&gt; &lt;span id="playthrough_totals_26"&gt;&lt;/span&gt;&lt;/h3&gt;&lt;ul id="Rocket%20Towncol" class="collapse in"&gt;</v>
      </c>
      <c r="K343" s="1" t="str">
        <f>"&lt;li data-id=""playthrough_"&amp;VLOOKUP(G343,Zones!A:B,2,0)&amp;"_"&amp;C343&amp;""" class="""&amp;E343&amp;"""&gt;"&amp;H343&amp;"&lt;/li&gt;"</f>
        <v>&lt;li data-id="playthrough_26_7" class="f_none"&gt;Boss: Rude&lt;/li&gt;</v>
      </c>
      <c r="L343" s="1" t="str">
        <f t="shared" si="5"/>
        <v>&lt;li data-id="playthrough_26_7" class="f_none"&gt;Boss: Rude&lt;/li&gt;</v>
      </c>
      <c r="M343" s="2" t="s">
        <v>442</v>
      </c>
    </row>
    <row r="344" spans="1:13" x14ac:dyDescent="0.25">
      <c r="A344" s="1">
        <v>343</v>
      </c>
      <c r="B344" s="1">
        <f>VLOOKUP(G344,Zones!A:B,2,0)</f>
        <v>26</v>
      </c>
      <c r="C344" s="1">
        <f>COUNTIF($G$2:G344,G344)</f>
        <v>8</v>
      </c>
      <c r="D344" s="1" t="s">
        <v>414</v>
      </c>
      <c r="E344" s="1" t="s">
        <v>423</v>
      </c>
      <c r="F344" s="1">
        <f>LEN(H344)</f>
        <v>99</v>
      </c>
      <c r="G344" s="1" t="s">
        <v>21</v>
      </c>
      <c r="H344" s="1" t="s">
        <v>339</v>
      </c>
      <c r="J344" s="1" t="str">
        <f>"&lt;/ul&gt;&lt;h3 id="""&amp;_xlfn.ENCODEURL(G344)&amp;"""&gt;&lt;a href=""#"&amp;_xlfn.ENCODEURL(G344)&amp;"_col"" data-toggle=""collapse"" class=""btn btn-primary btn-collapse btn-sm""&gt;&lt;/a&gt;&lt;a href=""#""&gt;"&amp;G344&amp;"&lt;/a&gt; &lt;span id=""playthrough_totals_"&amp;VLOOKUP(G344,Zones!A:B,2,0)&amp;"""&gt;&lt;/span&gt;&lt;/h3&gt;&lt;ul id="""&amp;_xlfn.ENCODEURL(G344)&amp;"col"" class=""collapse in""&gt;"</f>
        <v>&lt;/ul&gt;&lt;h3 id="Rocket%20Town"&gt;&lt;a href="#Rocket%20Town_col" data-toggle="collapse" class="btn btn-primary btn-collapse btn-sm"&gt;&lt;/a&gt;&lt;a href="#"&gt;Rocket Town&lt;/a&gt; &lt;span id="playthrough_totals_26"&gt;&lt;/span&gt;&lt;/h3&gt;&lt;ul id="Rocket%20Towncol" class="collapse in"&gt;</v>
      </c>
      <c r="K344" s="1" t="str">
        <f>"&lt;li data-id=""playthrough_"&amp;VLOOKUP(G344,Zones!A:B,2,0)&amp;"_"&amp;C344&amp;""" class="""&amp;E344&amp;"""&gt;"&amp;H344&amp;"&lt;/li&gt;"</f>
        <v>&lt;li data-id="playthrough_26_8" class="f_none"&gt;On the rocket, head right and up to the Huge Materia. The passcode is [OK][Switch][Cancel][Cancel].&lt;/li&gt;</v>
      </c>
      <c r="L344" s="1" t="str">
        <f t="shared" si="5"/>
        <v>&lt;li data-id="playthrough_26_8" class="f_none"&gt;On the rocket, head right and up to the Huge Materia. The passcode is [OK][Switch][Cancel][Cancel].&lt;/li&gt;</v>
      </c>
      <c r="M344" s="2" t="s">
        <v>442</v>
      </c>
    </row>
    <row r="345" spans="1:13" x14ac:dyDescent="0.25">
      <c r="A345" s="1">
        <v>344</v>
      </c>
      <c r="B345" s="1">
        <f>VLOOKUP(G345,Zones!A:B,2,0)</f>
        <v>26</v>
      </c>
      <c r="C345" s="1">
        <f>COUNTIF($G$2:G345,G345)</f>
        <v>9</v>
      </c>
      <c r="D345" s="1" t="s">
        <v>414</v>
      </c>
      <c r="E345" s="1" t="s">
        <v>423</v>
      </c>
      <c r="F345" s="1">
        <f>LEN(H345)</f>
        <v>129</v>
      </c>
      <c r="G345" s="1" t="s">
        <v>21</v>
      </c>
      <c r="H345" s="1" t="s">
        <v>340</v>
      </c>
      <c r="J345" s="1" t="str">
        <f>"&lt;/ul&gt;&lt;h3 id="""&amp;_xlfn.ENCODEURL(G345)&amp;"""&gt;&lt;a href=""#"&amp;_xlfn.ENCODEURL(G345)&amp;"_col"" data-toggle=""collapse"" class=""btn btn-primary btn-collapse btn-sm""&gt;&lt;/a&gt;&lt;a href=""#""&gt;"&amp;G345&amp;"&lt;/a&gt; &lt;span id=""playthrough_totals_"&amp;VLOOKUP(G345,Zones!A:B,2,0)&amp;"""&gt;&lt;/span&gt;&lt;/h3&gt;&lt;ul id="""&amp;_xlfn.ENCODEURL(G345)&amp;"col"" class=""collapse in""&gt;"</f>
        <v>&lt;/ul&gt;&lt;h3 id="Rocket%20Town"&gt;&lt;a href="#Rocket%20Town_col" data-toggle="collapse" class="btn btn-primary btn-collapse btn-sm"&gt;&lt;/a&gt;&lt;a href="#"&gt;Rocket Town&lt;/a&gt; &lt;span id="playthrough_totals_26"&gt;&lt;/span&gt;&lt;/h3&gt;&lt;ul id="Rocket%20Towncol" class="collapse in"&gt;</v>
      </c>
      <c r="K345" s="1" t="str">
        <f>"&lt;li data-id=""playthrough_"&amp;VLOOKUP(G345,Zones!A:B,2,0)&amp;"_"&amp;C345&amp;""" class="""&amp;E345&amp;"""&gt;"&amp;H345&amp;"&lt;/li&gt;"</f>
        <v>&lt;li data-id="playthrough_26_9" class="f_none"&gt;Afterwards, head back to town and speak to the guy outside the Item Shop. He'll give you Cid's Ultimate Weapon, the Venus Gospel.&lt;/li&gt;</v>
      </c>
      <c r="L345" s="1" t="str">
        <f t="shared" si="5"/>
        <v>&lt;li data-id="playthrough_26_9" class="f_none"&gt;Afterwards, head back to town and speak to the guy outside the Item Shop. He'll give you Cid's Ultimate Weapon, the Venus Gospel.&lt;/li&gt;</v>
      </c>
      <c r="M345" s="2" t="s">
        <v>442</v>
      </c>
    </row>
    <row r="346" spans="1:13" x14ac:dyDescent="0.25">
      <c r="A346" s="1">
        <v>345</v>
      </c>
      <c r="B346" s="1">
        <f>VLOOKUP(G346,Zones!A:B,2,0)</f>
        <v>42</v>
      </c>
      <c r="C346" s="1">
        <f>COUNTIF($G$2:G346,G346)</f>
        <v>1</v>
      </c>
      <c r="D346" s="1" t="s">
        <v>414</v>
      </c>
      <c r="E346" s="1" t="s">
        <v>423</v>
      </c>
      <c r="F346" s="1">
        <f>LEN(H346)</f>
        <v>201</v>
      </c>
      <c r="G346" s="1" t="s">
        <v>34</v>
      </c>
      <c r="H346" s="1" t="s">
        <v>341</v>
      </c>
      <c r="J346" s="1" t="str">
        <f>"&lt;/ul&gt;&lt;h3 id="""&amp;_xlfn.ENCODEURL(G346)&amp;"""&gt;&lt;a href=""#"&amp;_xlfn.ENCODEURL(G346)&amp;"_col"" data-toggle=""collapse"" class=""btn btn-primary btn-collapse btn-sm""&gt;&lt;/a&gt;&lt;a href=""#""&gt;"&amp;G346&amp;"&lt;/a&gt; &lt;span id=""playthrough_totals_"&amp;VLOOKUP(G346,Zones!A:B,2,0)&amp;"""&gt;&lt;/span&gt;&lt;/h3&gt;&lt;ul id="""&amp;_xlfn.ENCODEURL(G346)&amp;"col""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46" s="1" t="str">
        <f>"&lt;li data-id=""playthrough_"&amp;VLOOKUP(G346,Zones!A:B,2,0)&amp;"_"&amp;C346&amp;""" class="""&amp;E346&amp;"""&gt;"&amp;H346&amp;"&lt;/li&gt;"</f>
        <v>&lt;li data-id="playthrough_42_1" class="f_none"&gt;Speak to Bugenhagen upstairs. If you haven't failed any missions, four huge Materia will pop up. Examine the blue one to receive Bahamut Zero Materia (only if you have Neo Bahamut and Bahamut materia).&lt;/li&gt;</v>
      </c>
      <c r="L346" s="1" t="str">
        <f t="shared" si="5"/>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in"&gt;&lt;li data-id="playthrough_42_1" class="f_none"&gt;Speak to Bugenhagen upstairs. If you haven't failed any missions, four huge Materia will pop up. Examine the blue one to receive Bahamut Zero Materia (only if you have Neo Bahamut and Bahamut materia).&lt;/li&gt;</v>
      </c>
      <c r="M346" s="2" t="s">
        <v>442</v>
      </c>
    </row>
    <row r="347" spans="1:13" x14ac:dyDescent="0.25">
      <c r="A347" s="1">
        <v>346</v>
      </c>
      <c r="B347" s="1">
        <f>VLOOKUP(G347,Zones!A:B,2,0)</f>
        <v>42</v>
      </c>
      <c r="C347" s="1">
        <f>COUNTIF($G$2:G347,G347)</f>
        <v>2</v>
      </c>
      <c r="D347" s="1" t="s">
        <v>414</v>
      </c>
      <c r="E347" s="1" t="s">
        <v>423</v>
      </c>
      <c r="F347" s="1">
        <f>LEN(H347)</f>
        <v>215</v>
      </c>
      <c r="G347" s="1" t="s">
        <v>34</v>
      </c>
      <c r="H347" s="1" t="s">
        <v>342</v>
      </c>
      <c r="J347" s="1" t="str">
        <f>"&lt;/ul&gt;&lt;h3 id="""&amp;_xlfn.ENCODEURL(G347)&amp;"""&gt;&lt;a href=""#"&amp;_xlfn.ENCODEURL(G347)&amp;"_col"" data-toggle=""collapse"" class=""btn btn-primary btn-collapse btn-sm""&gt;&lt;/a&gt;&lt;a href=""#""&gt;"&amp;G347&amp;"&lt;/a&gt; &lt;span id=""playthrough_totals_"&amp;VLOOKUP(G347,Zones!A:B,2,0)&amp;"""&gt;&lt;/span&gt;&lt;/h3&gt;&lt;ul id="""&amp;_xlfn.ENCODEURL(G347)&amp;"col""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47" s="1" t="str">
        <f>"&lt;li data-id=""playthrough_"&amp;VLOOKUP(G347,Zones!A:B,2,0)&amp;"_"&amp;C347&amp;""" class="""&amp;E347&amp;"""&gt;"&amp;H347&amp;"&lt;/li&gt;"</f>
        <v>&lt;li data-id="playthrough_42_2" class="f_none"&gt;Head to the City of the Ancients. Take the left path and head back to the circle room. After a couple of scenes, leave the area to find that Diamond Weapon is heading towards Midgar. Go and wait for it on the beach.&lt;/li&gt;</v>
      </c>
      <c r="L347" s="1" t="str">
        <f t="shared" si="5"/>
        <v>&lt;li data-id="playthrough_42_2" class="f_none"&gt;Head to the City of the Ancients. Take the left path and head back to the circle room. After a couple of scenes, leave the area to find that Diamond Weapon is heading towards Midgar. Go and wait for it on the beach.&lt;/li&gt;</v>
      </c>
      <c r="M347" s="2" t="s">
        <v>442</v>
      </c>
    </row>
    <row r="348" spans="1:13" x14ac:dyDescent="0.25">
      <c r="A348" s="1">
        <v>347</v>
      </c>
      <c r="B348" s="1">
        <f>VLOOKUP(G348,Zones!A:B,2,0)</f>
        <v>42</v>
      </c>
      <c r="C348" s="1">
        <f>COUNTIF($G$2:G348,G348)</f>
        <v>3</v>
      </c>
      <c r="D348" s="1" t="s">
        <v>414</v>
      </c>
      <c r="E348" s="1" t="s">
        <v>423</v>
      </c>
      <c r="F348" s="1">
        <f>LEN(H348)</f>
        <v>20</v>
      </c>
      <c r="G348" s="1" t="s">
        <v>34</v>
      </c>
      <c r="H348" s="1" t="s">
        <v>343</v>
      </c>
      <c r="J348" s="1" t="str">
        <f>"&lt;/ul&gt;&lt;h3 id="""&amp;_xlfn.ENCODEURL(G348)&amp;"""&gt;&lt;a href=""#"&amp;_xlfn.ENCODEURL(G348)&amp;"_col"" data-toggle=""collapse"" class=""btn btn-primary btn-collapse btn-sm""&gt;&lt;/a&gt;&lt;a href=""#""&gt;"&amp;G348&amp;"&lt;/a&gt; &lt;span id=""playthrough_totals_"&amp;VLOOKUP(G348,Zones!A:B,2,0)&amp;"""&gt;&lt;/span&gt;&lt;/h3&gt;&lt;ul id="""&amp;_xlfn.ENCODEURL(G348)&amp;"col""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48" s="1" t="str">
        <f>"&lt;li data-id=""playthrough_"&amp;VLOOKUP(G348,Zones!A:B,2,0)&amp;"_"&amp;C348&amp;""" class="""&amp;E348&amp;"""&gt;"&amp;H348&amp;"&lt;/li&gt;"</f>
        <v>&lt;li data-id="playthrough_42_3" class="f_none"&gt;Boss: Diamond Weapon&lt;/li&gt;</v>
      </c>
      <c r="L348" s="1" t="str">
        <f t="shared" si="5"/>
        <v>&lt;li data-id="playthrough_42_3" class="f_none"&gt;Boss: Diamond Weapon&lt;/li&gt;</v>
      </c>
      <c r="M348" s="2" t="s">
        <v>442</v>
      </c>
    </row>
    <row r="349" spans="1:13" x14ac:dyDescent="0.25">
      <c r="A349" s="1">
        <v>348</v>
      </c>
      <c r="B349" s="1">
        <f>VLOOKUP(G349,Zones!A:B,2,0)</f>
        <v>42</v>
      </c>
      <c r="C349" s="1">
        <f>COUNTIF($G$2:G349,G349)</f>
        <v>4</v>
      </c>
      <c r="D349" s="1" t="s">
        <v>414</v>
      </c>
      <c r="E349" s="1" t="s">
        <v>423</v>
      </c>
      <c r="F349" s="1">
        <f>LEN(H349)</f>
        <v>34</v>
      </c>
      <c r="G349" s="1" t="s">
        <v>34</v>
      </c>
      <c r="H349" s="1" t="s">
        <v>344</v>
      </c>
      <c r="J349" s="1" t="str">
        <f>"&lt;/ul&gt;&lt;h3 id="""&amp;_xlfn.ENCODEURL(G349)&amp;"""&gt;&lt;a href=""#"&amp;_xlfn.ENCODEURL(G349)&amp;"_col"" data-toggle=""collapse"" class=""btn btn-primary btn-collapse btn-sm""&gt;&lt;/a&gt;&lt;a href=""#""&gt;"&amp;G349&amp;"&lt;/a&gt; &lt;span id=""playthrough_totals_"&amp;VLOOKUP(G349,Zones!A:B,2,0)&amp;"""&gt;&lt;/span&gt;&lt;/h3&gt;&lt;ul id="""&amp;_xlfn.ENCODEURL(G349)&amp;"col""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49" s="1" t="str">
        <f>"&lt;li data-id=""playthrough_"&amp;VLOOKUP(G349,Zones!A:B,2,0)&amp;"_"&amp;C349&amp;""" class="""&amp;E349&amp;"""&gt;"&amp;H349&amp;"&lt;/li&gt;"</f>
        <v>&lt;li data-id="playthrough_42_4" class="f_none"&gt;Achievement: Defeat Diamond Weapon&lt;/li&gt;</v>
      </c>
      <c r="L349" s="1" t="str">
        <f t="shared" si="5"/>
        <v>&lt;li data-id="playthrough_42_4" class="f_none"&gt;Achievement: Defeat Diamond Weapon&lt;/li&gt;</v>
      </c>
      <c r="M349" s="2" t="s">
        <v>442</v>
      </c>
    </row>
    <row r="350" spans="1:13" x14ac:dyDescent="0.25">
      <c r="A350" s="1">
        <v>349</v>
      </c>
      <c r="B350" s="1">
        <f>VLOOKUP(G350,Zones!A:B,2,0)</f>
        <v>42</v>
      </c>
      <c r="C350" s="1">
        <f>COUNTIF($G$2:G350,G350)</f>
        <v>5</v>
      </c>
      <c r="D350" s="1" t="s">
        <v>414</v>
      </c>
      <c r="E350" s="1" t="s">
        <v>423</v>
      </c>
      <c r="F350" s="1">
        <f>LEN(H350)</f>
        <v>21</v>
      </c>
      <c r="G350" s="1" t="s">
        <v>34</v>
      </c>
      <c r="H350" s="1" t="s">
        <v>345</v>
      </c>
      <c r="J350" s="1" t="str">
        <f>"&lt;/ul&gt;&lt;h3 id="""&amp;_xlfn.ENCODEURL(G350)&amp;"""&gt;&lt;a href=""#"&amp;_xlfn.ENCODEURL(G350)&amp;"_col"" data-toggle=""collapse"" class=""btn btn-primary btn-collapse btn-sm""&gt;&lt;/a&gt;&lt;a href=""#""&gt;"&amp;G350&amp;"&lt;/a&gt; &lt;span id=""playthrough_totals_"&amp;VLOOKUP(G350,Zones!A:B,2,0)&amp;"""&gt;&lt;/span&gt;&lt;/h3&gt;&lt;ul id="""&amp;_xlfn.ENCODEURL(G350)&amp;"col""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50" s="1" t="str">
        <f>"&lt;li data-id=""playthrough_"&amp;VLOOKUP(G350,Zones!A:B,2,0)&amp;"_"&amp;C350&amp;""" class="""&amp;E350&amp;"""&gt;"&amp;H350&amp;"&lt;/li&gt;"</f>
        <v>&lt;li data-id="playthrough_42_5" class="f_none"&gt;Boss: Ultimate Weapon&lt;/li&gt;</v>
      </c>
      <c r="L350" s="1" t="str">
        <f t="shared" si="5"/>
        <v>&lt;li data-id="playthrough_42_5" class="f_none"&gt;Boss: Ultimate Weapon&lt;/li&gt;</v>
      </c>
      <c r="M350" s="2" t="s">
        <v>442</v>
      </c>
    </row>
    <row r="351" spans="1:13" x14ac:dyDescent="0.25">
      <c r="A351" s="1">
        <v>350</v>
      </c>
      <c r="B351" s="1">
        <f>VLOOKUP(G351,Zones!A:B,2,0)</f>
        <v>42</v>
      </c>
      <c r="C351" s="1">
        <f>COUNTIF($G$2:G351,G351)</f>
        <v>6</v>
      </c>
      <c r="D351" s="1" t="s">
        <v>414</v>
      </c>
      <c r="E351" s="1" t="s">
        <v>423</v>
      </c>
      <c r="F351" s="1">
        <f>LEN(H351)</f>
        <v>57</v>
      </c>
      <c r="G351" s="1" t="s">
        <v>34</v>
      </c>
      <c r="H351" s="1" t="s">
        <v>346</v>
      </c>
      <c r="J351" s="1" t="str">
        <f>"&lt;/ul&gt;&lt;h3 id="""&amp;_xlfn.ENCODEURL(G351)&amp;"""&gt;&lt;a href=""#"&amp;_xlfn.ENCODEURL(G351)&amp;"_col"" data-toggle=""collapse"" class=""btn btn-primary btn-collapse btn-sm""&gt;&lt;/a&gt;&lt;a href=""#""&gt;"&amp;G351&amp;"&lt;/a&gt; &lt;span id=""playthrough_totals_"&amp;VLOOKUP(G351,Zones!A:B,2,0)&amp;"""&gt;&lt;/span&gt;&lt;/h3&gt;&lt;ul id="""&amp;_xlfn.ENCODEURL(G351)&amp;"col""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51" s="1" t="str">
        <f>"&lt;li data-id=""playthrough_"&amp;VLOOKUP(G351,Zones!A:B,2,0)&amp;"_"&amp;C351&amp;""" class="""&amp;E351&amp;"""&gt;"&amp;H351&amp;"&lt;/li&gt;"</f>
        <v>&lt;li data-id="playthrough_42_6" class="f_none"&gt;This will earn you Cloud's Ultimate Weapon Ultima Weapon.&lt;/li&gt;</v>
      </c>
      <c r="L351" s="1" t="str">
        <f t="shared" si="5"/>
        <v>&lt;li data-id="playthrough_42_6" class="f_none"&gt;This will earn you Cloud's Ultimate Weapon Ultima Weapon.&lt;/li&gt;</v>
      </c>
      <c r="M351" s="2" t="s">
        <v>442</v>
      </c>
    </row>
    <row r="352" spans="1:13" x14ac:dyDescent="0.25">
      <c r="A352" s="1">
        <v>351</v>
      </c>
      <c r="B352" s="1">
        <f>VLOOKUP(G352,Zones!A:B,2,0)</f>
        <v>42</v>
      </c>
      <c r="C352" s="1">
        <f>COUNTIF($G$2:G352,G352)</f>
        <v>7</v>
      </c>
      <c r="D352" s="1" t="s">
        <v>414</v>
      </c>
      <c r="E352" s="1" t="s">
        <v>423</v>
      </c>
      <c r="F352" s="1">
        <f>LEN(H352)</f>
        <v>35</v>
      </c>
      <c r="G352" s="1" t="s">
        <v>34</v>
      </c>
      <c r="H352" s="1" t="s">
        <v>347</v>
      </c>
      <c r="J352" s="1" t="str">
        <f>"&lt;/ul&gt;&lt;h3 id="""&amp;_xlfn.ENCODEURL(G352)&amp;"""&gt;&lt;a href=""#"&amp;_xlfn.ENCODEURL(G352)&amp;"_col"" data-toggle=""collapse"" class=""btn btn-primary btn-collapse btn-sm""&gt;&lt;/a&gt;&lt;a href=""#""&gt;"&amp;G352&amp;"&lt;/a&gt; &lt;span id=""playthrough_totals_"&amp;VLOOKUP(G352,Zones!A:B,2,0)&amp;"""&gt;&lt;/span&gt;&lt;/h3&gt;&lt;ul id="""&amp;_xlfn.ENCODEURL(G352)&amp;"col""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52" s="1" t="str">
        <f>"&lt;li data-id=""playthrough_"&amp;VLOOKUP(G352,Zones!A:B,2,0)&amp;"_"&amp;C352&amp;""" class="""&amp;E352&amp;"""&gt;"&amp;H352&amp;"&lt;/li&gt;"</f>
        <v>&lt;li data-id="playthrough_42_7" class="f_none"&gt;Achievement: Defeat Ultimate Weapon&lt;/li&gt;</v>
      </c>
      <c r="L352" s="1" t="str">
        <f t="shared" si="5"/>
        <v>&lt;li data-id="playthrough_42_7" class="f_none"&gt;Achievement: Defeat Ultimate Weapon&lt;/li&gt;</v>
      </c>
      <c r="M352" s="2" t="s">
        <v>442</v>
      </c>
    </row>
    <row r="353" spans="1:13" x14ac:dyDescent="0.25">
      <c r="A353" s="1">
        <v>352</v>
      </c>
      <c r="B353" s="1">
        <f>VLOOKUP(G353,Zones!A:B,2,0)</f>
        <v>42</v>
      </c>
      <c r="C353" s="1">
        <f>COUNTIF($G$2:G353,G353)</f>
        <v>8</v>
      </c>
      <c r="D353" s="1" t="s">
        <v>414</v>
      </c>
      <c r="E353" s="1" t="s">
        <v>423</v>
      </c>
      <c r="F353" s="1">
        <f>LEN(H353)</f>
        <v>409</v>
      </c>
      <c r="G353" s="1" t="s">
        <v>34</v>
      </c>
      <c r="H353" s="1" t="s">
        <v>348</v>
      </c>
      <c r="J353" s="1" t="str">
        <f>"&lt;/ul&gt;&lt;h3 id="""&amp;_xlfn.ENCODEURL(G353)&amp;"""&gt;&lt;a href=""#"&amp;_xlfn.ENCODEURL(G353)&amp;"_col"" data-toggle=""collapse"" class=""btn btn-primary btn-collapse btn-sm""&gt;&lt;/a&gt;&lt;a href=""#""&gt;"&amp;G353&amp;"&lt;/a&gt; &lt;span id=""playthrough_totals_"&amp;VLOOKUP(G353,Zones!A:B,2,0)&amp;"""&gt;&lt;/span&gt;&lt;/h3&gt;&lt;ul id="""&amp;_xlfn.ENCODEURL(G353)&amp;"col""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53" s="1" t="str">
        <f>"&lt;li data-id=""playthrough_"&amp;VLOOKUP(G353,Zones!A:B,2,0)&amp;"_"&amp;C353&amp;""" class="""&amp;E353&amp;"""&gt;"&amp;H353&amp;"&lt;/li&gt;"</f>
        <v>&lt;li data-id="playthrough_42_8" class="f_none"&gt;Special Battle at Gold Saucer: With Ultima Weapon, you can face a special battle at the Gold Saucer. Just go up to the desk at Battle Square as usual and the assistant will ask if you want to take part. If you win once, you'll get a Final Attack Materia. Winning ten times will net you a ribbon; you can also morph the Ho-Chu which shows up in the second battle into a Ribbon, which is probably a lot simpler.&lt;/li&gt;</v>
      </c>
      <c r="L353" s="1" t="str">
        <f t="shared" si="5"/>
        <v>&lt;li data-id="playthrough_42_8" class="f_none"&gt;Special Battle at Gold Saucer: With Ultima Weapon, you can face a special battle at the Gold Saucer. Just go up to the desk at Battle Square as usual and the assistant will ask if you want to take part. If you win once, you'll get a Final Attack Materia. Winning ten times will net you a ribbon; you can also morph the Ho-Chu which shows up in the second battle into a Ribbon, which is probably a lot simpler.&lt;/li&gt;</v>
      </c>
      <c r="M353" s="2" t="s">
        <v>442</v>
      </c>
    </row>
    <row r="354" spans="1:13" x14ac:dyDescent="0.25">
      <c r="A354" s="1">
        <v>353</v>
      </c>
      <c r="B354" s="1">
        <f>VLOOKUP(G354,Zones!A:B,2,0)</f>
        <v>43</v>
      </c>
      <c r="C354" s="1">
        <f>COUNTIF($G$2:G354,G354)</f>
        <v>1</v>
      </c>
      <c r="D354" s="1" t="s">
        <v>414</v>
      </c>
      <c r="E354" s="1" t="s">
        <v>423</v>
      </c>
      <c r="F354" s="1">
        <f>LEN(H354)</f>
        <v>38</v>
      </c>
      <c r="G354" s="1" t="s">
        <v>35</v>
      </c>
      <c r="H354" s="1" t="s">
        <v>349</v>
      </c>
      <c r="J354" s="1" t="str">
        <f>"&lt;/ul&gt;&lt;h3 id="""&amp;_xlfn.ENCODEURL(G354)&amp;"""&gt;&lt;a href=""#"&amp;_xlfn.ENCODEURL(G354)&amp;"_col"" data-toggle=""collapse"" class=""btn btn-primary btn-collapse btn-sm""&gt;&lt;/a&gt;&lt;a href=""#""&gt;"&amp;G354&amp;"&lt;/a&gt; &lt;span id=""playthrough_totals_"&amp;VLOOKUP(G354,Zones!A:B,2,0)&amp;"""&gt;&lt;/span&gt;&lt;/h3&gt;&lt;ul id="""&amp;_xlfn.ENCODEURL(G354)&amp;"col"" class=""collapse in""&gt;"</f>
        <v>&lt;/ul&gt;&lt;h3 id="Midgar"&gt;&lt;a href="#Midgar_col" data-toggle="collapse" class="btn btn-primary btn-collapse btn-sm"&gt;&lt;/a&gt;&lt;a href="#"&gt;Midgar&lt;/a&gt; &lt;span id="playthrough_totals_43"&gt;&lt;/span&gt;&lt;/h3&gt;&lt;ul id="Midgarcol" class="collapse in"&gt;</v>
      </c>
      <c r="K354" s="1" t="str">
        <f>"&lt;li data-id=""playthrough_"&amp;VLOOKUP(G354,Zones!A:B,2,0)&amp;"_"&amp;C354&amp;""" class="""&amp;E354&amp;"""&gt;"&amp;H354&amp;"&lt;/li&gt;"</f>
        <v>&lt;li data-id="playthrough_43_1" class="f_none"&gt;Fly over the North Canyon for a scene.&lt;/li&gt;</v>
      </c>
      <c r="L354" s="1" t="str">
        <f t="shared" si="5"/>
        <v>&lt;/ul&gt;&lt;h3 id="Midgar"&gt;&lt;a href="#Midgar_col" data-toggle="collapse" class="btn btn-primary btn-collapse btn-sm"&gt;&lt;/a&gt;&lt;a href="#"&gt;Midgar&lt;/a&gt; &lt;span id="playthrough_totals_43"&gt;&lt;/span&gt;&lt;/h3&gt;&lt;ul id="Midgarcol" class="collapse in"&gt;&lt;li data-id="playthrough_43_1" class="f_none"&gt;Fly over the North Canyon for a scene.&lt;/li&gt;</v>
      </c>
      <c r="M354" s="2" t="s">
        <v>442</v>
      </c>
    </row>
    <row r="355" spans="1:13" x14ac:dyDescent="0.25">
      <c r="A355" s="1">
        <v>354</v>
      </c>
      <c r="B355" s="1">
        <f>VLOOKUP(G355,Zones!A:B,2,0)</f>
        <v>43</v>
      </c>
      <c r="C355" s="1">
        <f>COUNTIF($G$2:G355,G355)</f>
        <v>2</v>
      </c>
      <c r="D355" s="1" t="s">
        <v>414</v>
      </c>
      <c r="E355" s="1" t="s">
        <v>423</v>
      </c>
      <c r="F355" s="1">
        <f>LEN(H355)</f>
        <v>32</v>
      </c>
      <c r="G355" s="1" t="s">
        <v>35</v>
      </c>
      <c r="H355" s="1" t="s">
        <v>350</v>
      </c>
      <c r="J355" s="1" t="str">
        <f>"&lt;/ul&gt;&lt;h3 id="""&amp;_xlfn.ENCODEURL(G355)&amp;"""&gt;&lt;a href=""#"&amp;_xlfn.ENCODEURL(G355)&amp;"_col"" data-toggle=""collapse"" class=""btn btn-primary btn-collapse btn-sm""&gt;&lt;/a&gt;&lt;a href=""#""&gt;"&amp;G355&amp;"&lt;/a&gt; &lt;span id=""playthrough_totals_"&amp;VLOOKUP(G355,Zones!A:B,2,0)&amp;"""&gt;&lt;/span&gt;&lt;/h3&gt;&lt;ul id="""&amp;_xlfn.ENCODEURL(G355)&amp;"col"" class=""collapse in""&gt;"</f>
        <v>&lt;/ul&gt;&lt;h3 id="Midgar"&gt;&lt;a href="#Midgar_col" data-toggle="collapse" class="btn btn-primary btn-collapse btn-sm"&gt;&lt;/a&gt;&lt;a href="#"&gt;Midgar&lt;/a&gt; &lt;span id="playthrough_totals_43"&gt;&lt;/span&gt;&lt;/h3&gt;&lt;ul id="Midgarcol" class="collapse in"&gt;</v>
      </c>
      <c r="K355" s="1" t="str">
        <f>"&lt;li data-id=""playthrough_"&amp;VLOOKUP(G355,Zones!A:B,2,0)&amp;"_"&amp;C355&amp;""" class="""&amp;E355&amp;"""&gt;"&amp;H355&amp;"&lt;/li&gt;"</f>
        <v>&lt;li data-id="playthrough_43_2" class="f_none"&gt;Fly over Midgar to parachute in.&lt;/li&gt;</v>
      </c>
      <c r="L355" s="1" t="str">
        <f t="shared" si="5"/>
        <v>&lt;li data-id="playthrough_43_2" class="f_none"&gt;Fly over Midgar to parachute in.&lt;/li&gt;</v>
      </c>
      <c r="M355" s="2" t="s">
        <v>442</v>
      </c>
    </row>
    <row r="356" spans="1:13" x14ac:dyDescent="0.25">
      <c r="A356" s="1">
        <v>355</v>
      </c>
      <c r="B356" s="1">
        <f>VLOOKUP(G356,Zones!A:B,2,0)</f>
        <v>43</v>
      </c>
      <c r="C356" s="1">
        <f>COUNTIF($G$2:G356,G356)</f>
        <v>3</v>
      </c>
      <c r="D356" s="1" t="s">
        <v>414</v>
      </c>
      <c r="E356" s="1" t="s">
        <v>423</v>
      </c>
      <c r="F356" s="1">
        <f>LEN(H356)</f>
        <v>123</v>
      </c>
      <c r="G356" s="1" t="s">
        <v>35</v>
      </c>
      <c r="H356" s="1" t="s">
        <v>351</v>
      </c>
      <c r="J356" s="1" t="str">
        <f>"&lt;/ul&gt;&lt;h3 id="""&amp;_xlfn.ENCODEURL(G356)&amp;"""&gt;&lt;a href=""#"&amp;_xlfn.ENCODEURL(G356)&amp;"_col"" data-toggle=""collapse"" class=""btn btn-primary btn-collapse btn-sm""&gt;&lt;/a&gt;&lt;a href=""#""&gt;"&amp;G356&amp;"&lt;/a&gt; &lt;span id=""playthrough_totals_"&amp;VLOOKUP(G356,Zones!A:B,2,0)&amp;"""&gt;&lt;/span&gt;&lt;/h3&gt;&lt;ul id="""&amp;_xlfn.ENCODEURL(G356)&amp;"col"" class=""collapse in""&gt;"</f>
        <v>&lt;/ul&gt;&lt;h3 id="Midgar"&gt;&lt;a href="#Midgar_col" data-toggle="collapse" class="btn btn-primary btn-collapse btn-sm"&gt;&lt;/a&gt;&lt;a href="#"&gt;Midgar&lt;/a&gt; &lt;span id="playthrough_totals_43"&gt;&lt;/span&gt;&lt;/h3&gt;&lt;ul id="Midgarcol" class="collapse in"&gt;</v>
      </c>
      <c r="K356" s="1" t="str">
        <f>"&lt;li data-id=""playthrough_"&amp;VLOOKUP(G356,Zones!A:B,2,0)&amp;"_"&amp;C356&amp;""" class="""&amp;E356&amp;"""&gt;"&amp;H356&amp;"&lt;/li&gt;"</f>
        <v>&lt;li data-id="playthrough_43_3" class="f_none"&gt;After going down under Midgar, take the upper path left from Cloud's view. This will lead you to a Megalixer and an elixir.&lt;/li&gt;</v>
      </c>
      <c r="L356" s="1" t="str">
        <f t="shared" si="5"/>
        <v>&lt;li data-id="playthrough_43_3" class="f_none"&gt;After going down under Midgar, take the upper path left from Cloud's view. This will lead you to a Megalixer and an elixir.&lt;/li&gt;</v>
      </c>
      <c r="M356" s="2" t="s">
        <v>442</v>
      </c>
    </row>
    <row r="357" spans="1:13" x14ac:dyDescent="0.25">
      <c r="A357" s="1">
        <v>356</v>
      </c>
      <c r="B357" s="1">
        <f>VLOOKUP(G357,Zones!A:B,2,0)</f>
        <v>43</v>
      </c>
      <c r="C357" s="1">
        <f>COUNTIF($G$2:G357,G357)</f>
        <v>4</v>
      </c>
      <c r="D357" s="1" t="s">
        <v>414</v>
      </c>
      <c r="E357" s="1" t="s">
        <v>423</v>
      </c>
      <c r="F357" s="1">
        <f>LEN(H357)</f>
        <v>145</v>
      </c>
      <c r="G357" s="1" t="s">
        <v>35</v>
      </c>
      <c r="H357" s="1" t="s">
        <v>352</v>
      </c>
      <c r="J357" s="1" t="str">
        <f>"&lt;/ul&gt;&lt;h3 id="""&amp;_xlfn.ENCODEURL(G357)&amp;"""&gt;&lt;a href=""#"&amp;_xlfn.ENCODEURL(G357)&amp;"_col"" data-toggle=""collapse"" class=""btn btn-primary btn-collapse btn-sm""&gt;&lt;/a&gt;&lt;a href=""#""&gt;"&amp;G357&amp;"&lt;/a&gt; &lt;span id=""playthrough_totals_"&amp;VLOOKUP(G357,Zones!A:B,2,0)&amp;"""&gt;&lt;/span&gt;&lt;/h3&gt;&lt;ul id="""&amp;_xlfn.ENCODEURL(G357)&amp;"col"" class=""collapse in""&gt;"</f>
        <v>&lt;/ul&gt;&lt;h3 id="Midgar"&gt;&lt;a href="#Midgar_col" data-toggle="collapse" class="btn btn-primary btn-collapse btn-sm"&gt;&lt;/a&gt;&lt;a href="#"&gt;Midgar&lt;/a&gt; &lt;span id="playthrough_totals_43"&gt;&lt;/span&gt;&lt;/h3&gt;&lt;ul id="Midgarcol" class="collapse in"&gt;</v>
      </c>
      <c r="K357" s="1" t="str">
        <f>"&lt;li data-id=""playthrough_"&amp;VLOOKUP(G357,Zones!A:B,2,0)&amp;"_"&amp;C357&amp;""" class="""&amp;E357&amp;"""&gt;"&amp;H357&amp;"&lt;/li&gt;"</f>
        <v>&lt;li data-id="playthrough_43_4" class="f_none"&gt;Go back to the starting point and take the other path. Once you're down, go left and up this ladder to open the chest containing an Aegis Armlet.&lt;/li&gt;</v>
      </c>
      <c r="L357" s="1" t="str">
        <f t="shared" si="5"/>
        <v>&lt;li data-id="playthrough_43_4" class="f_none"&gt;Go back to the starting point and take the other path. Once you're down, go left and up this ladder to open the chest containing an Aegis Armlet.&lt;/li&gt;</v>
      </c>
      <c r="M357" s="2" t="s">
        <v>442</v>
      </c>
    </row>
    <row r="358" spans="1:13" x14ac:dyDescent="0.25">
      <c r="A358" s="1">
        <v>357</v>
      </c>
      <c r="B358" s="1">
        <f>VLOOKUP(G358,Zones!A:B,2,0)</f>
        <v>43</v>
      </c>
      <c r="C358" s="1">
        <f>COUNTIF($G$2:G358,G358)</f>
        <v>5</v>
      </c>
      <c r="D358" s="1" t="s">
        <v>414</v>
      </c>
      <c r="E358" s="1" t="s">
        <v>423</v>
      </c>
      <c r="F358" s="1">
        <f>LEN(H358)</f>
        <v>136</v>
      </c>
      <c r="G358" s="1" t="s">
        <v>35</v>
      </c>
      <c r="H358" s="1" t="s">
        <v>353</v>
      </c>
      <c r="J358" s="1" t="str">
        <f>"&lt;/ul&gt;&lt;h3 id="""&amp;_xlfn.ENCODEURL(G358)&amp;"""&gt;&lt;a href=""#"&amp;_xlfn.ENCODEURL(G358)&amp;"_col"" data-toggle=""collapse"" class=""btn btn-primary btn-collapse btn-sm""&gt;&lt;/a&gt;&lt;a href=""#""&gt;"&amp;G358&amp;"&lt;/a&gt; &lt;span id=""playthrough_totals_"&amp;VLOOKUP(G358,Zones!A:B,2,0)&amp;"""&gt;&lt;/span&gt;&lt;/h3&gt;&lt;ul id="""&amp;_xlfn.ENCODEURL(G358)&amp;"col"" class=""collapse in""&gt;"</f>
        <v>&lt;/ul&gt;&lt;h3 id="Midgar"&gt;&lt;a href="#Midgar_col" data-toggle="collapse" class="btn btn-primary btn-collapse btn-sm"&gt;&lt;/a&gt;&lt;a href="#"&gt;Midgar&lt;/a&gt; &lt;span id="playthrough_totals_43"&gt;&lt;/span&gt;&lt;/h3&gt;&lt;ul id="Midgarcol" class="collapse in"&gt;</v>
      </c>
      <c r="K358" s="1" t="str">
        <f>"&lt;li data-id=""playthrough_"&amp;VLOOKUP(G358,Zones!A:B,2,0)&amp;"_"&amp;C358&amp;""" class="""&amp;E358&amp;"""&gt;"&amp;H358&amp;"&lt;/li&gt;"</f>
        <v>&lt;li data-id="playthrough_43_5" class="f_none"&gt;The path will break when you go right. Follow the left path round until you reach two chests containing an Elixir and a Starlight Phone.&lt;/li&gt;</v>
      </c>
      <c r="L358" s="1" t="str">
        <f t="shared" si="5"/>
        <v>&lt;li data-id="playthrough_43_5" class="f_none"&gt;The path will break when you go right. Follow the left path round until you reach two chests containing an Elixir and a Starlight Phone.&lt;/li&gt;</v>
      </c>
      <c r="M358" s="2" t="s">
        <v>442</v>
      </c>
    </row>
    <row r="359" spans="1:13" x14ac:dyDescent="0.25">
      <c r="A359" s="1">
        <v>358</v>
      </c>
      <c r="B359" s="1">
        <f>VLOOKUP(G359,Zones!A:B,2,0)</f>
        <v>43</v>
      </c>
      <c r="C359" s="1">
        <f>COUNTIF($G$2:G359,G359)</f>
        <v>6</v>
      </c>
      <c r="D359" s="1" t="s">
        <v>414</v>
      </c>
      <c r="E359" s="1" t="s">
        <v>423</v>
      </c>
      <c r="F359" s="1">
        <f>LEN(H359)</f>
        <v>88</v>
      </c>
      <c r="G359" s="1" t="s">
        <v>35</v>
      </c>
      <c r="H359" s="1" t="s">
        <v>354</v>
      </c>
      <c r="J359" s="1" t="str">
        <f>"&lt;/ul&gt;&lt;h3 id="""&amp;_xlfn.ENCODEURL(G359)&amp;"""&gt;&lt;a href=""#"&amp;_xlfn.ENCODEURL(G359)&amp;"_col"" data-toggle=""collapse"" class=""btn btn-primary btn-collapse btn-sm""&gt;&lt;/a&gt;&lt;a href=""#""&gt;"&amp;G359&amp;"&lt;/a&gt; &lt;span id=""playthrough_totals_"&amp;VLOOKUP(G359,Zones!A:B,2,0)&amp;"""&gt;&lt;/span&gt;&lt;/h3&gt;&lt;ul id="""&amp;_xlfn.ENCODEURL(G359)&amp;"col"" class=""collapse in""&gt;"</f>
        <v>&lt;/ul&gt;&lt;h3 id="Midgar"&gt;&lt;a href="#Midgar_col" data-toggle="collapse" class="btn btn-primary btn-collapse btn-sm"&gt;&lt;/a&gt;&lt;a href="#"&gt;Midgar&lt;/a&gt; &lt;span id="playthrough_totals_43"&gt;&lt;/span&gt;&lt;/h3&gt;&lt;ul id="Midgarcol" class="collapse in"&gt;</v>
      </c>
      <c r="K359" s="1" t="str">
        <f>"&lt;li data-id=""playthrough_"&amp;VLOOKUP(G359,Zones!A:B,2,0)&amp;"_"&amp;C359&amp;""" class="""&amp;E359&amp;"""&gt;"&amp;H359&amp;"&lt;/li&gt;"</f>
        <v>&lt;li data-id="playthrough_43_6" class="f_none"&gt;Head down the stairs and the tube first, then up a ladder to pick up the Max Ray weapon.&lt;/li&gt;</v>
      </c>
      <c r="L359" s="1" t="str">
        <f t="shared" si="5"/>
        <v>&lt;li data-id="playthrough_43_6" class="f_none"&gt;Head down the stairs and the tube first, then up a ladder to pick up the Max Ray weapon.&lt;/li&gt;</v>
      </c>
      <c r="M359" s="2" t="s">
        <v>442</v>
      </c>
    </row>
    <row r="360" spans="1:13" x14ac:dyDescent="0.25">
      <c r="A360" s="1">
        <v>359</v>
      </c>
      <c r="B360" s="1">
        <f>VLOOKUP(G360,Zones!A:B,2,0)</f>
        <v>43</v>
      </c>
      <c r="C360" s="1">
        <f>COUNTIF($G$2:G360,G360)</f>
        <v>7</v>
      </c>
      <c r="D360" s="1" t="s">
        <v>414</v>
      </c>
      <c r="E360" s="1" t="s">
        <v>423</v>
      </c>
      <c r="F360" s="1">
        <f>LEN(H360)</f>
        <v>123</v>
      </c>
      <c r="G360" s="1" t="s">
        <v>35</v>
      </c>
      <c r="H360" s="1" t="s">
        <v>355</v>
      </c>
      <c r="J360" s="1" t="str">
        <f>"&lt;/ul&gt;&lt;h3 id="""&amp;_xlfn.ENCODEURL(G360)&amp;"""&gt;&lt;a href=""#"&amp;_xlfn.ENCODEURL(G360)&amp;"_col"" data-toggle=""collapse"" class=""btn btn-primary btn-collapse btn-sm""&gt;&lt;/a&gt;&lt;a href=""#""&gt;"&amp;G360&amp;"&lt;/a&gt; &lt;span id=""playthrough_totals_"&amp;VLOOKUP(G360,Zones!A:B,2,0)&amp;"""&gt;&lt;/span&gt;&lt;/h3&gt;&lt;ul id="""&amp;_xlfn.ENCODEURL(G360)&amp;"col"" class=""collapse in""&gt;"</f>
        <v>&lt;/ul&gt;&lt;h3 id="Midgar"&gt;&lt;a href="#Midgar_col" data-toggle="collapse" class="btn btn-primary btn-collapse btn-sm"&gt;&lt;/a&gt;&lt;a href="#"&gt;Midgar&lt;/a&gt; &lt;span id="playthrough_totals_43"&gt;&lt;/span&gt;&lt;/h3&gt;&lt;ul id="Midgarcol" class="collapse in"&gt;</v>
      </c>
      <c r="K360" s="1" t="str">
        <f>"&lt;li data-id=""playthrough_"&amp;VLOOKUP(G360,Zones!A:B,2,0)&amp;"_"&amp;C360&amp;""" class="""&amp;E360&amp;"""&gt;"&amp;H360&amp;"&lt;/li&gt;"</f>
        <v>&lt;li data-id="playthrough_43_7" class="f_none"&gt;Go back to the two chests then take the upper path. After the save point, climb through the tube and there's a boss battle.&lt;/li&gt;</v>
      </c>
      <c r="L360" s="1" t="str">
        <f t="shared" si="5"/>
        <v>&lt;li data-id="playthrough_43_7" class="f_none"&gt;Go back to the two chests then take the upper path. After the save point, climb through the tube and there's a boss battle.&lt;/li&gt;</v>
      </c>
      <c r="M360" s="2" t="s">
        <v>442</v>
      </c>
    </row>
    <row r="361" spans="1:13" x14ac:dyDescent="0.25">
      <c r="A361" s="1">
        <v>360</v>
      </c>
      <c r="B361" s="1">
        <f>VLOOKUP(G361,Zones!A:B,2,0)</f>
        <v>43</v>
      </c>
      <c r="C361" s="1">
        <f>COUNTIF($G$2:G361,G361)</f>
        <v>8</v>
      </c>
      <c r="D361" s="1" t="s">
        <v>414</v>
      </c>
      <c r="E361" s="1" t="s">
        <v>423</v>
      </c>
      <c r="F361" s="1">
        <f>LEN(H361)</f>
        <v>15</v>
      </c>
      <c r="G361" s="1" t="s">
        <v>35</v>
      </c>
      <c r="H361" s="1" t="s">
        <v>356</v>
      </c>
      <c r="J361" s="1" t="str">
        <f>"&lt;/ul&gt;&lt;h3 id="""&amp;_xlfn.ENCODEURL(G361)&amp;"""&gt;&lt;a href=""#"&amp;_xlfn.ENCODEURL(G361)&amp;"_col"" data-toggle=""collapse"" class=""btn btn-primary btn-collapse btn-sm""&gt;&lt;/a&gt;&lt;a href=""#""&gt;"&amp;G361&amp;"&lt;/a&gt; &lt;span id=""playthrough_totals_"&amp;VLOOKUP(G361,Zones!A:B,2,0)&amp;"""&gt;&lt;/span&gt;&lt;/h3&gt;&lt;ul id="""&amp;_xlfn.ENCODEURL(G361)&amp;"col"" class=""collapse in""&gt;"</f>
        <v>&lt;/ul&gt;&lt;h3 id="Midgar"&gt;&lt;a href="#Midgar_col" data-toggle="collapse" class="btn btn-primary btn-collapse btn-sm"&gt;&lt;/a&gt;&lt;a href="#"&gt;Midgar&lt;/a&gt; &lt;span id="playthrough_totals_43"&gt;&lt;/span&gt;&lt;/h3&gt;&lt;ul id="Midgarcol" class="collapse in"&gt;</v>
      </c>
      <c r="K361" s="1" t="str">
        <f>"&lt;li data-id=""playthrough_"&amp;VLOOKUP(G361,Zones!A:B,2,0)&amp;"_"&amp;C361&amp;""" class="""&amp;E361&amp;"""&gt;"&amp;H361&amp;"&lt;/li&gt;"</f>
        <v>&lt;li data-id="playthrough_43_8" class="f_none"&gt;Boss: The Turks&lt;/li&gt;</v>
      </c>
      <c r="L361" s="1" t="str">
        <f t="shared" si="5"/>
        <v>&lt;li data-id="playthrough_43_8" class="f_none"&gt;Boss: The Turks&lt;/li&gt;</v>
      </c>
      <c r="M361" s="2" t="s">
        <v>442</v>
      </c>
    </row>
    <row r="362" spans="1:13" x14ac:dyDescent="0.25">
      <c r="A362" s="1">
        <v>361</v>
      </c>
      <c r="B362" s="1">
        <f>VLOOKUP(G362,Zones!A:B,2,0)</f>
        <v>43</v>
      </c>
      <c r="C362" s="1">
        <f>COUNTIF($G$2:G362,G362)</f>
        <v>9</v>
      </c>
      <c r="D362" s="1" t="s">
        <v>414</v>
      </c>
      <c r="E362" s="1" t="s">
        <v>423</v>
      </c>
      <c r="F362" s="1">
        <f>LEN(H362)</f>
        <v>232</v>
      </c>
      <c r="G362" s="1" t="s">
        <v>35</v>
      </c>
      <c r="H362" s="1" t="s">
        <v>357</v>
      </c>
      <c r="J362" s="1" t="str">
        <f>"&lt;/ul&gt;&lt;h3 id="""&amp;_xlfn.ENCODEURL(G362)&amp;"""&gt;&lt;a href=""#"&amp;_xlfn.ENCODEURL(G362)&amp;"_col"" data-toggle=""collapse"" class=""btn btn-primary btn-collapse btn-sm""&gt;&lt;/a&gt;&lt;a href=""#""&gt;"&amp;G362&amp;"&lt;/a&gt; &lt;span id=""playthrough_totals_"&amp;VLOOKUP(G362,Zones!A:B,2,0)&amp;"""&gt;&lt;/span&gt;&lt;/h3&gt;&lt;ul id="""&amp;_xlfn.ENCODEURL(G362)&amp;"col"" class=""collapse in""&gt;"</f>
        <v>&lt;/ul&gt;&lt;h3 id="Midgar"&gt;&lt;a href="#Midgar_col" data-toggle="collapse" class="btn btn-primary btn-collapse btn-sm"&gt;&lt;/a&gt;&lt;a href="#"&gt;Midgar&lt;/a&gt; &lt;span id="playthrough_totals_43"&gt;&lt;/span&gt;&lt;/h3&gt;&lt;ul id="Midgarcol" class="collapse in"&gt;</v>
      </c>
      <c r="K362" s="1" t="str">
        <f>"&lt;li data-id=""playthrough_"&amp;VLOOKUP(G362,Zones!A:B,2,0)&amp;"_"&amp;C362&amp;""" class="""&amp;E362&amp;"""&gt;"&amp;H362&amp;"&lt;/li&gt;"</f>
        <v>&lt;li data-id="playthrough_43_9" class="f_none"&gt;Head south down the tunnels. In '3' you'll find a chest containing a Power Source. There's a Guard Source in '2'. You'll find a Mind Source and a Magic Source to '1'. At the very end, you'll find a save point and the W-Item Materia.&lt;/li&gt;</v>
      </c>
      <c r="L362" s="1" t="str">
        <f t="shared" si="5"/>
        <v>&lt;li data-id="playthrough_43_9" class="f_none"&gt;Head south down the tunnels. In '3' you'll find a chest containing a Power Source. There's a Guard Source in '2'. You'll find a Mind Source and a Magic Source to '1'. At the very end, you'll find a save point and the W-Item Materia.&lt;/li&gt;</v>
      </c>
      <c r="M362" s="2" t="s">
        <v>442</v>
      </c>
    </row>
    <row r="363" spans="1:13" x14ac:dyDescent="0.25">
      <c r="A363" s="1">
        <v>362</v>
      </c>
      <c r="B363" s="1">
        <f>VLOOKUP(G363,Zones!A:B,2,0)</f>
        <v>43</v>
      </c>
      <c r="C363" s="1">
        <f>COUNTIF($G$2:G363,G363)</f>
        <v>10</v>
      </c>
      <c r="D363" s="1" t="s">
        <v>414</v>
      </c>
      <c r="E363" s="1" t="s">
        <v>423</v>
      </c>
      <c r="F363" s="1">
        <f>LEN(H363)</f>
        <v>215</v>
      </c>
      <c r="G363" s="1" t="s">
        <v>35</v>
      </c>
      <c r="H363" s="1" t="s">
        <v>358</v>
      </c>
      <c r="J363" s="1" t="str">
        <f>"&lt;/ul&gt;&lt;h3 id="""&amp;_xlfn.ENCODEURL(G363)&amp;"""&gt;&lt;a href=""#"&amp;_xlfn.ENCODEURL(G363)&amp;"_col"" data-toggle=""collapse"" class=""btn btn-primary btn-collapse btn-sm""&gt;&lt;/a&gt;&lt;a href=""#""&gt;"&amp;G363&amp;"&lt;/a&gt; &lt;span id=""playthrough_totals_"&amp;VLOOKUP(G363,Zones!A:B,2,0)&amp;"""&gt;&lt;/span&gt;&lt;/h3&gt;&lt;ul id="""&amp;_xlfn.ENCODEURL(G363)&amp;"col"" class=""collapse in""&gt;"</f>
        <v>&lt;/ul&gt;&lt;h3 id="Midgar"&gt;&lt;a href="#Midgar_col" data-toggle="collapse" class="btn btn-primary btn-collapse btn-sm"&gt;&lt;/a&gt;&lt;a href="#"&gt;Midgar&lt;/a&gt; &lt;span id="playthrough_totals_43"&gt;&lt;/span&gt;&lt;/h3&gt;&lt;ul id="Midgarcol" class="collapse in"&gt;</v>
      </c>
      <c r="K363" s="1" t="str">
        <f>"&lt;li data-id=""playthrough_"&amp;VLOOKUP(G363,Zones!A:B,2,0)&amp;"_"&amp;C363&amp;""" class="""&amp;E363&amp;"""&gt;"&amp;H363&amp;"&lt;/li&gt;"</f>
        <v>&lt;li data-id="playthrough_43_10" class="f_none"&gt;Go back to where you fought the Turks. Go right till you reach a dead-end, then backtrack one screen and take the left to reach the Shinra Building. This is optional, but is your only chance to retrieve a few items.&lt;/li&gt;</v>
      </c>
      <c r="L363" s="1" t="str">
        <f t="shared" si="5"/>
        <v>&lt;li data-id="playthrough_43_10" class="f_none"&gt;Go back to where you fought the Turks. Go right till you reach a dead-end, then backtrack one screen and take the left to reach the Shinra Building. This is optional, but is your only chance to retrieve a few items.&lt;/li&gt;</v>
      </c>
      <c r="M363" s="2" t="s">
        <v>442</v>
      </c>
    </row>
    <row r="364" spans="1:13" x14ac:dyDescent="0.25">
      <c r="A364" s="1">
        <v>363</v>
      </c>
      <c r="B364" s="1">
        <f>VLOOKUP(G364,Zones!A:B,2,0)</f>
        <v>44</v>
      </c>
      <c r="C364" s="1">
        <f>COUNTIF($G$2:G364,G364)</f>
        <v>1</v>
      </c>
      <c r="D364" s="1" t="s">
        <v>414</v>
      </c>
      <c r="E364" s="1" t="s">
        <v>423</v>
      </c>
      <c r="F364" s="1">
        <f>LEN(H364)</f>
        <v>265</v>
      </c>
      <c r="G364" s="1" t="s">
        <v>36</v>
      </c>
      <c r="H364" s="1" t="s">
        <v>359</v>
      </c>
      <c r="J364" s="1" t="str">
        <f>"&lt;/ul&gt;&lt;h3 id="""&amp;_xlfn.ENCODEURL(G364)&amp;"""&gt;&lt;a href=""#"&amp;_xlfn.ENCODEURL(G364)&amp;"_col"" data-toggle=""collapse"" class=""btn btn-primary btn-collapse btn-sm""&gt;&lt;/a&gt;&lt;a href=""#""&gt;"&amp;G364&amp;"&lt;/a&gt; &lt;span id=""playthrough_totals_"&amp;VLOOKUP(G364,Zones!A:B,2,0)&amp;"""&gt;&lt;/span&gt;&lt;/h3&gt;&lt;ul id="""&amp;_xlfn.ENCODEURL(G364)&amp;"col""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4" s="1" t="str">
        <f>"&lt;li data-id=""playthrough_"&amp;VLOOKUP(G364,Zones!A:B,2,0)&amp;"_"&amp;C364&amp;""" class="""&amp;E364&amp;"""&gt;"&amp;H364&amp;"&lt;/li&gt;"</f>
        <v>&lt;li data-id="playthrough_44_1" class="f_none"&gt;Take the stairs. There's a Behemoth Horn on them, in a bag. If you go straight up the stairs, sometimes it skips screens so you'll miss the horn. If you reach the top and go back down, you'll be able to pick it up. You can also grab the Elixir if you didn't before.&lt;/li&gt;</v>
      </c>
      <c r="L364" s="1" t="str">
        <f t="shared" si="5"/>
        <v>&lt;/ul&gt;&lt;h3 id="Shinra%20Building"&gt;&lt;a href="#Shinra%20Building_col" data-toggle="collapse" class="btn btn-primary btn-collapse btn-sm"&gt;&lt;/a&gt;&lt;a href="#"&gt;Shinra Building&lt;/a&gt; &lt;span id="playthrough_totals_44"&gt;&lt;/span&gt;&lt;/h3&gt;&lt;ul id="Shinra%20Buildingcol" class="collapse in"&gt;&lt;li data-id="playthrough_44_1" class="f_none"&gt;Take the stairs. There's a Behemoth Horn on them, in a bag. If you go straight up the stairs, sometimes it skips screens so you'll miss the horn. If you reach the top and go back down, you'll be able to pick it up. You can also grab the Elixir if you didn't before.&lt;/li&gt;</v>
      </c>
      <c r="M364" s="2" t="s">
        <v>442</v>
      </c>
    </row>
    <row r="365" spans="1:13" x14ac:dyDescent="0.25">
      <c r="A365" s="1">
        <v>364</v>
      </c>
      <c r="B365" s="1">
        <f>VLOOKUP(G365,Zones!A:B,2,0)</f>
        <v>44</v>
      </c>
      <c r="C365" s="1">
        <f>COUNTIF($G$2:G365,G365)</f>
        <v>2</v>
      </c>
      <c r="D365" s="1" t="s">
        <v>414</v>
      </c>
      <c r="E365" s="1" t="s">
        <v>423</v>
      </c>
      <c r="F365" s="1">
        <f>LEN(H365)</f>
        <v>261</v>
      </c>
      <c r="G365" s="1" t="s">
        <v>36</v>
      </c>
      <c r="H365" s="1" t="s">
        <v>360</v>
      </c>
      <c r="J365" s="1" t="str">
        <f>"&lt;/ul&gt;&lt;h3 id="""&amp;_xlfn.ENCODEURL(G365)&amp;"""&gt;&lt;a href=""#"&amp;_xlfn.ENCODEURL(G365)&amp;"_col"" data-toggle=""collapse"" class=""btn btn-primary btn-collapse btn-sm""&gt;&lt;/a&gt;&lt;a href=""#""&gt;"&amp;G365&amp;"&lt;/a&gt; &lt;span id=""playthrough_totals_"&amp;VLOOKUP(G365,Zones!A:B,2,0)&amp;"""&gt;&lt;/span&gt;&lt;/h3&gt;&lt;ul id="""&amp;_xlfn.ENCODEURL(G365)&amp;"col""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5" s="1" t="str">
        <f>"&lt;li data-id=""playthrough_"&amp;VLOOKUP(G365,Zones!A:B,2,0)&amp;"_"&amp;C365&amp;""" class="""&amp;E365&amp;"""&gt;"&amp;H365&amp;"&lt;/li&gt;"</f>
        <v>&lt;li data-id="playthrough_44_2" class="f_none"&gt;If you go through the front entrance, you can view Turtle's Paradise Newsletter 2 on the message board in the top right corner. On the second floor, you can find an item shop in that same corner. There are chests containing a Pile Bunker and a Master Fist here.&lt;/li&gt;</v>
      </c>
      <c r="L365" s="1" t="str">
        <f t="shared" si="5"/>
        <v>&lt;li data-id="playthrough_44_2" class="f_none"&gt;If you go through the front entrance, you can view Turtle's Paradise Newsletter 2 on the message board in the top right corner. On the second floor, you can find an item shop in that same corner. There are chests containing a Pile Bunker and a Master Fist here.&lt;/li&gt;</v>
      </c>
      <c r="M365" s="2" t="s">
        <v>442</v>
      </c>
    </row>
    <row r="366" spans="1:13" x14ac:dyDescent="0.25">
      <c r="A366" s="1">
        <v>365</v>
      </c>
      <c r="B366" s="1">
        <f>VLOOKUP(G366,Zones!A:B,2,0)</f>
        <v>44</v>
      </c>
      <c r="C366" s="1">
        <f>COUNTIF($G$2:G366,G366)</f>
        <v>3</v>
      </c>
      <c r="D366" s="1" t="s">
        <v>414</v>
      </c>
      <c r="E366" s="1" t="s">
        <v>423</v>
      </c>
      <c r="F366" s="1">
        <f>LEN(H366)</f>
        <v>90</v>
      </c>
      <c r="G366" s="1" t="s">
        <v>36</v>
      </c>
      <c r="H366" s="1" t="s">
        <v>361</v>
      </c>
      <c r="J366" s="1" t="str">
        <f>"&lt;/ul&gt;&lt;h3 id="""&amp;_xlfn.ENCODEURL(G366)&amp;"""&gt;&lt;a href=""#"&amp;_xlfn.ENCODEURL(G366)&amp;"_col"" data-toggle=""collapse"" class=""btn btn-primary btn-collapse btn-sm""&gt;&lt;/a&gt;&lt;a href=""#""&gt;"&amp;G366&amp;"&lt;/a&gt; &lt;span id=""playthrough_totals_"&amp;VLOOKUP(G366,Zones!A:B,2,0)&amp;"""&gt;&lt;/span&gt;&lt;/h3&gt;&lt;ul id="""&amp;_xlfn.ENCODEURL(G366)&amp;"col""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6" s="1" t="str">
        <f>"&lt;li data-id=""playthrough_"&amp;VLOOKUP(G366,Zones!A:B,2,0)&amp;"_"&amp;C366&amp;""" class="""&amp;E366&amp;"""&gt;"&amp;H366&amp;"&lt;/li&gt;"</f>
        <v>&lt;li data-id="playthrough_44_3" class="f_none"&gt;You can pick up a Glow Lance in a bag on the 63rd floor. You can see it from the elevator.&lt;/li&gt;</v>
      </c>
      <c r="L366" s="1" t="str">
        <f t="shared" si="5"/>
        <v>&lt;li data-id="playthrough_44_3" class="f_none"&gt;You can pick up a Glow Lance in a bag on the 63rd floor. You can see it from the elevator.&lt;/li&gt;</v>
      </c>
      <c r="M366" s="2" t="s">
        <v>442</v>
      </c>
    </row>
    <row r="367" spans="1:13" x14ac:dyDescent="0.25">
      <c r="A367" s="1">
        <v>366</v>
      </c>
      <c r="B367" s="1">
        <f>VLOOKUP(G367,Zones!A:B,2,0)</f>
        <v>44</v>
      </c>
      <c r="C367" s="1">
        <f>COUNTIF($G$2:G367,G367)</f>
        <v>4</v>
      </c>
      <c r="D367" s="1" t="s">
        <v>414</v>
      </c>
      <c r="E367" s="1" t="s">
        <v>423</v>
      </c>
      <c r="F367" s="1">
        <f>LEN(H367)</f>
        <v>181</v>
      </c>
      <c r="G367" s="1" t="s">
        <v>36</v>
      </c>
      <c r="H367" s="1" t="s">
        <v>362</v>
      </c>
      <c r="J367" s="1" t="str">
        <f>"&lt;/ul&gt;&lt;h3 id="""&amp;_xlfn.ENCODEURL(G367)&amp;"""&gt;&lt;a href=""#"&amp;_xlfn.ENCODEURL(G367)&amp;"_col"" data-toggle=""collapse"" class=""btn btn-primary btn-collapse btn-sm""&gt;&lt;/a&gt;&lt;a href=""#""&gt;"&amp;G367&amp;"&lt;/a&gt; &lt;span id=""playthrough_totals_"&amp;VLOOKUP(G367,Zones!A:B,2,0)&amp;"""&gt;&lt;/span&gt;&lt;/h3&gt;&lt;ul id="""&amp;_xlfn.ENCODEURL(G367)&amp;"col""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7" s="1" t="str">
        <f>"&lt;li data-id=""playthrough_"&amp;VLOOKUP(G367,Zones!A:B,2,0)&amp;"_"&amp;C367&amp;""" class="""&amp;E367&amp;"""&gt;"&amp;H367&amp;"&lt;/li&gt;"</f>
        <v>&lt;li data-id="playthrough_44_4" class="f_none"&gt;On the 64th floor, you can get a Mind Source and the Speed Source by banging on the vending machine. You can also pick up Cait Sith's Ultimate Weapon, the HP Shout from the lockers.&lt;/li&gt;</v>
      </c>
      <c r="L367" s="1" t="str">
        <f t="shared" si="5"/>
        <v>&lt;li data-id="playthrough_44_4" class="f_none"&gt;On the 64th floor, you can get a Mind Source and the Speed Source by banging on the vending machine. You can also pick up Cait Sith's Ultimate Weapon, the HP Shout from the lockers.&lt;/li&gt;</v>
      </c>
      <c r="M367" s="2" t="s">
        <v>442</v>
      </c>
    </row>
    <row r="368" spans="1:13" x14ac:dyDescent="0.25">
      <c r="A368" s="1">
        <v>367</v>
      </c>
      <c r="B368" s="1">
        <f>VLOOKUP(G368,Zones!A:B,2,0)</f>
        <v>44</v>
      </c>
      <c r="C368" s="1">
        <f>COUNTIF($G$2:G368,G368)</f>
        <v>5</v>
      </c>
      <c r="D368" s="1" t="s">
        <v>414</v>
      </c>
      <c r="E368" s="1" t="s">
        <v>423</v>
      </c>
      <c r="F368" s="1">
        <f>LEN(H368)</f>
        <v>104</v>
      </c>
      <c r="G368" s="1" t="s">
        <v>36</v>
      </c>
      <c r="H368" s="1" t="s">
        <v>363</v>
      </c>
      <c r="J368" s="1" t="str">
        <f>"&lt;/ul&gt;&lt;h3 id="""&amp;_xlfn.ENCODEURL(G368)&amp;"""&gt;&lt;a href=""#"&amp;_xlfn.ENCODEURL(G368)&amp;"_col"" data-toggle=""collapse"" class=""btn btn-primary btn-collapse btn-sm""&gt;&lt;/a&gt;&lt;a href=""#""&gt;"&amp;G368&amp;"&lt;/a&gt; &lt;span id=""playthrough_totals_"&amp;VLOOKUP(G368,Zones!A:B,2,0)&amp;"""&gt;&lt;/span&gt;&lt;/h3&gt;&lt;ul id="""&amp;_xlfn.ENCODEURL(G368)&amp;"col""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8" s="1" t="str">
        <f>"&lt;li data-id=""playthrough_"&amp;VLOOKUP(G368,Zones!A:B,2,0)&amp;"_"&amp;C368&amp;""" class="""&amp;E368&amp;"""&gt;"&amp;H368&amp;"&lt;/li&gt;"</f>
        <v>&lt;li data-id="playthrough_44_5" class="f_none"&gt;Head back down to the tunnels and take the other path. You'll eventually go up a ladder and meet a boss.&lt;/li&gt;</v>
      </c>
      <c r="L368" s="1" t="str">
        <f t="shared" si="5"/>
        <v>&lt;li data-id="playthrough_44_5" class="f_none"&gt;Head back down to the tunnels and take the other path. You'll eventually go up a ladder and meet a boss.&lt;/li&gt;</v>
      </c>
      <c r="M368" s="2" t="s">
        <v>442</v>
      </c>
    </row>
    <row r="369" spans="1:13" x14ac:dyDescent="0.25">
      <c r="A369" s="1">
        <v>368</v>
      </c>
      <c r="B369" s="1">
        <f>VLOOKUP(G369,Zones!A:B,2,0)</f>
        <v>44</v>
      </c>
      <c r="C369" s="1">
        <f>COUNTIF($G$2:G369,G369)</f>
        <v>6</v>
      </c>
      <c r="D369" s="1" t="s">
        <v>414</v>
      </c>
      <c r="E369" s="1" t="s">
        <v>423</v>
      </c>
      <c r="F369" s="1">
        <f>LEN(H369)</f>
        <v>16</v>
      </c>
      <c r="G369" s="1" t="s">
        <v>36</v>
      </c>
      <c r="H369" s="1" t="s">
        <v>364</v>
      </c>
      <c r="J369" s="1" t="str">
        <f>"&lt;/ul&gt;&lt;h3 id="""&amp;_xlfn.ENCODEURL(G369)&amp;"""&gt;&lt;a href=""#"&amp;_xlfn.ENCODEURL(G369)&amp;"_col"" data-toggle=""collapse"" class=""btn btn-primary btn-collapse btn-sm""&gt;&lt;/a&gt;&lt;a href=""#""&gt;"&amp;G369&amp;"&lt;/a&gt; &lt;span id=""playthrough_totals_"&amp;VLOOKUP(G369,Zones!A:B,2,0)&amp;"""&gt;&lt;/span&gt;&lt;/h3&gt;&lt;ul id="""&amp;_xlfn.ENCODEURL(G369)&amp;"col""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9" s="1" t="str">
        <f>"&lt;li data-id=""playthrough_"&amp;VLOOKUP(G369,Zones!A:B,2,0)&amp;"_"&amp;C369&amp;""" class="""&amp;E369&amp;"""&gt;"&amp;H369&amp;"&lt;/li&gt;"</f>
        <v>&lt;li data-id="playthrough_44_6" class="f_none"&gt;Boss: Proud Clod&lt;/li&gt;</v>
      </c>
      <c r="L369" s="1" t="str">
        <f t="shared" si="5"/>
        <v>&lt;li data-id="playthrough_44_6" class="f_none"&gt;Boss: Proud Clod&lt;/li&gt;</v>
      </c>
      <c r="M369" s="2" t="s">
        <v>442</v>
      </c>
    </row>
    <row r="370" spans="1:13" x14ac:dyDescent="0.25">
      <c r="A370" s="1">
        <v>369</v>
      </c>
      <c r="B370" s="1">
        <f>VLOOKUP(G370,Zones!A:B,2,0)</f>
        <v>44</v>
      </c>
      <c r="C370" s="1">
        <f>COUNTIF($G$2:G370,G370)</f>
        <v>7</v>
      </c>
      <c r="D370" s="1" t="s">
        <v>414</v>
      </c>
      <c r="E370" s="1" t="s">
        <v>423</v>
      </c>
      <c r="F370" s="1">
        <f>LEN(H370)</f>
        <v>202</v>
      </c>
      <c r="G370" s="1" t="s">
        <v>36</v>
      </c>
      <c r="H370" s="1" t="s">
        <v>365</v>
      </c>
      <c r="J370" s="1" t="str">
        <f>"&lt;/ul&gt;&lt;h3 id="""&amp;_xlfn.ENCODEURL(G370)&amp;"""&gt;&lt;a href=""#"&amp;_xlfn.ENCODEURL(G370)&amp;"_col"" data-toggle=""collapse"" class=""btn btn-primary btn-collapse btn-sm""&gt;&lt;/a&gt;&lt;a href=""#""&gt;"&amp;G370&amp;"&lt;/a&gt; &lt;span id=""playthrough_totals_"&amp;VLOOKUP(G370,Zones!A:B,2,0)&amp;"""&gt;&lt;/span&gt;&lt;/h3&gt;&lt;ul id="""&amp;_xlfn.ENCODEURL(G370)&amp;"col""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70" s="1" t="str">
        <f>"&lt;li data-id=""playthrough_"&amp;VLOOKUP(G370,Zones!A:B,2,0)&amp;"_"&amp;C370&amp;""" class="""&amp;E370&amp;"""&gt;"&amp;H370&amp;"&lt;/li&gt;"</f>
        <v>&lt;li data-id="playthrough_44_7" class="f_none"&gt;After the boss, head forward to the save point. You'll find chests containing a Mystile and an Elixir nearby. Put Barret in your party now, or else the chest containing his ultimate weapon won't appear.&lt;/li&gt;</v>
      </c>
      <c r="L370" s="1" t="str">
        <f t="shared" si="5"/>
        <v>&lt;li data-id="playthrough_44_7" class="f_none"&gt;After the boss, head forward to the save point. You'll find chests containing a Mystile and an Elixir nearby. Put Barret in your party now, or else the chest containing his ultimate weapon won't appear.&lt;/li&gt;</v>
      </c>
      <c r="M370" s="2" t="s">
        <v>442</v>
      </c>
    </row>
    <row r="371" spans="1:13" x14ac:dyDescent="0.25">
      <c r="A371" s="1">
        <v>370</v>
      </c>
      <c r="B371" s="1">
        <f>VLOOKUP(G371,Zones!A:B,2,0)</f>
        <v>44</v>
      </c>
      <c r="C371" s="1">
        <f>COUNTIF($G$2:G371,G371)</f>
        <v>8</v>
      </c>
      <c r="D371" s="1" t="s">
        <v>414</v>
      </c>
      <c r="E371" s="1" t="s">
        <v>423</v>
      </c>
      <c r="F371" s="1">
        <f>LEN(H371)</f>
        <v>99</v>
      </c>
      <c r="G371" s="1" t="s">
        <v>36</v>
      </c>
      <c r="H371" s="1" t="s">
        <v>366</v>
      </c>
      <c r="J371" s="1" t="str">
        <f>"&lt;/ul&gt;&lt;h3 id="""&amp;_xlfn.ENCODEURL(G371)&amp;"""&gt;&lt;a href=""#"&amp;_xlfn.ENCODEURL(G371)&amp;"_col"" data-toggle=""collapse"" class=""btn btn-primary btn-collapse btn-sm""&gt;&lt;/a&gt;&lt;a href=""#""&gt;"&amp;G371&amp;"&lt;/a&gt; &lt;span id=""playthrough_totals_"&amp;VLOOKUP(G371,Zones!A:B,2,0)&amp;"""&gt;&lt;/span&gt;&lt;/h3&gt;&lt;ul id="""&amp;_xlfn.ENCODEURL(G371)&amp;"col""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71" s="1" t="str">
        <f>"&lt;li data-id=""playthrough_"&amp;VLOOKUP(G371,Zones!A:B,2,0)&amp;"_"&amp;C371&amp;""" class="""&amp;E371&amp;"""&gt;"&amp;H371&amp;"&lt;/li&gt;"</f>
        <v>&lt;li data-id="playthrough_44_8" class="f_none"&gt;Head upstairs. Up another flight, past Vincent, you'll find the chest containing the Missing Score.&lt;/li&gt;</v>
      </c>
      <c r="L371" s="1" t="str">
        <f t="shared" si="5"/>
        <v>&lt;li data-id="playthrough_44_8" class="f_none"&gt;Head upstairs. Up another flight, past Vincent, you'll find the chest containing the Missing Score.&lt;/li&gt;</v>
      </c>
      <c r="M371" s="2" t="s">
        <v>442</v>
      </c>
    </row>
    <row r="372" spans="1:13" x14ac:dyDescent="0.25">
      <c r="A372" s="1">
        <v>371</v>
      </c>
      <c r="B372" s="1">
        <f>VLOOKUP(G372,Zones!A:B,2,0)</f>
        <v>44</v>
      </c>
      <c r="C372" s="1">
        <f>COUNTIF($G$2:G372,G372)</f>
        <v>9</v>
      </c>
      <c r="D372" s="1" t="s">
        <v>414</v>
      </c>
      <c r="E372" s="1" t="s">
        <v>423</v>
      </c>
      <c r="F372" s="1">
        <f>LEN(H372)</f>
        <v>49</v>
      </c>
      <c r="G372" s="1" t="s">
        <v>36</v>
      </c>
      <c r="H372" s="1" t="s">
        <v>367</v>
      </c>
      <c r="J372" s="1" t="str">
        <f>"&lt;/ul&gt;&lt;h3 id="""&amp;_xlfn.ENCODEURL(G372)&amp;"""&gt;&lt;a href=""#"&amp;_xlfn.ENCODEURL(G372)&amp;"_col"" data-toggle=""collapse"" class=""btn btn-primary btn-collapse btn-sm""&gt;&lt;/a&gt;&lt;a href=""#""&gt;"&amp;G372&amp;"&lt;/a&gt; &lt;span id=""playthrough_totals_"&amp;VLOOKUP(G372,Zones!A:B,2,0)&amp;"""&gt;&lt;/span&gt;&lt;/h3&gt;&lt;ul id="""&amp;_xlfn.ENCODEURL(G372)&amp;"col""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72" s="1" t="str">
        <f>"&lt;li data-id=""playthrough_"&amp;VLOOKUP(G372,Zones!A:B,2,0)&amp;"_"&amp;C372&amp;""" class="""&amp;E372&amp;"""&gt;"&amp;H372&amp;"&lt;/li&gt;"</f>
        <v>&lt;li data-id="playthrough_44_9" class="f_none"&gt;Steal a couple of Shinra Alphas from SOLDIER:1ST.&lt;/li&gt;</v>
      </c>
      <c r="L372" s="1" t="str">
        <f t="shared" si="5"/>
        <v>&lt;li data-id="playthrough_44_9" class="f_none"&gt;Steal a couple of Shinra Alphas from SOLDIER:1ST.&lt;/li&gt;</v>
      </c>
      <c r="M372" s="2" t="s">
        <v>442</v>
      </c>
    </row>
    <row r="373" spans="1:13" x14ac:dyDescent="0.25">
      <c r="A373" s="1">
        <v>372</v>
      </c>
      <c r="B373" s="1">
        <f>VLOOKUP(G373,Zones!A:B,2,0)</f>
        <v>44</v>
      </c>
      <c r="C373" s="1">
        <f>COUNTIF($G$2:G373,G373)</f>
        <v>10</v>
      </c>
      <c r="D373" s="1" t="s">
        <v>414</v>
      </c>
      <c r="E373" s="1" t="s">
        <v>423</v>
      </c>
      <c r="F373" s="1">
        <f>LEN(H373)</f>
        <v>10</v>
      </c>
      <c r="G373" s="1" t="s">
        <v>36</v>
      </c>
      <c r="H373" s="1" t="s">
        <v>368</v>
      </c>
      <c r="J373" s="1" t="str">
        <f>"&lt;/ul&gt;&lt;h3 id="""&amp;_xlfn.ENCODEURL(G373)&amp;"""&gt;&lt;a href=""#"&amp;_xlfn.ENCODEURL(G373)&amp;"_col"" data-toggle=""collapse"" class=""btn btn-primary btn-collapse btn-sm""&gt;&lt;/a&gt;&lt;a href=""#""&gt;"&amp;G373&amp;"&lt;/a&gt; &lt;span id=""playthrough_totals_"&amp;VLOOKUP(G373,Zones!A:B,2,0)&amp;"""&gt;&lt;/span&gt;&lt;/h3&gt;&lt;ul id="""&amp;_xlfn.ENCODEURL(G373)&amp;"col""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73" s="1" t="str">
        <f>"&lt;li data-id=""playthrough_"&amp;VLOOKUP(G373,Zones!A:B,2,0)&amp;"_"&amp;C373&amp;""" class="""&amp;E373&amp;"""&gt;"&amp;H373&amp;"&lt;/li&gt;"</f>
        <v>&lt;li data-id="playthrough_44_10" class="f_none"&gt;Boss: Hojo&lt;/li&gt;</v>
      </c>
      <c r="L373" s="1" t="str">
        <f t="shared" si="5"/>
        <v>&lt;li data-id="playthrough_44_10" class="f_none"&gt;Boss: Hojo&lt;/li&gt;</v>
      </c>
      <c r="M373" s="2" t="s">
        <v>442</v>
      </c>
    </row>
    <row r="374" spans="1:13" x14ac:dyDescent="0.25">
      <c r="A374" s="1">
        <v>373</v>
      </c>
      <c r="B374" s="1">
        <f>VLOOKUP(G374,Zones!A:B,2,0)</f>
        <v>45</v>
      </c>
      <c r="C374" s="1">
        <f>COUNTIF($G$2:G374,G374)</f>
        <v>1</v>
      </c>
      <c r="D374" s="1" t="s">
        <v>414</v>
      </c>
      <c r="E374" s="1" t="s">
        <v>423</v>
      </c>
      <c r="F374" s="1">
        <f>LEN(H374)</f>
        <v>94</v>
      </c>
      <c r="G374" s="1" t="s">
        <v>37</v>
      </c>
      <c r="H374" s="1" t="s">
        <v>369</v>
      </c>
      <c r="J374" s="1" t="str">
        <f>"&lt;/ul&gt;&lt;h3 id="""&amp;_xlfn.ENCODEURL(G374)&amp;"""&gt;&lt;a href=""#"&amp;_xlfn.ENCODEURL(G374)&amp;"_col"" data-toggle=""collapse"" class=""btn btn-primary btn-collapse btn-sm""&gt;&lt;/a&gt;&lt;a href=""#""&gt;"&amp;G374&amp;"&lt;/a&gt; &lt;span id=""playthrough_totals_"&amp;VLOOKUP(G374,Zones!A:B,2,0)&amp;"""&gt;&lt;/span&gt;&lt;/h3&gt;&lt;ul id="""&amp;_xlfn.ENCODEURL(G374)&amp;"col"" class=""collapse in""&gt;"</f>
        <v>&lt;/ul&gt;&lt;h3 id="Start%20of%20Disc%203"&gt;&lt;a href="#Start%20of%20Disc%203_col" data-toggle="collapse" class="btn btn-primary btn-collapse btn-sm"&gt;&lt;/a&gt;&lt;a href="#"&gt;Start of Disc 3&lt;/a&gt; &lt;span id="playthrough_totals_45"&gt;&lt;/span&gt;&lt;/h3&gt;&lt;ul id="Start%20of%20Disc%203col" class="collapse in"&gt;</v>
      </c>
      <c r="K374" s="1" t="str">
        <f>"&lt;li data-id=""playthrough_"&amp;VLOOKUP(G374,Zones!A:B,2,0)&amp;"_"&amp;C374&amp;""" class="""&amp;E374&amp;"""&gt;"&amp;H374&amp;"&lt;/li&gt;"</f>
        <v>&lt;li data-id="playthrough_45_1" class="f_none"&gt;Head to Cosmo Canyon and up to Bugenhagen. After a scene, you'll have Red XIII's Final Weapon.&lt;/li&gt;</v>
      </c>
      <c r="L374" s="1" t="str">
        <f t="shared" si="5"/>
        <v>&lt;/ul&gt;&lt;h3 id="Start%20of%20Disc%203"&gt;&lt;a href="#Start%20of%20Disc%203_col" data-toggle="collapse" class="btn btn-primary btn-collapse btn-sm"&gt;&lt;/a&gt;&lt;a href="#"&gt;Start of Disc 3&lt;/a&gt; &lt;span id="playthrough_totals_45"&gt;&lt;/span&gt;&lt;/h3&gt;&lt;ul id="Start%20of%20Disc%203col" class="collapse in"&gt;&lt;li data-id="playthrough_45_1" class="f_none"&gt;Head to Cosmo Canyon and up to Bugenhagen. After a scene, you'll have Red XIII's Final Weapon.&lt;/li&gt;</v>
      </c>
      <c r="M374" s="2" t="s">
        <v>442</v>
      </c>
    </row>
    <row r="375" spans="1:13" x14ac:dyDescent="0.25">
      <c r="A375" s="1">
        <v>374</v>
      </c>
      <c r="B375" s="1">
        <f>VLOOKUP(G375,Zones!A:B,2,0)</f>
        <v>45</v>
      </c>
      <c r="C375" s="1">
        <f>COUNTIF($G$2:G375,G375)</f>
        <v>2</v>
      </c>
      <c r="D375" s="1" t="s">
        <v>414</v>
      </c>
      <c r="E375" s="1" t="s">
        <v>423</v>
      </c>
      <c r="F375" s="1">
        <f>LEN(H375)</f>
        <v>64</v>
      </c>
      <c r="G375" s="1" t="s">
        <v>37</v>
      </c>
      <c r="H375" s="1" t="s">
        <v>370</v>
      </c>
      <c r="J375" s="1" t="str">
        <f>"&lt;/ul&gt;&lt;h3 id="""&amp;_xlfn.ENCODEURL(G375)&amp;"""&gt;&lt;a href=""#"&amp;_xlfn.ENCODEURL(G375)&amp;"_col"" data-toggle=""collapse"" class=""btn btn-primary btn-collapse btn-sm""&gt;&lt;/a&gt;&lt;a href=""#""&gt;"&amp;G375&amp;"&lt;/a&gt; &lt;span id=""playthrough_totals_"&amp;VLOOKUP(G375,Zones!A:B,2,0)&amp;"""&gt;&lt;/span&gt;&lt;/h3&gt;&lt;ul id="""&amp;_xlfn.ENCODEURL(G375)&amp;"col"" class=""collapse in""&gt;"</f>
        <v>&lt;/ul&gt;&lt;h3 id="Start%20of%20Disc%203"&gt;&lt;a href="#Start%20of%20Disc%203_col" data-toggle="collapse" class="btn btn-primary btn-collapse btn-sm"&gt;&lt;/a&gt;&lt;a href="#"&gt;Start of Disc 3&lt;/a&gt; &lt;span id="playthrough_totals_45"&gt;&lt;/span&gt;&lt;/h3&gt;&lt;ul id="Start%20of%20Disc%203col" class="collapse in"&gt;</v>
      </c>
      <c r="K375" s="1" t="str">
        <f>"&lt;li data-id=""playthrough_"&amp;VLOOKUP(G375,Zones!A:B,2,0)&amp;"_"&amp;C375&amp;""" class="""&amp;E375&amp;"""&gt;"&amp;H375&amp;"&lt;/li&gt;"</f>
        <v>&lt;li data-id="playthrough_45_2" class="f_none"&gt;Head to the basement of Shinra Mansion in Nibelheim for a scene.&lt;/li&gt;</v>
      </c>
      <c r="L375" s="1" t="str">
        <f t="shared" si="5"/>
        <v>&lt;li data-id="playthrough_45_2" class="f_none"&gt;Head to the basement of Shinra Mansion in Nibelheim for a scene.&lt;/li&gt;</v>
      </c>
      <c r="M375" s="2" t="s">
        <v>442</v>
      </c>
    </row>
    <row r="376" spans="1:13" x14ac:dyDescent="0.25">
      <c r="A376" s="1">
        <v>375</v>
      </c>
      <c r="B376" s="1">
        <f>VLOOKUP(G376,Zones!A:B,2,0)</f>
        <v>46</v>
      </c>
      <c r="C376" s="1">
        <f>COUNTIF($G$2:G376,G376)</f>
        <v>1</v>
      </c>
      <c r="D376" s="1" t="s">
        <v>414</v>
      </c>
      <c r="E376" s="1" t="s">
        <v>423</v>
      </c>
      <c r="F376" s="1">
        <f>LEN(H376)</f>
        <v>152</v>
      </c>
      <c r="G376" s="1" t="s">
        <v>38</v>
      </c>
      <c r="H376" s="1" t="s">
        <v>371</v>
      </c>
      <c r="J376" s="1" t="str">
        <f>"&lt;/ul&gt;&lt;h3 id="""&amp;_xlfn.ENCODEURL(G376)&amp;"""&gt;&lt;a href=""#"&amp;_xlfn.ENCODEURL(G376)&amp;"_col"" data-toggle=""collapse"" class=""btn btn-primary btn-collapse btn-sm""&gt;&lt;/a&gt;&lt;a href=""#""&gt;"&amp;G376&amp;"&lt;/a&gt; &lt;span id=""playthrough_totals_"&amp;VLOOKUP(G376,Zones!A:B,2,0)&amp;"""&gt;&lt;/span&gt;&lt;/h3&gt;&lt;ul id="""&amp;_xlfn.ENCODEURL(G376)&amp;"col"" class=""collapse in""&gt;"</f>
        <v>&lt;/ul&gt;&lt;h3 id="Ancient%20Forest"&gt;&lt;a href="#Ancient%20Forest_col" data-toggle="collapse" class="btn btn-primary btn-collapse btn-sm"&gt;&lt;/a&gt;&lt;a href="#"&gt;Ancient Forest&lt;/a&gt; &lt;span id="playthrough_totals_46"&gt;&lt;/span&gt;&lt;/h3&gt;&lt;ul id="Ancient%20Forestcol" class="collapse in"&gt;</v>
      </c>
      <c r="K376" s="1" t="str">
        <f>"&lt;li data-id=""playthrough_"&amp;VLOOKUP(G376,Zones!A:B,2,0)&amp;"_"&amp;C376&amp;""" class="""&amp;E376&amp;"""&gt;"&amp;H376&amp;"&lt;/li&gt;"</f>
        <v>&lt;li data-id="playthrough_46_1" class="f_none"&gt;Now that you've defeated Ultima Weapon, you can walk over the crater to the Ancient Forest. You can get here earlier with a Gold Chocobo, if you prefer.&lt;/li&gt;</v>
      </c>
      <c r="L376" s="1" t="str">
        <f t="shared" si="5"/>
        <v>&lt;/ul&gt;&lt;h3 id="Ancient%20Forest"&gt;&lt;a href="#Ancient%20Forest_col" data-toggle="collapse" class="btn btn-primary btn-collapse btn-sm"&gt;&lt;/a&gt;&lt;a href="#"&gt;Ancient Forest&lt;/a&gt; &lt;span id="playthrough_totals_46"&gt;&lt;/span&gt;&lt;/h3&gt;&lt;ul id="Ancient%20Forestcol" class="collapse in"&gt;&lt;li data-id="playthrough_46_1" class="f_none"&gt;Now that you've defeated Ultima Weapon, you can walk over the crater to the Ancient Forest. You can get here earlier with a Gold Chocobo, if you prefer.&lt;/li&gt;</v>
      </c>
      <c r="M376" s="2" t="s">
        <v>442</v>
      </c>
    </row>
    <row r="377" spans="1:13" x14ac:dyDescent="0.25">
      <c r="A377" s="1">
        <v>376</v>
      </c>
      <c r="B377" s="1">
        <f>VLOOKUP(G377,Zones!A:B,2,0)</f>
        <v>46</v>
      </c>
      <c r="C377" s="1">
        <f>COUNTIF($G$2:G377,G377)</f>
        <v>2</v>
      </c>
      <c r="D377" s="1" t="s">
        <v>414</v>
      </c>
      <c r="E377" s="1" t="s">
        <v>423</v>
      </c>
      <c r="F377" s="1">
        <f>LEN(H377)</f>
        <v>332</v>
      </c>
      <c r="G377" s="1" t="s">
        <v>38</v>
      </c>
      <c r="H377" s="1" t="s">
        <v>372</v>
      </c>
      <c r="J377" s="1" t="str">
        <f>"&lt;/ul&gt;&lt;h3 id="""&amp;_xlfn.ENCODEURL(G377)&amp;"""&gt;&lt;a href=""#"&amp;_xlfn.ENCODEURL(G377)&amp;"_col"" data-toggle=""collapse"" class=""btn btn-primary btn-collapse btn-sm""&gt;&lt;/a&gt;&lt;a href=""#""&gt;"&amp;G377&amp;"&lt;/a&gt; &lt;span id=""playthrough_totals_"&amp;VLOOKUP(G377,Zones!A:B,2,0)&amp;"""&gt;&lt;/span&gt;&lt;/h3&gt;&lt;ul id="""&amp;_xlfn.ENCODEURL(G377)&amp;"col"" class=""collapse in""&gt;"</f>
        <v>&lt;/ul&gt;&lt;h3 id="Ancient%20Forest"&gt;&lt;a href="#Ancient%20Forest_col" data-toggle="collapse" class="btn btn-primary btn-collapse btn-sm"&gt;&lt;/a&gt;&lt;a href="#"&gt;Ancient Forest&lt;/a&gt; &lt;span id="playthrough_totals_46"&gt;&lt;/span&gt;&lt;/h3&gt;&lt;ul id="Ancient%20Forestcol" class="collapse in"&gt;</v>
      </c>
      <c r="K377" s="1" t="str">
        <f>"&lt;li data-id=""playthrough_"&amp;VLOOKUP(G377,Zones!A:B,2,0)&amp;"_"&amp;C377&amp;""" class="""&amp;E377&amp;"""&gt;"&amp;H377&amp;"&lt;/li&gt;"</f>
        <v>&lt;li data-id="playthrough_46_2" class="f_none"&gt;In the first area, pick up three insects, and put them near the three flowers hanging from the top of the screen. Place the insects into the flowers and leap over before they are digested. You can pick up a Spring Gun Clip on this side, and you can grab the Supershot ST by carefully walking into the snapping flower from the right.&lt;/li&gt;</v>
      </c>
      <c r="L377" s="1" t="str">
        <f t="shared" si="5"/>
        <v>&lt;li data-id="playthrough_46_2" class="f_none"&gt;In the first area, pick up three insects, and put them near the three flowers hanging from the top of the screen. Place the insects into the flowers and leap over before they are digested. You can pick up a Spring Gun Clip on this side, and you can grab the Supershot ST by carefully walking into the snapping flower from the right.&lt;/li&gt;</v>
      </c>
      <c r="M377" s="2" t="s">
        <v>442</v>
      </c>
    </row>
    <row r="378" spans="1:13" x14ac:dyDescent="0.25">
      <c r="A378" s="1">
        <v>377</v>
      </c>
      <c r="B378" s="1">
        <f>VLOOKUP(G378,Zones!A:B,2,0)</f>
        <v>46</v>
      </c>
      <c r="C378" s="1">
        <f>COUNTIF($G$2:G378,G378)</f>
        <v>3</v>
      </c>
      <c r="D378" s="1" t="s">
        <v>414</v>
      </c>
      <c r="E378" s="1" t="s">
        <v>423</v>
      </c>
      <c r="F378" s="1">
        <f>LEN(H378)</f>
        <v>496</v>
      </c>
      <c r="G378" s="1" t="s">
        <v>38</v>
      </c>
      <c r="H378" s="1" t="s">
        <v>373</v>
      </c>
      <c r="J378" s="1" t="str">
        <f>"&lt;/ul&gt;&lt;h3 id="""&amp;_xlfn.ENCODEURL(G378)&amp;"""&gt;&lt;a href=""#"&amp;_xlfn.ENCODEURL(G378)&amp;"_col"" data-toggle=""collapse"" class=""btn btn-primary btn-collapse btn-sm""&gt;&lt;/a&gt;&lt;a href=""#""&gt;"&amp;G378&amp;"&lt;/a&gt; &lt;span id=""playthrough_totals_"&amp;VLOOKUP(G378,Zones!A:B,2,0)&amp;"""&gt;&lt;/span&gt;&lt;/h3&gt;&lt;ul id="""&amp;_xlfn.ENCODEURL(G378)&amp;"col"" class=""collapse in""&gt;"</f>
        <v>&lt;/ul&gt;&lt;h3 id="Ancient%20Forest"&gt;&lt;a href="#Ancient%20Forest_col" data-toggle="collapse" class="btn btn-primary btn-collapse btn-sm"&gt;&lt;/a&gt;&lt;a href="#"&gt;Ancient Forest&lt;/a&gt; &lt;span id="playthrough_totals_46"&gt;&lt;/span&gt;&lt;/h3&gt;&lt;ul id="Ancient%20Forestcol" class="collapse in"&gt;</v>
      </c>
      <c r="K378" s="1" t="str">
        <f>"&lt;li data-id=""playthrough_"&amp;VLOOKUP(G378,Zones!A:B,2,0)&amp;"_"&amp;C378&amp;""" class="""&amp;E378&amp;"""&gt;"&amp;H378&amp;"&lt;/li&gt;"</f>
        <v>&lt;li data-id="playthrough_46_3" class="f_none"&gt;In the second area, grab an insect, then use the vine to jump up. Place the insect in the hanging flower, then jump across. Here, you can pick up a frog. Place it on the left hanging flower, and have Cloud stand on it until it spits the frog out. That'll throw you up to a ledge with a beehive, which you can put in the snapping flower so you can access the Slash All Materia. Finally, use another frog on the right pitcher flower and have Cloud stand on it until he is thrown into the next area.&lt;/li&gt;</v>
      </c>
      <c r="L378" s="1" t="str">
        <f t="shared" si="5"/>
        <v>&lt;li data-id="playthrough_46_3" class="f_none"&gt;In the second area, grab an insect, then use the vine to jump up. Place the insect in the hanging flower, then jump across. Here, you can pick up a frog. Place it on the left hanging flower, and have Cloud stand on it until it spits the frog out. That'll throw you up to a ledge with a beehive, which you can put in the snapping flower so you can access the Slash All Materia. Finally, use another frog on the right pitcher flower and have Cloud stand on it until he is thrown into the next area.&lt;/li&gt;</v>
      </c>
      <c r="M378" s="2" t="s">
        <v>442</v>
      </c>
    </row>
    <row r="379" spans="1:13" x14ac:dyDescent="0.25">
      <c r="A379" s="1">
        <v>378</v>
      </c>
      <c r="B379" s="1">
        <f>VLOOKUP(G379,Zones!A:B,2,0)</f>
        <v>46</v>
      </c>
      <c r="C379" s="1">
        <f>COUNTIF($G$2:G379,G379)</f>
        <v>4</v>
      </c>
      <c r="D379" s="1" t="s">
        <v>414</v>
      </c>
      <c r="E379" s="1" t="s">
        <v>423</v>
      </c>
      <c r="F379" s="1">
        <f>LEN(H379)</f>
        <v>354</v>
      </c>
      <c r="G379" s="1" t="s">
        <v>38</v>
      </c>
      <c r="H379" s="1" t="s">
        <v>374</v>
      </c>
      <c r="J379" s="1" t="str">
        <f>"&lt;/ul&gt;&lt;h3 id="""&amp;_xlfn.ENCODEURL(G379)&amp;"""&gt;&lt;a href=""#"&amp;_xlfn.ENCODEURL(G379)&amp;"_col"" data-toggle=""collapse"" class=""btn btn-primary btn-collapse btn-sm""&gt;&lt;/a&gt;&lt;a href=""#""&gt;"&amp;G379&amp;"&lt;/a&gt; &lt;span id=""playthrough_totals_"&amp;VLOOKUP(G379,Zones!A:B,2,0)&amp;"""&gt;&lt;/span&gt;&lt;/h3&gt;&lt;ul id="""&amp;_xlfn.ENCODEURL(G379)&amp;"col"" class=""collapse in""&gt;"</f>
        <v>&lt;/ul&gt;&lt;h3 id="Ancient%20Forest"&gt;&lt;a href="#Ancient%20Forest_col" data-toggle="collapse" class="btn btn-primary btn-collapse btn-sm"&gt;&lt;/a&gt;&lt;a href="#"&gt;Ancient Forest&lt;/a&gt; &lt;span id="playthrough_totals_46"&gt;&lt;/span&gt;&lt;/h3&gt;&lt;ul id="Ancient%20Forestcol" class="collapse in"&gt;</v>
      </c>
      <c r="K379" s="1" t="str">
        <f>"&lt;li data-id=""playthrough_"&amp;VLOOKUP(G379,Zones!A:B,2,0)&amp;"_"&amp;C379&amp;""" class="""&amp;E379&amp;"""&gt;"&amp;H379&amp;"&lt;/li&gt;"</f>
        <v>&lt;li data-id="playthrough_46_4" class="f_none"&gt;in this third area, use two insects to jump across the hanging flowers to the vine. This will slingshot Cloud up into higher branches. First follow them up and round to the right to get the Typoon Materia. Then go back to where you were and follow the branches down to pick up the Minerva Band you could see in area 2. Use the frog to get back to area 3.&lt;/li&gt;</v>
      </c>
      <c r="L379" s="1" t="str">
        <f t="shared" si="5"/>
        <v>&lt;li data-id="playthrough_46_4" class="f_none"&gt;in this third area, use two insects to jump across the hanging flowers to the vine. This will slingshot Cloud up into higher branches. First follow them up and round to the right to get the Typoon Materia. Then go back to where you were and follow the branches down to pick up the Minerva Band you could see in area 2. Use the frog to get back to area 3.&lt;/li&gt;</v>
      </c>
      <c r="M379" s="2" t="s">
        <v>442</v>
      </c>
    </row>
    <row r="380" spans="1:13" x14ac:dyDescent="0.25">
      <c r="A380" s="1">
        <v>379</v>
      </c>
      <c r="B380" s="1">
        <f>VLOOKUP(G380,Zones!A:B,2,0)</f>
        <v>46</v>
      </c>
      <c r="C380" s="1">
        <f>COUNTIF($G$2:G380,G380)</f>
        <v>5</v>
      </c>
      <c r="D380" s="1" t="s">
        <v>414</v>
      </c>
      <c r="E380" s="1" t="s">
        <v>423</v>
      </c>
      <c r="F380" s="1">
        <f>LEN(H380)</f>
        <v>589</v>
      </c>
      <c r="G380" s="1" t="s">
        <v>38</v>
      </c>
      <c r="H380" s="1" t="s">
        <v>375</v>
      </c>
      <c r="J380" s="1" t="str">
        <f>"&lt;/ul&gt;&lt;h3 id="""&amp;_xlfn.ENCODEURL(G380)&amp;"""&gt;&lt;a href=""#"&amp;_xlfn.ENCODEURL(G380)&amp;"_col"" data-toggle=""collapse"" class=""btn btn-primary btn-collapse btn-sm""&gt;&lt;/a&gt;&lt;a href=""#""&gt;"&amp;G380&amp;"&lt;/a&gt; &lt;span id=""playthrough_totals_"&amp;VLOOKUP(G380,Zones!A:B,2,0)&amp;"""&gt;&lt;/span&gt;&lt;/h3&gt;&lt;ul id="""&amp;_xlfn.ENCODEURL(G380)&amp;"col"" class=""collapse in""&gt;"</f>
        <v>&lt;/ul&gt;&lt;h3 id="Ancient%20Forest"&gt;&lt;a href="#Ancient%20Forest_col" data-toggle="collapse" class="btn btn-primary btn-collapse btn-sm"&gt;&lt;/a&gt;&lt;a href="#"&gt;Ancient Forest&lt;/a&gt; &lt;span id="playthrough_totals_46"&gt;&lt;/span&gt;&lt;/h3&gt;&lt;ul id="Ancient%20Forestcol" class="collapse in"&gt;</v>
      </c>
      <c r="K380" s="1" t="str">
        <f>"&lt;li data-id=""playthrough_"&amp;VLOOKUP(G380,Zones!A:B,2,0)&amp;"_"&amp;C380&amp;""" class="""&amp;E380&amp;"""&gt;"&amp;H380&amp;"&lt;/li&gt;"</f>
        <v>&lt;li data-id="playthrough_46_5" class="f_none"&gt;This time, go up to the vines and, instead of jumping across the three vines, go down (use select to see the path). You'll be back in area 3, running down a rope. Head over to the right, and use an insect to jump across the hanging flower to grab the beehive. Use the beehive to close the snapping flower, use another insect to get back to the left side of the area. Use one of the insects here to lure a frog out of the hollow tree. Use the other insect to get back over to the right, and throw the frog into the far-rightest hanging flower. Stand on this until it flings you into area 4.&lt;/li&gt;</v>
      </c>
      <c r="L380" s="1" t="str">
        <f t="shared" si="5"/>
        <v>&lt;li data-id="playthrough_46_5" class="f_none"&gt;This time, go up to the vines and, instead of jumping across the three vines, go down (use select to see the path). You'll be back in area 3, running down a rope. Head over to the right, and use an insect to jump across the hanging flower to grab the beehive. Use the beehive to close the snapping flower, use another insect to get back to the left side of the area. Use one of the insects here to lure a frog out of the hollow tree. Use the other insect to get back over to the right, and throw the frog into the far-rightest hanging flower. Stand on this until it flings you into area 4.&lt;/li&gt;</v>
      </c>
      <c r="M380" s="2" t="s">
        <v>442</v>
      </c>
    </row>
    <row r="381" spans="1:13" x14ac:dyDescent="0.25">
      <c r="A381" s="1">
        <v>380</v>
      </c>
      <c r="B381" s="1">
        <f>VLOOKUP(G381,Zones!A:B,2,0)</f>
        <v>46</v>
      </c>
      <c r="C381" s="1">
        <f>COUNTIF($G$2:G381,G381)</f>
        <v>6</v>
      </c>
      <c r="D381" s="1" t="s">
        <v>414</v>
      </c>
      <c r="E381" s="1" t="s">
        <v>423</v>
      </c>
      <c r="F381" s="1">
        <f>LEN(H381)</f>
        <v>54</v>
      </c>
      <c r="G381" s="1" t="s">
        <v>38</v>
      </c>
      <c r="H381" s="1" t="s">
        <v>376</v>
      </c>
      <c r="J381" s="1" t="str">
        <f>"&lt;/ul&gt;&lt;h3 id="""&amp;_xlfn.ENCODEURL(G381)&amp;"""&gt;&lt;a href=""#"&amp;_xlfn.ENCODEURL(G381)&amp;"_col"" data-toggle=""collapse"" class=""btn btn-primary btn-collapse btn-sm""&gt;&lt;/a&gt;&lt;a href=""#""&gt;"&amp;G381&amp;"&lt;/a&gt; &lt;span id=""playthrough_totals_"&amp;VLOOKUP(G381,Zones!A:B,2,0)&amp;"""&gt;&lt;/span&gt;&lt;/h3&gt;&lt;ul id="""&amp;_xlfn.ENCODEURL(G381)&amp;"col"" class=""collapse in""&gt;"</f>
        <v>&lt;/ul&gt;&lt;h3 id="Ancient%20Forest"&gt;&lt;a href="#Ancient%20Forest_col" data-toggle="collapse" class="btn btn-primary btn-collapse btn-sm"&gt;&lt;/a&gt;&lt;a href="#"&gt;Ancient Forest&lt;/a&gt; &lt;span id="playthrough_totals_46"&gt;&lt;/span&gt;&lt;/h3&gt;&lt;ul id="Ancient%20Forestcol" class="collapse in"&gt;</v>
      </c>
      <c r="K381" s="1" t="str">
        <f>"&lt;li data-id=""playthrough_"&amp;VLOOKUP(G381,Zones!A:B,2,0)&amp;"_"&amp;C381&amp;""" class="""&amp;E381&amp;"""&gt;"&amp;H381&amp;"&lt;/li&gt;"</f>
        <v>&lt;li data-id="playthrough_46_6" class="f_none"&gt;Pick up the Apocalypse sword and an Elixir, in chests.&lt;/li&gt;</v>
      </c>
      <c r="L381" s="1" t="str">
        <f t="shared" si="5"/>
        <v>&lt;li data-id="playthrough_46_6" class="f_none"&gt;Pick up the Apocalypse sword and an Elixir, in chests.&lt;/li&gt;</v>
      </c>
      <c r="M381" s="2" t="s">
        <v>442</v>
      </c>
    </row>
    <row r="382" spans="1:13" x14ac:dyDescent="0.25">
      <c r="A382" s="1">
        <v>381</v>
      </c>
      <c r="B382" s="1">
        <f>VLOOKUP(G382,Zones!A:B,2,0)</f>
        <v>47</v>
      </c>
      <c r="C382" s="1">
        <f>COUNTIF($G$2:G382,G382)</f>
        <v>1</v>
      </c>
      <c r="D382" s="1" t="s">
        <v>414</v>
      </c>
      <c r="E382" s="1" t="s">
        <v>423</v>
      </c>
      <c r="F382" s="1">
        <f>LEN(H382)</f>
        <v>109</v>
      </c>
      <c r="G382" s="1" t="s">
        <v>39</v>
      </c>
      <c r="H382" s="1" t="s">
        <v>377</v>
      </c>
      <c r="J382" s="1" t="str">
        <f>"&lt;/ul&gt;&lt;h3 id="""&amp;_xlfn.ENCODEURL(G382)&amp;"""&gt;&lt;a href=""#"&amp;_xlfn.ENCODEURL(G382)&amp;"_col"" data-toggle=""collapse"" class=""btn btn-primary btn-collapse btn-sm""&gt;&lt;/a&gt;&lt;a href=""#""&gt;"&amp;G382&amp;"&lt;/a&gt; &lt;span id=""playthrough_totals_"&amp;VLOOKUP(G382,Zones!A:B,2,0)&amp;"""&gt;&lt;/span&gt;&lt;/h3&gt;&lt;ul id="""&amp;_xlfn.ENCODEURL(G382)&amp;"col""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2" s="1" t="str">
        <f>"&lt;li data-id=""playthrough_"&amp;VLOOKUP(G382,Zones!A:B,2,0)&amp;"_"&amp;C382&amp;""" class="""&amp;E382&amp;"""&gt;"&amp;H382&amp;"&lt;/li&gt;"</f>
        <v>&lt;li data-id="playthrough_47_1" class="f_none"&gt;Go to the northern crater and press cancel to lower the airship into it. You can still get out of here later.&lt;/li&gt;</v>
      </c>
      <c r="L382" s="1" t="str">
        <f t="shared" si="5"/>
        <v>&lt;/ul&gt;&lt;h3 id="Northern%20Crater"&gt;&lt;a href="#Northern%20Crater_col" data-toggle="collapse" class="btn btn-primary btn-collapse btn-sm"&gt;&lt;/a&gt;&lt;a href="#"&gt;Northern Crater&lt;/a&gt; &lt;span id="playthrough_totals_47"&gt;&lt;/span&gt;&lt;/h3&gt;&lt;ul id="Northern%20Cratercol" class="collapse in"&gt;&lt;li data-id="playthrough_47_1" class="f_none"&gt;Go to the northern crater and press cancel to lower the airship into it. You can still get out of here later.&lt;/li&gt;</v>
      </c>
      <c r="M382" s="2" t="s">
        <v>442</v>
      </c>
    </row>
    <row r="383" spans="1:13" x14ac:dyDescent="0.25">
      <c r="A383" s="1">
        <v>382</v>
      </c>
      <c r="B383" s="1">
        <f>VLOOKUP(G383,Zones!A:B,2,0)</f>
        <v>47</v>
      </c>
      <c r="C383" s="1">
        <f>COUNTIF($G$2:G383,G383)</f>
        <v>2</v>
      </c>
      <c r="D383" s="1" t="s">
        <v>414</v>
      </c>
      <c r="E383" s="1" t="s">
        <v>423</v>
      </c>
      <c r="F383" s="1">
        <f>LEN(H383)</f>
        <v>181</v>
      </c>
      <c r="G383" s="1" t="s">
        <v>39</v>
      </c>
      <c r="H383" s="1" t="s">
        <v>378</v>
      </c>
      <c r="J383" s="1" t="str">
        <f>"&lt;/ul&gt;&lt;h3 id="""&amp;_xlfn.ENCODEURL(G383)&amp;"""&gt;&lt;a href=""#"&amp;_xlfn.ENCODEURL(G383)&amp;"_col"" data-toggle=""collapse"" class=""btn btn-primary btn-collapse btn-sm""&gt;&lt;/a&gt;&lt;a href=""#""&gt;"&amp;G383&amp;"&lt;/a&gt; &lt;span id=""playthrough_totals_"&amp;VLOOKUP(G383,Zones!A:B,2,0)&amp;"""&gt;&lt;/span&gt;&lt;/h3&gt;&lt;ul id="""&amp;_xlfn.ENCODEURL(G383)&amp;"col""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3" s="1" t="str">
        <f>"&lt;li data-id=""playthrough_"&amp;VLOOKUP(G383,Zones!A:B,2,0)&amp;"_"&amp;C383&amp;""" class="""&amp;E383&amp;"""&gt;"&amp;H383&amp;"&lt;/li&gt;"</f>
        <v>&lt;li data-id="playthrough_47_2" class="f_none"&gt;Pick up the save crystal in the first chest you come to. Go down the spiral, and pick up the guard source from the chest. You can learn Dragon Force from the Dark Dragons down here.&lt;/li&gt;</v>
      </c>
      <c r="L383" s="1" t="str">
        <f t="shared" si="5"/>
        <v>&lt;li data-id="playthrough_47_2" class="f_none"&gt;Pick up the save crystal in the first chest you come to. Go down the spiral, and pick up the guard source from the chest. You can learn Dragon Force from the Dark Dragons down here.&lt;/li&gt;</v>
      </c>
      <c r="M383" s="2" t="s">
        <v>442</v>
      </c>
    </row>
    <row r="384" spans="1:13" x14ac:dyDescent="0.25">
      <c r="A384" s="1">
        <v>383</v>
      </c>
      <c r="B384" s="1">
        <f>VLOOKUP(G384,Zones!A:B,2,0)</f>
        <v>47</v>
      </c>
      <c r="C384" s="1">
        <f>COUNTIF($G$2:G384,G384)</f>
        <v>3</v>
      </c>
      <c r="D384" s="1" t="s">
        <v>414</v>
      </c>
      <c r="E384" s="1" t="s">
        <v>423</v>
      </c>
      <c r="F384" s="1">
        <f>LEN(H384)</f>
        <v>122</v>
      </c>
      <c r="G384" s="1" t="s">
        <v>39</v>
      </c>
      <c r="H384" s="1" t="s">
        <v>379</v>
      </c>
      <c r="J384" s="1" t="str">
        <f>"&lt;/ul&gt;&lt;h3 id="""&amp;_xlfn.ENCODEURL(G384)&amp;"""&gt;&lt;a href=""#"&amp;_xlfn.ENCODEURL(G384)&amp;"_col"" data-toggle=""collapse"" class=""btn btn-primary btn-collapse btn-sm""&gt;&lt;/a&gt;&lt;a href=""#""&gt;"&amp;G384&amp;"&lt;/a&gt; &lt;span id=""playthrough_totals_"&amp;VLOOKUP(G384,Zones!A:B,2,0)&amp;"""&gt;&lt;/span&gt;&lt;/h3&gt;&lt;ul id="""&amp;_xlfn.ENCODEURL(G384)&amp;"col""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4" s="1" t="str">
        <f>"&lt;li data-id=""playthrough_"&amp;VLOOKUP(G384,Zones!A:B,2,0)&amp;"_"&amp;C384&amp;""" class="""&amp;E384&amp;"""&gt;"&amp;H384&amp;"&lt;/li&gt;"</f>
        <v>&lt;li data-id="playthrough_47_3" class="f_none"&gt;On the next screen, go down via the right side to pick up a Guard Source. Carry on down on the right to get a Mind Source.&lt;/li&gt;</v>
      </c>
      <c r="L384" s="1" t="str">
        <f t="shared" si="5"/>
        <v>&lt;li data-id="playthrough_47_3" class="f_none"&gt;On the next screen, go down via the right side to pick up a Guard Source. Carry on down on the right to get a Mind Source.&lt;/li&gt;</v>
      </c>
      <c r="M384" s="2" t="s">
        <v>442</v>
      </c>
    </row>
    <row r="385" spans="1:13" x14ac:dyDescent="0.25">
      <c r="A385" s="1">
        <v>384</v>
      </c>
      <c r="B385" s="1">
        <f>VLOOKUP(G385,Zones!A:B,2,0)</f>
        <v>47</v>
      </c>
      <c r="C385" s="1">
        <f>COUNTIF($G$2:G385,G385)</f>
        <v>4</v>
      </c>
      <c r="D385" s="1" t="s">
        <v>414</v>
      </c>
      <c r="E385" s="1" t="s">
        <v>423</v>
      </c>
      <c r="F385" s="1">
        <f>LEN(H385)</f>
        <v>192</v>
      </c>
      <c r="G385" s="1" t="s">
        <v>39</v>
      </c>
      <c r="H385" s="1" t="s">
        <v>380</v>
      </c>
      <c r="J385" s="1" t="str">
        <f>"&lt;/ul&gt;&lt;h3 id="""&amp;_xlfn.ENCODEURL(G385)&amp;"""&gt;&lt;a href=""#"&amp;_xlfn.ENCODEURL(G385)&amp;"_col"" data-toggle=""collapse"" class=""btn btn-primary btn-collapse btn-sm""&gt;&lt;/a&gt;&lt;a href=""#""&gt;"&amp;G385&amp;"&lt;/a&gt; &lt;span id=""playthrough_totals_"&amp;VLOOKUP(G385,Zones!A:B,2,0)&amp;"""&gt;&lt;/span&gt;&lt;/h3&gt;&lt;ul id="""&amp;_xlfn.ENCODEURL(G385)&amp;"col""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5" s="1" t="str">
        <f>"&lt;li data-id=""playthrough_"&amp;VLOOKUP(G385,Zones!A:B,2,0)&amp;"_"&amp;C385&amp;""" class="""&amp;E385&amp;"""&gt;"&amp;H385&amp;"&lt;/li&gt;"</f>
        <v>&lt;li data-id="playthrough_47_4" class="f_none"&gt;Go left and climb back up to get a magic source and an elixir. Climb up a bit further for a Power Source, with a HP Absorb Materia hanging out on the same ledge. Run back down to the new area.&lt;/li&gt;</v>
      </c>
      <c r="L385" s="1" t="str">
        <f t="shared" si="5"/>
        <v>&lt;li data-id="playthrough_47_4" class="f_none"&gt;Go left and climb back up to get a magic source and an elixir. Climb up a bit further for a Power Source, with a HP Absorb Materia hanging out on the same ledge. Run back down to the new area.&lt;/li&gt;</v>
      </c>
      <c r="M385" s="2" t="s">
        <v>442</v>
      </c>
    </row>
    <row r="386" spans="1:13" x14ac:dyDescent="0.25">
      <c r="A386" s="1">
        <v>385</v>
      </c>
      <c r="B386" s="1">
        <f>VLOOKUP(G386,Zones!A:B,2,0)</f>
        <v>47</v>
      </c>
      <c r="C386" s="1">
        <f>COUNTIF($G$2:G386,G386)</f>
        <v>5</v>
      </c>
      <c r="D386" s="1" t="s">
        <v>414</v>
      </c>
      <c r="E386" s="1" t="s">
        <v>423</v>
      </c>
      <c r="F386" s="1">
        <f>LEN(H386)</f>
        <v>80</v>
      </c>
      <c r="G386" s="1" t="s">
        <v>39</v>
      </c>
      <c r="H386" s="1" t="s">
        <v>381</v>
      </c>
      <c r="J386" s="1" t="str">
        <f>"&lt;/ul&gt;&lt;h3 id="""&amp;_xlfn.ENCODEURL(G386)&amp;"""&gt;&lt;a href=""#"&amp;_xlfn.ENCODEURL(G386)&amp;"_col"" data-toggle=""collapse"" class=""btn btn-primary btn-collapse btn-sm""&gt;&lt;/a&gt;&lt;a href=""#""&gt;"&amp;G386&amp;"&lt;/a&gt; &lt;span id=""playthrough_totals_"&amp;VLOOKUP(G386,Zones!A:B,2,0)&amp;"""&gt;&lt;/span&gt;&lt;/h3&gt;&lt;ul id="""&amp;_xlfn.ENCODEURL(G386)&amp;"col""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6" s="1" t="str">
        <f>"&lt;li data-id=""playthrough_"&amp;VLOOKUP(G386,Zones!A:B,2,0)&amp;"_"&amp;C386&amp;""" class="""&amp;E386&amp;"""&gt;"&amp;H386&amp;"&lt;/li&gt;"</f>
        <v>&lt;li data-id="playthrough_47_5" class="f_none"&gt;In this new area, run to the right to drop down to the ledge with a Mind Source.&lt;/li&gt;</v>
      </c>
      <c r="L386" s="1" t="str">
        <f t="shared" si="5"/>
        <v>&lt;li data-id="playthrough_47_5" class="f_none"&gt;In this new area, run to the right to drop down to the ledge with a Mind Source.&lt;/li&gt;</v>
      </c>
      <c r="M386" s="2" t="s">
        <v>442</v>
      </c>
    </row>
    <row r="387" spans="1:13" x14ac:dyDescent="0.25">
      <c r="A387" s="1">
        <v>386</v>
      </c>
      <c r="B387" s="1">
        <f>VLOOKUP(G387,Zones!A:B,2,0)</f>
        <v>47</v>
      </c>
      <c r="C387" s="1">
        <f>COUNTIF($G$2:G387,G387)</f>
        <v>6</v>
      </c>
      <c r="D387" s="1" t="s">
        <v>414</v>
      </c>
      <c r="E387" s="1" t="s">
        <v>423</v>
      </c>
      <c r="F387" s="1">
        <f>LEN(H387)</f>
        <v>109</v>
      </c>
      <c r="G387" s="1" t="s">
        <v>39</v>
      </c>
      <c r="H387" s="1" t="s">
        <v>382</v>
      </c>
      <c r="J387" s="1" t="str">
        <f>"&lt;/ul&gt;&lt;h3 id="""&amp;_xlfn.ENCODEURL(G387)&amp;"""&gt;&lt;a href=""#"&amp;_xlfn.ENCODEURL(G387)&amp;"_col"" data-toggle=""collapse"" class=""btn btn-primary btn-collapse btn-sm""&gt;&lt;/a&gt;&lt;a href=""#""&gt;"&amp;G387&amp;"&lt;/a&gt; &lt;span id=""playthrough_totals_"&amp;VLOOKUP(G387,Zones!A:B,2,0)&amp;"""&gt;&lt;/span&gt;&lt;/h3&gt;&lt;ul id="""&amp;_xlfn.ENCODEURL(G387)&amp;"col""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7" s="1" t="str">
        <f>"&lt;li data-id=""playthrough_"&amp;VLOOKUP(G387,Zones!A:B,2,0)&amp;"_"&amp;C387&amp;""" class="""&amp;E387&amp;"""&gt;"&amp;H387&amp;"&lt;/li&gt;"</f>
        <v>&lt;li data-id="playthrough_47_6" class="f_none"&gt;Jump up and go over to the other side of the Mind Source chest. You can enter the cave to obtain a Megalixer.&lt;/li&gt;</v>
      </c>
      <c r="L387" s="1" t="str">
        <f t="shared" ref="L387:L422" si="6">IF(G387&lt;&gt;G386,J387&amp;K387,K387)</f>
        <v>&lt;li data-id="playthrough_47_6" class="f_none"&gt;Jump up and go over to the other side of the Mind Source chest. You can enter the cave to obtain a Megalixer.&lt;/li&gt;</v>
      </c>
      <c r="M387" s="2" t="s">
        <v>442</v>
      </c>
    </row>
    <row r="388" spans="1:13" x14ac:dyDescent="0.25">
      <c r="A388" s="1">
        <v>387</v>
      </c>
      <c r="B388" s="1">
        <f>VLOOKUP(G388,Zones!A:B,2,0)</f>
        <v>47</v>
      </c>
      <c r="C388" s="1">
        <f>COUNTIF($G$2:G388,G388)</f>
        <v>7</v>
      </c>
      <c r="D388" s="1" t="s">
        <v>414</v>
      </c>
      <c r="E388" s="1" t="s">
        <v>423</v>
      </c>
      <c r="F388" s="1">
        <f>LEN(H388)</f>
        <v>118</v>
      </c>
      <c r="G388" s="1" t="s">
        <v>39</v>
      </c>
      <c r="H388" s="1" t="s">
        <v>383</v>
      </c>
      <c r="J388" s="1" t="str">
        <f>"&lt;/ul&gt;&lt;h3 id="""&amp;_xlfn.ENCODEURL(G388)&amp;"""&gt;&lt;a href=""#"&amp;_xlfn.ENCODEURL(G388)&amp;"_col"" data-toggle=""collapse"" class=""btn btn-primary btn-collapse btn-sm""&gt;&lt;/a&gt;&lt;a href=""#""&gt;"&amp;G388&amp;"&lt;/a&gt; &lt;span id=""playthrough_totals_"&amp;VLOOKUP(G388,Zones!A:B,2,0)&amp;"""&gt;&lt;/span&gt;&lt;/h3&gt;&lt;ul id="""&amp;_xlfn.ENCODEURL(G388)&amp;"col""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8" s="1" t="str">
        <f>"&lt;li data-id=""playthrough_"&amp;VLOOKUP(G388,Zones!A:B,2,0)&amp;"_"&amp;C388&amp;""" class="""&amp;E388&amp;"""&gt;"&amp;H388&amp;"&lt;/li&gt;"</f>
        <v>&lt;li data-id="playthrough_47_7" class="f_none"&gt;Come back out to the ledge and go all the way left to jump down to a lower ledge with a chest containing a Hero Drink.&lt;/li&gt;</v>
      </c>
      <c r="L388" s="1" t="str">
        <f t="shared" si="6"/>
        <v>&lt;li data-id="playthrough_47_7" class="f_none"&gt;Come back out to the ledge and go all the way left to jump down to a lower ledge with a chest containing a Hero Drink.&lt;/li&gt;</v>
      </c>
      <c r="M388" s="2" t="s">
        <v>442</v>
      </c>
    </row>
    <row r="389" spans="1:13" x14ac:dyDescent="0.25">
      <c r="A389" s="1">
        <v>388</v>
      </c>
      <c r="B389" s="1">
        <f>VLOOKUP(G389,Zones!A:B,2,0)</f>
        <v>47</v>
      </c>
      <c r="C389" s="1">
        <f>COUNTIF($G$2:G389,G389)</f>
        <v>8</v>
      </c>
      <c r="D389" s="1" t="s">
        <v>414</v>
      </c>
      <c r="E389" s="1" t="s">
        <v>423</v>
      </c>
      <c r="F389" s="1">
        <f>LEN(H389)</f>
        <v>196</v>
      </c>
      <c r="G389" s="1" t="s">
        <v>39</v>
      </c>
      <c r="H389" s="1" t="s">
        <v>384</v>
      </c>
      <c r="J389" s="1" t="str">
        <f>"&lt;/ul&gt;&lt;h3 id="""&amp;_xlfn.ENCODEURL(G389)&amp;"""&gt;&lt;a href=""#"&amp;_xlfn.ENCODEURL(G389)&amp;"_col"" data-toggle=""collapse"" class=""btn btn-primary btn-collapse btn-sm""&gt;&lt;/a&gt;&lt;a href=""#""&gt;"&amp;G389&amp;"&lt;/a&gt; &lt;span id=""playthrough_totals_"&amp;VLOOKUP(G389,Zones!A:B,2,0)&amp;"""&gt;&lt;/span&gt;&lt;/h3&gt;&lt;ul id="""&amp;_xlfn.ENCODEURL(G389)&amp;"col""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9" s="1" t="str">
        <f>"&lt;li data-id=""playthrough_"&amp;VLOOKUP(G389,Zones!A:B,2,0)&amp;"_"&amp;C389&amp;""" class="""&amp;E389&amp;"""&gt;"&amp;H389&amp;"&lt;/li&gt;"</f>
        <v>&lt;li data-id="playthrough_47_8" class="f_none"&gt;Go into the cave near the Hero Drink. Pick up the Guard Source, then go north and into the tunnel. You'll come out near the chest containing a Power Source. Finally, exit this screen to the north.&lt;/li&gt;</v>
      </c>
      <c r="L389" s="1" t="str">
        <f t="shared" si="6"/>
        <v>&lt;li data-id="playthrough_47_8" class="f_none"&gt;Go into the cave near the Hero Drink. Pick up the Guard Source, then go north and into the tunnel. You'll come out near the chest containing a Power Source. Finally, exit this screen to the north.&lt;/li&gt;</v>
      </c>
      <c r="M389" s="2" t="s">
        <v>442</v>
      </c>
    </row>
    <row r="390" spans="1:13" x14ac:dyDescent="0.25">
      <c r="A390" s="1">
        <v>389</v>
      </c>
      <c r="B390" s="1">
        <f>VLOOKUP(G390,Zones!A:B,2,0)</f>
        <v>47</v>
      </c>
      <c r="C390" s="1">
        <f>COUNTIF($G$2:G390,G390)</f>
        <v>9</v>
      </c>
      <c r="D390" s="1" t="s">
        <v>414</v>
      </c>
      <c r="E390" s="1" t="s">
        <v>423</v>
      </c>
      <c r="F390" s="1">
        <f>LEN(H390)</f>
        <v>271</v>
      </c>
      <c r="G390" s="1" t="s">
        <v>39</v>
      </c>
      <c r="H390" s="1" t="s">
        <v>385</v>
      </c>
      <c r="J390" s="1" t="str">
        <f>"&lt;/ul&gt;&lt;h3 id="""&amp;_xlfn.ENCODEURL(G390)&amp;"""&gt;&lt;a href=""#"&amp;_xlfn.ENCODEURL(G390)&amp;"_col"" data-toggle=""collapse"" class=""btn btn-primary btn-collapse btn-sm""&gt;&lt;/a&gt;&lt;a href=""#""&gt;"&amp;G390&amp;"&lt;/a&gt; &lt;span id=""playthrough_totals_"&amp;VLOOKUP(G390,Zones!A:B,2,0)&amp;"""&gt;&lt;/span&gt;&lt;/h3&gt;&lt;ul id="""&amp;_xlfn.ENCODEURL(G390)&amp;"col""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90" s="1" t="str">
        <f>"&lt;li data-id=""playthrough_"&amp;VLOOKUP(G390,Zones!A:B,2,0)&amp;"_"&amp;C390&amp;""" class="""&amp;E390&amp;"""&gt;"&amp;H390&amp;"&lt;/li&gt;"</f>
        <v>&lt;li data-id="playthrough_47_9" class="f_none"&gt;Go down as far as you can, sticking to the right side of the screen and running through the interconnecting tunnels when necessary. Eventually, you can drop off the bottom of the screen and meet up with your party members. Consider using the save crystal before doing so.&lt;/li&gt;</v>
      </c>
      <c r="L390" s="1" t="str">
        <f t="shared" si="6"/>
        <v>&lt;li data-id="playthrough_47_9" class="f_none"&gt;Go down as far as you can, sticking to the right side of the screen and running through the interconnecting tunnels when necessary. Eventually, you can drop off the bottom of the screen and meet up with your party members. Consider using the save crystal before doing so.&lt;/li&gt;</v>
      </c>
      <c r="M390" s="2" t="s">
        <v>442</v>
      </c>
    </row>
    <row r="391" spans="1:13" x14ac:dyDescent="0.25">
      <c r="A391" s="1">
        <v>390</v>
      </c>
      <c r="B391" s="1">
        <f>VLOOKUP(G391,Zones!A:B,2,0)</f>
        <v>47</v>
      </c>
      <c r="C391" s="1">
        <f>COUNTIF($G$2:G391,G391)</f>
        <v>10</v>
      </c>
      <c r="D391" s="1" t="s">
        <v>414</v>
      </c>
      <c r="E391" s="1" t="s">
        <v>423</v>
      </c>
      <c r="F391" s="1">
        <f>LEN(H391)</f>
        <v>80</v>
      </c>
      <c r="G391" s="1" t="s">
        <v>39</v>
      </c>
      <c r="H391" s="1" t="s">
        <v>386</v>
      </c>
      <c r="J391" s="1" t="str">
        <f>"&lt;/ul&gt;&lt;h3 id="""&amp;_xlfn.ENCODEURL(G391)&amp;"""&gt;&lt;a href=""#"&amp;_xlfn.ENCODEURL(G391)&amp;"_col"" data-toggle=""collapse"" class=""btn btn-primary btn-collapse btn-sm""&gt;&lt;/a&gt;&lt;a href=""#""&gt;"&amp;G391&amp;"&lt;/a&gt; &lt;span id=""playthrough_totals_"&amp;VLOOKUP(G391,Zones!A:B,2,0)&amp;"""&gt;&lt;/span&gt;&lt;/h3&gt;&lt;ul id="""&amp;_xlfn.ENCODEURL(G391)&amp;"col""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91" s="1" t="str">
        <f>"&lt;li data-id=""playthrough_"&amp;VLOOKUP(G391,Zones!A:B,2,0)&amp;"_"&amp;C391&amp;""" class="""&amp;E391&amp;"""&gt;"&amp;H391&amp;"&lt;/li&gt;"</f>
        <v>&lt;li data-id="playthrough_47_10" class="f_none"&gt;When you first split the party, send everyone except Tifa left. Tifa goes right.&lt;/li&gt;</v>
      </c>
      <c r="L391" s="1" t="str">
        <f t="shared" si="6"/>
        <v>&lt;li data-id="playthrough_47_10" class="f_none"&gt;When you first split the party, send everyone except Tifa left. Tifa goes right.&lt;/li&gt;</v>
      </c>
      <c r="M391" s="2" t="s">
        <v>442</v>
      </c>
    </row>
    <row r="392" spans="1:13" x14ac:dyDescent="0.25">
      <c r="A392" s="1">
        <v>391</v>
      </c>
      <c r="B392" s="1">
        <f>VLOOKUP(G392,Zones!A:B,2,0)</f>
        <v>47</v>
      </c>
      <c r="C392" s="1">
        <f>COUNTIF($G$2:G392,G392)</f>
        <v>11</v>
      </c>
      <c r="D392" s="1" t="s">
        <v>414</v>
      </c>
      <c r="E392" s="1" t="s">
        <v>423</v>
      </c>
      <c r="F392" s="1">
        <f>LEN(H392)</f>
        <v>83</v>
      </c>
      <c r="G392" s="1" t="s">
        <v>39</v>
      </c>
      <c r="H392" s="1" t="s">
        <v>387</v>
      </c>
      <c r="J392" s="1" t="str">
        <f>"&lt;/ul&gt;&lt;h3 id="""&amp;_xlfn.ENCODEURL(G392)&amp;"""&gt;&lt;a href=""#"&amp;_xlfn.ENCODEURL(G392)&amp;"_col"" data-toggle=""collapse"" class=""btn btn-primary btn-collapse btn-sm""&gt;&lt;/a&gt;&lt;a href=""#""&gt;"&amp;G392&amp;"&lt;/a&gt; &lt;span id=""playthrough_totals_"&amp;VLOOKUP(G392,Zones!A:B,2,0)&amp;"""&gt;&lt;/span&gt;&lt;/h3&gt;&lt;ul id="""&amp;_xlfn.ENCODEURL(G392)&amp;"col""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92" s="1" t="str">
        <f>"&lt;li data-id=""playthrough_"&amp;VLOOKUP(G392,Zones!A:B,2,0)&amp;"_"&amp;C392&amp;""" class="""&amp;E392&amp;"""&gt;"&amp;H392&amp;"&lt;/li&gt;"</f>
        <v>&lt;li data-id="playthrough_47_11" class="f_none"&gt;At the second split, send Cloud, Vincent and Cait Sith down, everyone else goes up.&lt;/li&gt;</v>
      </c>
      <c r="L392" s="1" t="str">
        <f t="shared" si="6"/>
        <v>&lt;li data-id="playthrough_47_11" class="f_none"&gt;At the second split, send Cloud, Vincent and Cait Sith down, everyone else goes up.&lt;/li&gt;</v>
      </c>
      <c r="M392" s="2" t="s">
        <v>442</v>
      </c>
    </row>
    <row r="393" spans="1:13" x14ac:dyDescent="0.25">
      <c r="A393" s="1">
        <v>392</v>
      </c>
      <c r="B393" s="1">
        <f>VLOOKUP(G393,Zones!A:B,2,0)</f>
        <v>48</v>
      </c>
      <c r="C393" s="1">
        <f>COUNTIF($G$2:G393,G393)</f>
        <v>1</v>
      </c>
      <c r="D393" s="1" t="s">
        <v>414</v>
      </c>
      <c r="E393" s="1" t="s">
        <v>423</v>
      </c>
      <c r="F393" s="1">
        <f>LEN(H393)</f>
        <v>78</v>
      </c>
      <c r="G393" s="1" t="s">
        <v>502</v>
      </c>
      <c r="H393" s="1" t="s">
        <v>388</v>
      </c>
      <c r="J393" s="1" t="str">
        <f>"&lt;/ul&gt;&lt;h3 id="""&amp;_xlfn.ENCODEURL(G393)&amp;"""&gt;&lt;a href=""#"&amp;_xlfn.ENCODEURL(G393)&amp;"_col"" data-toggle=""collapse"" class=""btn btn-primary btn-collapse btn-sm""&gt;&lt;/a&gt;&lt;a href=""#""&gt;"&amp;G393&amp;"&lt;/a&gt; &lt;span id=""playthrough_totals_"&amp;VLOOKUP(G393,Zones!A:B,2,0)&amp;"""&gt;&lt;/span&gt;&lt;/h3&gt;&lt;ul id="""&amp;_xlfn.ENCODEURL(G393)&amp;"col""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K393" s="1" t="str">
        <f>"&lt;li data-id=""playthrough_"&amp;VLOOKUP(G393,Zones!A:B,2,0)&amp;"_"&amp;C393&amp;""" class="""&amp;E393&amp;"""&gt;"&amp;H393&amp;"&lt;/li&gt;"</f>
        <v>&lt;li data-id="playthrough_48_1" class="f_none"&gt;There are chests containing a Remedy, Elixir, and X-Potion in this first area.&lt;/li&gt;</v>
      </c>
      <c r="L393" s="1" t="str">
        <f t="shared" si="6"/>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in"&gt;&lt;li data-id="playthrough_48_1" class="f_none"&gt;There are chests containing a Remedy, Elixir, and X-Potion in this first area.&lt;/li&gt;</v>
      </c>
      <c r="M393" s="2" t="s">
        <v>442</v>
      </c>
    </row>
    <row r="394" spans="1:13" x14ac:dyDescent="0.25">
      <c r="A394" s="1">
        <v>393</v>
      </c>
      <c r="B394" s="1">
        <f>VLOOKUP(G394,Zones!A:B,2,0)</f>
        <v>48</v>
      </c>
      <c r="C394" s="1">
        <f>COUNTIF($G$2:G394,G394)</f>
        <v>2</v>
      </c>
      <c r="D394" s="1" t="s">
        <v>414</v>
      </c>
      <c r="E394" s="1" t="s">
        <v>423</v>
      </c>
      <c r="F394" s="1">
        <f>LEN(H394)</f>
        <v>251</v>
      </c>
      <c r="G394" s="1" t="s">
        <v>502</v>
      </c>
      <c r="H394" s="1" t="s">
        <v>389</v>
      </c>
      <c r="J394" s="1" t="str">
        <f>"&lt;/ul&gt;&lt;h3 id="""&amp;_xlfn.ENCODEURL(G394)&amp;"""&gt;&lt;a href=""#"&amp;_xlfn.ENCODEURL(G394)&amp;"_col"" data-toggle=""collapse"" class=""btn btn-primary btn-collapse btn-sm""&gt;&lt;/a&gt;&lt;a href=""#""&gt;"&amp;G394&amp;"&lt;/a&gt; &lt;span id=""playthrough_totals_"&amp;VLOOKUP(G394,Zones!A:B,2,0)&amp;"""&gt;&lt;/span&gt;&lt;/h3&gt;&lt;ul id="""&amp;_xlfn.ENCODEURL(G394)&amp;"col""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K394" s="1" t="str">
        <f>"&lt;li data-id=""playthrough_"&amp;VLOOKUP(G394,Zones!A:B,2,0)&amp;"_"&amp;C394&amp;""" class="""&amp;E394&amp;"""&gt;"&amp;H394&amp;"&lt;/li&gt;"</f>
        <v>&lt;li data-id="playthrough_48_2" class="f_none"&gt;In the second area, jump down to the path. There's a Turbo Ether in the chest near the bit where you can climb back up, a vaccine to the right, and a Magic Counter materia when you loop round to the left. It's in the Mako examine the side of the path.&lt;/li&gt;</v>
      </c>
      <c r="L394" s="1" t="str">
        <f t="shared" si="6"/>
        <v>&lt;li data-id="playthrough_48_2" class="f_none"&gt;In the second area, jump down to the path. There's a Turbo Ether in the chest near the bit where you can climb back up, a vaccine to the right, and a Magic Counter materia when you loop round to the left. It's in the Mako examine the side of the path.&lt;/li&gt;</v>
      </c>
      <c r="M394" s="2" t="s">
        <v>442</v>
      </c>
    </row>
    <row r="395" spans="1:13" x14ac:dyDescent="0.25">
      <c r="A395" s="1">
        <v>394</v>
      </c>
      <c r="B395" s="1">
        <f>VLOOKUP(G395,Zones!A:B,2,0)</f>
        <v>48</v>
      </c>
      <c r="C395" s="1">
        <f>COUNTIF($G$2:G395,G395)</f>
        <v>3</v>
      </c>
      <c r="D395" s="1" t="s">
        <v>414</v>
      </c>
      <c r="E395" s="1" t="s">
        <v>423</v>
      </c>
      <c r="F395" s="1">
        <f>LEN(H395)</f>
        <v>184</v>
      </c>
      <c r="G395" s="1" t="s">
        <v>502</v>
      </c>
      <c r="H395" s="1" t="s">
        <v>390</v>
      </c>
      <c r="J395" s="1" t="str">
        <f>"&lt;/ul&gt;&lt;h3 id="""&amp;_xlfn.ENCODEURL(G395)&amp;"""&gt;&lt;a href=""#"&amp;_xlfn.ENCODEURL(G395)&amp;"_col"" data-toggle=""collapse"" class=""btn btn-primary btn-collapse btn-sm""&gt;&lt;/a&gt;&lt;a href=""#""&gt;"&amp;G395&amp;"&lt;/a&gt; &lt;span id=""playthrough_totals_"&amp;VLOOKUP(G395,Zones!A:B,2,0)&amp;"""&gt;&lt;/span&gt;&lt;/h3&gt;&lt;ul id="""&amp;_xlfn.ENCODEURL(G395)&amp;"col""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K395" s="1" t="str">
        <f>"&lt;li data-id=""playthrough_"&amp;VLOOKUP(G395,Zones!A:B,2,0)&amp;"_"&amp;C395&amp;""" class="""&amp;E395&amp;"""&gt;"&amp;H395&amp;"&lt;/li&gt;"</f>
        <v>&lt;li data-id="playthrough_48_3" class="f_none"&gt;There's a Turbo Ether and a Speed Source in the chests on this screen. You can pick up the Mega-All by pressing confirm at the right time during Cloud's jump. It might take a few goes.&lt;/li&gt;</v>
      </c>
      <c r="L395" s="1" t="str">
        <f t="shared" si="6"/>
        <v>&lt;li data-id="playthrough_48_3" class="f_none"&gt;There's a Turbo Ether and a Speed Source in the chests on this screen. You can pick up the Mega-All by pressing confirm at the right time during Cloud's jump. It might take a few goes.&lt;/li&gt;</v>
      </c>
      <c r="M395" s="2" t="s">
        <v>442</v>
      </c>
    </row>
    <row r="396" spans="1:13" x14ac:dyDescent="0.25">
      <c r="A396" s="1">
        <v>395</v>
      </c>
      <c r="B396" s="1">
        <f>VLOOKUP(G396,Zones!A:B,2,0)</f>
        <v>48</v>
      </c>
      <c r="C396" s="1">
        <f>COUNTIF($G$2:G396,G396)</f>
        <v>4</v>
      </c>
      <c r="D396" s="1" t="s">
        <v>414</v>
      </c>
      <c r="E396" s="1" t="s">
        <v>423</v>
      </c>
      <c r="F396" s="1">
        <f>LEN(H396)</f>
        <v>73</v>
      </c>
      <c r="G396" s="1" t="s">
        <v>502</v>
      </c>
      <c r="H396" s="1" t="s">
        <v>391</v>
      </c>
      <c r="J396" s="1" t="str">
        <f>"&lt;/ul&gt;&lt;h3 id="""&amp;_xlfn.ENCODEURL(G396)&amp;"""&gt;&lt;a href=""#"&amp;_xlfn.ENCODEURL(G396)&amp;"_col"" data-toggle=""collapse"" class=""btn btn-primary btn-collapse btn-sm""&gt;&lt;/a&gt;&lt;a href=""#""&gt;"&amp;G396&amp;"&lt;/a&gt; &lt;span id=""playthrough_totals_"&amp;VLOOKUP(G396,Zones!A:B,2,0)&amp;"""&gt;&lt;/span&gt;&lt;/h3&gt;&lt;ul id="""&amp;_xlfn.ENCODEURL(G396)&amp;"col""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K396" s="1" t="str">
        <f>"&lt;li data-id=""playthrough_"&amp;VLOOKUP(G396,Zones!A:B,2,0)&amp;"_"&amp;C396&amp;""" class="""&amp;E396&amp;"""&gt;"&amp;H396&amp;"&lt;/li&gt;"</f>
        <v>&lt;li data-id="playthrough_48_4" class="f_none"&gt;Head to the next screen and grab the luck source. Don't go anywhere else.&lt;/li&gt;</v>
      </c>
      <c r="L396" s="1" t="str">
        <f t="shared" si="6"/>
        <v>&lt;li data-id="playthrough_48_4" class="f_none"&gt;Head to the next screen and grab the luck source. Don't go anywhere else.&lt;/li&gt;</v>
      </c>
      <c r="M396" s="2" t="s">
        <v>442</v>
      </c>
    </row>
    <row r="397" spans="1:13" x14ac:dyDescent="0.25">
      <c r="A397" s="1">
        <v>396</v>
      </c>
      <c r="B397" s="1">
        <f>VLOOKUP(G397,Zones!A:B,2,0)</f>
        <v>48</v>
      </c>
      <c r="C397" s="1">
        <f>COUNTIF($G$2:G397,G397)</f>
        <v>5</v>
      </c>
      <c r="D397" s="1" t="s">
        <v>414</v>
      </c>
      <c r="E397" s="1" t="s">
        <v>423</v>
      </c>
      <c r="F397" s="1">
        <f>LEN(H397)</f>
        <v>44</v>
      </c>
      <c r="G397" s="1" t="s">
        <v>502</v>
      </c>
      <c r="H397" s="1" t="s">
        <v>392</v>
      </c>
      <c r="J397" s="1" t="str">
        <f>"&lt;/ul&gt;&lt;h3 id="""&amp;_xlfn.ENCODEURL(G397)&amp;"""&gt;&lt;a href=""#"&amp;_xlfn.ENCODEURL(G397)&amp;"_col"" data-toggle=""collapse"" class=""btn btn-primary btn-collapse btn-sm""&gt;&lt;/a&gt;&lt;a href=""#""&gt;"&amp;G397&amp;"&lt;/a&gt; &lt;span id=""playthrough_totals_"&amp;VLOOKUP(G397,Zones!A:B,2,0)&amp;"""&gt;&lt;/span&gt;&lt;/h3&gt;&lt;ul id="""&amp;_xlfn.ENCODEURL(G397)&amp;"col""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K397" s="1" t="str">
        <f>"&lt;li data-id=""playthrough_"&amp;VLOOKUP(G397,Zones!A:B,2,0)&amp;"_"&amp;C397&amp;""" class="""&amp;E397&amp;"""&gt;"&amp;H397&amp;"&lt;/li&gt;"</f>
        <v>&lt;li data-id="playthrough_48_5" class="f_none"&gt;Now go all the way back up the way you came.&lt;/li&gt;</v>
      </c>
      <c r="L397" s="1" t="str">
        <f t="shared" si="6"/>
        <v>&lt;li data-id="playthrough_48_5" class="f_none"&gt;Now go all the way back up the way you came.&lt;/li&gt;</v>
      </c>
      <c r="M397" s="2" t="s">
        <v>442</v>
      </c>
    </row>
    <row r="398" spans="1:13" x14ac:dyDescent="0.25">
      <c r="A398" s="1">
        <v>397</v>
      </c>
      <c r="B398" s="1">
        <f>VLOOKUP(G398,Zones!A:B,2,0)</f>
        <v>49</v>
      </c>
      <c r="C398" s="1">
        <f>COUNTIF($G$2:G398,G398)</f>
        <v>1</v>
      </c>
      <c r="D398" s="1" t="s">
        <v>414</v>
      </c>
      <c r="E398" s="1" t="s">
        <v>423</v>
      </c>
      <c r="F398" s="1">
        <f>LEN(H398)</f>
        <v>659</v>
      </c>
      <c r="G398" s="1" t="s">
        <v>503</v>
      </c>
      <c r="H398" s="1" t="s">
        <v>393</v>
      </c>
      <c r="J398" s="1" t="str">
        <f>"&lt;/ul&gt;&lt;h3 id="""&amp;_xlfn.ENCODEURL(G398)&amp;"""&gt;&lt;a href=""#"&amp;_xlfn.ENCODEURL(G398)&amp;"_col"" data-toggle=""collapse"" class=""btn btn-primary btn-collapse btn-sm""&gt;&lt;/a&gt;&lt;a href=""#""&gt;"&amp;G398&amp;"&lt;/a&gt; &lt;span id=""playthrough_totals_"&amp;VLOOKUP(G398,Zones!A:B,2,0)&amp;"""&gt;&lt;/span&gt;&lt;/h3&gt;&lt;ul id="""&amp;_xlfn.ENCODEURL(G398)&amp;"col""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K398" s="1" t="str">
        <f>"&lt;li data-id=""playthrough_"&amp;VLOOKUP(G398,Zones!A:B,2,0)&amp;"_"&amp;C398&amp;""" class="""&amp;E398&amp;"""&gt;"&amp;H398&amp;"&lt;/li&gt;"</f>
        <v>&lt;li data-id="playthrough_49_1" class="f_none"&gt;Go down the right path (the one you sent Tifa down). At this point, put all of your Enemy Skills on one character. You may run into a Dragon Zombie around here, from which you can learn the skill Pandora's Box. However, this will only be used once, by one Dragon Zombie in the game. It will be used as a finishing skill on the character who deals the final blow. You can also meet Marlboro's around here, if you missed the Bad Breath skill earlier. You can also learn Roulette from Death Dealers. Finally, you can run into Pollensalta's down here, which you can manipulate to learn Angel Whisper. In other words, you can master your enemy skills materia here.&lt;/li&gt;</v>
      </c>
      <c r="L398" s="1" t="str">
        <f t="shared" si="6"/>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in"&gt;&lt;li data-id="playthrough_49_1" class="f_none"&gt;Go down the right path (the one you sent Tifa down). At this point, put all of your Enemy Skills on one character. You may run into a Dragon Zombie around here, from which you can learn the skill Pandora's Box. However, this will only be used once, by one Dragon Zombie in the game. It will be used as a finishing skill on the character who deals the final blow. You can also meet Marlboro's around here, if you missed the Bad Breath skill earlier. You can also learn Roulette from Death Dealers. Finally, you can run into Pollensalta's down here, which you can manipulate to learn Angel Whisper. In other words, you can master your enemy skills materia here.&lt;/li&gt;</v>
      </c>
      <c r="M398" s="2" t="s">
        <v>442</v>
      </c>
    </row>
    <row r="399" spans="1:13" x14ac:dyDescent="0.25">
      <c r="A399" s="1">
        <v>398</v>
      </c>
      <c r="B399" s="1">
        <f>VLOOKUP(G399,Zones!A:B,2,0)</f>
        <v>49</v>
      </c>
      <c r="C399" s="1">
        <f>COUNTIF($G$2:G399,G399)</f>
        <v>2</v>
      </c>
      <c r="D399" s="1" t="s">
        <v>414</v>
      </c>
      <c r="E399" s="1" t="s">
        <v>423</v>
      </c>
      <c r="F399" s="1">
        <f>LEN(H399)</f>
        <v>65</v>
      </c>
      <c r="G399" s="1" t="s">
        <v>503</v>
      </c>
      <c r="H399" s="1" t="s">
        <v>394</v>
      </c>
      <c r="J399" s="1" t="str">
        <f>"&lt;/ul&gt;&lt;h3 id="""&amp;_xlfn.ENCODEURL(G399)&amp;"""&gt;&lt;a href=""#"&amp;_xlfn.ENCODEURL(G399)&amp;"_col"" data-toggle=""collapse"" class=""btn btn-primary btn-collapse btn-sm""&gt;&lt;/a&gt;&lt;a href=""#""&gt;"&amp;G399&amp;"&lt;/a&gt; &lt;span id=""playthrough_totals_"&amp;VLOOKUP(G399,Zones!A:B,2,0)&amp;"""&gt;&lt;/span&gt;&lt;/h3&gt;&lt;ul id="""&amp;_xlfn.ENCODEURL(G399)&amp;"col""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K399" s="1" t="str">
        <f>"&lt;li data-id=""playthrough_"&amp;VLOOKUP(G399,Zones!A:B,2,0)&amp;"_"&amp;C399&amp;""" class="""&amp;E399&amp;"""&gt;"&amp;H399&amp;"&lt;/li&gt;"</f>
        <v>&lt;li data-id="playthrough_49_2" class="f_none"&gt;Go down the spiral and pick up the Elixir and the Mystile Armour.&lt;/li&gt;</v>
      </c>
      <c r="L399" s="1" t="str">
        <f t="shared" si="6"/>
        <v>&lt;li data-id="playthrough_49_2" class="f_none"&gt;Go down the spiral and pick up the Elixir and the Mystile Armour.&lt;/li&gt;</v>
      </c>
      <c r="M399" s="2" t="s">
        <v>442</v>
      </c>
    </row>
    <row r="400" spans="1:13" x14ac:dyDescent="0.25">
      <c r="A400" s="1">
        <v>399</v>
      </c>
      <c r="B400" s="1">
        <f>VLOOKUP(G400,Zones!A:B,2,0)</f>
        <v>49</v>
      </c>
      <c r="C400" s="1">
        <f>COUNTIF($G$2:G400,G400)</f>
        <v>3</v>
      </c>
      <c r="D400" s="1" t="s">
        <v>414</v>
      </c>
      <c r="E400" s="1" t="s">
        <v>423</v>
      </c>
      <c r="F400" s="1">
        <f>LEN(H400)</f>
        <v>146</v>
      </c>
      <c r="G400" s="1" t="s">
        <v>503</v>
      </c>
      <c r="H400" s="1" t="s">
        <v>395</v>
      </c>
      <c r="J400" s="1" t="str">
        <f>"&lt;/ul&gt;&lt;h3 id="""&amp;_xlfn.ENCODEURL(G400)&amp;"""&gt;&lt;a href=""#"&amp;_xlfn.ENCODEURL(G400)&amp;"_col"" data-toggle=""collapse"" class=""btn btn-primary btn-collapse btn-sm""&gt;&lt;/a&gt;&lt;a href=""#""&gt;"&amp;G400&amp;"&lt;/a&gt; &lt;span id=""playthrough_totals_"&amp;VLOOKUP(G400,Zones!A:B,2,0)&amp;"""&gt;&lt;/span&gt;&lt;/h3&gt;&lt;ul id="""&amp;_xlfn.ENCODEURL(G400)&amp;"col""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K400" s="1" t="str">
        <f>"&lt;li data-id=""playthrough_"&amp;VLOOKUP(G400,Zones!A:B,2,0)&amp;"_"&amp;C400&amp;""" class="""&amp;E400&amp;"""&gt;"&amp;H400&amp;"&lt;/li&gt;"</f>
        <v>&lt;li data-id="playthrough_49_3" class="f_none"&gt;Further down, you can pick up a Tetra Elemental, a speed source, and two Megalixirs. They're located to the far left and far right of this screen.&lt;/li&gt;</v>
      </c>
      <c r="L400" s="1" t="str">
        <f t="shared" si="6"/>
        <v>&lt;li data-id="playthrough_49_3" class="f_none"&gt;Further down, you can pick up a Tetra Elemental, a speed source, and two Megalixirs. They're located to the far left and far right of this screen.&lt;/li&gt;</v>
      </c>
      <c r="M400" s="2" t="s">
        <v>442</v>
      </c>
    </row>
    <row r="401" spans="1:13" x14ac:dyDescent="0.25">
      <c r="A401" s="1">
        <v>400</v>
      </c>
      <c r="B401" s="1">
        <f>VLOOKUP(G401,Zones!A:B,2,0)</f>
        <v>49</v>
      </c>
      <c r="C401" s="1">
        <f>COUNTIF($G$2:G401,G401)</f>
        <v>4</v>
      </c>
      <c r="D401" s="1" t="s">
        <v>414</v>
      </c>
      <c r="E401" s="1" t="s">
        <v>423</v>
      </c>
      <c r="F401" s="1">
        <f>LEN(H401)</f>
        <v>103</v>
      </c>
      <c r="G401" s="1" t="s">
        <v>503</v>
      </c>
      <c r="H401" s="1" t="s">
        <v>396</v>
      </c>
      <c r="J401" s="1" t="str">
        <f>"&lt;/ul&gt;&lt;h3 id="""&amp;_xlfn.ENCODEURL(G401)&amp;"""&gt;&lt;a href=""#"&amp;_xlfn.ENCODEURL(G401)&amp;"_col"" data-toggle=""collapse"" class=""btn btn-primary btn-collapse btn-sm""&gt;&lt;/a&gt;&lt;a href=""#""&gt;"&amp;G401&amp;"&lt;/a&gt; &lt;span id=""playthrough_totals_"&amp;VLOOKUP(G401,Zones!A:B,2,0)&amp;"""&gt;&lt;/span&gt;&lt;/h3&gt;&lt;ul id="""&amp;_xlfn.ENCODEURL(G401)&amp;"col""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K401" s="1" t="str">
        <f>"&lt;li data-id=""playthrough_"&amp;VLOOKUP(G401,Zones!A:B,2,0)&amp;"_"&amp;C401&amp;""" class="""&amp;E401&amp;"""&gt;"&amp;H401&amp;"&lt;/li&gt;"</f>
        <v>&lt;li data-id="playthrough_49_4" class="f_none"&gt;Climb down the dragon skeleton, and up through the exit nearby, which leads back to the left/down path.&lt;/li&gt;</v>
      </c>
      <c r="L401" s="1" t="str">
        <f t="shared" si="6"/>
        <v>&lt;li data-id="playthrough_49_4" class="f_none"&gt;Climb down the dragon skeleton, and up through the exit nearby, which leads back to the left/down path.&lt;/li&gt;</v>
      </c>
      <c r="M401" s="2" t="s">
        <v>442</v>
      </c>
    </row>
    <row r="402" spans="1:13" x14ac:dyDescent="0.25">
      <c r="A402" s="1">
        <v>401</v>
      </c>
      <c r="B402" s="1">
        <f>VLOOKUP(G402,Zones!A:B,2,0)</f>
        <v>49</v>
      </c>
      <c r="C402" s="1">
        <f>COUNTIF($G$2:G402,G402)</f>
        <v>5</v>
      </c>
      <c r="D402" s="1" t="s">
        <v>414</v>
      </c>
      <c r="E402" s="1" t="s">
        <v>423</v>
      </c>
      <c r="F402" s="1">
        <f>LEN(H402)</f>
        <v>10</v>
      </c>
      <c r="G402" s="1" t="s">
        <v>503</v>
      </c>
      <c r="H402" s="1" t="s">
        <v>40</v>
      </c>
      <c r="J402" s="1" t="str">
        <f>"&lt;/ul&gt;&lt;h3 id="""&amp;_xlfn.ENCODEURL(G402)&amp;"""&gt;&lt;a href=""#"&amp;_xlfn.ENCODEURL(G402)&amp;"_col"" data-toggle=""collapse"" class=""btn btn-primary btn-collapse btn-sm""&gt;&lt;/a&gt;&lt;a href=""#""&gt;"&amp;G402&amp;"&lt;/a&gt; &lt;span id=""playthrough_totals_"&amp;VLOOKUP(G402,Zones!A:B,2,0)&amp;"""&gt;&lt;/span&gt;&lt;/h3&gt;&lt;ul id="""&amp;_xlfn.ENCODEURL(G402)&amp;"col""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K402" s="1" t="str">
        <f>"&lt;li data-id=""playthrough_"&amp;VLOOKUP(G402,Zones!A:B,2,0)&amp;"_"&amp;C402&amp;""" class="""&amp;E402&amp;"""&gt;"&amp;H402&amp;"&lt;/li&gt;"</f>
        <v>&lt;li data-id="playthrough_49_5" class="f_none"&gt;Backtrack!&lt;/li&gt;</v>
      </c>
      <c r="L402" s="1" t="str">
        <f t="shared" si="6"/>
        <v>&lt;li data-id="playthrough_49_5" class="f_none"&gt;Backtrack!&lt;/li&gt;</v>
      </c>
      <c r="M402" s="2" t="s">
        <v>442</v>
      </c>
    </row>
    <row r="403" spans="1:13" x14ac:dyDescent="0.25">
      <c r="A403" s="1">
        <v>402</v>
      </c>
      <c r="B403" s="1">
        <f>VLOOKUP(G403,Zones!A:B,2,0)</f>
        <v>50</v>
      </c>
      <c r="C403" s="1">
        <f>COUNTIF($G$2:G403,G403)</f>
        <v>1</v>
      </c>
      <c r="D403" s="1" t="s">
        <v>414</v>
      </c>
      <c r="E403" s="1" t="s">
        <v>423</v>
      </c>
      <c r="F403" s="1">
        <f>LEN(H403)</f>
        <v>106</v>
      </c>
      <c r="G403" s="1" t="s">
        <v>504</v>
      </c>
      <c r="H403" s="1" t="s">
        <v>397</v>
      </c>
      <c r="J403" s="1" t="str">
        <f>"&lt;/ul&gt;&lt;h3 id="""&amp;_xlfn.ENCODEURL(G403)&amp;"""&gt;&lt;a href=""#"&amp;_xlfn.ENCODEURL(G403)&amp;"_col"" data-toggle=""collapse"" class=""btn btn-primary btn-collapse btn-sm""&gt;&lt;/a&gt;&lt;a href=""#""&gt;"&amp;G403&amp;"&lt;/a&gt; &lt;span id=""playthrough_totals_"&amp;VLOOKUP(G403,Zones!A:B,2,0)&amp;"""&gt;&lt;/span&gt;&lt;/h3&gt;&lt;ul id="""&amp;_xlfn.ENCODEURL(G403)&amp;"col""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3" s="1" t="str">
        <f>"&lt;li data-id=""playthrough_"&amp;VLOOKUP(G403,Zones!A:B,2,0)&amp;"_"&amp;C403&amp;""" class="""&amp;E403&amp;"""&gt;"&amp;H403&amp;"&lt;/li&gt;"</f>
        <v>&lt;li data-id="playthrough_50_1" class="f_none"&gt;In this area, you will face Magic Pots. Use an elixir on them and then defeat them for lots of exp and ap.&lt;/li&gt;</v>
      </c>
      <c r="L403" s="1" t="str">
        <f t="shared" si="6"/>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in"&gt;&lt;li data-id="playthrough_50_1" class="f_none"&gt;In this area, you will face Magic Pots. Use an elixir on them and then defeat them for lots of exp and ap.&lt;/li&gt;</v>
      </c>
      <c r="M403" s="2" t="s">
        <v>442</v>
      </c>
    </row>
    <row r="404" spans="1:13" x14ac:dyDescent="0.25">
      <c r="A404" s="1">
        <v>403</v>
      </c>
      <c r="B404" s="1">
        <f>VLOOKUP(G404,Zones!A:B,2,0)</f>
        <v>50</v>
      </c>
      <c r="C404" s="1">
        <f>COUNTIF($G$2:G404,G404)</f>
        <v>2</v>
      </c>
      <c r="D404" s="1" t="s">
        <v>414</v>
      </c>
      <c r="E404" s="1" t="s">
        <v>423</v>
      </c>
      <c r="F404" s="1">
        <f>LEN(H404)</f>
        <v>59</v>
      </c>
      <c r="G404" s="1" t="s">
        <v>504</v>
      </c>
      <c r="H404" s="1" t="s">
        <v>398</v>
      </c>
      <c r="J404" s="1" t="str">
        <f>"&lt;/ul&gt;&lt;h3 id="""&amp;_xlfn.ENCODEURL(G404)&amp;"""&gt;&lt;a href=""#"&amp;_xlfn.ENCODEURL(G404)&amp;"_col"" data-toggle=""collapse"" class=""btn btn-primary btn-collapse btn-sm""&gt;&lt;/a&gt;&lt;a href=""#""&gt;"&amp;G404&amp;"&lt;/a&gt; &lt;span id=""playthrough_totals_"&amp;VLOOKUP(G404,Zones!A:B,2,0)&amp;"""&gt;&lt;/span&gt;&lt;/h3&gt;&lt;ul id="""&amp;_xlfn.ENCODEURL(G404)&amp;"col""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4" s="1" t="str">
        <f>"&lt;li data-id=""playthrough_"&amp;VLOOKUP(G404,Zones!A:B,2,0)&amp;"_"&amp;C404&amp;""" class="""&amp;E404&amp;"""&gt;"&amp;H404&amp;"&lt;/li&gt;"</f>
        <v>&lt;li data-id="playthrough_50_2" class="f_none"&gt;You can pick up a magic source and a remedy on this screen.&lt;/li&gt;</v>
      </c>
      <c r="L404" s="1" t="str">
        <f t="shared" si="6"/>
        <v>&lt;li data-id="playthrough_50_2" class="f_none"&gt;You can pick up a magic source and a remedy on this screen.&lt;/li&gt;</v>
      </c>
      <c r="M404" s="2" t="s">
        <v>442</v>
      </c>
    </row>
    <row r="405" spans="1:13" x14ac:dyDescent="0.25">
      <c r="A405" s="1">
        <v>404</v>
      </c>
      <c r="B405" s="1">
        <f>VLOOKUP(G405,Zones!A:B,2,0)</f>
        <v>50</v>
      </c>
      <c r="C405" s="1">
        <f>COUNTIF($G$2:G405,G405)</f>
        <v>3</v>
      </c>
      <c r="D405" s="1" t="s">
        <v>414</v>
      </c>
      <c r="E405" s="1" t="s">
        <v>423</v>
      </c>
      <c r="F405" s="1">
        <f>LEN(H405)</f>
        <v>183</v>
      </c>
      <c r="G405" s="1" t="s">
        <v>504</v>
      </c>
      <c r="H405" s="1" t="s">
        <v>399</v>
      </c>
      <c r="J405" s="1" t="str">
        <f>"&lt;/ul&gt;&lt;h3 id="""&amp;_xlfn.ENCODEURL(G405)&amp;"""&gt;&lt;a href=""#"&amp;_xlfn.ENCODEURL(G405)&amp;"_col"" data-toggle=""collapse"" class=""btn btn-primary btn-collapse btn-sm""&gt;&lt;/a&gt;&lt;a href=""#""&gt;"&amp;G405&amp;"&lt;/a&gt; &lt;span id=""playthrough_totals_"&amp;VLOOKUP(G405,Zones!A:B,2,0)&amp;"""&gt;&lt;/span&gt;&lt;/h3&gt;&lt;ul id="""&amp;_xlfn.ENCODEURL(G405)&amp;"col""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5" s="1" t="str">
        <f>"&lt;li data-id=""playthrough_"&amp;VLOOKUP(G405,Zones!A:B,2,0)&amp;"_"&amp;C405&amp;""" class="""&amp;E405&amp;"""&gt;"&amp;H405&amp;"&lt;/li&gt;"</f>
        <v>&lt;li data-id="playthrough_50_3" class="f_none"&gt;Grab the vaccine and the Shield Materia, then go left from the materia to reach the chest containing the Imperial Guard. To the far right, you'll find a chest containing a Hero Drink.&lt;/li&gt;</v>
      </c>
      <c r="L405" s="1" t="str">
        <f t="shared" si="6"/>
        <v>&lt;li data-id="playthrough_50_3" class="f_none"&gt;Grab the vaccine and the Shield Materia, then go left from the materia to reach the chest containing the Imperial Guard. To the far right, you'll find a chest containing a Hero Drink.&lt;/li&gt;</v>
      </c>
      <c r="M405" s="2" t="s">
        <v>442</v>
      </c>
    </row>
    <row r="406" spans="1:13" x14ac:dyDescent="0.25">
      <c r="A406" s="1">
        <v>405</v>
      </c>
      <c r="B406" s="1">
        <f>VLOOKUP(G406,Zones!A:B,2,0)</f>
        <v>50</v>
      </c>
      <c r="C406" s="1">
        <f>COUNTIF($G$2:G406,G406)</f>
        <v>4</v>
      </c>
      <c r="D406" s="1" t="s">
        <v>414</v>
      </c>
      <c r="E406" s="1" t="s">
        <v>423</v>
      </c>
      <c r="F406" s="1">
        <f>LEN(H406)</f>
        <v>203</v>
      </c>
      <c r="G406" s="1" t="s">
        <v>504</v>
      </c>
      <c r="H406" s="1" t="s">
        <v>400</v>
      </c>
      <c r="J406" s="1" t="str">
        <f>"&lt;/ul&gt;&lt;h3 id="""&amp;_xlfn.ENCODEURL(G406)&amp;"""&gt;&lt;a href=""#"&amp;_xlfn.ENCODEURL(G406)&amp;"_col"" data-toggle=""collapse"" class=""btn btn-primary btn-collapse btn-sm""&gt;&lt;/a&gt;&lt;a href=""#""&gt;"&amp;G406&amp;"&lt;/a&gt; &lt;span id=""playthrough_totals_"&amp;VLOOKUP(G406,Zones!A:B,2,0)&amp;"""&gt;&lt;/span&gt;&lt;/h3&gt;&lt;ul id="""&amp;_xlfn.ENCODEURL(G406)&amp;"col""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6" s="1" t="str">
        <f>"&lt;li data-id=""playthrough_"&amp;VLOOKUP(G406,Zones!A:B,2,0)&amp;"_"&amp;C406&amp;""" class="""&amp;E406&amp;"""&gt;"&amp;H406&amp;"&lt;/li&gt;"</f>
        <v>&lt;li data-id="playthrough_50_4" class="f_none"&gt;In the next room, you'll find the (support) Counter Materia in the middle of the glow. You'll also find the W-Magic Materia in the trees to the far north. And that should be the last Materia in the game!&lt;/li&gt;</v>
      </c>
      <c r="L406" s="1" t="str">
        <f t="shared" si="6"/>
        <v>&lt;li data-id="playthrough_50_4" class="f_none"&gt;In the next room, you'll find the (support) Counter Materia in the middle of the glow. You'll also find the W-Magic Materia in the trees to the far north. And that should be the last Materia in the game!&lt;/li&gt;</v>
      </c>
      <c r="M406" s="2" t="s">
        <v>442</v>
      </c>
    </row>
    <row r="407" spans="1:13" x14ac:dyDescent="0.25">
      <c r="A407" s="1">
        <v>406</v>
      </c>
      <c r="B407" s="1">
        <f>VLOOKUP(G407,Zones!A:B,2,0)</f>
        <v>50</v>
      </c>
      <c r="C407" s="1">
        <f>COUNTIF($G$2:G407,G407)</f>
        <v>5</v>
      </c>
      <c r="D407" s="1" t="s">
        <v>414</v>
      </c>
      <c r="E407" s="1" t="s">
        <v>423</v>
      </c>
      <c r="F407" s="1">
        <f>LEN(H407)</f>
        <v>136</v>
      </c>
      <c r="G407" s="1" t="s">
        <v>504</v>
      </c>
      <c r="H407" s="1" t="s">
        <v>401</v>
      </c>
      <c r="J407" s="1" t="str">
        <f>"&lt;/ul&gt;&lt;h3 id="""&amp;_xlfn.ENCODEURL(G407)&amp;"""&gt;&lt;a href=""#"&amp;_xlfn.ENCODEURL(G407)&amp;"_col"" data-toggle=""collapse"" class=""btn btn-primary btn-collapse btn-sm""&gt;&lt;/a&gt;&lt;a href=""#""&gt;"&amp;G407&amp;"&lt;/a&gt; &lt;span id=""playthrough_totals_"&amp;VLOOKUP(G407,Zones!A:B,2,0)&amp;"""&gt;&lt;/span&gt;&lt;/h3&gt;&lt;ul id="""&amp;_xlfn.ENCODEURL(G407)&amp;"col""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7" s="1" t="str">
        <f>"&lt;li data-id=""playthrough_"&amp;VLOOKUP(G407,Zones!A:B,2,0)&amp;"_"&amp;C407&amp;""" class="""&amp;E407&amp;"""&gt;"&amp;H407&amp;"&lt;/li&gt;"</f>
        <v>&lt;li data-id="playthrough_50_5" class="f_none"&gt;Collect the Luck Source and meet up with your characters, who should provide you with duplicates of several of the items in the tunnels.&lt;/li&gt;</v>
      </c>
      <c r="L407" s="1" t="str">
        <f t="shared" si="6"/>
        <v>&lt;li data-id="playthrough_50_5" class="f_none"&gt;Collect the Luck Source and meet up with your characters, who should provide you with duplicates of several of the items in the tunnels.&lt;/li&gt;</v>
      </c>
      <c r="M407" s="2" t="s">
        <v>442</v>
      </c>
    </row>
    <row r="408" spans="1:13" x14ac:dyDescent="0.25">
      <c r="A408" s="1">
        <v>407</v>
      </c>
      <c r="B408" s="1">
        <f>VLOOKUP(G408,Zones!A:B,2,0)</f>
        <v>50</v>
      </c>
      <c r="C408" s="1">
        <f>COUNTIF($G$2:G408,G408)</f>
        <v>6</v>
      </c>
      <c r="D408" s="1" t="s">
        <v>414</v>
      </c>
      <c r="E408" s="1" t="s">
        <v>423</v>
      </c>
      <c r="F408" s="1">
        <f>LEN(H408)</f>
        <v>194</v>
      </c>
      <c r="G408" s="1" t="s">
        <v>504</v>
      </c>
      <c r="H408" s="1" t="s">
        <v>402</v>
      </c>
      <c r="J408" s="1" t="str">
        <f>"&lt;/ul&gt;&lt;h3 id="""&amp;_xlfn.ENCODEURL(G408)&amp;"""&gt;&lt;a href=""#"&amp;_xlfn.ENCODEURL(G408)&amp;"_col"" data-toggle=""collapse"" class=""btn btn-primary btn-collapse btn-sm""&gt;&lt;/a&gt;&lt;a href=""#""&gt;"&amp;G408&amp;"&lt;/a&gt; &lt;span id=""playthrough_totals_"&amp;VLOOKUP(G408,Zones!A:B,2,0)&amp;"""&gt;&lt;/span&gt;&lt;/h3&gt;&lt;ul id="""&amp;_xlfn.ENCODEURL(G408)&amp;"col""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8" s="1" t="str">
        <f>"&lt;li data-id=""playthrough_"&amp;VLOOKUP(G408,Zones!A:B,2,0)&amp;"_"&amp;C408&amp;""" class="""&amp;E408&amp;"""&gt;"&amp;H408&amp;"&lt;/li&gt;"</f>
        <v>&lt;li data-id="playthrough_50_6" class="f_none"&gt;Now you can go back up and finish anything you have left in the game. At this point, I still need to level up my characters, collect sources, master materia, and defeat Ruby and Emerald Weapons.&lt;/li&gt;</v>
      </c>
      <c r="L408" s="1" t="str">
        <f t="shared" si="6"/>
        <v>&lt;li data-id="playthrough_50_6" class="f_none"&gt;Now you can go back up and finish anything you have left in the game. At this point, I still need to level up my characters, collect sources, master materia, and defeat Ruby and Emerald Weapons.&lt;/li&gt;</v>
      </c>
      <c r="M408" s="2" t="s">
        <v>442</v>
      </c>
    </row>
    <row r="409" spans="1:13" x14ac:dyDescent="0.25">
      <c r="A409" s="1">
        <v>408</v>
      </c>
      <c r="B409" s="1">
        <f>VLOOKUP(G409,Zones!A:B,2,0)</f>
        <v>51</v>
      </c>
      <c r="C409" s="1">
        <f>COUNTIF($G$2:G409,G409)</f>
        <v>1</v>
      </c>
      <c r="D409" s="1" t="s">
        <v>414</v>
      </c>
      <c r="E409" s="1" t="s">
        <v>423</v>
      </c>
      <c r="F409" s="1">
        <f>LEN(H409)</f>
        <v>20</v>
      </c>
      <c r="G409" s="1" t="s">
        <v>507</v>
      </c>
      <c r="H409" s="1" t="s">
        <v>505</v>
      </c>
      <c r="J409" s="1" t="str">
        <f>"&lt;/ul&gt;&lt;h3 id="""&amp;_xlfn.ENCODEURL(G409)&amp;"""&gt;&lt;a href=""#"&amp;_xlfn.ENCODEURL(G409)&amp;"_col"" data-toggle=""collapse"" class=""btn btn-primary btn-collapse btn-sm""&gt;&lt;/a&gt;&lt;a href=""#""&gt;"&amp;G409&amp;"&lt;/a&gt; &lt;span id=""playthrough_totals_"&amp;VLOOKUP(G409,Zones!A:B,2,0)&amp;"""&gt;&lt;/span&gt;&lt;/h3&gt;&lt;ul id="""&amp;_xlfn.ENCODEURL(G409)&amp;"col"" class=""collapse in""&gt;"</f>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v>
      </c>
      <c r="K409" s="1" t="str">
        <f>"&lt;li data-id=""playthrough_"&amp;VLOOKUP(G409,Zones!A:B,2,0)&amp;"_"&amp;C409&amp;""" class="""&amp;E409&amp;"""&gt;"&amp;H409&amp;"&lt;/li&gt;"</f>
        <v>&lt;li data-id="playthrough_51_1" class="f_none"&gt;Boss: Emerald Weapon&lt;/li&gt;</v>
      </c>
      <c r="L409" s="1" t="str">
        <f t="shared" si="6"/>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in"&gt;&lt;li data-id="playthrough_51_1" class="f_none"&gt;Boss: Emerald Weapon&lt;/li&gt;</v>
      </c>
      <c r="M409" s="2" t="s">
        <v>442</v>
      </c>
    </row>
    <row r="410" spans="1:13" x14ac:dyDescent="0.25">
      <c r="A410" s="1">
        <v>409</v>
      </c>
      <c r="B410" s="1">
        <f>VLOOKUP(G410,Zones!A:B,2,0)</f>
        <v>51</v>
      </c>
      <c r="C410" s="1">
        <f>COUNTIF($G$2:G410,G410)</f>
        <v>2</v>
      </c>
      <c r="D410" s="1" t="s">
        <v>414</v>
      </c>
      <c r="E410" s="1" t="s">
        <v>423</v>
      </c>
      <c r="F410" s="1">
        <f>LEN(H410)</f>
        <v>27</v>
      </c>
      <c r="G410" s="1" t="s">
        <v>507</v>
      </c>
      <c r="H410" s="1" t="s">
        <v>403</v>
      </c>
      <c r="J410" s="1" t="str">
        <f>"&lt;/ul&gt;&lt;h3 id="""&amp;_xlfn.ENCODEURL(G410)&amp;"""&gt;&lt;a href=""#"&amp;_xlfn.ENCODEURL(G410)&amp;"_col"" data-toggle=""collapse"" class=""btn btn-primary btn-collapse btn-sm""&gt;&lt;/a&gt;&lt;a href=""#""&gt;"&amp;G410&amp;"&lt;/a&gt; &lt;span id=""playthrough_totals_"&amp;VLOOKUP(G410,Zones!A:B,2,0)&amp;"""&gt;&lt;/span&gt;&lt;/h3&gt;&lt;ul id="""&amp;_xlfn.ENCODEURL(G410)&amp;"col"" class=""collapse in""&gt;"</f>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v>
      </c>
      <c r="K410" s="1" t="str">
        <f>"&lt;li data-id=""playthrough_"&amp;VLOOKUP(G410,Zones!A:B,2,0)&amp;"_"&amp;C410&amp;""" class="""&amp;E410&amp;"""&gt;"&amp;H410&amp;"&lt;/li&gt;"</f>
        <v>&lt;li data-id="playthrough_51_2" class="f_none"&gt;Achievement: Emerald Weapon&lt;/li&gt;</v>
      </c>
      <c r="L410" s="1" t="str">
        <f t="shared" si="6"/>
        <v>&lt;li data-id="playthrough_51_2" class="f_none"&gt;Achievement: Emerald Weapon&lt;/li&gt;</v>
      </c>
      <c r="M410" s="2" t="s">
        <v>442</v>
      </c>
    </row>
    <row r="411" spans="1:13" x14ac:dyDescent="0.25">
      <c r="A411" s="1">
        <v>410</v>
      </c>
      <c r="B411" s="1">
        <f>VLOOKUP(G411,Zones!A:B,2,0)</f>
        <v>51</v>
      </c>
      <c r="C411" s="1">
        <f>COUNTIF($G$2:G411,G411)</f>
        <v>3</v>
      </c>
      <c r="D411" s="1" t="s">
        <v>414</v>
      </c>
      <c r="E411" s="1" t="s">
        <v>423</v>
      </c>
      <c r="F411" s="1">
        <f>LEN(H411)</f>
        <v>17</v>
      </c>
      <c r="G411" s="1" t="s">
        <v>507</v>
      </c>
      <c r="H411" s="1" t="s">
        <v>506</v>
      </c>
      <c r="J411" s="1" t="str">
        <f>"&lt;/ul&gt;&lt;h3 id="""&amp;_xlfn.ENCODEURL(G411)&amp;"""&gt;&lt;a href=""#"&amp;_xlfn.ENCODEURL(G411)&amp;"_col"" data-toggle=""collapse"" class=""btn btn-primary btn-collapse btn-sm""&gt;&lt;/a&gt;&lt;a href=""#""&gt;"&amp;G411&amp;"&lt;/a&gt; &lt;span id=""playthrough_totals_"&amp;VLOOKUP(G411,Zones!A:B,2,0)&amp;"""&gt;&lt;/span&gt;&lt;/h3&gt;&lt;ul id="""&amp;_xlfn.ENCODEURL(G411)&amp;"col"" class=""collapse in""&gt;"</f>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v>
      </c>
      <c r="K411" s="1" t="str">
        <f>"&lt;li data-id=""playthrough_"&amp;VLOOKUP(G411,Zones!A:B,2,0)&amp;"_"&amp;C411&amp;""" class="""&amp;E411&amp;"""&gt;"&amp;H411&amp;"&lt;/li&gt;"</f>
        <v>&lt;li data-id="playthrough_51_3" class="f_none"&gt;Boss: Ruby Weapon&lt;/li&gt;</v>
      </c>
      <c r="L411" s="1" t="str">
        <f t="shared" si="6"/>
        <v>&lt;li data-id="playthrough_51_3" class="f_none"&gt;Boss: Ruby Weapon&lt;/li&gt;</v>
      </c>
      <c r="M411" s="2" t="s">
        <v>442</v>
      </c>
    </row>
    <row r="412" spans="1:13" x14ac:dyDescent="0.25">
      <c r="A412" s="1">
        <v>411</v>
      </c>
      <c r="B412" s="1">
        <f>VLOOKUP(G412,Zones!A:B,2,0)</f>
        <v>51</v>
      </c>
      <c r="C412" s="1">
        <f>COUNTIF($G$2:G412,G412)</f>
        <v>4</v>
      </c>
      <c r="D412" s="1" t="s">
        <v>414</v>
      </c>
      <c r="E412" s="1" t="s">
        <v>423</v>
      </c>
      <c r="F412" s="1">
        <f>LEN(H412)</f>
        <v>24</v>
      </c>
      <c r="G412" s="1" t="s">
        <v>507</v>
      </c>
      <c r="H412" s="1" t="s">
        <v>404</v>
      </c>
      <c r="J412" s="1" t="str">
        <f>"&lt;/ul&gt;&lt;h3 id="""&amp;_xlfn.ENCODEURL(G412)&amp;"""&gt;&lt;a href=""#"&amp;_xlfn.ENCODEURL(G412)&amp;"_col"" data-toggle=""collapse"" class=""btn btn-primary btn-collapse btn-sm""&gt;&lt;/a&gt;&lt;a href=""#""&gt;"&amp;G412&amp;"&lt;/a&gt; &lt;span id=""playthrough_totals_"&amp;VLOOKUP(G412,Zones!A:B,2,0)&amp;"""&gt;&lt;/span&gt;&lt;/h3&gt;&lt;ul id="""&amp;_xlfn.ENCODEURL(G412)&amp;"col"" class=""collapse in""&gt;"</f>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v>
      </c>
      <c r="K412" s="1" t="str">
        <f>"&lt;li data-id=""playthrough_"&amp;VLOOKUP(G412,Zones!A:B,2,0)&amp;"_"&amp;C412&amp;""" class="""&amp;E412&amp;"""&gt;"&amp;H412&amp;"&lt;/li&gt;"</f>
        <v>&lt;li data-id="playthrough_51_4" class="f_none"&gt;Achievement: Ruby Weapon&lt;/li&gt;</v>
      </c>
      <c r="L412" s="1" t="str">
        <f t="shared" si="6"/>
        <v>&lt;li data-id="playthrough_51_4" class="f_none"&gt;Achievement: Ruby Weapon&lt;/li&gt;</v>
      </c>
      <c r="M412" s="2" t="s">
        <v>442</v>
      </c>
    </row>
    <row r="413" spans="1:13" x14ac:dyDescent="0.25">
      <c r="A413" s="1">
        <v>412</v>
      </c>
      <c r="B413" s="1">
        <f>VLOOKUP(G413,Zones!A:B,2,0)</f>
        <v>52</v>
      </c>
      <c r="C413" s="1">
        <f>COUNTIF($G$2:G413,G413)</f>
        <v>1</v>
      </c>
      <c r="D413" s="1" t="s">
        <v>414</v>
      </c>
      <c r="E413" s="1" t="s">
        <v>423</v>
      </c>
      <c r="F413" s="1">
        <f>LEN(H413)</f>
        <v>169</v>
      </c>
      <c r="G413" s="1" t="s">
        <v>41</v>
      </c>
      <c r="H413" s="1" t="s">
        <v>405</v>
      </c>
      <c r="J413" s="1" t="str">
        <f>"&lt;/ul&gt;&lt;h3 id="""&amp;_xlfn.ENCODEURL(G413)&amp;"""&gt;&lt;a href=""#"&amp;_xlfn.ENCODEURL(G413)&amp;"_col"" data-toggle=""collapse"" class=""btn btn-primary btn-collapse btn-sm""&gt;&lt;/a&gt;&lt;a href=""#""&gt;"&amp;G413&amp;"&lt;/a&gt; &lt;span id=""playthrough_totals_"&amp;VLOOKUP(G413,Zones!A:B,2,0)&amp;"""&gt;&lt;/span&gt;&lt;/h3&gt;&lt;ul id="""&amp;_xlfn.ENCODEURL(G413)&amp;"col"" class=""collapse in""&gt;"</f>
        <v>&lt;/ul&gt;&lt;h3 id="End%20Game"&gt;&lt;a href="#End%20Game_col" data-toggle="collapse" class="btn btn-primary btn-collapse btn-sm"&gt;&lt;/a&gt;&lt;a href="#"&gt;End Game&lt;/a&gt; &lt;span id="playthrough_totals_52"&gt;&lt;/span&gt;&lt;/h3&gt;&lt;ul id="End%20Gamecol" class="collapse in"&gt;</v>
      </c>
      <c r="K413" s="1" t="str">
        <f>"&lt;li data-id=""playthrough_"&amp;VLOOKUP(G413,Zones!A:B,2,0)&amp;"_"&amp;C413&amp;""" class="""&amp;E413&amp;"""&gt;"&amp;H413&amp;"&lt;/li&gt;"</f>
        <v>&lt;li data-id="playthrough_52_1" class="f_none"&gt;Head back to the Left-Up section of the Northern Cave to finish mastering Materia. Remember that you need to have all mastered Materia in your inventory for it to count.&lt;/li&gt;</v>
      </c>
      <c r="L413" s="1" t="str">
        <f t="shared" si="6"/>
        <v>&lt;/ul&gt;&lt;h3 id="End%20Game"&gt;&lt;a href="#End%20Game_col" data-toggle="collapse" class="btn btn-primary btn-collapse btn-sm"&gt;&lt;/a&gt;&lt;a href="#"&gt;End Game&lt;/a&gt; &lt;span id="playthrough_totals_52"&gt;&lt;/span&gt;&lt;/h3&gt;&lt;ul id="End%20Gamecol" class="collapse in"&gt;&lt;li data-id="playthrough_52_1" class="f_none"&gt;Head back to the Left-Up section of the Northern Cave to finish mastering Materia. Remember that you need to have all mastered Materia in your inventory for it to count.&lt;/li&gt;</v>
      </c>
      <c r="M413" s="2" t="s">
        <v>442</v>
      </c>
    </row>
    <row r="414" spans="1:13" x14ac:dyDescent="0.25">
      <c r="A414" s="1">
        <v>413</v>
      </c>
      <c r="B414" s="1">
        <f>VLOOKUP(G414,Zones!A:B,2,0)</f>
        <v>52</v>
      </c>
      <c r="C414" s="1">
        <f>COUNTIF($G$2:G414,G414)</f>
        <v>2</v>
      </c>
      <c r="D414" s="1" t="s">
        <v>414</v>
      </c>
      <c r="E414" s="1" t="s">
        <v>423</v>
      </c>
      <c r="F414" s="1">
        <f>LEN(H414)</f>
        <v>29</v>
      </c>
      <c r="G414" s="1" t="s">
        <v>41</v>
      </c>
      <c r="H414" s="1" t="s">
        <v>508</v>
      </c>
      <c r="J414" s="1" t="str">
        <f>"&lt;/ul&gt;&lt;h3 id="""&amp;_xlfn.ENCODEURL(G414)&amp;"""&gt;&lt;a href=""#"&amp;_xlfn.ENCODEURL(G414)&amp;"_col"" data-toggle=""collapse"" class=""btn btn-primary btn-collapse btn-sm""&gt;&lt;/a&gt;&lt;a href=""#""&gt;"&amp;G414&amp;"&lt;/a&gt; &lt;span id=""playthrough_totals_"&amp;VLOOKUP(G414,Zones!A:B,2,0)&amp;"""&gt;&lt;/span&gt;&lt;/h3&gt;&lt;ul id="""&amp;_xlfn.ENCODEURL(G414)&amp;"col"" class=""collapse in""&gt;"</f>
        <v>&lt;/ul&gt;&lt;h3 id="End%20Game"&gt;&lt;a href="#End%20Game_col" data-toggle="collapse" class="btn btn-primary btn-collapse btn-sm"&gt;&lt;/a&gt;&lt;a href="#"&gt;End Game&lt;/a&gt; &lt;span id="playthrough_totals_52"&gt;&lt;/span&gt;&lt;/h3&gt;&lt;ul id="End%20Gamecol" class="collapse in"&gt;</v>
      </c>
      <c r="K414" s="1" t="str">
        <f>"&lt;li data-id=""playthrough_"&amp;VLOOKUP(G414,Zones!A:B,2,0)&amp;"_"&amp;C414&amp;""" class="""&amp;E414&amp;"""&gt;"&amp;H414&amp;"&lt;/li&gt;"</f>
        <v>&lt;li data-id="playthrough_52_2" class="f_none"&gt;Achievement: Materia Overlord&lt;/li&gt;</v>
      </c>
      <c r="L414" s="1" t="str">
        <f t="shared" si="6"/>
        <v>&lt;li data-id="playthrough_52_2" class="f_none"&gt;Achievement: Materia Overlord&lt;/li&gt;</v>
      </c>
      <c r="M414" s="2" t="s">
        <v>442</v>
      </c>
    </row>
    <row r="415" spans="1:13" x14ac:dyDescent="0.25">
      <c r="A415" s="1">
        <v>414</v>
      </c>
      <c r="B415" s="1">
        <f>VLOOKUP(G415,Zones!A:B,2,0)</f>
        <v>52</v>
      </c>
      <c r="C415" s="1">
        <f>COUNTIF($G$2:G415,G415)</f>
        <v>3</v>
      </c>
      <c r="D415" s="1" t="s">
        <v>414</v>
      </c>
      <c r="E415" s="1" t="s">
        <v>423</v>
      </c>
      <c r="F415" s="1">
        <f>LEN(H415)</f>
        <v>163</v>
      </c>
      <c r="G415" s="1" t="s">
        <v>41</v>
      </c>
      <c r="H415" s="1" t="s">
        <v>406</v>
      </c>
      <c r="J415" s="1" t="str">
        <f>"&lt;/ul&gt;&lt;h3 id="""&amp;_xlfn.ENCODEURL(G415)&amp;"""&gt;&lt;a href=""#"&amp;_xlfn.ENCODEURL(G415)&amp;"_col"" data-toggle=""collapse"" class=""btn btn-primary btn-collapse btn-sm""&gt;&lt;/a&gt;&lt;a href=""#""&gt;"&amp;G415&amp;"&lt;/a&gt; &lt;span id=""playthrough_totals_"&amp;VLOOKUP(G415,Zones!A:B,2,0)&amp;"""&gt;&lt;/span&gt;&lt;/h3&gt;&lt;ul id="""&amp;_xlfn.ENCODEURL(G415)&amp;"col"" class=""collapse in""&gt;"</f>
        <v>&lt;/ul&gt;&lt;h3 id="End%20Game"&gt;&lt;a href="#End%20Game_col" data-toggle="collapse" class="btn btn-primary btn-collapse btn-sm"&gt;&lt;/a&gt;&lt;a href="#"&gt;End Game&lt;/a&gt; &lt;span id="playthrough_totals_52"&gt;&lt;/span&gt;&lt;/h3&gt;&lt;ul id="End%20Gamecol" class="collapse in"&gt;</v>
      </c>
      <c r="K415" s="1" t="str">
        <f>"&lt;li data-id=""playthrough_"&amp;VLOOKUP(G415,Zones!A:B,2,0)&amp;"_"&amp;C415&amp;""" class="""&amp;E415&amp;"""&gt;"&amp;H415&amp;"&lt;/li&gt;"</f>
        <v>&lt;li data-id="playthrough_52_3" class="f_none"&gt;Keep one or two All Materia on every character; this will let you keep mastering them, for 1,400,000 gil each time. This is the easiest way to get 999,999,999 gil.&lt;/li&gt;</v>
      </c>
      <c r="L415" s="1" t="str">
        <f t="shared" si="6"/>
        <v>&lt;li data-id="playthrough_52_3" class="f_none"&gt;Keep one or two All Materia on every character; this will let you keep mastering them, for 1,400,000 gil each time. This is the easiest way to get 999,999,999 gil.&lt;/li&gt;</v>
      </c>
      <c r="M415" s="2" t="s">
        <v>442</v>
      </c>
    </row>
    <row r="416" spans="1:13" x14ac:dyDescent="0.25">
      <c r="A416" s="1">
        <v>415</v>
      </c>
      <c r="B416" s="1">
        <f>VLOOKUP(G416,Zones!A:B,2,0)</f>
        <v>52</v>
      </c>
      <c r="C416" s="1">
        <f>COUNTIF($G$2:G416,G416)</f>
        <v>4</v>
      </c>
      <c r="D416" s="1" t="s">
        <v>414</v>
      </c>
      <c r="E416" s="1" t="s">
        <v>423</v>
      </c>
      <c r="F416" s="1">
        <f>LEN(H416)</f>
        <v>26</v>
      </c>
      <c r="G416" s="1" t="s">
        <v>41</v>
      </c>
      <c r="H416" s="1" t="s">
        <v>407</v>
      </c>
      <c r="J416" s="1" t="str">
        <f>"&lt;/ul&gt;&lt;h3 id="""&amp;_xlfn.ENCODEURL(G416)&amp;"""&gt;&lt;a href=""#"&amp;_xlfn.ENCODEURL(G416)&amp;"_col"" data-toggle=""collapse"" class=""btn btn-primary btn-collapse btn-sm""&gt;&lt;/a&gt;&lt;a href=""#""&gt;"&amp;G416&amp;"&lt;/a&gt; &lt;span id=""playthrough_totals_"&amp;VLOOKUP(G416,Zones!A:B,2,0)&amp;"""&gt;&lt;/span&gt;&lt;/h3&gt;&lt;ul id="""&amp;_xlfn.ENCODEURL(G416)&amp;"col"" class=""collapse in""&gt;"</f>
        <v>&lt;/ul&gt;&lt;h3 id="End%20Game"&gt;&lt;a href="#End%20Game_col" data-toggle="collapse" class="btn btn-primary btn-collapse btn-sm"&gt;&lt;/a&gt;&lt;a href="#"&gt;End Game&lt;/a&gt; &lt;span id="playthrough_totals_52"&gt;&lt;/span&gt;&lt;/h3&gt;&lt;ul id="End%20Gamecol" class="collapse in"&gt;</v>
      </c>
      <c r="K416" s="1" t="str">
        <f>"&lt;li data-id=""playthrough_"&amp;VLOOKUP(G416,Zones!A:B,2,0)&amp;"_"&amp;C416&amp;""" class="""&amp;E416&amp;"""&gt;"&amp;H416&amp;"&lt;/li&gt;"</f>
        <v>&lt;li data-id="playthrough_52_4" class="f_none"&gt;Achievement: Master of Gil&lt;/li&gt;</v>
      </c>
      <c r="L416" s="1" t="str">
        <f t="shared" si="6"/>
        <v>&lt;li data-id="playthrough_52_4" class="f_none"&gt;Achievement: Master of Gil&lt;/li&gt;</v>
      </c>
      <c r="M416" s="2" t="s">
        <v>442</v>
      </c>
    </row>
    <row r="417" spans="1:13" x14ac:dyDescent="0.25">
      <c r="A417" s="1">
        <v>416</v>
      </c>
      <c r="B417" s="1">
        <f>VLOOKUP(G417,Zones!A:B,2,0)</f>
        <v>52</v>
      </c>
      <c r="C417" s="1">
        <f>COUNTIF($G$2:G417,G417)</f>
        <v>5</v>
      </c>
      <c r="D417" s="1" t="s">
        <v>414</v>
      </c>
      <c r="E417" s="1" t="s">
        <v>423</v>
      </c>
      <c r="F417" s="1">
        <f>LEN(H417)</f>
        <v>12</v>
      </c>
      <c r="G417" s="1" t="s">
        <v>41</v>
      </c>
      <c r="H417" s="1" t="s">
        <v>408</v>
      </c>
      <c r="J417" s="1" t="str">
        <f>"&lt;/ul&gt;&lt;h3 id="""&amp;_xlfn.ENCODEURL(G417)&amp;"""&gt;&lt;a href=""#"&amp;_xlfn.ENCODEURL(G417)&amp;"_col"" data-toggle=""collapse"" class=""btn btn-primary btn-collapse btn-sm""&gt;&lt;/a&gt;&lt;a href=""#""&gt;"&amp;G417&amp;"&lt;/a&gt; &lt;span id=""playthrough_totals_"&amp;VLOOKUP(G417,Zones!A:B,2,0)&amp;"""&gt;&lt;/span&gt;&lt;/h3&gt;&lt;ul id="""&amp;_xlfn.ENCODEURL(G417)&amp;"col"" class=""collapse in""&gt;"</f>
        <v>&lt;/ul&gt;&lt;h3 id="End%20Game"&gt;&lt;a href="#End%20Game_col" data-toggle="collapse" class="btn btn-primary btn-collapse btn-sm"&gt;&lt;/a&gt;&lt;a href="#"&gt;End Game&lt;/a&gt; &lt;span id="playthrough_totals_52"&gt;&lt;/span&gt;&lt;/h3&gt;&lt;ul id="End%20Gamecol" class="collapse in"&gt;</v>
      </c>
      <c r="K417" s="1" t="str">
        <f>"&lt;li data-id=""playthrough_"&amp;VLOOKUP(G417,Zones!A:B,2,0)&amp;"_"&amp;C417&amp;""" class="""&amp;E417&amp;"""&gt;"&amp;H417&amp;"&lt;/li&gt;"</f>
        <v>&lt;li data-id="playthrough_52_5" class="f_none"&gt;Level to 99.&lt;/li&gt;</v>
      </c>
      <c r="L417" s="1" t="str">
        <f t="shared" si="6"/>
        <v>&lt;li data-id="playthrough_52_5" class="f_none"&gt;Level to 99.&lt;/li&gt;</v>
      </c>
      <c r="M417" s="2" t="s">
        <v>442</v>
      </c>
    </row>
    <row r="418" spans="1:13" x14ac:dyDescent="0.25">
      <c r="A418" s="1">
        <v>417</v>
      </c>
      <c r="B418" s="1">
        <f>VLOOKUP(G418,Zones!A:B,2,0)</f>
        <v>52</v>
      </c>
      <c r="C418" s="1">
        <f>COUNTIF($G$2:G418,G418)</f>
        <v>6</v>
      </c>
      <c r="D418" s="1" t="s">
        <v>414</v>
      </c>
      <c r="E418" s="1" t="s">
        <v>423</v>
      </c>
      <c r="F418" s="1">
        <f>LEN(H418)</f>
        <v>22</v>
      </c>
      <c r="G418" s="1" t="s">
        <v>41</v>
      </c>
      <c r="H418" s="1" t="s">
        <v>409</v>
      </c>
      <c r="J418" s="1" t="str">
        <f>"&lt;/ul&gt;&lt;h3 id="""&amp;_xlfn.ENCODEURL(G418)&amp;"""&gt;&lt;a href=""#"&amp;_xlfn.ENCODEURL(G418)&amp;"_col"" data-toggle=""collapse"" class=""btn btn-primary btn-collapse btn-sm""&gt;&lt;/a&gt;&lt;a href=""#""&gt;"&amp;G418&amp;"&lt;/a&gt; &lt;span id=""playthrough_totals_"&amp;VLOOKUP(G418,Zones!A:B,2,0)&amp;"""&gt;&lt;/span&gt;&lt;/h3&gt;&lt;ul id="""&amp;_xlfn.ENCODEURL(G418)&amp;"col"" class=""collapse in""&gt;"</f>
        <v>&lt;/ul&gt;&lt;h3 id="End%20Game"&gt;&lt;a href="#End%20Game_col" data-toggle="collapse" class="btn btn-primary btn-collapse btn-sm"&gt;&lt;/a&gt;&lt;a href="#"&gt;End Game&lt;/a&gt; &lt;span id="playthrough_totals_52"&gt;&lt;/span&gt;&lt;/h3&gt;&lt;ul id="End%20Gamecol" class="collapse in"&gt;</v>
      </c>
      <c r="K418" s="1" t="str">
        <f>"&lt;li data-id=""playthrough_"&amp;VLOOKUP(G418,Zones!A:B,2,0)&amp;"_"&amp;C418&amp;""" class="""&amp;E418&amp;"""&gt;"&amp;H418&amp;"&lt;/li&gt;"</f>
        <v>&lt;li data-id="playthrough_52_6" class="f_none"&gt;Achievement: Top Level&lt;/li&gt;</v>
      </c>
      <c r="L418" s="1" t="str">
        <f t="shared" si="6"/>
        <v>&lt;li data-id="playthrough_52_6" class="f_none"&gt;Achievement: Top Level&lt;/li&gt;</v>
      </c>
      <c r="M418" s="2" t="s">
        <v>442</v>
      </c>
    </row>
    <row r="419" spans="1:13" x14ac:dyDescent="0.25">
      <c r="A419" s="1">
        <v>418</v>
      </c>
      <c r="B419" s="1">
        <f>VLOOKUP(G419,Zones!A:B,2,0)</f>
        <v>53</v>
      </c>
      <c r="C419" s="1">
        <f>COUNTIF($G$2:G419,G419)</f>
        <v>1</v>
      </c>
      <c r="D419" s="1" t="s">
        <v>414</v>
      </c>
      <c r="E419" s="1" t="s">
        <v>423</v>
      </c>
      <c r="F419" s="1">
        <f>LEN(H419)</f>
        <v>194</v>
      </c>
      <c r="G419" s="1" t="s">
        <v>42</v>
      </c>
      <c r="H419" s="1" t="s">
        <v>410</v>
      </c>
      <c r="J419" s="1" t="str">
        <f>"&lt;/ul&gt;&lt;h3 id="""&amp;_xlfn.ENCODEURL(G419)&amp;"""&gt;&lt;a href=""#"&amp;_xlfn.ENCODEURL(G419)&amp;"_col"" data-toggle=""collapse"" class=""btn btn-primary btn-collapse btn-sm""&gt;&lt;/a&gt;&lt;a href=""#""&gt;"&amp;G419&amp;"&lt;/a&gt; &lt;span id=""playthrough_totals_"&amp;VLOOKUP(G419,Zones!A:B,2,0)&amp;"""&gt;&lt;/span&gt;&lt;/h3&gt;&lt;ul id="""&amp;_xlfn.ENCODEURL(G419)&amp;"col"" class=""collapse in""&gt;"</f>
        <v>&lt;/ul&gt;&lt;h3 id="Defeating%20Sephiroth"&gt;&lt;a href="#Defeating%20Sephiroth_col" data-toggle="collapse" class="btn btn-primary btn-collapse btn-sm"&gt;&lt;/a&gt;&lt;a href="#"&gt;Defeating Sephiroth&lt;/a&gt; &lt;span id="playthrough_totals_53"&gt;&lt;/span&gt;&lt;/h3&gt;&lt;ul id="Defeating%20Sephirothcol" class="collapse in"&gt;</v>
      </c>
      <c r="K419" s="1" t="str">
        <f>"&lt;li data-id=""playthrough_"&amp;VLOOKUP(G419,Zones!A:B,2,0)&amp;"_"&amp;C419&amp;""" class="""&amp;E419&amp;"""&gt;"&amp;H419&amp;"&lt;/li&gt;"</f>
        <v>&lt;li data-id="playthrough_53_1" class="f_none"&gt;When you're ready, head further down into the crater. Pick two companions and start jumping; you've got a chance of facing a battle with every jump and Jenova Synethsis is waiting at the bottom.&lt;/li&gt;</v>
      </c>
      <c r="L419" s="1" t="str">
        <f t="shared" si="6"/>
        <v>&lt;/ul&gt;&lt;h3 id="Defeating%20Sephiroth"&gt;&lt;a href="#Defeating%20Sephiroth_col" data-toggle="collapse" class="btn btn-primary btn-collapse btn-sm"&gt;&lt;/a&gt;&lt;a href="#"&gt;Defeating Sephiroth&lt;/a&gt; &lt;span id="playthrough_totals_53"&gt;&lt;/span&gt;&lt;/h3&gt;&lt;ul id="Defeating%20Sephirothcol" class="collapse in"&gt;&lt;li data-id="playthrough_53_1" class="f_none"&gt;When you're ready, head further down into the crater. Pick two companions and start jumping; you've got a chance of facing a battle with every jump and Jenova Synethsis is waiting at the bottom.&lt;/li&gt;</v>
      </c>
      <c r="M419" s="2" t="s">
        <v>442</v>
      </c>
    </row>
    <row r="420" spans="1:13" x14ac:dyDescent="0.25">
      <c r="A420" s="1">
        <v>419</v>
      </c>
      <c r="B420" s="1">
        <f>VLOOKUP(G420,Zones!A:B,2,0)</f>
        <v>53</v>
      </c>
      <c r="C420" s="1">
        <f>COUNTIF($G$2:G420,G420)</f>
        <v>2</v>
      </c>
      <c r="D420" s="1" t="s">
        <v>414</v>
      </c>
      <c r="E420" s="1" t="s">
        <v>423</v>
      </c>
      <c r="F420" s="1">
        <f>LEN(H420)</f>
        <v>22</v>
      </c>
      <c r="G420" s="1" t="s">
        <v>42</v>
      </c>
      <c r="H420" s="1" t="s">
        <v>411</v>
      </c>
      <c r="J420" s="1" t="str">
        <f>"&lt;/ul&gt;&lt;h3 id="""&amp;_xlfn.ENCODEURL(G420)&amp;"""&gt;&lt;a href=""#"&amp;_xlfn.ENCODEURL(G420)&amp;"_col"" data-toggle=""collapse"" class=""btn btn-primary btn-collapse btn-sm""&gt;&lt;/a&gt;&lt;a href=""#""&gt;"&amp;G420&amp;"&lt;/a&gt; &lt;span id=""playthrough_totals_"&amp;VLOOKUP(G420,Zones!A:B,2,0)&amp;"""&gt;&lt;/span&gt;&lt;/h3&gt;&lt;ul id="""&amp;_xlfn.ENCODEURL(G420)&amp;"col"" class=""collapse in""&gt;"</f>
        <v>&lt;/ul&gt;&lt;h3 id="Defeating%20Sephiroth"&gt;&lt;a href="#Defeating%20Sephiroth_col" data-toggle="collapse" class="btn btn-primary btn-collapse btn-sm"&gt;&lt;/a&gt;&lt;a href="#"&gt;Defeating Sephiroth&lt;/a&gt; &lt;span id="playthrough_totals_53"&gt;&lt;/span&gt;&lt;/h3&gt;&lt;ul id="Defeating%20Sephirothcol" class="collapse in"&gt;</v>
      </c>
      <c r="K420" s="1" t="str">
        <f>"&lt;li data-id=""playthrough_"&amp;VLOOKUP(G420,Zones!A:B,2,0)&amp;"_"&amp;C420&amp;""" class="""&amp;E420&amp;"""&gt;"&amp;H420&amp;"&lt;/li&gt;"</f>
        <v>&lt;li data-id="playthrough_53_2" class="f_none"&gt;Boss: Jenova Synthesis&lt;/li&gt;</v>
      </c>
      <c r="L420" s="1" t="str">
        <f t="shared" si="6"/>
        <v>&lt;li data-id="playthrough_53_2" class="f_none"&gt;Boss: Jenova Synthesis&lt;/li&gt;</v>
      </c>
      <c r="M420" s="2" t="s">
        <v>442</v>
      </c>
    </row>
    <row r="421" spans="1:13" x14ac:dyDescent="0.25">
      <c r="A421" s="1">
        <v>420</v>
      </c>
      <c r="B421" s="1">
        <f>VLOOKUP(G421,Zones!A:B,2,0)</f>
        <v>53</v>
      </c>
      <c r="C421" s="1">
        <f>COUNTIF($G$2:G421,G421)</f>
        <v>3</v>
      </c>
      <c r="D421" s="1" t="s">
        <v>414</v>
      </c>
      <c r="E421" s="1" t="s">
        <v>423</v>
      </c>
      <c r="F421" s="1">
        <f>LEN(H421)</f>
        <v>23</v>
      </c>
      <c r="G421" s="1" t="s">
        <v>42</v>
      </c>
      <c r="H421" s="1" t="s">
        <v>412</v>
      </c>
      <c r="J421" s="1" t="str">
        <f>"&lt;/ul&gt;&lt;h3 id="""&amp;_xlfn.ENCODEURL(G421)&amp;"""&gt;&lt;a href=""#"&amp;_xlfn.ENCODEURL(G421)&amp;"_col"" data-toggle=""collapse"" class=""btn btn-primary btn-collapse btn-sm""&gt;&lt;/a&gt;&lt;a href=""#""&gt;"&amp;G421&amp;"&lt;/a&gt; &lt;span id=""playthrough_totals_"&amp;VLOOKUP(G421,Zones!A:B,2,0)&amp;"""&gt;&lt;/span&gt;&lt;/h3&gt;&lt;ul id="""&amp;_xlfn.ENCODEURL(G421)&amp;"col"" class=""collapse in""&gt;"</f>
        <v>&lt;/ul&gt;&lt;h3 id="Defeating%20Sephiroth"&gt;&lt;a href="#Defeating%20Sephiroth_col" data-toggle="collapse" class="btn btn-primary btn-collapse btn-sm"&gt;&lt;/a&gt;&lt;a href="#"&gt;Defeating Sephiroth&lt;/a&gt; &lt;span id="playthrough_totals_53"&gt;&lt;/span&gt;&lt;/h3&gt;&lt;ul id="Defeating%20Sephirothcol" class="collapse in"&gt;</v>
      </c>
      <c r="K421" s="1" t="str">
        <f>"&lt;li data-id=""playthrough_"&amp;VLOOKUP(G421,Zones!A:B,2,0)&amp;"_"&amp;C421&amp;""" class="""&amp;E421&amp;"""&gt;"&amp;H421&amp;"&lt;/li&gt;"</f>
        <v>&lt;li data-id="playthrough_53_3" class="f_none"&gt;Boss: Bizzaro Sephiroth&lt;/li&gt;</v>
      </c>
      <c r="L421" s="1" t="str">
        <f t="shared" si="6"/>
        <v>&lt;li data-id="playthrough_53_3" class="f_none"&gt;Boss: Bizzaro Sephiroth&lt;/li&gt;</v>
      </c>
      <c r="M421" s="2" t="s">
        <v>442</v>
      </c>
    </row>
    <row r="422" spans="1:13" x14ac:dyDescent="0.25">
      <c r="A422" s="1">
        <v>421</v>
      </c>
      <c r="B422" s="1">
        <f>VLOOKUP(G422,Zones!A:B,2,0)</f>
        <v>53</v>
      </c>
      <c r="C422" s="1">
        <f>COUNTIF($G$2:G422,G422)</f>
        <v>4</v>
      </c>
      <c r="D422" s="1" t="s">
        <v>414</v>
      </c>
      <c r="E422" s="1" t="s">
        <v>423</v>
      </c>
      <c r="F422" s="1">
        <f>LEN(H422)</f>
        <v>21</v>
      </c>
      <c r="G422" s="1" t="s">
        <v>42</v>
      </c>
      <c r="H422" s="1" t="s">
        <v>413</v>
      </c>
      <c r="J422" s="1" t="str">
        <f>"&lt;/ul&gt;&lt;h3 id="""&amp;_xlfn.ENCODEURL(G422)&amp;"""&gt;&lt;a href=""#"&amp;_xlfn.ENCODEURL(G422)&amp;"_col"" data-toggle=""collapse"" class=""btn btn-primary btn-collapse btn-sm""&gt;&lt;/a&gt;&lt;a href=""#""&gt;"&amp;G422&amp;"&lt;/a&gt; &lt;span id=""playthrough_totals_"&amp;VLOOKUP(G422,Zones!A:B,2,0)&amp;"""&gt;&lt;/span&gt;&lt;/h3&gt;&lt;ul id="""&amp;_xlfn.ENCODEURL(G422)&amp;"col"" class=""collapse in""&gt;"</f>
        <v>&lt;/ul&gt;&lt;h3 id="Defeating%20Sephiroth"&gt;&lt;a href="#Defeating%20Sephiroth_col" data-toggle="collapse" class="btn btn-primary btn-collapse btn-sm"&gt;&lt;/a&gt;&lt;a href="#"&gt;Defeating Sephiroth&lt;/a&gt; &lt;span id="playthrough_totals_53"&gt;&lt;/span&gt;&lt;/h3&gt;&lt;ul id="Defeating%20Sephirothcol" class="collapse in"&gt;</v>
      </c>
      <c r="K422" s="1" t="str">
        <f>"&lt;li data-id=""playthrough_"&amp;VLOOKUP(G422,Zones!A:B,2,0)&amp;"_"&amp;C422&amp;""" class="""&amp;E422&amp;"""&gt;"&amp;H422&amp;"&lt;/li&gt;"</f>
        <v>&lt;li data-id="playthrough_53_4" class="f_none"&gt;Boss: Safer Sephiroth&lt;/li&gt;</v>
      </c>
      <c r="L422" s="1" t="str">
        <f t="shared" si="6"/>
        <v>&lt;li data-id="playthrough_53_4" class="f_none"&gt;Boss: Safer Sephiroth&lt;/li&gt;</v>
      </c>
      <c r="M422" s="2" t="s">
        <v>442</v>
      </c>
    </row>
  </sheetData>
  <autoFilter ref="A1:M1" xr:uid="{3EB1CE42-D479-45DA-A92F-181A6FF9497D}"/>
  <conditionalFormatting sqref="A2:K48 A51:K96 A100:K10000">
    <cfRule type="expression" dxfId="6" priority="3" stopIfTrue="1">
      <formula>$G2&lt;&gt;$G1</formula>
    </cfRule>
  </conditionalFormatting>
  <conditionalFormatting sqref="A50:K50 A99:K99">
    <cfRule type="expression" dxfId="5" priority="6" stopIfTrue="1">
      <formula>$G50&lt;&gt;$G48</formula>
    </cfRule>
  </conditionalFormatting>
  <conditionalFormatting sqref="A49:K49">
    <cfRule type="expression" dxfId="4" priority="2" stopIfTrue="1">
      <formula>$G49&lt;&gt;$G47</formula>
    </cfRule>
  </conditionalFormatting>
  <conditionalFormatting sqref="A97:K97">
    <cfRule type="expression" dxfId="3" priority="8" stopIfTrue="1">
      <formula>$G97&lt;&gt;#REF!</formula>
    </cfRule>
  </conditionalFormatting>
  <conditionalFormatting sqref="A98:K98">
    <cfRule type="expression" dxfId="0" priority="1" stopIfTrue="1">
      <formula>$G98&lt;&gt;$G96</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69F73-87FA-4C5A-9C7A-F7F8CF6130D2}">
  <dimension ref="A1:D14"/>
  <sheetViews>
    <sheetView workbookViewId="0">
      <selection activeCell="A12" sqref="A12"/>
    </sheetView>
  </sheetViews>
  <sheetFormatPr defaultRowHeight="15" x14ac:dyDescent="0.25"/>
  <cols>
    <col min="1" max="1" width="12.85546875" bestFit="1" customWidth="1"/>
    <col min="2" max="2" width="14.42578125" bestFit="1" customWidth="1"/>
  </cols>
  <sheetData>
    <row r="1" spans="1:4" x14ac:dyDescent="0.25">
      <c r="A1" t="s">
        <v>424</v>
      </c>
      <c r="B1" t="s">
        <v>433</v>
      </c>
    </row>
    <row r="2" spans="1:4" x14ac:dyDescent="0.25">
      <c r="A2" t="s">
        <v>425</v>
      </c>
      <c r="B2" t="s">
        <v>434</v>
      </c>
    </row>
    <row r="3" spans="1:4" x14ac:dyDescent="0.25">
      <c r="A3" t="s">
        <v>426</v>
      </c>
      <c r="B3" t="s">
        <v>435</v>
      </c>
    </row>
    <row r="4" spans="1:4" x14ac:dyDescent="0.25">
      <c r="A4" t="s">
        <v>427</v>
      </c>
      <c r="B4" t="s">
        <v>436</v>
      </c>
    </row>
    <row r="5" spans="1:4" x14ac:dyDescent="0.25">
      <c r="A5" t="s">
        <v>428</v>
      </c>
      <c r="B5" t="s">
        <v>437</v>
      </c>
    </row>
    <row r="6" spans="1:4" x14ac:dyDescent="0.25">
      <c r="A6" t="s">
        <v>429</v>
      </c>
      <c r="B6" t="s">
        <v>438</v>
      </c>
    </row>
    <row r="7" spans="1:4" x14ac:dyDescent="0.25">
      <c r="A7" t="s">
        <v>430</v>
      </c>
      <c r="B7" t="s">
        <v>439</v>
      </c>
    </row>
    <row r="8" spans="1:4" x14ac:dyDescent="0.25">
      <c r="A8" t="s">
        <v>432</v>
      </c>
      <c r="B8" t="s">
        <v>440</v>
      </c>
    </row>
    <row r="9" spans="1:4" x14ac:dyDescent="0.25">
      <c r="A9" t="s">
        <v>431</v>
      </c>
      <c r="B9" t="s">
        <v>441</v>
      </c>
      <c r="D9" s="3"/>
    </row>
    <row r="10" spans="1:4" x14ac:dyDescent="0.25">
      <c r="A10" t="s">
        <v>492</v>
      </c>
      <c r="B10" t="s">
        <v>493</v>
      </c>
      <c r="D10" s="3"/>
    </row>
    <row r="11" spans="1:4" x14ac:dyDescent="0.25">
      <c r="A11" t="s">
        <v>32</v>
      </c>
      <c r="B11" t="s">
        <v>495</v>
      </c>
      <c r="D11" s="3"/>
    </row>
    <row r="12" spans="1:4" x14ac:dyDescent="0.25">
      <c r="D12" s="3"/>
    </row>
    <row r="13" spans="1:4" x14ac:dyDescent="0.25">
      <c r="D13" s="3"/>
    </row>
    <row r="14" spans="1:4" x14ac:dyDescent="0.25">
      <c r="D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Zones</vt:lpstr>
      <vt:lpstr>Playthrough</vt:lpstr>
      <vt:lpstr>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Smith</dc:creator>
  <cp:lastModifiedBy>Brian Smith</cp:lastModifiedBy>
  <dcterms:created xsi:type="dcterms:W3CDTF">2020-04-21T20:44:30Z</dcterms:created>
  <dcterms:modified xsi:type="dcterms:W3CDTF">2020-04-22T01:08:10Z</dcterms:modified>
</cp:coreProperties>
</file>