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Pictet Case Study\Project\Spread_Prediction\"/>
    </mc:Choice>
  </mc:AlternateContent>
  <xr:revisionPtr revIDLastSave="0" documentId="13_ncr:1_{4D5F813E-DEC7-4E45-BBF7-AB7041AEF536}" xr6:coauthVersionLast="47" xr6:coauthVersionMax="47" xr10:uidLastSave="{00000000-0000-0000-0000-000000000000}"/>
  <bookViews>
    <workbookView xWindow="4950" yWindow="4365" windowWidth="21570" windowHeight="12720" xr2:uid="{E6E7A342-D50E-40CA-9F91-D0EB7F6D54C4}"/>
  </bookViews>
  <sheets>
    <sheet name="Sheet1" sheetId="1" r:id="rId1"/>
  </sheets>
  <calcPr calcId="191029"/>
  <pivotCaches>
    <pivotCache cacheId="5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I47" i="1" l="1"/>
  <c r="I39" i="1"/>
  <c r="I31" i="1"/>
  <c r="I23" i="1"/>
  <c r="J23" i="1" s="1"/>
  <c r="I15" i="1"/>
  <c r="I7" i="1"/>
  <c r="I46" i="1"/>
  <c r="I6" i="1"/>
  <c r="J6" i="1" s="1"/>
  <c r="I51" i="1"/>
  <c r="I30" i="1"/>
  <c r="J30" i="1" s="1"/>
  <c r="I14" i="1"/>
  <c r="I2" i="1"/>
  <c r="I45" i="1"/>
  <c r="I37" i="1"/>
  <c r="I29" i="1"/>
  <c r="I21" i="1"/>
  <c r="J21" i="1" s="1"/>
  <c r="I13" i="1"/>
  <c r="I5" i="1"/>
  <c r="J5" i="1" s="1"/>
  <c r="I38" i="1"/>
  <c r="I22" i="1"/>
  <c r="I52" i="1"/>
  <c r="I44" i="1"/>
  <c r="I36" i="1"/>
  <c r="I28" i="1"/>
  <c r="J28" i="1" s="1"/>
  <c r="I20" i="1"/>
  <c r="I12" i="1"/>
  <c r="I10" i="1"/>
  <c r="I35" i="1"/>
  <c r="J35" i="1" s="1"/>
  <c r="I27" i="1"/>
  <c r="I19" i="1"/>
  <c r="I11" i="1"/>
  <c r="I3" i="1"/>
  <c r="J3" i="1" s="1"/>
  <c r="I43" i="1"/>
  <c r="J43" i="1" s="1"/>
  <c r="I48" i="1"/>
  <c r="I40" i="1"/>
  <c r="I32" i="1"/>
  <c r="J32" i="1" s="1"/>
  <c r="I24" i="1"/>
  <c r="I16" i="1"/>
  <c r="I8" i="1"/>
  <c r="I26" i="1"/>
  <c r="J26" i="1" s="1"/>
  <c r="I25" i="1"/>
  <c r="J25" i="1" s="1"/>
  <c r="I42" i="1"/>
  <c r="J42" i="1" s="1"/>
  <c r="I17" i="1"/>
  <c r="I34" i="1"/>
  <c r="I9" i="1"/>
  <c r="J9" i="1" s="1"/>
  <c r="I18" i="1"/>
  <c r="I33" i="1"/>
  <c r="I50" i="1"/>
  <c r="J50" i="1" s="1"/>
  <c r="I41" i="1"/>
  <c r="J41" i="1" s="1"/>
  <c r="I4" i="1"/>
  <c r="J4" i="1" s="1"/>
  <c r="I49" i="1"/>
  <c r="E47" i="1"/>
  <c r="E7" i="1"/>
  <c r="F7" i="1" s="1"/>
  <c r="E17" i="1"/>
  <c r="E45" i="1"/>
  <c r="F45" i="1" s="1"/>
  <c r="E37" i="1"/>
  <c r="E29" i="1"/>
  <c r="F29" i="1" s="1"/>
  <c r="E21" i="1"/>
  <c r="F21" i="1" s="1"/>
  <c r="E13" i="1"/>
  <c r="F13" i="1" s="1"/>
  <c r="E5" i="1"/>
  <c r="F5" i="1" s="1"/>
  <c r="E23" i="1"/>
  <c r="F23" i="1" s="1"/>
  <c r="E52" i="1"/>
  <c r="E44" i="1"/>
  <c r="F44" i="1" s="1"/>
  <c r="E36" i="1"/>
  <c r="E28" i="1"/>
  <c r="F28" i="1" s="1"/>
  <c r="E20" i="1"/>
  <c r="F20" i="1" s="1"/>
  <c r="E12" i="1"/>
  <c r="F12" i="1" s="1"/>
  <c r="E4" i="1"/>
  <c r="F4" i="1" s="1"/>
  <c r="E15" i="1"/>
  <c r="F15" i="1" s="1"/>
  <c r="E35" i="1"/>
  <c r="F35" i="1" s="1"/>
  <c r="E19" i="1"/>
  <c r="F19" i="1" s="1"/>
  <c r="E11" i="1"/>
  <c r="F11" i="1" s="1"/>
  <c r="E3" i="1"/>
  <c r="F3" i="1" s="1"/>
  <c r="E50" i="1"/>
  <c r="F50" i="1" s="1"/>
  <c r="E42" i="1"/>
  <c r="F42" i="1" s="1"/>
  <c r="E34" i="1"/>
  <c r="F34" i="1" s="1"/>
  <c r="E26" i="1"/>
  <c r="F26" i="1" s="1"/>
  <c r="E18" i="1"/>
  <c r="F18" i="1" s="1"/>
  <c r="E10" i="1"/>
  <c r="F10" i="1" s="1"/>
  <c r="E31" i="1"/>
  <c r="E43" i="1"/>
  <c r="F43" i="1" s="1"/>
  <c r="E41" i="1"/>
  <c r="F41" i="1" s="1"/>
  <c r="E9" i="1"/>
  <c r="F9" i="1" s="1"/>
  <c r="E39" i="1"/>
  <c r="F39" i="1" s="1"/>
  <c r="E51" i="1"/>
  <c r="F51" i="1" s="1"/>
  <c r="E27" i="1"/>
  <c r="F27" i="1" s="1"/>
  <c r="E48" i="1"/>
  <c r="E40" i="1"/>
  <c r="E32" i="1"/>
  <c r="F32" i="1" s="1"/>
  <c r="E24" i="1"/>
  <c r="F24" i="1" s="1"/>
  <c r="E16" i="1"/>
  <c r="F16" i="1" s="1"/>
  <c r="E8" i="1"/>
  <c r="F8" i="1" s="1"/>
  <c r="E38" i="1"/>
  <c r="F38" i="1" s="1"/>
  <c r="E22" i="1"/>
  <c r="F22" i="1" s="1"/>
  <c r="E14" i="1"/>
  <c r="F14" i="1" s="1"/>
  <c r="E6" i="1"/>
  <c r="F6" i="1" s="1"/>
  <c r="E46" i="1"/>
  <c r="F46" i="1" s="1"/>
  <c r="E2" i="1"/>
  <c r="F2" i="1" s="1"/>
  <c r="E30" i="1"/>
  <c r="F30" i="1" s="1"/>
  <c r="E49" i="1"/>
  <c r="F49" i="1" s="1"/>
  <c r="E33" i="1"/>
  <c r="F33" i="1" s="1"/>
  <c r="E25" i="1"/>
  <c r="F25" i="1" s="1"/>
  <c r="F48" i="1"/>
  <c r="F40" i="1"/>
  <c r="F17" i="1"/>
  <c r="F37" i="1"/>
  <c r="F47" i="1"/>
  <c r="F52" i="1"/>
  <c r="F36" i="1"/>
  <c r="F31" i="1"/>
  <c r="J14" i="1"/>
  <c r="J18" i="1"/>
  <c r="J16" i="1"/>
  <c r="J48" i="1"/>
  <c r="J49" i="1"/>
  <c r="J34" i="1"/>
  <c r="J33" i="1"/>
  <c r="J24" i="1"/>
  <c r="J10" i="1"/>
  <c r="J39" i="1"/>
  <c r="J31" i="1"/>
  <c r="J7" i="1"/>
  <c r="J40" i="1"/>
  <c r="J8" i="1"/>
  <c r="J46" i="1"/>
  <c r="J38" i="1"/>
  <c r="J17" i="1"/>
  <c r="J2" i="1"/>
  <c r="J45" i="1"/>
  <c r="J37" i="1"/>
  <c r="J29" i="1"/>
  <c r="J22" i="1"/>
  <c r="J47" i="1"/>
  <c r="J52" i="1"/>
  <c r="J44" i="1"/>
  <c r="J36" i="1"/>
  <c r="J15" i="1"/>
  <c r="J51" i="1"/>
  <c r="J13" i="1"/>
  <c r="J20" i="1"/>
  <c r="J12" i="1"/>
  <c r="J27" i="1"/>
  <c r="J19" i="1"/>
  <c r="J11" i="1"/>
</calcChain>
</file>

<file path=xl/sharedStrings.xml><?xml version="1.0" encoding="utf-8"?>
<sst xmlns="http://schemas.openxmlformats.org/spreadsheetml/2006/main" count="78" uniqueCount="69">
  <si>
    <t>AGO</t>
  </si>
  <si>
    <t>ARG</t>
  </si>
  <si>
    <t>AZE</t>
  </si>
  <si>
    <t>BLR</t>
  </si>
  <si>
    <t>BLZ</t>
  </si>
  <si>
    <t>BRA</t>
  </si>
  <si>
    <t>CHL</t>
  </si>
  <si>
    <t>CHN</t>
  </si>
  <si>
    <t>CIV</t>
  </si>
  <si>
    <t>COL</t>
  </si>
  <si>
    <t>CRI</t>
  </si>
  <si>
    <t>DOM</t>
  </si>
  <si>
    <t>ECU</t>
  </si>
  <si>
    <t>EGY</t>
  </si>
  <si>
    <t>GAB</t>
  </si>
  <si>
    <t>GEO</t>
  </si>
  <si>
    <t>GHA</t>
  </si>
  <si>
    <t>GTM</t>
  </si>
  <si>
    <t>HRV</t>
  </si>
  <si>
    <t>HUN</t>
  </si>
  <si>
    <t>IDN</t>
  </si>
  <si>
    <t>IND</t>
  </si>
  <si>
    <t>IRQ</t>
  </si>
  <si>
    <t>JAM</t>
  </si>
  <si>
    <t>KAZ</t>
  </si>
  <si>
    <t>LBN</t>
  </si>
  <si>
    <t>LKA</t>
  </si>
  <si>
    <t>LTU</t>
  </si>
  <si>
    <t>MAR</t>
  </si>
  <si>
    <t>MEX</t>
  </si>
  <si>
    <t>MNG</t>
  </si>
  <si>
    <t>MYS</t>
  </si>
  <si>
    <t>NAM</t>
  </si>
  <si>
    <t>NGA</t>
  </si>
  <si>
    <t>PAK</t>
  </si>
  <si>
    <t>PAN</t>
  </si>
  <si>
    <t>PER</t>
  </si>
  <si>
    <t>PHL</t>
  </si>
  <si>
    <t>POL</t>
  </si>
  <si>
    <t>RUS</t>
  </si>
  <si>
    <t>SEN</t>
  </si>
  <si>
    <t>SLV</t>
  </si>
  <si>
    <t>TTO</t>
  </si>
  <si>
    <t>TUN</t>
  </si>
  <si>
    <t>TUR</t>
  </si>
  <si>
    <t>UKR</t>
  </si>
  <si>
    <t>URY</t>
  </si>
  <si>
    <t>VEN</t>
  </si>
  <si>
    <t>VNM</t>
  </si>
  <si>
    <t>ZAF</t>
  </si>
  <si>
    <t>ZMB</t>
  </si>
  <si>
    <t>ISO</t>
  </si>
  <si>
    <t>JPM EMBI</t>
  </si>
  <si>
    <t>Score</t>
  </si>
  <si>
    <t>Rank</t>
  </si>
  <si>
    <t>Quintile</t>
  </si>
  <si>
    <t>Row Labels</t>
  </si>
  <si>
    <t>Grand Total</t>
  </si>
  <si>
    <t>Percentrank</t>
  </si>
  <si>
    <t>Average of Score</t>
  </si>
  <si>
    <t>Average of JPM EMBI</t>
  </si>
  <si>
    <t>Score Adjusted</t>
  </si>
  <si>
    <t>Rank Ajusted</t>
  </si>
  <si>
    <t>Percentrank adjusted</t>
  </si>
  <si>
    <t>Quintile adjusted</t>
  </si>
  <si>
    <t>Average of Score Adjusted</t>
  </si>
  <si>
    <t>Bottom</t>
  </si>
  <si>
    <t>Middle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</si>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</sst>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7086713522153"/>
          <c:y val="3.2603310134495071E-2"/>
          <c:w val="0.83696712143837371"/>
          <c:h val="0.750841863210326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EB-4119-9A9B-68755745772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EB-4119-9A9B-68755745772D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EB-4119-9A9B-68755745772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Sheet1!$N$12:$N$14</c:f>
              <c:strCache>
                <c:ptCount val="3"/>
                <c:pt idx="0">
                  <c:v>Bottom</c:v>
                </c:pt>
                <c:pt idx="1">
                  <c:v>Middle</c:v>
                </c:pt>
                <c:pt idx="2">
                  <c:v>Top</c:v>
                </c:pt>
              </c:strCache>
            </c:strRef>
          </c:cat>
          <c:val>
            <c:numRef>
              <c:f>Sheet1!$O$12:$O$14</c:f>
              <c:numCache>
                <c:formatCode>General</c:formatCode>
                <c:ptCount val="3"/>
                <c:pt idx="0">
                  <c:v>557.38529411764716</c:v>
                </c:pt>
                <c:pt idx="1">
                  <c:v>300.87941176470594</c:v>
                </c:pt>
                <c:pt idx="2">
                  <c:v>203.44705882352937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B-4119-9A9B-68755745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76896"/>
        <c:axId val="559677312"/>
      </c:barChart>
      <c:catAx>
        <c:axId val="55967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ESG Score Performance</a:t>
                </a:r>
              </a:p>
            </c:rich>
          </c:tx>
          <c:layout>
            <c:manualLayout>
              <c:xMode val="edge"/>
              <c:yMode val="edge"/>
              <c:x val="0.43004138823740601"/>
              <c:y val="0.88695543195185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7312"/>
        <c:crosses val="autoZero"/>
        <c:auto val="1"/>
        <c:lblAlgn val="ctr"/>
        <c:lblOffset val="100"/>
        <c:noMultiLvlLbl val="0"/>
      </c:catAx>
      <c:valAx>
        <c:axId val="559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JPM EMBI Sovereign Spreads (bips)</a:t>
                </a:r>
              </a:p>
            </c:rich>
          </c:tx>
          <c:layout>
            <c:manualLayout>
              <c:xMode val="edge"/>
              <c:yMode val="edge"/>
              <c:x val="2.2020916629303215E-2"/>
              <c:y val="4.50901211970292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571501</xdr:colOff>
      <xdr:row>20</xdr:row>
      <xdr:rowOff>0</xdr:rowOff>
    </xdr:from>
    <xdr:to>
      <xdr:col>19</xdr:col>
      <xdr:colOff>562734</xdr:colOff>
      <xdr:row>42</xdr:row>
      <xdr:rowOff>93841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43898-593B-4A16-9002-62AC73E6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sile Nguyen" refreshedDate="44465.908269328706" createdVersion="7" refreshedVersion="7" minRefreshableVersion="3" recordCount="51" xr:uid="{EF8DCF7C-5F6C-4587-A9E4-DF6279750F25}">
  <cacheSource type="worksheet">
    <worksheetSource ref="A1:J52" sheet="Sheet1"/>
  </cacheSource>
  <cacheFields count="10">
    <cacheField name="ISO" numFmtId="0">
      <sharedItems/>
    </cacheField>
    <cacheField name="JPM EMBI" numFmtId="0">
      <sharedItems containsSemiMixedTypes="0" containsString="0" containsNumber="1" minValue="29.95" maxValue="4748.6000000000004"/>
    </cacheField>
    <cacheField name="Score" numFmtId="0">
      <sharedItems containsSemiMixedTypes="0" containsString="0" containsNumber="1" minValue="24.997993827266701" maxValue="74.1011387630071"/>
    </cacheField>
    <cacheField name="Rank" numFmtId="0">
      <sharedItems containsSemiMixedTypes="0" containsString="0" containsNumber="1" containsInteger="1" minValue="1" maxValue="51"/>
    </cacheField>
    <cacheField name="Percentrank" numFmtId="0">
      <sharedItems containsSemiMixedTypes="0" containsString="0" containsNumber="1" minValue="0" maxValue="0.98039215686274506"/>
    </cacheField>
    <cacheField name="Quintile" numFmtId="0">
      <sharedItems count="8">
        <s v="Bottom"/>
        <s v="Middle"/>
        <s v="Top"/>
        <s v="Q2" u="1"/>
        <s v="Q4" u="1"/>
        <s v="Q1" u="1"/>
        <s v="Q3" u="1"/>
        <s v="Q5" u="1"/>
      </sharedItems>
    </cacheField>
    <cacheField name="Score Adjusted" numFmtId="0">
      <sharedItems containsSemiMixedTypes="0" containsString="0" containsNumber="1" minValue="0" maxValue="88.801105236287"/>
    </cacheField>
    <cacheField name="Rank Ajusted" numFmtId="0">
      <sharedItems containsSemiMixedTypes="0" containsString="0" containsNumber="1" containsInteger="1" minValue="1" maxValue="51"/>
    </cacheField>
    <cacheField name="Percentrank adjusted" numFmtId="0">
      <sharedItems containsSemiMixedTypes="0" containsString="0" containsNumber="1" minValue="0" maxValue="0.98039215686274506"/>
    </cacheField>
    <cacheField name="Quintile adjusted" numFmtId="0">
      <sharedItems count="8">
        <s v="Middle"/>
        <s v="Bottom"/>
        <s v="Top"/>
        <s v="Q2" u="1"/>
        <s v="Q4" u="1"/>
        <s v="Q1" u="1"/>
        <s v="Q3" u="1"/>
        <s v="Q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AGO"/>
    <n v="467.85"/>
    <n v="34.232805734593803"/>
    <n v="47"/>
    <n v="7.8431372549019662E-2"/>
    <x v="0"/>
    <n v="44.551254513405198"/>
    <n v="25"/>
    <n v="0.50980392156862742"/>
    <x v="0"/>
  </r>
  <r>
    <s v="ARG"/>
    <n v="356.2"/>
    <n v="50.4318315406802"/>
    <n v="20"/>
    <n v="0.60784313725490202"/>
    <x v="1"/>
    <n v="23.670964665847698"/>
    <n v="47"/>
    <n v="7.8431372549019662E-2"/>
    <x v="1"/>
  </r>
  <r>
    <s v="AZE"/>
    <n v="245.7"/>
    <n v="38.223351692614997"/>
    <n v="44"/>
    <n v="0.13725490196078427"/>
    <x v="0"/>
    <n v="50.784582808865103"/>
    <n v="17"/>
    <n v="0.66666666666666674"/>
    <x v="2"/>
  </r>
  <r>
    <s v="BLR"/>
    <n v="341.8"/>
    <n v="53.413262716303002"/>
    <n v="16"/>
    <n v="0.68627450980392157"/>
    <x v="2"/>
    <n v="60.4018578201606"/>
    <n v="14"/>
    <n v="0.72549019607843135"/>
    <x v="2"/>
  </r>
  <r>
    <s v="BLZ"/>
    <n v="763.8"/>
    <n v="52.6585196188"/>
    <n v="18"/>
    <n v="0.64705882352941169"/>
    <x v="1"/>
    <n v="37.5143398210637"/>
    <n v="36"/>
    <n v="0.29411764705882348"/>
    <x v="1"/>
  </r>
  <r>
    <s v="BRA"/>
    <n v="231.9"/>
    <n v="45.273047794533497"/>
    <n v="31"/>
    <n v="0.39215686274509809"/>
    <x v="1"/>
    <n v="69.954028498987697"/>
    <n v="7"/>
    <n v="0.86274509803921573"/>
    <x v="2"/>
  </r>
  <r>
    <s v="CHL"/>
    <n v="117.5"/>
    <n v="64.0510580016294"/>
    <n v="8"/>
    <n v="0.84313725490196079"/>
    <x v="2"/>
    <n v="28.482471962683"/>
    <n v="45"/>
    <n v="0.11764705882352944"/>
    <x v="1"/>
  </r>
  <r>
    <s v="CHN"/>
    <n v="146.44999999999999"/>
    <n v="41.509793553873202"/>
    <n v="41"/>
    <n v="0.19607843137254899"/>
    <x v="0"/>
    <n v="33.142808151048897"/>
    <n v="41"/>
    <n v="0.19607843137254899"/>
    <x v="1"/>
  </r>
  <r>
    <s v="CIV"/>
    <n v="333.25"/>
    <n v="38.210199118592399"/>
    <n v="45"/>
    <n v="0.11764705882352944"/>
    <x v="0"/>
    <n v="39.479056422684302"/>
    <n v="30"/>
    <n v="0.41176470588235292"/>
    <x v="0"/>
  </r>
  <r>
    <s v="COL"/>
    <n v="173.5"/>
    <n v="46.165513694923597"/>
    <n v="29"/>
    <n v="0.43137254901960786"/>
    <x v="1"/>
    <n v="84.144970072893599"/>
    <n v="3"/>
    <n v="0.94117647058823528"/>
    <x v="2"/>
  </r>
  <r>
    <s v="CRI"/>
    <n v="366.55"/>
    <n v="70.290347541908901"/>
    <n v="5"/>
    <n v="0.90196078431372551"/>
    <x v="2"/>
    <n v="44.586699767131002"/>
    <n v="24"/>
    <n v="0.52941176470588236"/>
    <x v="0"/>
  </r>
  <r>
    <s v="DOM"/>
    <n v="277.85000000000002"/>
    <n v="49.734813508840197"/>
    <n v="21"/>
    <n v="0.58823529411764708"/>
    <x v="1"/>
    <n v="40.0368662985504"/>
    <n v="29"/>
    <n v="0.43137254901960786"/>
    <x v="0"/>
  </r>
  <r>
    <s v="ECU"/>
    <n v="469.6"/>
    <n v="45.028963678078298"/>
    <n v="32"/>
    <n v="0.37254901960784315"/>
    <x v="1"/>
    <n v="10.8507976139633"/>
    <n v="49"/>
    <n v="3.9215686274509776E-2"/>
    <x v="1"/>
  </r>
  <r>
    <s v="EGY"/>
    <n v="390.25"/>
    <n v="31.147421355635199"/>
    <n v="49"/>
    <n v="3.9215686274509776E-2"/>
    <x v="0"/>
    <n v="37.888459894955901"/>
    <n v="33"/>
    <n v="0.3529411764705882"/>
    <x v="0"/>
  </r>
  <r>
    <s v="GAB"/>
    <n v="389.9"/>
    <n v="45.575222310089899"/>
    <n v="30"/>
    <n v="0.41176470588235292"/>
    <x v="1"/>
    <n v="87.8761463848452"/>
    <n v="2"/>
    <n v="0.96078431372549022"/>
    <x v="2"/>
  </r>
  <r>
    <s v="GEO"/>
    <n v="175.65"/>
    <n v="70.462723971880493"/>
    <n v="4"/>
    <n v="0.92156862745098045"/>
    <x v="2"/>
    <n v="61.928442110854"/>
    <n v="12"/>
    <n v="0.76470588235294112"/>
    <x v="2"/>
  </r>
  <r>
    <s v="GHA"/>
    <n v="367.15"/>
    <n v="52.724857129373397"/>
    <n v="17"/>
    <n v="0.66666666666666674"/>
    <x v="2"/>
    <n v="42.018570833120002"/>
    <n v="28"/>
    <n v="0.4509803921568627"/>
    <x v="0"/>
  </r>
  <r>
    <s v="GTM"/>
    <n v="185.75"/>
    <n v="45.007563618892"/>
    <n v="33"/>
    <n v="0.3529411764705882"/>
    <x v="1"/>
    <n v="88.801105236287"/>
    <n v="1"/>
    <n v="0.98039215686274506"/>
    <x v="2"/>
  </r>
  <r>
    <s v="HRV"/>
    <n v="104.95"/>
    <n v="74.1011387630071"/>
    <n v="1"/>
    <n v="0.98039215686274506"/>
    <x v="2"/>
    <n v="70.777584603389201"/>
    <n v="6"/>
    <n v="0.88235294117647056"/>
    <x v="2"/>
  </r>
  <r>
    <s v="HUN"/>
    <n v="86.15"/>
    <n v="65.816159711077304"/>
    <n v="6"/>
    <n v="0.88235294117647056"/>
    <x v="2"/>
    <n v="36.733083968149302"/>
    <n v="37"/>
    <n v="0.27450980392156865"/>
    <x v="1"/>
  </r>
  <r>
    <s v="IDN"/>
    <n v="168.6"/>
    <n v="43.877362549121699"/>
    <n v="35"/>
    <n v="0.31372549019607843"/>
    <x v="0"/>
    <n v="39.235298830156403"/>
    <n v="31"/>
    <n v="0.39215686274509809"/>
    <x v="0"/>
  </r>
  <r>
    <s v="IND"/>
    <n v="102.3"/>
    <n v="42.074020334897099"/>
    <n v="37"/>
    <n v="0.27450980392156865"/>
    <x v="0"/>
    <n v="1.04582013001457"/>
    <n v="50"/>
    <n v="1.9607843137254943E-2"/>
    <x v="1"/>
  </r>
  <r>
    <s v="IRQ"/>
    <n v="414.3"/>
    <n v="24.997993827266701"/>
    <n v="51"/>
    <n v="0"/>
    <x v="0"/>
    <n v="69.848964055242902"/>
    <n v="9"/>
    <n v="0.82352941176470584"/>
    <x v="2"/>
  </r>
  <r>
    <s v="JAM"/>
    <n v="301.60000000000002"/>
    <n v="59.121050713191401"/>
    <n v="10"/>
    <n v="0.80392156862745101"/>
    <x v="2"/>
    <n v="37.516833551284101"/>
    <n v="35"/>
    <n v="0.31372549019607843"/>
    <x v="1"/>
  </r>
  <r>
    <s v="KAZ"/>
    <n v="191.9"/>
    <n v="48.145351394879199"/>
    <n v="24"/>
    <n v="0.52941176470588236"/>
    <x v="1"/>
    <n v="32.919181017754703"/>
    <n v="42"/>
    <n v="0.17647058823529416"/>
    <x v="1"/>
  </r>
  <r>
    <s v="LBN"/>
    <n v="495.9"/>
    <n v="42.056618288046302"/>
    <n v="38"/>
    <n v="0.25490196078431371"/>
    <x v="0"/>
    <n v="43.895901141561801"/>
    <n v="26"/>
    <n v="0.49019607843137258"/>
    <x v="0"/>
  </r>
  <r>
    <s v="LKA"/>
    <n v="271.55"/>
    <n v="47.903241744861901"/>
    <n v="25"/>
    <n v="0.50980392156862742"/>
    <x v="1"/>
    <n v="83.843138826569202"/>
    <n v="4"/>
    <n v="0.92156862745098045"/>
    <x v="2"/>
  </r>
  <r>
    <s v="LTU"/>
    <n v="29.95"/>
    <n v="73.1180115309878"/>
    <n v="2"/>
    <n v="0.96078431372549022"/>
    <x v="2"/>
    <n v="36.323902312624298"/>
    <n v="38"/>
    <n v="0.25490196078431371"/>
    <x v="1"/>
  </r>
  <r>
    <s v="MAR"/>
    <n v="153.15"/>
    <n v="41.2162521445658"/>
    <n v="42"/>
    <n v="0.17647058823529416"/>
    <x v="0"/>
    <n v="30.228693237949599"/>
    <n v="44"/>
    <n v="0.13725490196078427"/>
    <x v="1"/>
  </r>
  <r>
    <s v="MEX"/>
    <n v="241.85"/>
    <n v="42.793648800462499"/>
    <n v="36"/>
    <n v="0.29411764705882348"/>
    <x v="0"/>
    <n v="69.901703262374198"/>
    <n v="8"/>
    <n v="0.84313725490196079"/>
    <x v="2"/>
  </r>
  <r>
    <s v="MNG"/>
    <n v="321.95"/>
    <n v="60.472617674225702"/>
    <n v="9"/>
    <n v="0.82352941176470584"/>
    <x v="2"/>
    <n v="50.672867883065699"/>
    <n v="18"/>
    <n v="0.64705882352941169"/>
    <x v="0"/>
  </r>
  <r>
    <s v="MYS"/>
    <n v="109.15"/>
    <n v="54.930281928328803"/>
    <n v="14"/>
    <n v="0.72549019607843135"/>
    <x v="2"/>
    <n v="61.575693195712603"/>
    <n v="13"/>
    <n v="0.74509803921568629"/>
    <x v="2"/>
  </r>
  <r>
    <s v="NAM"/>
    <n v="232.85"/>
    <n v="55.068638359191901"/>
    <n v="13"/>
    <n v="0.74509803921568629"/>
    <x v="2"/>
    <n v="19.749500364489801"/>
    <n v="48"/>
    <n v="5.8823529411764719E-2"/>
    <x v="1"/>
  </r>
  <r>
    <s v="NGA"/>
    <n v="377.7"/>
    <n v="31.264686873553899"/>
    <n v="48"/>
    <n v="5.8823529411764719E-2"/>
    <x v="0"/>
    <n v="32.373018111650602"/>
    <n v="43"/>
    <n v="0.15686274509803921"/>
    <x v="1"/>
  </r>
  <r>
    <s v="PAK"/>
    <n v="353.3"/>
    <n v="37.275770426795297"/>
    <n v="46"/>
    <n v="9.8039215686274495E-2"/>
    <x v="0"/>
    <n v="50.385738353413899"/>
    <n v="19"/>
    <n v="0.62745098039215685"/>
    <x v="0"/>
  </r>
  <r>
    <s v="PAN"/>
    <n v="117.45"/>
    <n v="54.588400059137399"/>
    <n v="15"/>
    <n v="0.70588235294117641"/>
    <x v="2"/>
    <n v="51.902873735239602"/>
    <n v="16"/>
    <n v="0.68627450980392157"/>
    <x v="2"/>
  </r>
  <r>
    <s v="PER"/>
    <n v="136.15"/>
    <n v="51.383158112694602"/>
    <n v="19"/>
    <n v="0.62745098039215685"/>
    <x v="1"/>
    <n v="35.691442706929699"/>
    <n v="39"/>
    <n v="0.23529411764705888"/>
    <x v="1"/>
  </r>
  <r>
    <s v="PHL"/>
    <n v="94.65"/>
    <n v="41.581553018032601"/>
    <n v="40"/>
    <n v="0.21568627450980393"/>
    <x v="0"/>
    <n v="67.967003668813206"/>
    <n v="10"/>
    <n v="0.80392156862745101"/>
    <x v="2"/>
  </r>
  <r>
    <s v="POL"/>
    <n v="42.15"/>
    <n v="64.581891084583006"/>
    <n v="7"/>
    <n v="0.86274509803921573"/>
    <x v="2"/>
    <n v="33.460877113075497"/>
    <n v="40"/>
    <n v="0.21568627450980393"/>
    <x v="1"/>
  </r>
  <r>
    <s v="RUS"/>
    <n v="179.85"/>
    <n v="46.381073636274301"/>
    <n v="28"/>
    <n v="0.4509803921568627"/>
    <x v="1"/>
    <n v="50.050733773991503"/>
    <n v="20"/>
    <n v="0.60784313725490202"/>
    <x v="0"/>
  </r>
  <r>
    <s v="SEN"/>
    <n v="293.5"/>
    <n v="44.470747963593098"/>
    <n v="34"/>
    <n v="0.33333333333333337"/>
    <x v="1"/>
    <n v="66.788829132808601"/>
    <n v="11"/>
    <n v="0.78431372549019607"/>
    <x v="2"/>
  </r>
  <r>
    <s v="SLV"/>
    <n v="395.95"/>
    <n v="57.192979373740002"/>
    <n v="11"/>
    <n v="0.78431372549019607"/>
    <x v="2"/>
    <n v="54.678213767039097"/>
    <n v="15"/>
    <n v="0.70588235294117641"/>
    <x v="2"/>
  </r>
  <r>
    <s v="TTO"/>
    <n v="201.95"/>
    <n v="56.406043912272601"/>
    <n v="12"/>
    <n v="0.76470588235294112"/>
    <x v="2"/>
    <n v="47.164199763819397"/>
    <n v="21"/>
    <n v="0.58823529411764708"/>
    <x v="0"/>
  </r>
  <r>
    <s v="TUN"/>
    <n v="344.8"/>
    <n v="48.2999066425512"/>
    <n v="23"/>
    <n v="0.5490196078431373"/>
    <x v="1"/>
    <n v="24.677368997316101"/>
    <n v="46"/>
    <n v="9.8039215686274495E-2"/>
    <x v="1"/>
  </r>
  <r>
    <s v="TUR"/>
    <n v="298.35000000000002"/>
    <n v="41.973043369125101"/>
    <n v="39"/>
    <n v="0.23529411764705888"/>
    <x v="0"/>
    <n v="45.586504662480102"/>
    <n v="23"/>
    <n v="0.5490196078431373"/>
    <x v="0"/>
  </r>
  <r>
    <s v="UKR"/>
    <n v="459.95"/>
    <n v="48.685926934837902"/>
    <n v="22"/>
    <n v="0.56862745098039214"/>
    <x v="1"/>
    <n v="83.756403006973997"/>
    <n v="5"/>
    <n v="0.90196078431372551"/>
    <x v="2"/>
  </r>
  <r>
    <s v="URY"/>
    <n v="145.85"/>
    <n v="70.488724177437703"/>
    <n v="3"/>
    <n v="0.94117647058823528"/>
    <x v="2"/>
    <n v="0"/>
    <n v="51"/>
    <n v="0"/>
    <x v="1"/>
  </r>
  <r>
    <s v="VEN"/>
    <n v="4748.6000000000004"/>
    <n v="25.513078851441701"/>
    <n v="50"/>
    <n v="1.9607843137254943E-2"/>
    <x v="0"/>
    <n v="45.980169410157202"/>
    <n v="22"/>
    <n v="0.56862745098039214"/>
    <x v="0"/>
  </r>
  <r>
    <s v="VNM"/>
    <n v="121.85"/>
    <n v="46.874929568627003"/>
    <n v="27"/>
    <n v="0.47058823529411764"/>
    <x v="1"/>
    <n v="43.008573590752903"/>
    <n v="27"/>
    <n v="0.47058823529411764"/>
    <x v="0"/>
  </r>
  <r>
    <s v="ZAF"/>
    <n v="266.89999999999998"/>
    <n v="47.0241458048853"/>
    <n v="26"/>
    <n v="0.49019607843137258"/>
    <x v="1"/>
    <n v="37.688458003698102"/>
    <n v="34"/>
    <n v="0.33333333333333337"/>
    <x v="0"/>
  </r>
  <r>
    <s v="ZMB"/>
    <n v="443.35"/>
    <n v="38.244994058436603"/>
    <n v="43"/>
    <n v="0.15686274509803921"/>
    <x v="0"/>
    <n v="38.244994058436603"/>
    <n v="32"/>
    <n v="0.372549019607843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63942-85DA-4FFA-99E4-A8DBECCCBBDE}" name="PivotTable3" cacheId="53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R1:T5" firstHeaderRow="0" firstDataRow="1" firstDataCol="1"/>
  <pivotFields count="10"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ascending">
      <items count="9">
        <item x="1"/>
        <item x="0"/>
        <item m="1" x="5"/>
        <item m="1" x="3"/>
        <item m="1" x="6"/>
        <item m="1" x="4"/>
        <item m="1" x="7"/>
        <item x="2"/>
        <item t="default"/>
      </items>
    </pivotField>
  </pivotFields>
  <rowFields count="1">
    <field x="9"/>
  </rowFields>
  <rowItems count="4">
    <i>
      <x/>
    </i>
    <i>
      <x v="1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JPM EMBI" fld="1" subtotal="average" baseField="9" baseItem="0"/>
    <dataField name="Average of Score Adjusted" fld="6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4D113-5549-4391-9114-0A86046A4336}" name="PivotTable1" cacheId="53" applyNumberFormats="0" applyBorderFormats="0" applyFontFormats="0" applyPatternFormats="0" applyAlignmentFormats="0" applyWidthHeightFormats="1" dataCaption="Values" updatedVersion="7" minRefreshableVersion="3" itemPrintTitles="1" createdVersion="7" indent="0" multipleFieldFilters="0">
  <location ref="M1:O5" firstHeaderRow="0" firstDataRow="1" firstDataCol="1"/>
  <pivotFields count="10">
    <pivotField showAll="0"/>
    <pivotField dataField="1" showAll="0"/>
    <pivotField dataField="1" showAll="0"/>
    <pivotField showAll="0"/>
    <pivotField showAll="0"/>
    <pivotField axis="axisRow" showAll="0" sortType="ascending">
      <items count="9">
        <item x="0"/>
        <item x="1"/>
        <item m="1" x="5"/>
        <item m="1" x="3"/>
        <item m="1" x="6"/>
        <item m="1" x="4"/>
        <item m="1" x="7"/>
        <item x="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core" fld="2" subtotal="average" baseField="5" baseItem="0"/>
    <dataField name="Average of JPM EMBI" fld="1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C838-7EA0-44CE-AF15-840ECEC61023}">
  <dimension ref="A1:T52"/>
  <sheetViews>
    <sheetView tabSelected="1" topLeftCell="A28" zoomScale="85" zoomScaleNormal="85" workbookViewId="0"/>
  </sheetViews>
  <sheetFormatPr defaultRowHeight="15" x14ac:dyDescent="0.25"/>
  <cols>
    <col min="14" max="14" width="16.7109375" customWidth="1"/>
    <col min="15" max="15" width="25.28515625" customWidth="1"/>
    <col min="19" max="19" width="14" customWidth="1"/>
    <col min="20" max="20" width="16.140625" customWidth="1"/>
  </cols>
  <sheetData>
    <row r="1" spans="1:20" x14ac:dyDescent="0.25">
      <c r="A1" t="s">
        <v>51</v>
      </c>
      <c r="B1" t="s">
        <v>52</v>
      </c>
      <c r="C1" t="s">
        <v>53</v>
      </c>
      <c r="D1" t="s">
        <v>54</v>
      </c>
      <c r="E1" t="s">
        <v>58</v>
      </c>
      <c r="F1" t="s">
        <v>55</v>
      </c>
      <c r="G1" t="s">
        <v>61</v>
      </c>
      <c r="H1" t="s">
        <v>62</v>
      </c>
      <c r="I1" t="s">
        <v>63</v>
      </c>
      <c r="J1" t="s">
        <v>64</v>
      </c>
      <c r="M1" s="1" t="s">
        <v>56</v>
      </c>
      <c r="N1" t="s">
        <v>59</v>
      </c>
      <c r="O1" t="s">
        <v>60</v>
      </c>
      <c r="R1" s="1" t="s">
        <v>56</v>
      </c>
      <c r="S1" t="s">
        <v>60</v>
      </c>
      <c r="T1" t="s">
        <v>65</v>
      </c>
    </row>
    <row r="2" spans="1:20" x14ac:dyDescent="0.25">
      <c r="A2" t="s">
        <v>0</v>
      </c>
      <c r="B2">
        <v>467.85</v>
      </c>
      <c r="C2">
        <v>34.232805734593803</v>
      </c>
      <c r="D2">
        <f>RANK(C2,$C$2:$C$52)</f>
        <v>47</v>
      </c>
      <c r="E2">
        <f>1-D2/MAX(D:D)</f>
        <v>7.8431372549019662E-2</v>
      </c>
      <c r="F2" t="str">
        <f>IF(E2&gt;0.66,"Top",IF(E2&gt;0.33,"Middle","Bottom"))</f>
        <v>Bottom</v>
      </c>
      <c r="G2">
        <v>44.551254513405198</v>
      </c>
      <c r="H2">
        <f>RANK(G2,$G$2:$G$52)</f>
        <v>25</v>
      </c>
      <c r="I2">
        <f>1-H2/MAX(H:H)</f>
        <v>0.50980392156862742</v>
      </c>
      <c r="J2" t="str">
        <f>IF(I2&gt;0.66,"Top",IF(I2&gt;0.33,"Middle","Bottom"))</f>
        <v>Middle</v>
      </c>
      <c r="M2" s="2" t="s">
        <v>66</v>
      </c>
      <c r="N2" s="3">
        <v>37.423093764532652</v>
      </c>
      <c r="O2" s="3">
        <v>557.38529411764716</v>
      </c>
      <c r="R2" s="2" t="s">
        <v>66</v>
      </c>
      <c r="S2" s="3">
        <v>235.1823529411765</v>
      </c>
      <c r="T2" s="3">
        <v>26.728300219167341</v>
      </c>
    </row>
    <row r="3" spans="1:20" x14ac:dyDescent="0.25">
      <c r="A3" t="s">
        <v>1</v>
      </c>
      <c r="B3">
        <v>356.2</v>
      </c>
      <c r="C3">
        <v>50.4318315406802</v>
      </c>
      <c r="D3">
        <f t="shared" ref="D3:D52" si="0">RANK(C3,$C$2:$C$52)</f>
        <v>20</v>
      </c>
      <c r="E3">
        <f t="shared" ref="E3:E52" si="1">1-D3/MAX(D:D)</f>
        <v>0.60784313725490202</v>
      </c>
      <c r="F3" t="str">
        <f t="shared" ref="F3:F52" si="2">IF(E3&gt;0.66,"Top",IF(E3&gt;0.33,"Middle","Bottom"))</f>
        <v>Middle</v>
      </c>
      <c r="G3">
        <v>23.670964665847698</v>
      </c>
      <c r="H3">
        <f t="shared" ref="H3:H52" si="3">RANK(G3,$G$2:$G$52)</f>
        <v>47</v>
      </c>
      <c r="I3">
        <f t="shared" ref="I3:I52" si="4">1-H3/MAX(H:H)</f>
        <v>7.8431372549019662E-2</v>
      </c>
      <c r="J3" t="str">
        <f t="shared" ref="J3:J52" si="5">IF(I3&gt;0.66,"Top",IF(I3&gt;0.33,"Middle","Bottom"))</f>
        <v>Bottom</v>
      </c>
      <c r="M3" s="2" t="s">
        <v>67</v>
      </c>
      <c r="N3" s="3">
        <v>47.59082103341423</v>
      </c>
      <c r="O3" s="3">
        <v>300.87941176470588</v>
      </c>
      <c r="R3" s="2" t="s">
        <v>67</v>
      </c>
      <c r="S3" s="3">
        <v>576.67647058823536</v>
      </c>
      <c r="T3" s="3">
        <v>43.557314541257682</v>
      </c>
    </row>
    <row r="4" spans="1:20" x14ac:dyDescent="0.25">
      <c r="A4" t="s">
        <v>2</v>
      </c>
      <c r="B4">
        <v>245.7</v>
      </c>
      <c r="C4">
        <v>38.223351692614997</v>
      </c>
      <c r="D4">
        <f t="shared" si="0"/>
        <v>44</v>
      </c>
      <c r="E4">
        <f t="shared" si="1"/>
        <v>0.13725490196078427</v>
      </c>
      <c r="F4" t="str">
        <f t="shared" si="2"/>
        <v>Bottom</v>
      </c>
      <c r="G4">
        <v>50.784582808865103</v>
      </c>
      <c r="H4">
        <f t="shared" si="3"/>
        <v>17</v>
      </c>
      <c r="I4">
        <f t="shared" si="4"/>
        <v>0.66666666666666674</v>
      </c>
      <c r="J4" t="str">
        <f t="shared" si="5"/>
        <v>Top</v>
      </c>
      <c r="M4" s="2" t="s">
        <v>68</v>
      </c>
      <c r="N4" s="3">
        <v>62.166363920486823</v>
      </c>
      <c r="O4" s="3">
        <v>203.4470588235294</v>
      </c>
      <c r="R4" s="2" t="s">
        <v>68</v>
      </c>
      <c r="S4" s="3">
        <v>249.85294117647058</v>
      </c>
      <c r="T4" s="3">
        <v>69.701855305120944</v>
      </c>
    </row>
    <row r="5" spans="1:20" x14ac:dyDescent="0.25">
      <c r="A5" t="s">
        <v>3</v>
      </c>
      <c r="B5">
        <v>341.8</v>
      </c>
      <c r="C5">
        <v>53.413262716303002</v>
      </c>
      <c r="D5">
        <f t="shared" si="0"/>
        <v>16</v>
      </c>
      <c r="E5">
        <f t="shared" si="1"/>
        <v>0.68627450980392157</v>
      </c>
      <c r="F5" t="str">
        <f t="shared" si="2"/>
        <v>Top</v>
      </c>
      <c r="G5">
        <v>60.4018578201606</v>
      </c>
      <c r="H5">
        <f t="shared" si="3"/>
        <v>14</v>
      </c>
      <c r="I5">
        <f t="shared" si="4"/>
        <v>0.72549019607843135</v>
      </c>
      <c r="J5" t="str">
        <f t="shared" si="5"/>
        <v>Top</v>
      </c>
      <c r="M5" s="2" t="s">
        <v>57</v>
      </c>
      <c r="N5" s="3">
        <v>49.060092906144568</v>
      </c>
      <c r="O5" s="3">
        <v>353.90392156862748</v>
      </c>
      <c r="R5" s="2" t="s">
        <v>57</v>
      </c>
      <c r="S5" s="3">
        <v>353.90392156862754</v>
      </c>
      <c r="T5" s="3">
        <v>46.662490021848633</v>
      </c>
    </row>
    <row r="6" spans="1:20" x14ac:dyDescent="0.25">
      <c r="A6" t="s">
        <v>4</v>
      </c>
      <c r="B6">
        <v>763.8</v>
      </c>
      <c r="C6">
        <v>52.6585196188</v>
      </c>
      <c r="D6">
        <f t="shared" si="0"/>
        <v>18</v>
      </c>
      <c r="E6">
        <f t="shared" si="1"/>
        <v>0.64705882352941169</v>
      </c>
      <c r="F6" t="str">
        <f t="shared" si="2"/>
        <v>Middle</v>
      </c>
      <c r="G6">
        <v>37.5143398210637</v>
      </c>
      <c r="H6">
        <f t="shared" si="3"/>
        <v>36</v>
      </c>
      <c r="I6">
        <f t="shared" si="4"/>
        <v>0.29411764705882348</v>
      </c>
      <c r="J6" t="str">
        <f t="shared" si="5"/>
        <v>Bottom</v>
      </c>
    </row>
    <row r="7" spans="1:20" x14ac:dyDescent="0.25">
      <c r="A7" t="s">
        <v>5</v>
      </c>
      <c r="B7">
        <v>231.9</v>
      </c>
      <c r="C7">
        <v>45.273047794533497</v>
      </c>
      <c r="D7">
        <f t="shared" si="0"/>
        <v>31</v>
      </c>
      <c r="E7">
        <f t="shared" si="1"/>
        <v>0.39215686274509809</v>
      </c>
      <c r="F7" t="str">
        <f t="shared" si="2"/>
        <v>Middle</v>
      </c>
      <c r="G7">
        <v>69.954028498987697</v>
      </c>
      <c r="H7">
        <f t="shared" si="3"/>
        <v>7</v>
      </c>
      <c r="I7">
        <f t="shared" si="4"/>
        <v>0.86274509803921573</v>
      </c>
      <c r="J7" t="str">
        <f t="shared" si="5"/>
        <v>Top</v>
      </c>
    </row>
    <row r="8" spans="1:20" x14ac:dyDescent="0.25">
      <c r="A8" t="s">
        <v>6</v>
      </c>
      <c r="B8">
        <v>117.5</v>
      </c>
      <c r="C8">
        <v>64.0510580016294</v>
      </c>
      <c r="D8">
        <f t="shared" si="0"/>
        <v>8</v>
      </c>
      <c r="E8">
        <f t="shared" si="1"/>
        <v>0.84313725490196079</v>
      </c>
      <c r="F8" t="str">
        <f t="shared" si="2"/>
        <v>Top</v>
      </c>
      <c r="G8">
        <v>28.482471962683</v>
      </c>
      <c r="H8">
        <f t="shared" si="3"/>
        <v>45</v>
      </c>
      <c r="I8">
        <f t="shared" si="4"/>
        <v>0.11764705882352944</v>
      </c>
      <c r="J8" t="str">
        <f t="shared" si="5"/>
        <v>Bottom</v>
      </c>
    </row>
    <row r="9" spans="1:20" x14ac:dyDescent="0.25">
      <c r="A9" t="s">
        <v>7</v>
      </c>
      <c r="B9">
        <v>146.44999999999999</v>
      </c>
      <c r="C9">
        <v>41.509793553873202</v>
      </c>
      <c r="D9">
        <f t="shared" si="0"/>
        <v>41</v>
      </c>
      <c r="E9">
        <f t="shared" si="1"/>
        <v>0.19607843137254899</v>
      </c>
      <c r="F9" t="str">
        <f t="shared" si="2"/>
        <v>Bottom</v>
      </c>
      <c r="G9">
        <v>33.142808151048897</v>
      </c>
      <c r="H9">
        <f t="shared" si="3"/>
        <v>41</v>
      </c>
      <c r="I9">
        <f t="shared" si="4"/>
        <v>0.19607843137254899</v>
      </c>
      <c r="J9" t="str">
        <f t="shared" si="5"/>
        <v>Bottom</v>
      </c>
    </row>
    <row r="10" spans="1:20" x14ac:dyDescent="0.25">
      <c r="A10" t="s">
        <v>8</v>
      </c>
      <c r="B10">
        <v>333.25</v>
      </c>
      <c r="C10">
        <v>38.210199118592399</v>
      </c>
      <c r="D10">
        <f t="shared" si="0"/>
        <v>45</v>
      </c>
      <c r="E10">
        <f t="shared" si="1"/>
        <v>0.11764705882352944</v>
      </c>
      <c r="F10" t="str">
        <f t="shared" si="2"/>
        <v>Bottom</v>
      </c>
      <c r="G10">
        <v>39.479056422684302</v>
      </c>
      <c r="H10">
        <f t="shared" si="3"/>
        <v>30</v>
      </c>
      <c r="I10">
        <f t="shared" si="4"/>
        <v>0.41176470588235292</v>
      </c>
      <c r="J10" t="str">
        <f t="shared" si="5"/>
        <v>Middle</v>
      </c>
    </row>
    <row r="11" spans="1:20" x14ac:dyDescent="0.25">
      <c r="A11" t="s">
        <v>9</v>
      </c>
      <c r="B11">
        <v>173.5</v>
      </c>
      <c r="C11">
        <v>46.165513694923597</v>
      </c>
      <c r="D11">
        <f t="shared" si="0"/>
        <v>29</v>
      </c>
      <c r="E11">
        <f t="shared" si="1"/>
        <v>0.43137254901960786</v>
      </c>
      <c r="F11" t="str">
        <f t="shared" si="2"/>
        <v>Middle</v>
      </c>
      <c r="G11">
        <v>84.144970072893599</v>
      </c>
      <c r="H11">
        <f t="shared" si="3"/>
        <v>3</v>
      </c>
      <c r="I11">
        <f t="shared" si="4"/>
        <v>0.94117647058823528</v>
      </c>
      <c r="J11" t="str">
        <f t="shared" si="5"/>
        <v>Top</v>
      </c>
    </row>
    <row r="12" spans="1:20" x14ac:dyDescent="0.25">
      <c r="A12" t="s">
        <v>10</v>
      </c>
      <c r="B12">
        <v>366.55</v>
      </c>
      <c r="C12">
        <v>70.290347541908901</v>
      </c>
      <c r="D12">
        <f t="shared" si="0"/>
        <v>5</v>
      </c>
      <c r="E12">
        <f t="shared" si="1"/>
        <v>0.90196078431372551</v>
      </c>
      <c r="F12" t="str">
        <f t="shared" si="2"/>
        <v>Top</v>
      </c>
      <c r="G12">
        <v>44.586699767131002</v>
      </c>
      <c r="H12">
        <f t="shared" si="3"/>
        <v>24</v>
      </c>
      <c r="I12">
        <f t="shared" si="4"/>
        <v>0.52941176470588236</v>
      </c>
      <c r="J12" t="str">
        <f t="shared" si="5"/>
        <v>Middle</v>
      </c>
      <c r="N12" s="2" t="s">
        <v>66</v>
      </c>
      <c r="O12" s="3">
        <v>557.38529411764716</v>
      </c>
    </row>
    <row r="13" spans="1:20" x14ac:dyDescent="0.25">
      <c r="A13" t="s">
        <v>11</v>
      </c>
      <c r="B13">
        <v>277.85000000000002</v>
      </c>
      <c r="C13">
        <v>49.734813508840197</v>
      </c>
      <c r="D13">
        <f t="shared" si="0"/>
        <v>21</v>
      </c>
      <c r="E13">
        <f t="shared" si="1"/>
        <v>0.58823529411764708</v>
      </c>
      <c r="F13" t="str">
        <f t="shared" si="2"/>
        <v>Middle</v>
      </c>
      <c r="G13">
        <v>40.0368662985504</v>
      </c>
      <c r="H13">
        <f t="shared" si="3"/>
        <v>29</v>
      </c>
      <c r="I13">
        <f t="shared" si="4"/>
        <v>0.43137254901960786</v>
      </c>
      <c r="J13" t="str">
        <f t="shared" si="5"/>
        <v>Middle</v>
      </c>
      <c r="N13" s="2" t="s">
        <v>67</v>
      </c>
      <c r="O13" s="3">
        <v>300.87941176470594</v>
      </c>
    </row>
    <row r="14" spans="1:20" x14ac:dyDescent="0.25">
      <c r="A14" t="s">
        <v>12</v>
      </c>
      <c r="B14">
        <v>469.6</v>
      </c>
      <c r="C14">
        <v>45.028963678078298</v>
      </c>
      <c r="D14">
        <f t="shared" si="0"/>
        <v>32</v>
      </c>
      <c r="E14">
        <f t="shared" si="1"/>
        <v>0.37254901960784315</v>
      </c>
      <c r="F14" t="str">
        <f t="shared" si="2"/>
        <v>Middle</v>
      </c>
      <c r="G14">
        <v>10.8507976139633</v>
      </c>
      <c r="H14">
        <f t="shared" si="3"/>
        <v>49</v>
      </c>
      <c r="I14">
        <f t="shared" si="4"/>
        <v>3.9215686274509776E-2</v>
      </c>
      <c r="J14" t="str">
        <f t="shared" si="5"/>
        <v>Bottom</v>
      </c>
      <c r="N14" s="2" t="s">
        <v>68</v>
      </c>
      <c r="O14" s="3">
        <v>203.44705882352937</v>
      </c>
    </row>
    <row r="15" spans="1:20" x14ac:dyDescent="0.25">
      <c r="A15" t="s">
        <v>13</v>
      </c>
      <c r="B15">
        <v>390.25</v>
      </c>
      <c r="C15">
        <v>31.147421355635199</v>
      </c>
      <c r="D15">
        <f t="shared" si="0"/>
        <v>49</v>
      </c>
      <c r="E15">
        <f t="shared" si="1"/>
        <v>3.9215686274509776E-2</v>
      </c>
      <c r="F15" t="str">
        <f t="shared" si="2"/>
        <v>Bottom</v>
      </c>
      <c r="G15">
        <v>37.888459894955901</v>
      </c>
      <c r="H15">
        <f t="shared" si="3"/>
        <v>33</v>
      </c>
      <c r="I15">
        <f t="shared" si="4"/>
        <v>0.3529411764705882</v>
      </c>
      <c r="J15" t="str">
        <f t="shared" si="5"/>
        <v>Middle</v>
      </c>
    </row>
    <row r="16" spans="1:20" x14ac:dyDescent="0.25">
      <c r="A16" t="s">
        <v>14</v>
      </c>
      <c r="B16">
        <v>389.9</v>
      </c>
      <c r="C16">
        <v>45.575222310089899</v>
      </c>
      <c r="D16">
        <f t="shared" si="0"/>
        <v>30</v>
      </c>
      <c r="E16">
        <f t="shared" si="1"/>
        <v>0.41176470588235292</v>
      </c>
      <c r="F16" t="str">
        <f t="shared" si="2"/>
        <v>Middle</v>
      </c>
      <c r="G16">
        <v>87.8761463848452</v>
      </c>
      <c r="H16">
        <f t="shared" si="3"/>
        <v>2</v>
      </c>
      <c r="I16">
        <f t="shared" si="4"/>
        <v>0.96078431372549022</v>
      </c>
      <c r="J16" t="str">
        <f t="shared" si="5"/>
        <v>Top</v>
      </c>
    </row>
    <row r="17" spans="1:10" x14ac:dyDescent="0.25">
      <c r="A17" t="s">
        <v>15</v>
      </c>
      <c r="B17">
        <v>175.65</v>
      </c>
      <c r="C17">
        <v>70.462723971880493</v>
      </c>
      <c r="D17">
        <f t="shared" si="0"/>
        <v>4</v>
      </c>
      <c r="E17">
        <f t="shared" si="1"/>
        <v>0.92156862745098045</v>
      </c>
      <c r="F17" t="str">
        <f t="shared" si="2"/>
        <v>Top</v>
      </c>
      <c r="G17">
        <v>61.928442110854</v>
      </c>
      <c r="H17">
        <f t="shared" si="3"/>
        <v>12</v>
      </c>
      <c r="I17">
        <f t="shared" si="4"/>
        <v>0.76470588235294112</v>
      </c>
      <c r="J17" t="str">
        <f t="shared" si="5"/>
        <v>Top</v>
      </c>
    </row>
    <row r="18" spans="1:10" x14ac:dyDescent="0.25">
      <c r="A18" t="s">
        <v>16</v>
      </c>
      <c r="B18">
        <v>367.15</v>
      </c>
      <c r="C18">
        <v>52.724857129373397</v>
      </c>
      <c r="D18">
        <f t="shared" si="0"/>
        <v>17</v>
      </c>
      <c r="E18">
        <f t="shared" si="1"/>
        <v>0.66666666666666674</v>
      </c>
      <c r="F18" t="str">
        <f t="shared" si="2"/>
        <v>Top</v>
      </c>
      <c r="G18">
        <v>42.018570833120002</v>
      </c>
      <c r="H18">
        <f t="shared" si="3"/>
        <v>28</v>
      </c>
      <c r="I18">
        <f t="shared" si="4"/>
        <v>0.4509803921568627</v>
      </c>
      <c r="J18" t="str">
        <f t="shared" si="5"/>
        <v>Middle</v>
      </c>
    </row>
    <row r="19" spans="1:10" x14ac:dyDescent="0.25">
      <c r="A19" t="s">
        <v>17</v>
      </c>
      <c r="B19">
        <v>185.75</v>
      </c>
      <c r="C19">
        <v>45.007563618892</v>
      </c>
      <c r="D19">
        <f t="shared" si="0"/>
        <v>33</v>
      </c>
      <c r="E19">
        <f t="shared" si="1"/>
        <v>0.3529411764705882</v>
      </c>
      <c r="F19" t="str">
        <f t="shared" si="2"/>
        <v>Middle</v>
      </c>
      <c r="G19">
        <v>88.801105236287</v>
      </c>
      <c r="H19">
        <f t="shared" si="3"/>
        <v>1</v>
      </c>
      <c r="I19">
        <f t="shared" si="4"/>
        <v>0.98039215686274506</v>
      </c>
      <c r="J19" t="str">
        <f t="shared" si="5"/>
        <v>Top</v>
      </c>
    </row>
    <row r="20" spans="1:10" x14ac:dyDescent="0.25">
      <c r="A20" t="s">
        <v>18</v>
      </c>
      <c r="B20">
        <v>104.95</v>
      </c>
      <c r="C20">
        <v>74.1011387630071</v>
      </c>
      <c r="D20">
        <f t="shared" si="0"/>
        <v>1</v>
      </c>
      <c r="E20">
        <f t="shared" si="1"/>
        <v>0.98039215686274506</v>
      </c>
      <c r="F20" t="str">
        <f t="shared" si="2"/>
        <v>Top</v>
      </c>
      <c r="G20">
        <v>70.777584603389201</v>
      </c>
      <c r="H20">
        <f t="shared" si="3"/>
        <v>6</v>
      </c>
      <c r="I20">
        <f t="shared" si="4"/>
        <v>0.88235294117647056</v>
      </c>
      <c r="J20" t="str">
        <f t="shared" si="5"/>
        <v>Top</v>
      </c>
    </row>
    <row r="21" spans="1:10" x14ac:dyDescent="0.25">
      <c r="A21" t="s">
        <v>19</v>
      </c>
      <c r="B21">
        <v>86.15</v>
      </c>
      <c r="C21">
        <v>65.816159711077304</v>
      </c>
      <c r="D21">
        <f t="shared" si="0"/>
        <v>6</v>
      </c>
      <c r="E21">
        <f t="shared" si="1"/>
        <v>0.88235294117647056</v>
      </c>
      <c r="F21" t="str">
        <f t="shared" si="2"/>
        <v>Top</v>
      </c>
      <c r="G21">
        <v>36.733083968149302</v>
      </c>
      <c r="H21">
        <f t="shared" si="3"/>
        <v>37</v>
      </c>
      <c r="I21">
        <f t="shared" si="4"/>
        <v>0.27450980392156865</v>
      </c>
      <c r="J21" t="str">
        <f t="shared" si="5"/>
        <v>Bottom</v>
      </c>
    </row>
    <row r="22" spans="1:10" x14ac:dyDescent="0.25">
      <c r="A22" t="s">
        <v>20</v>
      </c>
      <c r="B22">
        <v>168.6</v>
      </c>
      <c r="C22">
        <v>43.877362549121699</v>
      </c>
      <c r="D22">
        <f t="shared" si="0"/>
        <v>35</v>
      </c>
      <c r="E22">
        <f t="shared" si="1"/>
        <v>0.31372549019607843</v>
      </c>
      <c r="F22" t="str">
        <f t="shared" si="2"/>
        <v>Bottom</v>
      </c>
      <c r="G22">
        <v>39.235298830156403</v>
      </c>
      <c r="H22">
        <f t="shared" si="3"/>
        <v>31</v>
      </c>
      <c r="I22">
        <f t="shared" si="4"/>
        <v>0.39215686274509809</v>
      </c>
      <c r="J22" t="str">
        <f t="shared" si="5"/>
        <v>Middle</v>
      </c>
    </row>
    <row r="23" spans="1:10" x14ac:dyDescent="0.25">
      <c r="A23" t="s">
        <v>21</v>
      </c>
      <c r="B23">
        <v>102.3</v>
      </c>
      <c r="C23">
        <v>42.074020334897099</v>
      </c>
      <c r="D23">
        <f t="shared" si="0"/>
        <v>37</v>
      </c>
      <c r="E23">
        <f t="shared" si="1"/>
        <v>0.27450980392156865</v>
      </c>
      <c r="F23" t="str">
        <f t="shared" si="2"/>
        <v>Bottom</v>
      </c>
      <c r="G23">
        <v>1.04582013001457</v>
      </c>
      <c r="H23">
        <f t="shared" si="3"/>
        <v>50</v>
      </c>
      <c r="I23">
        <f t="shared" si="4"/>
        <v>1.9607843137254943E-2</v>
      </c>
      <c r="J23" t="str">
        <f t="shared" si="5"/>
        <v>Bottom</v>
      </c>
    </row>
    <row r="24" spans="1:10" x14ac:dyDescent="0.25">
      <c r="A24" t="s">
        <v>22</v>
      </c>
      <c r="B24">
        <v>414.3</v>
      </c>
      <c r="C24">
        <v>24.997993827266701</v>
      </c>
      <c r="D24">
        <f t="shared" si="0"/>
        <v>51</v>
      </c>
      <c r="E24">
        <f t="shared" si="1"/>
        <v>0</v>
      </c>
      <c r="F24" t="str">
        <f t="shared" si="2"/>
        <v>Bottom</v>
      </c>
      <c r="G24">
        <v>69.848964055242902</v>
      </c>
      <c r="H24">
        <f t="shared" si="3"/>
        <v>9</v>
      </c>
      <c r="I24">
        <f t="shared" si="4"/>
        <v>0.82352941176470584</v>
      </c>
      <c r="J24" t="str">
        <f t="shared" si="5"/>
        <v>Top</v>
      </c>
    </row>
    <row r="25" spans="1:10" x14ac:dyDescent="0.25">
      <c r="A25" t="s">
        <v>23</v>
      </c>
      <c r="B25">
        <v>301.60000000000002</v>
      </c>
      <c r="C25">
        <v>59.121050713191401</v>
      </c>
      <c r="D25">
        <f t="shared" si="0"/>
        <v>10</v>
      </c>
      <c r="E25">
        <f t="shared" si="1"/>
        <v>0.80392156862745101</v>
      </c>
      <c r="F25" t="str">
        <f t="shared" si="2"/>
        <v>Top</v>
      </c>
      <c r="G25">
        <v>37.516833551284101</v>
      </c>
      <c r="H25">
        <f t="shared" si="3"/>
        <v>35</v>
      </c>
      <c r="I25">
        <f t="shared" si="4"/>
        <v>0.31372549019607843</v>
      </c>
      <c r="J25" t="str">
        <f t="shared" si="5"/>
        <v>Bottom</v>
      </c>
    </row>
    <row r="26" spans="1:10" x14ac:dyDescent="0.25">
      <c r="A26" t="s">
        <v>24</v>
      </c>
      <c r="B26">
        <v>191.9</v>
      </c>
      <c r="C26">
        <v>48.145351394879199</v>
      </c>
      <c r="D26">
        <f t="shared" si="0"/>
        <v>24</v>
      </c>
      <c r="E26">
        <f t="shared" si="1"/>
        <v>0.52941176470588236</v>
      </c>
      <c r="F26" t="str">
        <f t="shared" si="2"/>
        <v>Middle</v>
      </c>
      <c r="G26">
        <v>32.919181017754703</v>
      </c>
      <c r="H26">
        <f t="shared" si="3"/>
        <v>42</v>
      </c>
      <c r="I26">
        <f t="shared" si="4"/>
        <v>0.17647058823529416</v>
      </c>
      <c r="J26" t="str">
        <f t="shared" si="5"/>
        <v>Bottom</v>
      </c>
    </row>
    <row r="27" spans="1:10" x14ac:dyDescent="0.25">
      <c r="A27" t="s">
        <v>25</v>
      </c>
      <c r="B27">
        <v>495.9</v>
      </c>
      <c r="C27">
        <v>42.056618288046302</v>
      </c>
      <c r="D27">
        <f t="shared" si="0"/>
        <v>38</v>
      </c>
      <c r="E27">
        <f t="shared" si="1"/>
        <v>0.25490196078431371</v>
      </c>
      <c r="F27" t="str">
        <f t="shared" si="2"/>
        <v>Bottom</v>
      </c>
      <c r="G27">
        <v>43.895901141561801</v>
      </c>
      <c r="H27">
        <f t="shared" si="3"/>
        <v>26</v>
      </c>
      <c r="I27">
        <f t="shared" si="4"/>
        <v>0.49019607843137258</v>
      </c>
      <c r="J27" t="str">
        <f t="shared" si="5"/>
        <v>Middle</v>
      </c>
    </row>
    <row r="28" spans="1:10" x14ac:dyDescent="0.25">
      <c r="A28" t="s">
        <v>26</v>
      </c>
      <c r="B28">
        <v>271.55</v>
      </c>
      <c r="C28">
        <v>47.903241744861901</v>
      </c>
      <c r="D28">
        <f t="shared" si="0"/>
        <v>25</v>
      </c>
      <c r="E28">
        <f t="shared" si="1"/>
        <v>0.50980392156862742</v>
      </c>
      <c r="F28" t="str">
        <f t="shared" si="2"/>
        <v>Middle</v>
      </c>
      <c r="G28">
        <v>83.843138826569202</v>
      </c>
      <c r="H28">
        <f t="shared" si="3"/>
        <v>4</v>
      </c>
      <c r="I28">
        <f t="shared" si="4"/>
        <v>0.92156862745098045</v>
      </c>
      <c r="J28" t="str">
        <f t="shared" si="5"/>
        <v>Top</v>
      </c>
    </row>
    <row r="29" spans="1:10" x14ac:dyDescent="0.25">
      <c r="A29" t="s">
        <v>27</v>
      </c>
      <c r="B29">
        <v>29.95</v>
      </c>
      <c r="C29">
        <v>73.1180115309878</v>
      </c>
      <c r="D29">
        <f t="shared" si="0"/>
        <v>2</v>
      </c>
      <c r="E29">
        <f t="shared" si="1"/>
        <v>0.96078431372549022</v>
      </c>
      <c r="F29" t="str">
        <f t="shared" si="2"/>
        <v>Top</v>
      </c>
      <c r="G29">
        <v>36.323902312624298</v>
      </c>
      <c r="H29">
        <f t="shared" si="3"/>
        <v>38</v>
      </c>
      <c r="I29">
        <f t="shared" si="4"/>
        <v>0.25490196078431371</v>
      </c>
      <c r="J29" t="str">
        <f t="shared" si="5"/>
        <v>Bottom</v>
      </c>
    </row>
    <row r="30" spans="1:10" x14ac:dyDescent="0.25">
      <c r="A30" t="s">
        <v>28</v>
      </c>
      <c r="B30">
        <v>153.15</v>
      </c>
      <c r="C30">
        <v>41.2162521445658</v>
      </c>
      <c r="D30">
        <f t="shared" si="0"/>
        <v>42</v>
      </c>
      <c r="E30">
        <f t="shared" si="1"/>
        <v>0.17647058823529416</v>
      </c>
      <c r="F30" t="str">
        <f t="shared" si="2"/>
        <v>Bottom</v>
      </c>
      <c r="G30">
        <v>30.228693237949599</v>
      </c>
      <c r="H30">
        <f t="shared" si="3"/>
        <v>44</v>
      </c>
      <c r="I30">
        <f t="shared" si="4"/>
        <v>0.13725490196078427</v>
      </c>
      <c r="J30" t="str">
        <f t="shared" si="5"/>
        <v>Bottom</v>
      </c>
    </row>
    <row r="31" spans="1:10" x14ac:dyDescent="0.25">
      <c r="A31" t="s">
        <v>29</v>
      </c>
      <c r="B31">
        <v>241.85</v>
      </c>
      <c r="C31">
        <v>42.793648800462499</v>
      </c>
      <c r="D31">
        <f t="shared" si="0"/>
        <v>36</v>
      </c>
      <c r="E31">
        <f t="shared" si="1"/>
        <v>0.29411764705882348</v>
      </c>
      <c r="F31" t="str">
        <f t="shared" si="2"/>
        <v>Bottom</v>
      </c>
      <c r="G31">
        <v>69.901703262374198</v>
      </c>
      <c r="H31">
        <f t="shared" si="3"/>
        <v>8</v>
      </c>
      <c r="I31">
        <f t="shared" si="4"/>
        <v>0.84313725490196079</v>
      </c>
      <c r="J31" t="str">
        <f t="shared" si="5"/>
        <v>Top</v>
      </c>
    </row>
    <row r="32" spans="1:10" x14ac:dyDescent="0.25">
      <c r="A32" t="s">
        <v>30</v>
      </c>
      <c r="B32">
        <v>321.95</v>
      </c>
      <c r="C32">
        <v>60.472617674225702</v>
      </c>
      <c r="D32">
        <f t="shared" si="0"/>
        <v>9</v>
      </c>
      <c r="E32">
        <f t="shared" si="1"/>
        <v>0.82352941176470584</v>
      </c>
      <c r="F32" t="str">
        <f t="shared" si="2"/>
        <v>Top</v>
      </c>
      <c r="G32">
        <v>50.672867883065699</v>
      </c>
      <c r="H32">
        <f t="shared" si="3"/>
        <v>18</v>
      </c>
      <c r="I32">
        <f t="shared" si="4"/>
        <v>0.64705882352941169</v>
      </c>
      <c r="J32" t="str">
        <f t="shared" si="5"/>
        <v>Middle</v>
      </c>
    </row>
    <row r="33" spans="1:10" x14ac:dyDescent="0.25">
      <c r="A33" t="s">
        <v>31</v>
      </c>
      <c r="B33">
        <v>109.15</v>
      </c>
      <c r="C33">
        <v>54.930281928328803</v>
      </c>
      <c r="D33">
        <f t="shared" si="0"/>
        <v>14</v>
      </c>
      <c r="E33">
        <f t="shared" si="1"/>
        <v>0.72549019607843135</v>
      </c>
      <c r="F33" t="str">
        <f t="shared" si="2"/>
        <v>Top</v>
      </c>
      <c r="G33">
        <v>61.575693195712603</v>
      </c>
      <c r="H33">
        <f t="shared" si="3"/>
        <v>13</v>
      </c>
      <c r="I33">
        <f t="shared" si="4"/>
        <v>0.74509803921568629</v>
      </c>
      <c r="J33" t="str">
        <f t="shared" si="5"/>
        <v>Top</v>
      </c>
    </row>
    <row r="34" spans="1:10" x14ac:dyDescent="0.25">
      <c r="A34" t="s">
        <v>32</v>
      </c>
      <c r="B34">
        <v>232.85</v>
      </c>
      <c r="C34">
        <v>55.068638359191901</v>
      </c>
      <c r="D34">
        <f t="shared" si="0"/>
        <v>13</v>
      </c>
      <c r="E34">
        <f t="shared" si="1"/>
        <v>0.74509803921568629</v>
      </c>
      <c r="F34" t="str">
        <f t="shared" si="2"/>
        <v>Top</v>
      </c>
      <c r="G34">
        <v>19.749500364489801</v>
      </c>
      <c r="H34">
        <f t="shared" si="3"/>
        <v>48</v>
      </c>
      <c r="I34">
        <f t="shared" si="4"/>
        <v>5.8823529411764719E-2</v>
      </c>
      <c r="J34" t="str">
        <f t="shared" si="5"/>
        <v>Bottom</v>
      </c>
    </row>
    <row r="35" spans="1:10" x14ac:dyDescent="0.25">
      <c r="A35" t="s">
        <v>33</v>
      </c>
      <c r="B35">
        <v>377.7</v>
      </c>
      <c r="C35">
        <v>31.264686873553899</v>
      </c>
      <c r="D35">
        <f t="shared" si="0"/>
        <v>48</v>
      </c>
      <c r="E35">
        <f t="shared" si="1"/>
        <v>5.8823529411764719E-2</v>
      </c>
      <c r="F35" t="str">
        <f t="shared" si="2"/>
        <v>Bottom</v>
      </c>
      <c r="G35">
        <v>32.373018111650602</v>
      </c>
      <c r="H35">
        <f t="shared" si="3"/>
        <v>43</v>
      </c>
      <c r="I35">
        <f t="shared" si="4"/>
        <v>0.15686274509803921</v>
      </c>
      <c r="J35" t="str">
        <f t="shared" si="5"/>
        <v>Bottom</v>
      </c>
    </row>
    <row r="36" spans="1:10" x14ac:dyDescent="0.25">
      <c r="A36" t="s">
        <v>34</v>
      </c>
      <c r="B36">
        <v>353.3</v>
      </c>
      <c r="C36">
        <v>37.275770426795297</v>
      </c>
      <c r="D36">
        <f t="shared" si="0"/>
        <v>46</v>
      </c>
      <c r="E36">
        <f t="shared" si="1"/>
        <v>9.8039215686274495E-2</v>
      </c>
      <c r="F36" t="str">
        <f t="shared" si="2"/>
        <v>Bottom</v>
      </c>
      <c r="G36">
        <v>50.385738353413899</v>
      </c>
      <c r="H36">
        <f t="shared" si="3"/>
        <v>19</v>
      </c>
      <c r="I36">
        <f t="shared" si="4"/>
        <v>0.62745098039215685</v>
      </c>
      <c r="J36" t="str">
        <f t="shared" si="5"/>
        <v>Middle</v>
      </c>
    </row>
    <row r="37" spans="1:10" x14ac:dyDescent="0.25">
      <c r="A37" t="s">
        <v>35</v>
      </c>
      <c r="B37">
        <v>117.45</v>
      </c>
      <c r="C37">
        <v>54.588400059137399</v>
      </c>
      <c r="D37">
        <f t="shared" si="0"/>
        <v>15</v>
      </c>
      <c r="E37">
        <f t="shared" si="1"/>
        <v>0.70588235294117641</v>
      </c>
      <c r="F37" t="str">
        <f t="shared" si="2"/>
        <v>Top</v>
      </c>
      <c r="G37">
        <v>51.902873735239602</v>
      </c>
      <c r="H37">
        <f t="shared" si="3"/>
        <v>16</v>
      </c>
      <c r="I37">
        <f t="shared" si="4"/>
        <v>0.68627450980392157</v>
      </c>
      <c r="J37" t="str">
        <f t="shared" si="5"/>
        <v>Top</v>
      </c>
    </row>
    <row r="38" spans="1:10" x14ac:dyDescent="0.25">
      <c r="A38" t="s">
        <v>36</v>
      </c>
      <c r="B38">
        <v>136.15</v>
      </c>
      <c r="C38">
        <v>51.383158112694602</v>
      </c>
      <c r="D38">
        <f t="shared" si="0"/>
        <v>19</v>
      </c>
      <c r="E38">
        <f t="shared" si="1"/>
        <v>0.62745098039215685</v>
      </c>
      <c r="F38" t="str">
        <f t="shared" si="2"/>
        <v>Middle</v>
      </c>
      <c r="G38">
        <v>35.691442706929699</v>
      </c>
      <c r="H38">
        <f t="shared" si="3"/>
        <v>39</v>
      </c>
      <c r="I38">
        <f t="shared" si="4"/>
        <v>0.23529411764705888</v>
      </c>
      <c r="J38" t="str">
        <f t="shared" si="5"/>
        <v>Bottom</v>
      </c>
    </row>
    <row r="39" spans="1:10" x14ac:dyDescent="0.25">
      <c r="A39" t="s">
        <v>37</v>
      </c>
      <c r="B39">
        <v>94.65</v>
      </c>
      <c r="C39">
        <v>41.581553018032601</v>
      </c>
      <c r="D39">
        <f t="shared" si="0"/>
        <v>40</v>
      </c>
      <c r="E39">
        <f t="shared" si="1"/>
        <v>0.21568627450980393</v>
      </c>
      <c r="F39" t="str">
        <f t="shared" si="2"/>
        <v>Bottom</v>
      </c>
      <c r="G39">
        <v>67.967003668813206</v>
      </c>
      <c r="H39">
        <f t="shared" si="3"/>
        <v>10</v>
      </c>
      <c r="I39">
        <f t="shared" si="4"/>
        <v>0.80392156862745101</v>
      </c>
      <c r="J39" t="str">
        <f t="shared" si="5"/>
        <v>Top</v>
      </c>
    </row>
    <row r="40" spans="1:10" x14ac:dyDescent="0.25">
      <c r="A40" t="s">
        <v>38</v>
      </c>
      <c r="B40">
        <v>42.15</v>
      </c>
      <c r="C40">
        <v>64.581891084583006</v>
      </c>
      <c r="D40">
        <f t="shared" si="0"/>
        <v>7</v>
      </c>
      <c r="E40">
        <f t="shared" si="1"/>
        <v>0.86274509803921573</v>
      </c>
      <c r="F40" t="str">
        <f t="shared" si="2"/>
        <v>Top</v>
      </c>
      <c r="G40">
        <v>33.460877113075497</v>
      </c>
      <c r="H40">
        <f t="shared" si="3"/>
        <v>40</v>
      </c>
      <c r="I40">
        <f t="shared" si="4"/>
        <v>0.21568627450980393</v>
      </c>
      <c r="J40" t="str">
        <f t="shared" si="5"/>
        <v>Bottom</v>
      </c>
    </row>
    <row r="41" spans="1:10" x14ac:dyDescent="0.25">
      <c r="A41" t="s">
        <v>39</v>
      </c>
      <c r="B41">
        <v>179.85</v>
      </c>
      <c r="C41">
        <v>46.381073636274301</v>
      </c>
      <c r="D41">
        <f t="shared" si="0"/>
        <v>28</v>
      </c>
      <c r="E41">
        <f t="shared" si="1"/>
        <v>0.4509803921568627</v>
      </c>
      <c r="F41" t="str">
        <f t="shared" si="2"/>
        <v>Middle</v>
      </c>
      <c r="G41">
        <v>50.050733773991503</v>
      </c>
      <c r="H41">
        <f t="shared" si="3"/>
        <v>20</v>
      </c>
      <c r="I41">
        <f t="shared" si="4"/>
        <v>0.60784313725490202</v>
      </c>
      <c r="J41" t="str">
        <f t="shared" si="5"/>
        <v>Middle</v>
      </c>
    </row>
    <row r="42" spans="1:10" x14ac:dyDescent="0.25">
      <c r="A42" t="s">
        <v>40</v>
      </c>
      <c r="B42">
        <v>293.5</v>
      </c>
      <c r="C42">
        <v>44.470747963593098</v>
      </c>
      <c r="D42">
        <f t="shared" si="0"/>
        <v>34</v>
      </c>
      <c r="E42">
        <f t="shared" si="1"/>
        <v>0.33333333333333337</v>
      </c>
      <c r="F42" t="str">
        <f t="shared" si="2"/>
        <v>Middle</v>
      </c>
      <c r="G42">
        <v>66.788829132808601</v>
      </c>
      <c r="H42">
        <f t="shared" si="3"/>
        <v>11</v>
      </c>
      <c r="I42">
        <f t="shared" si="4"/>
        <v>0.78431372549019607</v>
      </c>
      <c r="J42" t="str">
        <f t="shared" si="5"/>
        <v>Top</v>
      </c>
    </row>
    <row r="43" spans="1:10" x14ac:dyDescent="0.25">
      <c r="A43" t="s">
        <v>41</v>
      </c>
      <c r="B43">
        <v>395.95</v>
      </c>
      <c r="C43">
        <v>57.192979373740002</v>
      </c>
      <c r="D43">
        <f t="shared" si="0"/>
        <v>11</v>
      </c>
      <c r="E43">
        <f t="shared" si="1"/>
        <v>0.78431372549019607</v>
      </c>
      <c r="F43" t="str">
        <f t="shared" si="2"/>
        <v>Top</v>
      </c>
      <c r="G43">
        <v>54.678213767039097</v>
      </c>
      <c r="H43">
        <f t="shared" si="3"/>
        <v>15</v>
      </c>
      <c r="I43">
        <f t="shared" si="4"/>
        <v>0.70588235294117641</v>
      </c>
      <c r="J43" t="str">
        <f t="shared" si="5"/>
        <v>Top</v>
      </c>
    </row>
    <row r="44" spans="1:10" x14ac:dyDescent="0.25">
      <c r="A44" t="s">
        <v>42</v>
      </c>
      <c r="B44">
        <v>201.95</v>
      </c>
      <c r="C44">
        <v>56.406043912272601</v>
      </c>
      <c r="D44">
        <f t="shared" si="0"/>
        <v>12</v>
      </c>
      <c r="E44">
        <f t="shared" si="1"/>
        <v>0.76470588235294112</v>
      </c>
      <c r="F44" t="str">
        <f t="shared" si="2"/>
        <v>Top</v>
      </c>
      <c r="G44">
        <v>47.164199763819397</v>
      </c>
      <c r="H44">
        <f t="shared" si="3"/>
        <v>21</v>
      </c>
      <c r="I44">
        <f t="shared" si="4"/>
        <v>0.58823529411764708</v>
      </c>
      <c r="J44" t="str">
        <f t="shared" si="5"/>
        <v>Middle</v>
      </c>
    </row>
    <row r="45" spans="1:10" x14ac:dyDescent="0.25">
      <c r="A45" t="s">
        <v>43</v>
      </c>
      <c r="B45">
        <v>344.8</v>
      </c>
      <c r="C45">
        <v>48.2999066425512</v>
      </c>
      <c r="D45">
        <f t="shared" si="0"/>
        <v>23</v>
      </c>
      <c r="E45">
        <f t="shared" si="1"/>
        <v>0.5490196078431373</v>
      </c>
      <c r="F45" t="str">
        <f t="shared" si="2"/>
        <v>Middle</v>
      </c>
      <c r="G45">
        <v>24.677368997316101</v>
      </c>
      <c r="H45">
        <f t="shared" si="3"/>
        <v>46</v>
      </c>
      <c r="I45">
        <f t="shared" si="4"/>
        <v>9.8039215686274495E-2</v>
      </c>
      <c r="J45" t="str">
        <f t="shared" si="5"/>
        <v>Bottom</v>
      </c>
    </row>
    <row r="46" spans="1:10" x14ac:dyDescent="0.25">
      <c r="A46" t="s">
        <v>44</v>
      </c>
      <c r="B46">
        <v>298.35000000000002</v>
      </c>
      <c r="C46">
        <v>41.973043369125101</v>
      </c>
      <c r="D46">
        <f t="shared" si="0"/>
        <v>39</v>
      </c>
      <c r="E46">
        <f t="shared" si="1"/>
        <v>0.23529411764705888</v>
      </c>
      <c r="F46" t="str">
        <f t="shared" si="2"/>
        <v>Bottom</v>
      </c>
      <c r="G46">
        <v>45.586504662480102</v>
      </c>
      <c r="H46">
        <f t="shared" si="3"/>
        <v>23</v>
      </c>
      <c r="I46">
        <f t="shared" si="4"/>
        <v>0.5490196078431373</v>
      </c>
      <c r="J46" t="str">
        <f t="shared" si="5"/>
        <v>Middle</v>
      </c>
    </row>
    <row r="47" spans="1:10" x14ac:dyDescent="0.25">
      <c r="A47" t="s">
        <v>45</v>
      </c>
      <c r="B47">
        <v>459.95</v>
      </c>
      <c r="C47">
        <v>48.685926934837902</v>
      </c>
      <c r="D47">
        <f t="shared" si="0"/>
        <v>22</v>
      </c>
      <c r="E47">
        <f t="shared" si="1"/>
        <v>0.56862745098039214</v>
      </c>
      <c r="F47" t="str">
        <f t="shared" si="2"/>
        <v>Middle</v>
      </c>
      <c r="G47">
        <v>83.756403006973997</v>
      </c>
      <c r="H47">
        <f t="shared" si="3"/>
        <v>5</v>
      </c>
      <c r="I47">
        <f t="shared" si="4"/>
        <v>0.90196078431372551</v>
      </c>
      <c r="J47" t="str">
        <f t="shared" si="5"/>
        <v>Top</v>
      </c>
    </row>
    <row r="48" spans="1:10" x14ac:dyDescent="0.25">
      <c r="A48" t="s">
        <v>46</v>
      </c>
      <c r="B48">
        <v>145.85</v>
      </c>
      <c r="C48">
        <v>70.488724177437703</v>
      </c>
      <c r="D48">
        <f t="shared" si="0"/>
        <v>3</v>
      </c>
      <c r="E48">
        <f t="shared" si="1"/>
        <v>0.94117647058823528</v>
      </c>
      <c r="F48" t="str">
        <f t="shared" si="2"/>
        <v>Top</v>
      </c>
      <c r="G48">
        <v>0</v>
      </c>
      <c r="H48">
        <f t="shared" si="3"/>
        <v>51</v>
      </c>
      <c r="I48">
        <f t="shared" si="4"/>
        <v>0</v>
      </c>
      <c r="J48" t="str">
        <f t="shared" si="5"/>
        <v>Bottom</v>
      </c>
    </row>
    <row r="49" spans="1:10" x14ac:dyDescent="0.25">
      <c r="A49" t="s">
        <v>47</v>
      </c>
      <c r="B49">
        <v>4748.6000000000004</v>
      </c>
      <c r="C49">
        <v>25.513078851441701</v>
      </c>
      <c r="D49">
        <f t="shared" si="0"/>
        <v>50</v>
      </c>
      <c r="E49">
        <f t="shared" si="1"/>
        <v>1.9607843137254943E-2</v>
      </c>
      <c r="F49" t="str">
        <f t="shared" si="2"/>
        <v>Bottom</v>
      </c>
      <c r="G49">
        <v>45.980169410157202</v>
      </c>
      <c r="H49">
        <f t="shared" si="3"/>
        <v>22</v>
      </c>
      <c r="I49">
        <f t="shared" si="4"/>
        <v>0.56862745098039214</v>
      </c>
      <c r="J49" t="str">
        <f t="shared" si="5"/>
        <v>Middle</v>
      </c>
    </row>
    <row r="50" spans="1:10" x14ac:dyDescent="0.25">
      <c r="A50" t="s">
        <v>48</v>
      </c>
      <c r="B50">
        <v>121.85</v>
      </c>
      <c r="C50">
        <v>46.874929568627003</v>
      </c>
      <c r="D50">
        <f t="shared" si="0"/>
        <v>27</v>
      </c>
      <c r="E50">
        <f t="shared" si="1"/>
        <v>0.47058823529411764</v>
      </c>
      <c r="F50" t="str">
        <f t="shared" si="2"/>
        <v>Middle</v>
      </c>
      <c r="G50">
        <v>43.008573590752903</v>
      </c>
      <c r="H50">
        <f t="shared" si="3"/>
        <v>27</v>
      </c>
      <c r="I50">
        <f t="shared" si="4"/>
        <v>0.47058823529411764</v>
      </c>
      <c r="J50" t="str">
        <f t="shared" si="5"/>
        <v>Middle</v>
      </c>
    </row>
    <row r="51" spans="1:10" x14ac:dyDescent="0.25">
      <c r="A51" t="s">
        <v>49</v>
      </c>
      <c r="B51">
        <v>266.89999999999998</v>
      </c>
      <c r="C51">
        <v>47.0241458048853</v>
      </c>
      <c r="D51">
        <f t="shared" si="0"/>
        <v>26</v>
      </c>
      <c r="E51">
        <f t="shared" si="1"/>
        <v>0.49019607843137258</v>
      </c>
      <c r="F51" t="str">
        <f t="shared" si="2"/>
        <v>Middle</v>
      </c>
      <c r="G51">
        <v>37.688458003698102</v>
      </c>
      <c r="H51">
        <f t="shared" si="3"/>
        <v>34</v>
      </c>
      <c r="I51">
        <f t="shared" si="4"/>
        <v>0.33333333333333337</v>
      </c>
      <c r="J51" t="str">
        <f t="shared" si="5"/>
        <v>Middle</v>
      </c>
    </row>
    <row r="52" spans="1:10" x14ac:dyDescent="0.25">
      <c r="A52" t="s">
        <v>50</v>
      </c>
      <c r="B52">
        <v>443.35</v>
      </c>
      <c r="C52">
        <v>38.244994058436603</v>
      </c>
      <c r="D52">
        <f t="shared" si="0"/>
        <v>43</v>
      </c>
      <c r="E52">
        <f t="shared" si="1"/>
        <v>0.15686274509803921</v>
      </c>
      <c r="F52" t="str">
        <f t="shared" si="2"/>
        <v>Bottom</v>
      </c>
      <c r="G52">
        <v>38.244994058436603</v>
      </c>
      <c r="H52">
        <f t="shared" si="3"/>
        <v>32</v>
      </c>
      <c r="I52">
        <f t="shared" si="4"/>
        <v>0.37254901960784315</v>
      </c>
      <c r="J52" t="str">
        <f t="shared" si="5"/>
        <v>Middle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Nguyen</dc:creator>
  <cp:lastModifiedBy>Basile Nguyen</cp:lastModifiedBy>
  <dcterms:created xsi:type="dcterms:W3CDTF">2021-09-26T10:24:52Z</dcterms:created>
  <dcterms:modified xsi:type="dcterms:W3CDTF">2021-09-26T20:59:36Z</dcterms:modified>
</cp:coreProperties>
</file>