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13_ncr:1_{9CF82645-0939-094A-AA80-8E7797C54048}" xr6:coauthVersionLast="45" xr6:coauthVersionMax="45" xr10:uidLastSave="{00000000-0000-0000-0000-000000000000}"/>
  <bookViews>
    <workbookView xWindow="220" yWindow="800" windowWidth="25040" windowHeight="14040" xr2:uid="{37DBE269-0922-714C-BDB9-DADB377AD4AA}"/>
  </bookViews>
  <sheets>
    <sheet name="Financials" sheetId="1" r:id="rId1"/>
    <sheet name="F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O4" i="2" l="1"/>
  <c r="N4" i="2"/>
  <c r="I4" i="2"/>
  <c r="U4" i="2"/>
  <c r="Q4" i="2"/>
  <c r="P4" i="2"/>
  <c r="S4" i="2"/>
  <c r="R4" i="2"/>
  <c r="AI5" i="1"/>
</calcChain>
</file>

<file path=xl/sharedStrings.xml><?xml version="1.0" encoding="utf-8"?>
<sst xmlns="http://schemas.openxmlformats.org/spreadsheetml/2006/main" count="60" uniqueCount="41">
  <si>
    <t>Company Name</t>
  </si>
  <si>
    <t>2020 (annualized)</t>
  </si>
  <si>
    <t>Growth</t>
  </si>
  <si>
    <t>CAGR</t>
  </si>
  <si>
    <t>Facebook, Inc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</si>
  <si>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</si>
  <si>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</si>
  <si>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</si>
  <si>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</si>
  <si>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</si>
  <si>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</si>
  <si>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Contribution</t>
  </si>
  <si>
    <t>Earnings per Shre (EPS)</t>
  </si>
  <si>
    <t>(AR/VR) Revenue Stream</t>
  </si>
  <si>
    <t>Price to Earnings Ratio (PER)</t>
  </si>
  <si>
    <t xml:space="preserve">Net Profit / Listed Share </t>
  </si>
  <si>
    <t>Net Profit Margin (%)</t>
  </si>
  <si>
    <t>Net Profit / Revenue</t>
  </si>
  <si>
    <t>Book Value (BV)</t>
  </si>
  <si>
    <t>Equity/Listed Share</t>
  </si>
  <si>
    <t>Price to Book Value</t>
  </si>
  <si>
    <t>Price / BV</t>
  </si>
  <si>
    <t>Price / EPS</t>
  </si>
  <si>
    <t>Debt to Equity Ratio</t>
  </si>
  <si>
    <t>Net Income (in $ Mio)</t>
  </si>
  <si>
    <t>Cost of Good Sold (COGS) In Mio</t>
  </si>
  <si>
    <t>Revenue (in Mio)</t>
  </si>
  <si>
    <t>HTC Corporation</t>
  </si>
  <si>
    <t>Sony Corp</t>
  </si>
  <si>
    <t>TPE: 2498</t>
  </si>
  <si>
    <t>NASDAQ: FB</t>
  </si>
  <si>
    <t>Index: Code</t>
  </si>
  <si>
    <t>NYSE: SNE</t>
  </si>
  <si>
    <t>Total Revenue (in Mio)</t>
  </si>
  <si>
    <t>Non-Ads Revenue (in Mio)</t>
  </si>
  <si>
    <t>Growth (YoY)</t>
  </si>
  <si>
    <t>Stock Price</t>
  </si>
  <si>
    <t>Alphabet, Inc</t>
  </si>
  <si>
    <t>NASDAQ: GOOG</t>
  </si>
  <si>
    <t>Market Cap (In Bio)</t>
  </si>
  <si>
    <t>Shares Outstanding (In Mio)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</si>
</sst>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IDR&quot;* #,##0_);_(&quot;IDR&quot;* \(#,##0\);_(&quot;IDR&quot;* &quot;-&quot;_);_(@_)"/>
    <numFmt numFmtId="164" formatCode="_([$$-409]* #,##0.00_);_([$$-409]* \(#,##0.00\);_([$$-409]* &quot;-&quot;??_);_(@_)"/>
    <numFmt numFmtId="165" formatCode="_([$TWD]\ * #,##0_);_([$TWD]\ * \(#,##0\);_([$TWD]\ * &quot;-&quot;_);_(@_)"/>
    <numFmt numFmtId="166" formatCode="_([$USD]\ * #,##0_);_([$USD]\ * \(#,##0\);_([$USD]\ * &quot;-&quot;_);_(@_)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3" fillId="0" borderId="0" xfId="1" applyNumberFormat="1" applyFont="1" applyAlignment="1">
      <alignment wrapText="1"/>
    </xf>
    <xf numFmtId="166" fontId="0" fillId="0" borderId="0" xfId="0" applyNumberFormat="1"/>
    <xf numFmtId="9" fontId="0" fillId="0" borderId="0" xfId="2" applyFont="1"/>
    <xf numFmtId="167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</cellXfs>
  <cellStyles count="3">
    <cellStyle name="Currency [0]" xfId="1" builtinId="7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EE7"/>
  <sheetViews>
    <sheetView tabSelected="1" workbookViewId="0">
      <selection activeCell="D6" sqref="D6"/>
    </sheetView>
  </sheetViews>
  <sheetFormatPr baseColWidth="10" defaultRowHeight="16" x14ac:dyDescent="0.2"/>
  <cols>
    <col min="1" max="1" width="19.33203125" customWidth="1"/>
    <col min="2" max="2" width="16.6640625" customWidth="1"/>
    <col min="3" max="3" width="20.1640625" customWidth="1"/>
    <col min="4" max="4" width="24.1640625" customWidth="1"/>
    <col min="5" max="5" width="10.1640625" customWidth="1"/>
    <col min="6" max="6" width="8.1640625" customWidth="1"/>
    <col min="7" max="7" width="7.5" customWidth="1"/>
    <col min="8" max="8" width="8" customWidth="1"/>
    <col min="9" max="9" width="7.83203125" customWidth="1"/>
    <col min="10" max="10" width="13.1640625" customWidth="1"/>
    <col min="11" max="11" width="11.33203125" customWidth="1"/>
    <col min="12" max="12" width="11.6640625" customWidth="1"/>
    <col min="13" max="13" width="12" bestFit="1" customWidth="1"/>
    <col min="14" max="16" width="12.6640625" bestFit="1" customWidth="1"/>
    <col min="17" max="17" width="11.6640625" bestFit="1" customWidth="1"/>
    <col min="18" max="18" width="17.83203125" customWidth="1"/>
    <col min="21" max="21" width="10.83203125" customWidth="1"/>
    <col min="22" max="22" width="12" bestFit="1" customWidth="1"/>
    <col min="23" max="25" width="12.6640625" bestFit="1" customWidth="1"/>
    <col min="26" max="26" width="12" bestFit="1" customWidth="1"/>
    <col min="34" max="34" width="12.5" bestFit="1" customWidth="1"/>
    <col min="35" max="35" width="12.5" customWidth="1"/>
    <col min="37" max="37" width="15.6640625" customWidth="1"/>
    <col min="44" max="44" width="17.5" customWidth="1"/>
    <col min="51" max="51" width="19.5" customWidth="1"/>
    <col min="58" max="58" width="22.1640625" customWidth="1"/>
    <col min="65" max="65" width="20.33203125" customWidth="1"/>
    <col min="72" max="72" width="19" customWidth="1"/>
    <col min="78" max="78" width="7.83203125" customWidth="1"/>
    <col min="79" max="79" width="16.83203125" customWidth="1"/>
    <col min="86" max="86" width="19.33203125" customWidth="1"/>
    <col min="93" max="93" width="14.6640625" customWidth="1"/>
    <col min="94" max="94" width="10.83203125" customWidth="1"/>
    <col min="108" max="108" width="10.83203125" customWidth="1"/>
    <col min="115" max="115" width="27" customWidth="1"/>
    <col min="122" max="122" width="12.5" customWidth="1"/>
    <col min="129" max="129" width="18.33203125" customWidth="1"/>
  </cols>
  <sheetData>
    <row r="1" spans="1:135" x14ac:dyDescent="0.2">
      <c r="A1" s="11" t="s">
        <v>0</v>
      </c>
      <c r="B1" s="11" t="s">
        <v>31</v>
      </c>
      <c r="C1" s="1" t="s">
        <v>36</v>
      </c>
      <c r="D1" s="1" t="s">
        <v>39</v>
      </c>
      <c r="E1" s="12" t="s">
        <v>40</v>
      </c>
      <c r="F1" s="12"/>
      <c r="G1" s="12"/>
      <c r="H1" s="12"/>
      <c r="I1" s="12"/>
      <c r="J1" s="12"/>
      <c r="K1" s="12"/>
      <c r="L1" s="11" t="s">
        <v>26</v>
      </c>
      <c r="M1" s="11"/>
      <c r="N1" s="11"/>
      <c r="O1" s="11"/>
      <c r="P1" s="11"/>
      <c r="Q1" s="11"/>
      <c r="R1" s="11"/>
      <c r="S1" s="11"/>
      <c r="T1" s="11"/>
      <c r="U1" s="11" t="s">
        <v>25</v>
      </c>
      <c r="V1" s="11"/>
      <c r="W1" s="11"/>
      <c r="X1" s="11"/>
      <c r="Y1" s="11"/>
      <c r="Z1" s="11"/>
      <c r="AA1" s="11"/>
      <c r="AB1" s="11"/>
      <c r="AC1" s="11"/>
      <c r="AD1" s="11" t="s">
        <v>13</v>
      </c>
      <c r="AE1" s="11"/>
      <c r="AF1" s="11"/>
      <c r="AG1" s="11"/>
      <c r="AH1" s="11"/>
      <c r="AI1" s="11"/>
      <c r="AJ1" s="11"/>
      <c r="AK1" s="11"/>
      <c r="AL1" s="11" t="s">
        <v>24</v>
      </c>
      <c r="AM1" s="11"/>
      <c r="AN1" s="11"/>
      <c r="AO1" s="11"/>
      <c r="AP1" s="11"/>
      <c r="AQ1" s="11"/>
      <c r="AR1" s="11"/>
      <c r="AS1" s="11" t="s">
        <v>5</v>
      </c>
      <c r="AT1" s="11"/>
      <c r="AU1" s="11"/>
      <c r="AV1" s="11"/>
      <c r="AW1" s="11"/>
      <c r="AX1" s="11"/>
      <c r="AY1" s="11"/>
      <c r="AZ1" s="11" t="s">
        <v>6</v>
      </c>
      <c r="BA1" s="11"/>
      <c r="BB1" s="11"/>
      <c r="BC1" s="11"/>
      <c r="BD1" s="11"/>
      <c r="BE1" s="11"/>
      <c r="BF1" s="11"/>
      <c r="BG1" s="11" t="s">
        <v>7</v>
      </c>
      <c r="BH1" s="11"/>
      <c r="BI1" s="11"/>
      <c r="BJ1" s="11"/>
      <c r="BK1" s="11"/>
      <c r="BL1" s="11"/>
      <c r="BM1" s="11"/>
      <c r="BN1" s="12" t="s">
        <v>8</v>
      </c>
      <c r="BO1" s="12"/>
      <c r="BP1" s="12"/>
      <c r="BQ1" s="12"/>
      <c r="BR1" s="12"/>
      <c r="BS1" s="12"/>
      <c r="BT1" s="12"/>
      <c r="BU1" s="12" t="s">
        <v>9</v>
      </c>
      <c r="BV1" s="12"/>
      <c r="BW1" s="12"/>
      <c r="BX1" s="12"/>
      <c r="BY1" s="12"/>
      <c r="BZ1" s="12"/>
      <c r="CA1" s="12"/>
      <c r="CB1" s="12" t="s">
        <v>10</v>
      </c>
      <c r="CC1" s="12"/>
      <c r="CD1" s="12"/>
      <c r="CE1" s="12"/>
      <c r="CF1" s="12"/>
      <c r="CG1" s="12"/>
      <c r="CH1" s="12"/>
      <c r="CP1" s="11" t="s">
        <v>16</v>
      </c>
      <c r="CQ1" s="11"/>
      <c r="CR1" s="11"/>
      <c r="CS1" s="11"/>
      <c r="CT1" s="11"/>
      <c r="CU1" s="11"/>
      <c r="CV1" s="11"/>
      <c r="CW1" s="11" t="s">
        <v>12</v>
      </c>
      <c r="CX1" s="11"/>
      <c r="CY1" s="11"/>
      <c r="CZ1" s="11"/>
      <c r="DA1" s="11"/>
      <c r="DB1" s="11"/>
      <c r="DC1" s="11"/>
      <c r="DD1" s="11" t="s">
        <v>14</v>
      </c>
      <c r="DE1" s="11"/>
      <c r="DF1" s="11"/>
      <c r="DG1" s="11"/>
      <c r="DH1" s="11"/>
      <c r="DI1" s="11"/>
      <c r="DJ1" s="11"/>
      <c r="DK1" s="11" t="s">
        <v>18</v>
      </c>
      <c r="DL1" s="11"/>
      <c r="DM1" s="11"/>
      <c r="DN1" s="11"/>
      <c r="DO1" s="11"/>
      <c r="DP1" s="11"/>
      <c r="DQ1" s="11"/>
      <c r="DR1" s="11" t="s">
        <v>20</v>
      </c>
      <c r="DS1" s="11"/>
      <c r="DT1" s="11"/>
      <c r="DU1" s="11"/>
      <c r="DV1" s="11"/>
      <c r="DW1" s="11"/>
      <c r="DX1" s="11"/>
      <c r="DY1" t="s">
        <v>23</v>
      </c>
    </row>
    <row r="2" spans="1:135" x14ac:dyDescent="0.2">
      <c r="A2" s="11"/>
      <c r="B2" s="11"/>
      <c r="E2" s="12"/>
      <c r="F2" s="12"/>
      <c r="G2" s="12"/>
      <c r="H2" s="12"/>
      <c r="I2" s="12"/>
      <c r="J2" s="12"/>
      <c r="K2" s="12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P2" s="11" t="s">
        <v>17</v>
      </c>
      <c r="CQ2" s="11"/>
      <c r="CR2" s="11"/>
      <c r="CS2" s="11"/>
      <c r="CT2" s="11"/>
      <c r="CU2" s="11"/>
      <c r="CV2" s="11"/>
      <c r="CW2" s="11" t="s">
        <v>15</v>
      </c>
      <c r="CX2" s="11"/>
      <c r="CY2" s="11"/>
      <c r="CZ2" s="11"/>
      <c r="DA2" s="11"/>
      <c r="DB2" s="11"/>
      <c r="DC2" s="11"/>
      <c r="DD2" s="11" t="s">
        <v>22</v>
      </c>
      <c r="DE2" s="11"/>
      <c r="DF2" s="11"/>
      <c r="DG2" s="11"/>
      <c r="DH2" s="11"/>
      <c r="DI2" s="11"/>
      <c r="DJ2" s="11"/>
      <c r="DK2" s="11" t="s">
        <v>19</v>
      </c>
      <c r="DL2" s="11"/>
      <c r="DM2" s="11"/>
      <c r="DN2" s="11"/>
      <c r="DO2" s="11"/>
      <c r="DP2" s="11"/>
      <c r="DQ2" s="11"/>
      <c r="DR2" s="11" t="s">
        <v>21</v>
      </c>
      <c r="DS2" s="11"/>
      <c r="DT2" s="11"/>
      <c r="DU2" s="11"/>
      <c r="DV2" s="11"/>
      <c r="DW2" s="11"/>
      <c r="DX2" s="11"/>
    </row>
    <row r="3" spans="1:135" x14ac:dyDescent="0.2">
      <c r="E3" s="2">
        <v>2014</v>
      </c>
      <c r="F3" s="2">
        <v>2015</v>
      </c>
      <c r="G3" s="2">
        <v>2016</v>
      </c>
      <c r="H3" s="2">
        <v>2017</v>
      </c>
      <c r="I3" s="2">
        <v>2018</v>
      </c>
      <c r="J3" s="2">
        <v>2019</v>
      </c>
      <c r="K3" s="2">
        <v>2020</v>
      </c>
      <c r="L3">
        <v>2014</v>
      </c>
      <c r="M3">
        <v>2015</v>
      </c>
      <c r="N3">
        <v>2016</v>
      </c>
      <c r="O3">
        <v>2017</v>
      </c>
      <c r="P3">
        <v>2018</v>
      </c>
      <c r="Q3">
        <v>2019</v>
      </c>
      <c r="R3" t="s">
        <v>1</v>
      </c>
      <c r="S3" t="s">
        <v>2</v>
      </c>
      <c r="T3" t="s">
        <v>3</v>
      </c>
      <c r="U3">
        <v>2014</v>
      </c>
      <c r="V3">
        <v>2015</v>
      </c>
      <c r="W3">
        <v>2016</v>
      </c>
      <c r="X3">
        <v>2017</v>
      </c>
      <c r="Y3">
        <v>2018</v>
      </c>
      <c r="Z3">
        <v>2019</v>
      </c>
      <c r="AA3" t="s">
        <v>1</v>
      </c>
      <c r="AB3" t="s">
        <v>2</v>
      </c>
      <c r="AC3" t="s">
        <v>3</v>
      </c>
      <c r="AD3">
        <v>2014</v>
      </c>
      <c r="AE3">
        <v>2015</v>
      </c>
      <c r="AF3">
        <v>2016</v>
      </c>
      <c r="AG3">
        <v>2017</v>
      </c>
      <c r="AH3">
        <v>2018</v>
      </c>
      <c r="AI3" t="s">
        <v>11</v>
      </c>
      <c r="AJ3">
        <v>2019</v>
      </c>
      <c r="AK3" t="s">
        <v>1</v>
      </c>
      <c r="AL3">
        <v>2014</v>
      </c>
      <c r="AM3">
        <v>2015</v>
      </c>
      <c r="AN3">
        <v>2016</v>
      </c>
      <c r="AO3">
        <v>2017</v>
      </c>
      <c r="AP3">
        <v>2018</v>
      </c>
      <c r="AQ3">
        <v>2019</v>
      </c>
      <c r="AR3" t="s">
        <v>1</v>
      </c>
      <c r="AS3">
        <v>2014</v>
      </c>
      <c r="AT3">
        <v>2015</v>
      </c>
      <c r="AU3">
        <v>2016</v>
      </c>
      <c r="AV3">
        <v>2017</v>
      </c>
      <c r="AW3">
        <v>2018</v>
      </c>
      <c r="AX3">
        <v>2019</v>
      </c>
      <c r="AY3" t="s">
        <v>1</v>
      </c>
      <c r="AZ3">
        <v>2014</v>
      </c>
      <c r="BA3">
        <v>2015</v>
      </c>
      <c r="BB3">
        <v>2016</v>
      </c>
      <c r="BC3">
        <v>2017</v>
      </c>
      <c r="BD3">
        <v>2018</v>
      </c>
      <c r="BE3">
        <v>2019</v>
      </c>
      <c r="BF3" t="s">
        <v>1</v>
      </c>
      <c r="BG3">
        <v>2014</v>
      </c>
      <c r="BH3">
        <v>2015</v>
      </c>
      <c r="BI3">
        <v>2016</v>
      </c>
      <c r="BJ3">
        <v>2017</v>
      </c>
      <c r="BK3">
        <v>2018</v>
      </c>
      <c r="BL3">
        <v>2019</v>
      </c>
      <c r="BM3" t="s">
        <v>1</v>
      </c>
      <c r="BN3">
        <v>2014</v>
      </c>
      <c r="BO3">
        <v>2015</v>
      </c>
      <c r="BP3">
        <v>2016</v>
      </c>
      <c r="BQ3">
        <v>2017</v>
      </c>
      <c r="BR3">
        <v>2018</v>
      </c>
      <c r="BS3">
        <v>2019</v>
      </c>
      <c r="BT3" t="s">
        <v>1</v>
      </c>
      <c r="BU3" s="2">
        <v>2014</v>
      </c>
      <c r="BV3" s="2">
        <v>2015</v>
      </c>
      <c r="BW3" s="2">
        <v>2016</v>
      </c>
      <c r="BX3" s="2">
        <v>2017</v>
      </c>
      <c r="BY3" s="2">
        <v>2018</v>
      </c>
      <c r="BZ3" s="2">
        <v>2019</v>
      </c>
      <c r="CA3" s="2" t="s">
        <v>1</v>
      </c>
      <c r="CB3" s="2">
        <v>2014</v>
      </c>
      <c r="CC3" s="2">
        <v>2015</v>
      </c>
      <c r="CD3" s="2">
        <v>2016</v>
      </c>
      <c r="CE3" s="2">
        <v>2017</v>
      </c>
      <c r="CF3" s="2">
        <v>2018</v>
      </c>
      <c r="CG3" s="2">
        <v>2019</v>
      </c>
      <c r="CH3" s="2" t="s">
        <v>1</v>
      </c>
      <c r="CP3" s="2">
        <v>2014</v>
      </c>
      <c r="CQ3" s="2">
        <v>2015</v>
      </c>
      <c r="CR3" s="2">
        <v>2016</v>
      </c>
      <c r="CS3" s="2">
        <v>2017</v>
      </c>
      <c r="CT3" s="2">
        <v>2018</v>
      </c>
      <c r="CU3" s="2">
        <v>2019</v>
      </c>
      <c r="CV3" s="2">
        <v>2020</v>
      </c>
      <c r="CW3" s="2">
        <v>2014</v>
      </c>
      <c r="CX3" s="2">
        <v>2015</v>
      </c>
      <c r="CY3" s="2">
        <v>2016</v>
      </c>
      <c r="CZ3" s="2">
        <v>2017</v>
      </c>
      <c r="DA3" s="2">
        <v>2018</v>
      </c>
      <c r="DB3" s="2">
        <v>2019</v>
      </c>
      <c r="DC3" s="2">
        <v>2020</v>
      </c>
      <c r="DD3" s="2">
        <v>2014</v>
      </c>
      <c r="DE3" s="2">
        <v>2015</v>
      </c>
      <c r="DF3" s="2">
        <v>2016</v>
      </c>
      <c r="DG3" s="2">
        <v>2017</v>
      </c>
      <c r="DH3" s="2">
        <v>2018</v>
      </c>
      <c r="DI3" s="2">
        <v>2019</v>
      </c>
      <c r="DJ3" s="2">
        <v>2020</v>
      </c>
      <c r="DK3" s="2">
        <v>2014</v>
      </c>
      <c r="DL3" s="2">
        <v>2015</v>
      </c>
      <c r="DM3" s="2">
        <v>2016</v>
      </c>
      <c r="DN3" s="2">
        <v>2017</v>
      </c>
      <c r="DO3" s="2">
        <v>2018</v>
      </c>
      <c r="DP3" s="2">
        <v>2019</v>
      </c>
      <c r="DQ3" s="2">
        <v>2020</v>
      </c>
      <c r="DR3" s="2">
        <v>2014</v>
      </c>
      <c r="DS3" s="2">
        <v>2015</v>
      </c>
      <c r="DT3" s="2">
        <v>2016</v>
      </c>
      <c r="DU3" s="2">
        <v>2017</v>
      </c>
      <c r="DV3" s="2">
        <v>2018</v>
      </c>
      <c r="DW3" s="2">
        <v>2019</v>
      </c>
      <c r="DX3" s="2">
        <v>2020</v>
      </c>
      <c r="DY3" s="2">
        <v>2014</v>
      </c>
      <c r="DZ3" s="2">
        <v>2015</v>
      </c>
      <c r="EA3" s="2">
        <v>2016</v>
      </c>
      <c r="EB3" s="2">
        <v>2017</v>
      </c>
      <c r="EC3" s="2">
        <v>2018</v>
      </c>
      <c r="ED3" s="2">
        <v>2019</v>
      </c>
      <c r="EE3" s="2">
        <v>2020</v>
      </c>
    </row>
    <row r="4" spans="1:135" x14ac:dyDescent="0.2">
      <c r="A4" t="s">
        <v>4</v>
      </c>
      <c r="B4" t="s">
        <v>30</v>
      </c>
      <c r="C4" s="5">
        <v>213.06</v>
      </c>
      <c r="D4" s="5">
        <f>C4*J4</f>
        <v>612760.56000000006</v>
      </c>
      <c r="E4">
        <v>2664</v>
      </c>
      <c r="F4">
        <v>2853</v>
      </c>
      <c r="G4">
        <v>2925</v>
      </c>
      <c r="H4">
        <v>2956</v>
      </c>
      <c r="I4">
        <v>2921</v>
      </c>
      <c r="J4">
        <v>2876</v>
      </c>
      <c r="L4" s="5">
        <v>12466</v>
      </c>
      <c r="M4" s="5">
        <v>17928</v>
      </c>
      <c r="N4" s="5">
        <v>27638</v>
      </c>
      <c r="O4" s="6">
        <v>40653</v>
      </c>
      <c r="P4" s="6">
        <v>55838</v>
      </c>
      <c r="Q4" s="6">
        <v>70697</v>
      </c>
      <c r="U4" s="7">
        <v>2153</v>
      </c>
      <c r="V4" s="7">
        <v>17928</v>
      </c>
      <c r="W4" s="7">
        <v>27638</v>
      </c>
      <c r="X4" s="7">
        <v>40653</v>
      </c>
      <c r="Y4" s="7">
        <v>55838</v>
      </c>
      <c r="Z4" s="7">
        <v>12770</v>
      </c>
    </row>
    <row r="5" spans="1:135" x14ac:dyDescent="0.2">
      <c r="A5" t="s">
        <v>27</v>
      </c>
      <c r="B5" t="s">
        <v>29</v>
      </c>
      <c r="C5" s="4">
        <v>34.25</v>
      </c>
      <c r="D5" s="13">
        <f>C5*I5</f>
        <v>28016.5</v>
      </c>
      <c r="I5">
        <v>818</v>
      </c>
      <c r="N5" s="4">
        <v>78161</v>
      </c>
      <c r="O5" s="4">
        <v>62119</v>
      </c>
      <c r="P5" s="4">
        <v>23740</v>
      </c>
      <c r="U5" s="3"/>
      <c r="V5" s="3"/>
      <c r="W5" s="4">
        <v>68726</v>
      </c>
      <c r="X5" s="4">
        <v>60780</v>
      </c>
      <c r="Y5" s="4">
        <v>23225</v>
      </c>
      <c r="Z5" s="3"/>
      <c r="AH5" s="4">
        <v>12000</v>
      </c>
      <c r="AI5" s="8">
        <f>AH5/P5</f>
        <v>0.50547598989048015</v>
      </c>
    </row>
    <row r="6" spans="1:135" x14ac:dyDescent="0.2">
      <c r="A6" t="s">
        <v>28</v>
      </c>
      <c r="B6" t="s">
        <v>32</v>
      </c>
      <c r="C6" s="5">
        <v>70.319999999999993</v>
      </c>
      <c r="D6" s="7">
        <f>C6*J6</f>
        <v>91064.4</v>
      </c>
      <c r="E6">
        <v>1027</v>
      </c>
      <c r="F6">
        <v>1114</v>
      </c>
      <c r="G6">
        <v>1258</v>
      </c>
      <c r="H6">
        <v>1288</v>
      </c>
      <c r="I6">
        <v>1292</v>
      </c>
      <c r="J6">
        <v>1295</v>
      </c>
      <c r="L6">
        <v>77672</v>
      </c>
      <c r="M6">
        <v>74764</v>
      </c>
      <c r="N6">
        <v>67277</v>
      </c>
      <c r="O6">
        <v>70710</v>
      </c>
      <c r="P6">
        <v>76895</v>
      </c>
      <c r="Q6">
        <v>77991</v>
      </c>
    </row>
    <row r="7" spans="1:135" x14ac:dyDescent="0.2">
      <c r="A7" t="s">
        <v>37</v>
      </c>
      <c r="B7" t="s">
        <v>38</v>
      </c>
    </row>
  </sheetData>
  <mergeCells count="23">
    <mergeCell ref="CW2:DC2"/>
    <mergeCell ref="CP1:CV1"/>
    <mergeCell ref="L1:T2"/>
    <mergeCell ref="AL1:AR2"/>
    <mergeCell ref="AD1:AK2"/>
    <mergeCell ref="B1:B2"/>
    <mergeCell ref="A1:A2"/>
    <mergeCell ref="DK1:DQ1"/>
    <mergeCell ref="DK2:DQ2"/>
    <mergeCell ref="DR1:DX1"/>
    <mergeCell ref="DR2:DX2"/>
    <mergeCell ref="U1:AC2"/>
    <mergeCell ref="BN1:BT2"/>
    <mergeCell ref="BU1:CA2"/>
    <mergeCell ref="CB1:CH2"/>
    <mergeCell ref="E1:K2"/>
    <mergeCell ref="AS1:AY2"/>
    <mergeCell ref="AZ1:BF2"/>
    <mergeCell ref="BG1:BM2"/>
    <mergeCell ref="CP2:CV2"/>
    <mergeCell ref="DD1:DJ1"/>
    <mergeCell ref="DD2:DJ2"/>
    <mergeCell ref="CW1:D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8E3F-3F6A-1248-B9E9-B298E54A3674}">
  <dimension ref="B1:V4"/>
  <sheetViews>
    <sheetView topLeftCell="G1" workbookViewId="0">
      <selection activeCell="K17" sqref="K17"/>
    </sheetView>
  </sheetViews>
  <sheetFormatPr baseColWidth="10" defaultRowHeight="16" x14ac:dyDescent="0.2"/>
  <cols>
    <col min="1" max="1" width="13.5" customWidth="1"/>
    <col min="2" max="2" width="12.6640625" customWidth="1"/>
    <col min="3" max="3" width="15.33203125" customWidth="1"/>
    <col min="4" max="4" width="13.1640625" customWidth="1"/>
    <col min="5" max="5" width="13.83203125" customWidth="1"/>
    <col min="6" max="6" width="12.83203125" customWidth="1"/>
    <col min="7" max="7" width="14" customWidth="1"/>
    <col min="8" max="8" width="15.83203125" customWidth="1"/>
    <col min="9" max="9" width="11.33203125" customWidth="1"/>
    <col min="10" max="10" width="11.5" customWidth="1"/>
    <col min="14" max="14" width="9.6640625" customWidth="1"/>
    <col min="15" max="15" width="11.1640625" customWidth="1"/>
    <col min="16" max="16" width="9.33203125" customWidth="1"/>
    <col min="17" max="17" width="14.5" customWidth="1"/>
    <col min="18" max="18" width="11.1640625" customWidth="1"/>
    <col min="19" max="19" width="14.1640625" customWidth="1"/>
    <col min="20" max="20" width="16" customWidth="1"/>
    <col min="21" max="21" width="13.33203125" customWidth="1"/>
    <col min="22" max="22" width="11.5" customWidth="1"/>
  </cols>
  <sheetData>
    <row r="1" spans="2:22" x14ac:dyDescent="0.2">
      <c r="B1" s="11" t="s">
        <v>33</v>
      </c>
      <c r="C1" s="11"/>
      <c r="D1" s="11"/>
      <c r="E1" s="11"/>
      <c r="F1" s="11"/>
      <c r="G1" s="11"/>
      <c r="H1" s="11"/>
      <c r="I1" s="11"/>
      <c r="J1" s="11"/>
      <c r="K1" s="11" t="s">
        <v>34</v>
      </c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</row>
    <row r="2" spans="2:22" x14ac:dyDescent="0.2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3" spans="2:22" x14ac:dyDescent="0.2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 t="s">
        <v>1</v>
      </c>
      <c r="I3" t="s">
        <v>2</v>
      </c>
      <c r="J3" t="s">
        <v>3</v>
      </c>
      <c r="K3">
        <v>2014</v>
      </c>
      <c r="L3">
        <v>2015</v>
      </c>
      <c r="M3">
        <v>2016</v>
      </c>
      <c r="N3">
        <v>2017</v>
      </c>
      <c r="O3" t="s">
        <v>11</v>
      </c>
      <c r="P3">
        <v>2018</v>
      </c>
      <c r="Q3" t="s">
        <v>11</v>
      </c>
      <c r="R3">
        <v>2019</v>
      </c>
      <c r="S3" t="s">
        <v>11</v>
      </c>
      <c r="T3" t="s">
        <v>1</v>
      </c>
      <c r="U3" t="s">
        <v>35</v>
      </c>
      <c r="V3" t="s">
        <v>3</v>
      </c>
    </row>
    <row r="4" spans="2:22" x14ac:dyDescent="0.2">
      <c r="B4" s="5">
        <v>12466</v>
      </c>
      <c r="C4" s="5">
        <v>17928</v>
      </c>
      <c r="D4" s="5">
        <v>27638</v>
      </c>
      <c r="E4" s="6">
        <v>40653</v>
      </c>
      <c r="F4" s="6">
        <v>55838</v>
      </c>
      <c r="G4" s="6">
        <v>70697</v>
      </c>
      <c r="I4" s="8">
        <f>(G4-F4)/F4</f>
        <v>0.26610910132884413</v>
      </c>
      <c r="N4">
        <f>175+157+186+193</f>
        <v>711</v>
      </c>
      <c r="O4" s="9">
        <f>N4/E4</f>
        <v>1.7489484170909897E-2</v>
      </c>
      <c r="P4">
        <f>171+193+188+274</f>
        <v>826</v>
      </c>
      <c r="Q4" s="10">
        <f>P4/F4</f>
        <v>1.4792793438160392E-2</v>
      </c>
      <c r="R4">
        <f>165+262+269+346</f>
        <v>1042</v>
      </c>
      <c r="S4" s="10">
        <f>R4/G4</f>
        <v>1.4738956391360313E-2</v>
      </c>
      <c r="U4" s="8">
        <f>(R4-P4)/P4</f>
        <v>0.26150121065375304</v>
      </c>
    </row>
  </sheetData>
  <mergeCells count="2">
    <mergeCell ref="B1:J2"/>
    <mergeCell ref="K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</vt:lpstr>
      <vt:lpstr>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2020-02-12T04:28:02Z</dcterms:modified>
</cp:coreProperties>
</file>