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groho/Dropbox/AR VR Analysis/AR VR Company/"/>
    </mc:Choice>
  </mc:AlternateContent>
  <xr:revisionPtr revIDLastSave="0" documentId="13_ncr:1_{9B2FF015-353A-0E41-B10E-CF5AE822C8DE}" xr6:coauthVersionLast="45" xr6:coauthVersionMax="45" xr10:uidLastSave="{00000000-0000-0000-0000-000000000000}"/>
  <bookViews>
    <workbookView xWindow="220" yWindow="800" windowWidth="25040" windowHeight="14040" xr2:uid="{37DBE269-0922-714C-BDB9-DADB377AD4AA}"/>
  </bookViews>
  <sheets>
    <sheet name="Financials" sheetId="1" r:id="rId1"/>
    <sheet name="F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4" i="1" l="1"/>
  <c r="S6" i="1"/>
  <c r="S5" i="1"/>
  <c r="R5" i="1"/>
  <c r="R6" i="1"/>
  <c r="R4" i="1"/>
  <c r="D4" i="1"/>
  <c r="D6" i="1"/>
  <c r="D5" i="1"/>
  <c r="O4" i="2" l="1"/>
  <c r="N4" i="2"/>
  <c r="I4" i="2"/>
  <c r="U4" i="2"/>
  <c r="Q4" i="2"/>
  <c r="P4" i="2"/>
  <c r="S4" i="2"/>
  <c r="R4" i="2"/>
</calcChain>
</file>

<file path=xl/sharedStrings.xml><?xml version="1.0" encoding="utf-8"?>
<sst xmlns="http://schemas.openxmlformats.org/spreadsheetml/2006/main" count="72" uniqueCount="53">
  <si>
    <t>Company Name</t>
  </si>
  <si>
    <t>2020 (annualized)</t>
  </si>
  <si>
    <t>Growth</t>
  </si>
  <si>
    <t>CAGR</t>
  </si>
  <si>
    <t>Facebook, Inc</t>
  </si>
  <si>
    <t>Cash (in $ Mio)</t>
  </si>
  <si>
    <t>Asset (in $ Mio)</t>
  </si>
  <si>
    <t>Equity (in $ Mio)</t>
  </si>
  <si>
    <t>Operating Cash Flow (in $ Mio)</t>
  </si>
  <si>
    <t>Investing Cash Flow (in $ Mio)</t>
  </si>
  <si>
    <t>Financing Cash Flow (in $ Mio)</t>
  </si>
  <si>
    <t>Contribution</t>
  </si>
  <si>
    <t>Earnings per Shre (EPS)</t>
  </si>
  <si>
    <t>(AR/VR) Revenue Stream</t>
  </si>
  <si>
    <t>Price to Earnings Ratio (PER)</t>
  </si>
  <si>
    <t xml:space="preserve">Net Profit / Listed Share </t>
  </si>
  <si>
    <t>Net Profit Margin (%)</t>
  </si>
  <si>
    <t>Net Profit / Revenue</t>
  </si>
  <si>
    <t>Book Value (BV)</t>
  </si>
  <si>
    <t>Equity/Listed Share</t>
  </si>
  <si>
    <t>Price to Book Value</t>
  </si>
  <si>
    <t>Price / BV</t>
  </si>
  <si>
    <t>Price / EPS</t>
  </si>
  <si>
    <t>Net Income (in $ Mio)</t>
  </si>
  <si>
    <t>Cost of Good Sold (COGS) In Mio</t>
  </si>
  <si>
    <t>Revenue (in Mio)</t>
  </si>
  <si>
    <t>HTC Corporation</t>
  </si>
  <si>
    <t>Sony Corp</t>
  </si>
  <si>
    <t>TPE: 2498</t>
  </si>
  <si>
    <t>NASDAQ: FB</t>
  </si>
  <si>
    <t>Index: Code</t>
  </si>
  <si>
    <t>NYSE: SNE</t>
  </si>
  <si>
    <t>Total Revenue (in Mio)</t>
  </si>
  <si>
    <t>Non-Ads Revenue (in Mio)</t>
  </si>
  <si>
    <t>Growth (YoY)</t>
  </si>
  <si>
    <t>Stock Price</t>
  </si>
  <si>
    <t>Alphabet, Inc</t>
  </si>
  <si>
    <t>NASDAQ: GOOG</t>
  </si>
  <si>
    <t>Market Cap (In Bio)</t>
  </si>
  <si>
    <t>Shares Outstanding (In Mio)</t>
  </si>
  <si>
    <t>Samsung</t>
  </si>
  <si>
    <t>KSC: 005930</t>
  </si>
  <si>
    <t>Liabilities / Equity</t>
  </si>
  <si>
    <t>Debt to Equity Ratio (DER)</t>
  </si>
  <si>
    <t>Return on Equity (ROE)</t>
  </si>
  <si>
    <t>Net Income / Equity</t>
  </si>
  <si>
    <t>Dividen per-Share</t>
  </si>
  <si>
    <t>Dividend Yield</t>
  </si>
  <si>
    <t>Dividend per Share / Stock Price</t>
  </si>
  <si>
    <t>Dividend Amount</t>
  </si>
  <si>
    <t>Dividend per Share * Oustanding Share</t>
  </si>
  <si>
    <t>Dividend Payout Ratio</t>
  </si>
  <si>
    <t>Dividend Amount /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</si>
</sst>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IDR&quot;* #,##0_);_(&quot;IDR&quot;* \(#,##0\);_(&quot;IDR&quot;* &quot;-&quot;_);_(@_)"/>
    <numFmt numFmtId="165" formatCode="_([$TWD]\ * #,##0_);_([$TWD]\ * \(#,##0\);_([$TWD]\ * &quot;-&quot;_);_(@_)"/>
    <numFmt numFmtId="166" formatCode="_([$USD]\ * #,##0_);_([$USD]\ * \(#,##0\);_([$USD]\ * &quot;-&quot;_);_(@_)"/>
    <numFmt numFmtId="167" formatCode="0.0%"/>
    <numFmt numFmtId="170" formatCode="_([$KRW]\ * #,##0_);_([$KRW]\ * \(#,##0\);_([$KRW]\ * &quot;-&quot;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165" fontId="0" fillId="0" borderId="0" xfId="0" applyNumberFormat="1"/>
    <xf numFmtId="166" fontId="0" fillId="0" borderId="0" xfId="1" applyNumberFormat="1" applyFont="1"/>
    <xf numFmtId="166" fontId="3" fillId="0" borderId="0" xfId="1" applyNumberFormat="1" applyFont="1" applyAlignment="1">
      <alignment wrapText="1"/>
    </xf>
    <xf numFmtId="166" fontId="0" fillId="0" borderId="0" xfId="0" applyNumberFormat="1"/>
    <xf numFmtId="9" fontId="0" fillId="0" borderId="0" xfId="2" applyFont="1"/>
    <xf numFmtId="167" fontId="0" fillId="0" borderId="0" xfId="2" applyNumberFormat="1" applyFont="1"/>
    <xf numFmtId="10" fontId="0" fillId="0" borderId="0" xfId="2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170" fontId="0" fillId="0" borderId="0" xfId="0" applyNumberFormat="1"/>
    <xf numFmtId="0" fontId="2" fillId="0" borderId="0" xfId="0" applyFont="1" applyAlignment="1">
      <alignment horizontal="center"/>
    </xf>
  </cellXfs>
  <cellStyles count="3">
    <cellStyle name="Currency [0]" xfId="1" builtinId="7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8042-C05D-2046-A88C-F64D24D92654}">
  <dimension ref="A1:FF8"/>
  <sheetViews>
    <sheetView tabSelected="1" workbookViewId="0">
      <selection activeCell="I16" sqref="I16"/>
    </sheetView>
  </sheetViews>
  <sheetFormatPr baseColWidth="10" defaultRowHeight="16" x14ac:dyDescent="0.2"/>
  <cols>
    <col min="1" max="1" width="14.33203125" bestFit="1" customWidth="1"/>
    <col min="2" max="2" width="14.6640625" bestFit="1" customWidth="1"/>
    <col min="3" max="3" width="12.5" bestFit="1" customWidth="1"/>
    <col min="4" max="4" width="17.1640625" bestFit="1" customWidth="1"/>
    <col min="5" max="10" width="5.1640625" bestFit="1" customWidth="1"/>
    <col min="11" max="12" width="12" bestFit="1" customWidth="1"/>
    <col min="13" max="15" width="12.5" bestFit="1" customWidth="1"/>
    <col min="16" max="16" width="11.6640625" bestFit="1" customWidth="1"/>
    <col min="17" max="17" width="16.5" customWidth="1"/>
    <col min="18" max="18" width="7.33203125" bestFit="1" customWidth="1"/>
    <col min="19" max="19" width="6.1640625" bestFit="1" customWidth="1"/>
    <col min="20" max="20" width="12" bestFit="1" customWidth="1"/>
    <col min="21" max="25" width="12.1640625" bestFit="1" customWidth="1"/>
    <col min="26" max="26" width="15.83203125" bestFit="1" customWidth="1"/>
    <col min="27" max="27" width="7.33203125" bestFit="1" customWidth="1"/>
    <col min="28" max="28" width="5.83203125" bestFit="1" customWidth="1"/>
    <col min="29" max="33" width="5.1640625" bestFit="1" customWidth="1"/>
    <col min="34" max="34" width="11.1640625" bestFit="1" customWidth="1"/>
    <col min="35" max="35" width="5.1640625" bestFit="1" customWidth="1"/>
    <col min="36" max="36" width="15.83203125" bestFit="1" customWidth="1"/>
    <col min="37" max="42" width="5.1640625" bestFit="1" customWidth="1"/>
    <col min="43" max="43" width="15.83203125" bestFit="1" customWidth="1"/>
    <col min="44" max="49" width="5.1640625" bestFit="1" customWidth="1"/>
    <col min="50" max="50" width="15.83203125" bestFit="1" customWidth="1"/>
    <col min="51" max="56" width="5.1640625" bestFit="1" customWidth="1"/>
    <col min="57" max="57" width="15.83203125" bestFit="1" customWidth="1"/>
    <col min="58" max="63" width="5.1640625" bestFit="1" customWidth="1"/>
    <col min="64" max="64" width="15.83203125" bestFit="1" customWidth="1"/>
    <col min="65" max="70" width="5.1640625" bestFit="1" customWidth="1"/>
    <col min="71" max="71" width="15.83203125" bestFit="1" customWidth="1"/>
    <col min="72" max="77" width="5.1640625" bestFit="1" customWidth="1"/>
    <col min="78" max="78" width="15.83203125" bestFit="1" customWidth="1"/>
    <col min="79" max="84" width="5.1640625" bestFit="1" customWidth="1"/>
    <col min="85" max="85" width="15.83203125" bestFit="1" customWidth="1"/>
    <col min="86" max="127" width="5.1640625" bestFit="1" customWidth="1"/>
  </cols>
  <sheetData>
    <row r="1" spans="1:162" x14ac:dyDescent="0.2">
      <c r="A1" s="9" t="s">
        <v>0</v>
      </c>
      <c r="B1" s="9" t="s">
        <v>30</v>
      </c>
      <c r="C1" s="9" t="s">
        <v>35</v>
      </c>
      <c r="D1" s="11" t="s">
        <v>38</v>
      </c>
      <c r="E1" s="10" t="s">
        <v>39</v>
      </c>
      <c r="F1" s="10"/>
      <c r="G1" s="10"/>
      <c r="H1" s="10"/>
      <c r="I1" s="10"/>
      <c r="J1" s="10"/>
      <c r="K1" s="9" t="s">
        <v>25</v>
      </c>
      <c r="L1" s="9"/>
      <c r="M1" s="9"/>
      <c r="N1" s="9"/>
      <c r="O1" s="9"/>
      <c r="P1" s="9"/>
      <c r="Q1" s="9"/>
      <c r="R1" s="9"/>
      <c r="S1" s="9"/>
      <c r="T1" s="9" t="s">
        <v>24</v>
      </c>
      <c r="U1" s="9"/>
      <c r="V1" s="9"/>
      <c r="W1" s="9"/>
      <c r="X1" s="9"/>
      <c r="Y1" s="9"/>
      <c r="Z1" s="9"/>
      <c r="AA1" s="9"/>
      <c r="AB1" s="9"/>
      <c r="AC1" s="9" t="s">
        <v>13</v>
      </c>
      <c r="AD1" s="9"/>
      <c r="AE1" s="9"/>
      <c r="AF1" s="9"/>
      <c r="AG1" s="9"/>
      <c r="AH1" s="9"/>
      <c r="AI1" s="9"/>
      <c r="AJ1" s="9"/>
      <c r="AK1" s="9" t="s">
        <v>23</v>
      </c>
      <c r="AL1" s="9"/>
      <c r="AM1" s="9"/>
      <c r="AN1" s="9"/>
      <c r="AO1" s="9"/>
      <c r="AP1" s="9"/>
      <c r="AQ1" s="9"/>
      <c r="AR1" s="9" t="s">
        <v>5</v>
      </c>
      <c r="AS1" s="9"/>
      <c r="AT1" s="9"/>
      <c r="AU1" s="9"/>
      <c r="AV1" s="9"/>
      <c r="AW1" s="9"/>
      <c r="AX1" s="9"/>
      <c r="AY1" s="9" t="s">
        <v>6</v>
      </c>
      <c r="AZ1" s="9"/>
      <c r="BA1" s="9"/>
      <c r="BB1" s="9"/>
      <c r="BC1" s="9"/>
      <c r="BD1" s="9"/>
      <c r="BE1" s="9"/>
      <c r="BF1" s="9" t="s">
        <v>7</v>
      </c>
      <c r="BG1" s="9"/>
      <c r="BH1" s="9"/>
      <c r="BI1" s="9"/>
      <c r="BJ1" s="9"/>
      <c r="BK1" s="9"/>
      <c r="BL1" s="9"/>
      <c r="BM1" s="10" t="s">
        <v>8</v>
      </c>
      <c r="BN1" s="10"/>
      <c r="BO1" s="10"/>
      <c r="BP1" s="10"/>
      <c r="BQ1" s="10"/>
      <c r="BR1" s="10"/>
      <c r="BS1" s="10"/>
      <c r="BT1" s="10" t="s">
        <v>9</v>
      </c>
      <c r="BU1" s="10"/>
      <c r="BV1" s="10"/>
      <c r="BW1" s="10"/>
      <c r="BX1" s="10"/>
      <c r="BY1" s="10"/>
      <c r="BZ1" s="10"/>
      <c r="CA1" s="10" t="s">
        <v>10</v>
      </c>
      <c r="CB1" s="10"/>
      <c r="CC1" s="10"/>
      <c r="CD1" s="10"/>
      <c r="CE1" s="10"/>
      <c r="CF1" s="10"/>
      <c r="CG1" s="10"/>
      <c r="CH1" s="9" t="s">
        <v>16</v>
      </c>
      <c r="CI1" s="9"/>
      <c r="CJ1" s="9"/>
      <c r="CK1" s="9"/>
      <c r="CL1" s="9"/>
      <c r="CM1" s="9"/>
      <c r="CN1" s="9"/>
      <c r="CO1" s="9" t="s">
        <v>12</v>
      </c>
      <c r="CP1" s="9"/>
      <c r="CQ1" s="9"/>
      <c r="CR1" s="9"/>
      <c r="CS1" s="9"/>
      <c r="CT1" s="9"/>
      <c r="CU1" s="9"/>
      <c r="CV1" s="9" t="s">
        <v>14</v>
      </c>
      <c r="CW1" s="9"/>
      <c r="CX1" s="9"/>
      <c r="CY1" s="9"/>
      <c r="CZ1" s="9"/>
      <c r="DA1" s="9"/>
      <c r="DB1" s="9"/>
      <c r="DC1" s="9" t="s">
        <v>18</v>
      </c>
      <c r="DD1" s="9"/>
      <c r="DE1" s="9"/>
      <c r="DF1" s="9"/>
      <c r="DG1" s="9"/>
      <c r="DH1" s="9"/>
      <c r="DI1" s="9"/>
      <c r="DJ1" s="9" t="s">
        <v>20</v>
      </c>
      <c r="DK1" s="9"/>
      <c r="DL1" s="9"/>
      <c r="DM1" s="9"/>
      <c r="DN1" s="9"/>
      <c r="DO1" s="9"/>
      <c r="DP1" s="9"/>
      <c r="DQ1" s="9" t="s">
        <v>43</v>
      </c>
      <c r="DR1" s="9"/>
      <c r="DS1" s="9"/>
      <c r="DT1" s="9"/>
      <c r="DU1" s="9"/>
      <c r="DV1" s="9"/>
      <c r="DW1" s="9"/>
      <c r="DX1" s="9" t="s">
        <v>44</v>
      </c>
      <c r="DY1" s="9"/>
      <c r="DZ1" s="9"/>
      <c r="EA1" s="9"/>
      <c r="EB1" s="9"/>
      <c r="EC1" s="9"/>
      <c r="ED1" s="9"/>
      <c r="EE1" s="9" t="s">
        <v>46</v>
      </c>
      <c r="EF1" s="9"/>
      <c r="EG1" s="9"/>
      <c r="EH1" s="9"/>
      <c r="EI1" s="9"/>
      <c r="EJ1" s="9"/>
      <c r="EK1" s="9"/>
      <c r="EL1" s="13" t="s">
        <v>47</v>
      </c>
      <c r="EM1" s="13"/>
      <c r="EN1" s="13"/>
      <c r="EO1" s="13"/>
      <c r="EP1" s="13"/>
      <c r="EQ1" s="13"/>
      <c r="ER1" s="13"/>
      <c r="ES1" s="13" t="s">
        <v>49</v>
      </c>
      <c r="ET1" s="13"/>
      <c r="EU1" s="13"/>
      <c r="EV1" s="13"/>
      <c r="EW1" s="13"/>
      <c r="EX1" s="13"/>
      <c r="EY1" s="13"/>
      <c r="EZ1" s="13" t="s">
        <v>51</v>
      </c>
      <c r="FA1" s="13"/>
      <c r="FB1" s="13"/>
      <c r="FC1" s="13"/>
      <c r="FD1" s="13"/>
      <c r="FE1" s="13"/>
      <c r="FF1" s="13"/>
    </row>
    <row r="2" spans="1:162" x14ac:dyDescent="0.2">
      <c r="A2" s="9"/>
      <c r="B2" s="9"/>
      <c r="C2" s="9"/>
      <c r="E2" s="10"/>
      <c r="F2" s="10"/>
      <c r="G2" s="10"/>
      <c r="H2" s="10"/>
      <c r="I2" s="10"/>
      <c r="J2" s="10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9" t="s">
        <v>17</v>
      </c>
      <c r="CI2" s="9"/>
      <c r="CJ2" s="9"/>
      <c r="CK2" s="9"/>
      <c r="CL2" s="9"/>
      <c r="CM2" s="9"/>
      <c r="CN2" s="9"/>
      <c r="CO2" s="9" t="s">
        <v>15</v>
      </c>
      <c r="CP2" s="9"/>
      <c r="CQ2" s="9"/>
      <c r="CR2" s="9"/>
      <c r="CS2" s="9"/>
      <c r="CT2" s="9"/>
      <c r="CU2" s="9"/>
      <c r="CV2" s="9" t="s">
        <v>22</v>
      </c>
      <c r="CW2" s="9"/>
      <c r="CX2" s="9"/>
      <c r="CY2" s="9"/>
      <c r="CZ2" s="9"/>
      <c r="DA2" s="9"/>
      <c r="DB2" s="9"/>
      <c r="DC2" s="9" t="s">
        <v>19</v>
      </c>
      <c r="DD2" s="9"/>
      <c r="DE2" s="9"/>
      <c r="DF2" s="9"/>
      <c r="DG2" s="9"/>
      <c r="DH2" s="9"/>
      <c r="DI2" s="9"/>
      <c r="DJ2" s="9" t="s">
        <v>21</v>
      </c>
      <c r="DK2" s="9"/>
      <c r="DL2" s="9"/>
      <c r="DM2" s="9"/>
      <c r="DN2" s="9"/>
      <c r="DO2" s="9"/>
      <c r="DP2" s="9"/>
      <c r="DQ2" s="9" t="s">
        <v>42</v>
      </c>
      <c r="DR2" s="9"/>
      <c r="DS2" s="9"/>
      <c r="DT2" s="9"/>
      <c r="DU2" s="9"/>
      <c r="DV2" s="9"/>
      <c r="DW2" s="9"/>
      <c r="DX2" s="9" t="s">
        <v>45</v>
      </c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13" t="s">
        <v>48</v>
      </c>
      <c r="EM2" s="13"/>
      <c r="EN2" s="13"/>
      <c r="EO2" s="13"/>
      <c r="EP2" s="13"/>
      <c r="EQ2" s="13"/>
      <c r="ER2" s="13"/>
      <c r="ES2" s="13" t="s">
        <v>50</v>
      </c>
      <c r="ET2" s="13"/>
      <c r="EU2" s="13"/>
      <c r="EV2" s="13"/>
      <c r="EW2" s="13"/>
      <c r="EX2" s="13"/>
      <c r="EY2" s="13"/>
      <c r="EZ2" s="13" t="s">
        <v>52</v>
      </c>
      <c r="FA2" s="13"/>
      <c r="FB2" s="13"/>
      <c r="FC2" s="13"/>
      <c r="FD2" s="13"/>
      <c r="FE2" s="13"/>
      <c r="FF2" s="13"/>
    </row>
    <row r="3" spans="1:162" x14ac:dyDescent="0.2">
      <c r="E3" s="1">
        <v>2014</v>
      </c>
      <c r="F3" s="1">
        <v>2015</v>
      </c>
      <c r="G3" s="1">
        <v>2016</v>
      </c>
      <c r="H3" s="1">
        <v>2017</v>
      </c>
      <c r="I3" s="1">
        <v>2018</v>
      </c>
      <c r="J3" s="1">
        <v>2019</v>
      </c>
      <c r="K3">
        <v>2014</v>
      </c>
      <c r="L3">
        <v>2015</v>
      </c>
      <c r="M3">
        <v>2016</v>
      </c>
      <c r="N3">
        <v>2017</v>
      </c>
      <c r="O3">
        <v>2018</v>
      </c>
      <c r="P3">
        <v>2019</v>
      </c>
      <c r="Q3" t="s">
        <v>1</v>
      </c>
      <c r="R3" t="s">
        <v>2</v>
      </c>
      <c r="S3" t="s">
        <v>3</v>
      </c>
      <c r="T3">
        <v>2014</v>
      </c>
      <c r="U3">
        <v>2015</v>
      </c>
      <c r="V3">
        <v>2016</v>
      </c>
      <c r="W3">
        <v>2017</v>
      </c>
      <c r="X3">
        <v>2018</v>
      </c>
      <c r="Y3">
        <v>2019</v>
      </c>
      <c r="Z3" t="s">
        <v>1</v>
      </c>
      <c r="AA3" t="s">
        <v>2</v>
      </c>
      <c r="AB3" t="s">
        <v>3</v>
      </c>
      <c r="AC3">
        <v>2014</v>
      </c>
      <c r="AD3">
        <v>2015</v>
      </c>
      <c r="AE3">
        <v>2016</v>
      </c>
      <c r="AF3">
        <v>2017</v>
      </c>
      <c r="AG3">
        <v>2018</v>
      </c>
      <c r="AH3" t="s">
        <v>11</v>
      </c>
      <c r="AI3">
        <v>2019</v>
      </c>
      <c r="AJ3" t="s">
        <v>1</v>
      </c>
      <c r="AK3">
        <v>2014</v>
      </c>
      <c r="AL3">
        <v>2015</v>
      </c>
      <c r="AM3">
        <v>2016</v>
      </c>
      <c r="AN3">
        <v>2017</v>
      </c>
      <c r="AO3">
        <v>2018</v>
      </c>
      <c r="AP3">
        <v>2019</v>
      </c>
      <c r="AQ3" t="s">
        <v>1</v>
      </c>
      <c r="AR3">
        <v>2014</v>
      </c>
      <c r="AS3">
        <v>2015</v>
      </c>
      <c r="AT3">
        <v>2016</v>
      </c>
      <c r="AU3">
        <v>2017</v>
      </c>
      <c r="AV3">
        <v>2018</v>
      </c>
      <c r="AW3">
        <v>2019</v>
      </c>
      <c r="AX3" t="s">
        <v>1</v>
      </c>
      <c r="AY3">
        <v>2014</v>
      </c>
      <c r="AZ3">
        <v>2015</v>
      </c>
      <c r="BA3">
        <v>2016</v>
      </c>
      <c r="BB3">
        <v>2017</v>
      </c>
      <c r="BC3">
        <v>2018</v>
      </c>
      <c r="BD3">
        <v>2019</v>
      </c>
      <c r="BE3" t="s">
        <v>1</v>
      </c>
      <c r="BF3">
        <v>2014</v>
      </c>
      <c r="BG3">
        <v>2015</v>
      </c>
      <c r="BH3">
        <v>2016</v>
      </c>
      <c r="BI3">
        <v>2017</v>
      </c>
      <c r="BJ3">
        <v>2018</v>
      </c>
      <c r="BK3">
        <v>2019</v>
      </c>
      <c r="BL3" t="s">
        <v>1</v>
      </c>
      <c r="BM3">
        <v>2014</v>
      </c>
      <c r="BN3">
        <v>2015</v>
      </c>
      <c r="BO3">
        <v>2016</v>
      </c>
      <c r="BP3">
        <v>2017</v>
      </c>
      <c r="BQ3">
        <v>2018</v>
      </c>
      <c r="BR3">
        <v>2019</v>
      </c>
      <c r="BS3" t="s">
        <v>1</v>
      </c>
      <c r="BT3" s="1">
        <v>2014</v>
      </c>
      <c r="BU3" s="1">
        <v>2015</v>
      </c>
      <c r="BV3" s="1">
        <v>2016</v>
      </c>
      <c r="BW3" s="1">
        <v>2017</v>
      </c>
      <c r="BX3" s="1">
        <v>2018</v>
      </c>
      <c r="BY3" s="1">
        <v>2019</v>
      </c>
      <c r="BZ3" s="1" t="s">
        <v>1</v>
      </c>
      <c r="CA3" s="1">
        <v>2014</v>
      </c>
      <c r="CB3" s="1">
        <v>2015</v>
      </c>
      <c r="CC3" s="1">
        <v>2016</v>
      </c>
      <c r="CD3" s="1">
        <v>2017</v>
      </c>
      <c r="CE3" s="1">
        <v>2018</v>
      </c>
      <c r="CF3" s="1">
        <v>2019</v>
      </c>
      <c r="CG3" s="1" t="s">
        <v>1</v>
      </c>
      <c r="CH3" s="1">
        <v>2014</v>
      </c>
      <c r="CI3" s="1">
        <v>2015</v>
      </c>
      <c r="CJ3" s="1">
        <v>2016</v>
      </c>
      <c r="CK3" s="1">
        <v>2017</v>
      </c>
      <c r="CL3" s="1">
        <v>2018</v>
      </c>
      <c r="CM3" s="1">
        <v>2019</v>
      </c>
      <c r="CN3" s="1">
        <v>2020</v>
      </c>
      <c r="CO3" s="1">
        <v>2014</v>
      </c>
      <c r="CP3" s="1">
        <v>2015</v>
      </c>
      <c r="CQ3" s="1">
        <v>2016</v>
      </c>
      <c r="CR3" s="1">
        <v>2017</v>
      </c>
      <c r="CS3" s="1">
        <v>2018</v>
      </c>
      <c r="CT3" s="1">
        <v>2019</v>
      </c>
      <c r="CU3" s="1">
        <v>2020</v>
      </c>
      <c r="CV3" s="1">
        <v>2014</v>
      </c>
      <c r="CW3" s="1">
        <v>2015</v>
      </c>
      <c r="CX3" s="1">
        <v>2016</v>
      </c>
      <c r="CY3" s="1">
        <v>2017</v>
      </c>
      <c r="CZ3" s="1">
        <v>2018</v>
      </c>
      <c r="DA3" s="1">
        <v>2019</v>
      </c>
      <c r="DB3" s="1">
        <v>2020</v>
      </c>
      <c r="DC3" s="1">
        <v>2014</v>
      </c>
      <c r="DD3" s="1">
        <v>2015</v>
      </c>
      <c r="DE3" s="1">
        <v>2016</v>
      </c>
      <c r="DF3" s="1">
        <v>2017</v>
      </c>
      <c r="DG3" s="1">
        <v>2018</v>
      </c>
      <c r="DH3" s="1">
        <v>2019</v>
      </c>
      <c r="DI3" s="1">
        <v>2020</v>
      </c>
      <c r="DJ3" s="1">
        <v>2014</v>
      </c>
      <c r="DK3" s="1">
        <v>2015</v>
      </c>
      <c r="DL3" s="1">
        <v>2016</v>
      </c>
      <c r="DM3" s="1">
        <v>2017</v>
      </c>
      <c r="DN3" s="1">
        <v>2018</v>
      </c>
      <c r="DO3" s="1">
        <v>2019</v>
      </c>
      <c r="DP3" s="1">
        <v>2020</v>
      </c>
      <c r="DQ3" s="1">
        <v>2014</v>
      </c>
      <c r="DR3" s="1">
        <v>2015</v>
      </c>
      <c r="DS3" s="1">
        <v>2016</v>
      </c>
      <c r="DT3" s="1">
        <v>2017</v>
      </c>
      <c r="DU3" s="1">
        <v>2018</v>
      </c>
      <c r="DV3" s="1">
        <v>2019</v>
      </c>
      <c r="DW3" s="1">
        <v>2020</v>
      </c>
      <c r="DX3" s="1">
        <v>2014</v>
      </c>
      <c r="DY3" s="1">
        <v>2015</v>
      </c>
      <c r="DZ3" s="1">
        <v>2016</v>
      </c>
      <c r="EA3" s="1">
        <v>2017</v>
      </c>
      <c r="EB3" s="1">
        <v>2018</v>
      </c>
      <c r="EC3" s="1">
        <v>2019</v>
      </c>
      <c r="ED3" s="1">
        <v>2020</v>
      </c>
      <c r="EE3" s="1">
        <v>2014</v>
      </c>
      <c r="EF3" s="1">
        <v>2015</v>
      </c>
      <c r="EG3" s="1">
        <v>2016</v>
      </c>
      <c r="EH3" s="1">
        <v>2017</v>
      </c>
      <c r="EI3" s="1">
        <v>2018</v>
      </c>
      <c r="EJ3" s="1">
        <v>2019</v>
      </c>
      <c r="EK3" s="1">
        <v>2020</v>
      </c>
      <c r="EL3" s="1">
        <v>2014</v>
      </c>
      <c r="EM3" s="1">
        <v>2015</v>
      </c>
      <c r="EN3" s="1">
        <v>2016</v>
      </c>
      <c r="EO3" s="1">
        <v>2017</v>
      </c>
      <c r="EP3" s="1">
        <v>2018</v>
      </c>
      <c r="EQ3" s="1">
        <v>2019</v>
      </c>
      <c r="ER3" s="1">
        <v>2020</v>
      </c>
      <c r="ES3" s="1">
        <v>2014</v>
      </c>
      <c r="ET3" s="1">
        <v>2015</v>
      </c>
      <c r="EU3" s="1">
        <v>2016</v>
      </c>
      <c r="EV3" s="1">
        <v>2017</v>
      </c>
      <c r="EW3" s="1">
        <v>2018</v>
      </c>
      <c r="EX3" s="1">
        <v>2019</v>
      </c>
      <c r="EY3" s="1">
        <v>2020</v>
      </c>
      <c r="EZ3" s="1">
        <v>2014</v>
      </c>
      <c r="FA3" s="1">
        <v>2015</v>
      </c>
      <c r="FB3" s="1">
        <v>2016</v>
      </c>
      <c r="FC3" s="1">
        <v>2017</v>
      </c>
      <c r="FD3" s="1">
        <v>2018</v>
      </c>
      <c r="FE3" s="1">
        <v>2019</v>
      </c>
      <c r="FF3" s="1">
        <v>2020</v>
      </c>
    </row>
    <row r="4" spans="1:162" x14ac:dyDescent="0.2">
      <c r="A4" t="s">
        <v>36</v>
      </c>
      <c r="B4" t="s">
        <v>37</v>
      </c>
      <c r="C4" s="5">
        <v>1508</v>
      </c>
      <c r="D4" s="5">
        <f>C4*J4</f>
        <v>1123460</v>
      </c>
      <c r="E4">
        <v>742</v>
      </c>
      <c r="F4">
        <v>745</v>
      </c>
      <c r="G4">
        <v>748</v>
      </c>
      <c r="H4">
        <v>751</v>
      </c>
      <c r="I4">
        <v>750</v>
      </c>
      <c r="J4">
        <v>745</v>
      </c>
      <c r="K4">
        <v>66001</v>
      </c>
      <c r="L4">
        <v>74989</v>
      </c>
      <c r="M4">
        <v>90272</v>
      </c>
      <c r="N4">
        <v>110855</v>
      </c>
      <c r="O4">
        <v>136819</v>
      </c>
      <c r="P4">
        <v>161857</v>
      </c>
      <c r="R4" s="6">
        <f>(P4-O4)/O4</f>
        <v>0.18300089899794619</v>
      </c>
      <c r="S4" s="7">
        <f>POWER(P4/K4,1/5)-1</f>
        <v>0.19650961848715465</v>
      </c>
      <c r="T4" s="5">
        <v>25691</v>
      </c>
      <c r="U4" s="5">
        <v>28164</v>
      </c>
      <c r="V4" s="5">
        <v>35138</v>
      </c>
      <c r="W4" s="5">
        <v>45583</v>
      </c>
      <c r="X4" s="5">
        <v>59549</v>
      </c>
      <c r="Y4" s="5">
        <v>71896</v>
      </c>
    </row>
    <row r="5" spans="1:162" x14ac:dyDescent="0.2">
      <c r="A5" t="s">
        <v>4</v>
      </c>
      <c r="B5" t="s">
        <v>29</v>
      </c>
      <c r="C5" s="3">
        <v>213.06</v>
      </c>
      <c r="D5" s="3">
        <f>C5*J5</f>
        <v>612760.56000000006</v>
      </c>
      <c r="E5">
        <v>2664</v>
      </c>
      <c r="F5">
        <v>2853</v>
      </c>
      <c r="G5">
        <v>2925</v>
      </c>
      <c r="H5">
        <v>2956</v>
      </c>
      <c r="I5">
        <v>2921</v>
      </c>
      <c r="J5">
        <v>2876</v>
      </c>
      <c r="K5" s="3">
        <v>12466</v>
      </c>
      <c r="L5" s="3">
        <v>17928</v>
      </c>
      <c r="M5" s="3">
        <v>27638</v>
      </c>
      <c r="N5" s="4">
        <v>40653</v>
      </c>
      <c r="O5" s="4">
        <v>55838</v>
      </c>
      <c r="P5" s="4">
        <v>70697</v>
      </c>
      <c r="R5" s="6">
        <f t="shared" ref="R5:R8" si="0">(P5-O5)/O5</f>
        <v>0.26610910132884413</v>
      </c>
      <c r="S5" s="7">
        <f>POWER(P5/K5,1/5)-1</f>
        <v>0.41492940608794715</v>
      </c>
      <c r="T5" s="5">
        <v>2153</v>
      </c>
      <c r="U5" s="5">
        <v>17928</v>
      </c>
      <c r="V5" s="5">
        <v>27638</v>
      </c>
      <c r="W5" s="5">
        <v>40653</v>
      </c>
      <c r="X5" s="5">
        <v>55838</v>
      </c>
      <c r="Y5" s="5">
        <v>12770</v>
      </c>
    </row>
    <row r="6" spans="1:162" x14ac:dyDescent="0.2">
      <c r="A6" t="s">
        <v>27</v>
      </c>
      <c r="B6" t="s">
        <v>31</v>
      </c>
      <c r="C6" s="3">
        <v>70.319999999999993</v>
      </c>
      <c r="D6" s="5">
        <f>C6*J6</f>
        <v>91064.4</v>
      </c>
      <c r="E6">
        <v>1027</v>
      </c>
      <c r="F6">
        <v>1114</v>
      </c>
      <c r="G6">
        <v>1258</v>
      </c>
      <c r="H6">
        <v>1288</v>
      </c>
      <c r="I6">
        <v>1292</v>
      </c>
      <c r="J6">
        <v>1295</v>
      </c>
      <c r="K6">
        <v>77672</v>
      </c>
      <c r="L6">
        <v>74764</v>
      </c>
      <c r="M6">
        <v>67277</v>
      </c>
      <c r="N6">
        <v>70710</v>
      </c>
      <c r="O6">
        <v>76895</v>
      </c>
      <c r="P6">
        <v>77991</v>
      </c>
      <c r="R6" s="6">
        <f t="shared" si="0"/>
        <v>1.4253202418882891E-2</v>
      </c>
      <c r="S6" s="7">
        <f>POWER(P6/K6,1/5)-1</f>
        <v>8.2005673261709155E-4</v>
      </c>
    </row>
    <row r="7" spans="1:162" x14ac:dyDescent="0.2">
      <c r="A7" t="s">
        <v>40</v>
      </c>
      <c r="B7" t="s">
        <v>41</v>
      </c>
      <c r="C7" s="12">
        <v>60100</v>
      </c>
      <c r="D7" s="5">
        <v>403.7</v>
      </c>
      <c r="I7">
        <v>5969</v>
      </c>
      <c r="N7">
        <v>217754</v>
      </c>
      <c r="O7">
        <v>221568</v>
      </c>
      <c r="R7" s="6"/>
    </row>
    <row r="8" spans="1:162" x14ac:dyDescent="0.2">
      <c r="A8" t="s">
        <v>26</v>
      </c>
      <c r="B8" t="s">
        <v>28</v>
      </c>
      <c r="C8" s="2">
        <v>34.25</v>
      </c>
      <c r="D8" s="3">
        <v>27.96</v>
      </c>
      <c r="I8">
        <v>818</v>
      </c>
      <c r="M8" s="2">
        <v>78161</v>
      </c>
      <c r="N8" s="2">
        <v>62119</v>
      </c>
      <c r="O8" s="2">
        <v>23740</v>
      </c>
      <c r="R8" s="6"/>
    </row>
  </sheetData>
  <mergeCells count="36">
    <mergeCell ref="ES1:EY1"/>
    <mergeCell ref="ES2:EY2"/>
    <mergeCell ref="EZ1:FF1"/>
    <mergeCell ref="EZ2:FF2"/>
    <mergeCell ref="DX1:ED1"/>
    <mergeCell ref="DX2:ED2"/>
    <mergeCell ref="EE1:EK1"/>
    <mergeCell ref="EE2:EK2"/>
    <mergeCell ref="EL1:ER1"/>
    <mergeCell ref="EL2:ER2"/>
    <mergeCell ref="CO2:CU2"/>
    <mergeCell ref="CH1:CN1"/>
    <mergeCell ref="DQ1:DW1"/>
    <mergeCell ref="DQ2:DW2"/>
    <mergeCell ref="K1:S2"/>
    <mergeCell ref="AK1:AQ2"/>
    <mergeCell ref="AC1:AJ2"/>
    <mergeCell ref="B1:B2"/>
    <mergeCell ref="A1:A2"/>
    <mergeCell ref="C1:C2"/>
    <mergeCell ref="DC1:DI1"/>
    <mergeCell ref="DC2:DI2"/>
    <mergeCell ref="DJ1:DP1"/>
    <mergeCell ref="DJ2:DP2"/>
    <mergeCell ref="T1:AB2"/>
    <mergeCell ref="BM1:BS2"/>
    <mergeCell ref="BT1:BZ2"/>
    <mergeCell ref="CA1:CG2"/>
    <mergeCell ref="E1:J2"/>
    <mergeCell ref="AR1:AX2"/>
    <mergeCell ref="AY1:BE2"/>
    <mergeCell ref="BF1:BL2"/>
    <mergeCell ref="CH2:CN2"/>
    <mergeCell ref="CV1:DB1"/>
    <mergeCell ref="CV2:DB2"/>
    <mergeCell ref="CO1:C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B8E3F-3F6A-1248-B9E9-B298E54A3674}">
  <dimension ref="B1:V4"/>
  <sheetViews>
    <sheetView topLeftCell="G1" workbookViewId="0">
      <selection activeCell="K17" sqref="K17"/>
    </sheetView>
  </sheetViews>
  <sheetFormatPr baseColWidth="10" defaultRowHeight="16" x14ac:dyDescent="0.2"/>
  <cols>
    <col min="1" max="1" width="13.5" customWidth="1"/>
    <col min="2" max="2" width="12.6640625" customWidth="1"/>
    <col min="3" max="3" width="15.33203125" customWidth="1"/>
    <col min="4" max="4" width="13.1640625" customWidth="1"/>
    <col min="5" max="5" width="13.83203125" customWidth="1"/>
    <col min="6" max="6" width="12.83203125" customWidth="1"/>
    <col min="7" max="7" width="14" customWidth="1"/>
    <col min="8" max="8" width="15.83203125" customWidth="1"/>
    <col min="9" max="9" width="11.33203125" customWidth="1"/>
    <col min="10" max="10" width="11.5" customWidth="1"/>
    <col min="14" max="14" width="9.6640625" customWidth="1"/>
    <col min="15" max="15" width="11.1640625" customWidth="1"/>
    <col min="16" max="16" width="9.33203125" customWidth="1"/>
    <col min="17" max="17" width="14.5" customWidth="1"/>
    <col min="18" max="18" width="11.1640625" customWidth="1"/>
    <col min="19" max="19" width="14.1640625" customWidth="1"/>
    <col min="20" max="20" width="16" customWidth="1"/>
    <col min="21" max="21" width="13.33203125" customWidth="1"/>
    <col min="22" max="22" width="11.5" customWidth="1"/>
  </cols>
  <sheetData>
    <row r="1" spans="2:22" x14ac:dyDescent="0.2">
      <c r="B1" s="9" t="s">
        <v>32</v>
      </c>
      <c r="C1" s="9"/>
      <c r="D1" s="9"/>
      <c r="E1" s="9"/>
      <c r="F1" s="9"/>
      <c r="G1" s="9"/>
      <c r="H1" s="9"/>
      <c r="I1" s="9"/>
      <c r="J1" s="9"/>
      <c r="K1" s="9" t="s">
        <v>33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2:22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2:22" x14ac:dyDescent="0.2">
      <c r="B3">
        <v>2014</v>
      </c>
      <c r="C3">
        <v>2015</v>
      </c>
      <c r="D3">
        <v>2016</v>
      </c>
      <c r="E3">
        <v>2017</v>
      </c>
      <c r="F3">
        <v>2018</v>
      </c>
      <c r="G3">
        <v>2019</v>
      </c>
      <c r="H3" t="s">
        <v>1</v>
      </c>
      <c r="I3" t="s">
        <v>2</v>
      </c>
      <c r="J3" t="s">
        <v>3</v>
      </c>
      <c r="K3">
        <v>2014</v>
      </c>
      <c r="L3">
        <v>2015</v>
      </c>
      <c r="M3">
        <v>2016</v>
      </c>
      <c r="N3">
        <v>2017</v>
      </c>
      <c r="O3" t="s">
        <v>11</v>
      </c>
      <c r="P3">
        <v>2018</v>
      </c>
      <c r="Q3" t="s">
        <v>11</v>
      </c>
      <c r="R3">
        <v>2019</v>
      </c>
      <c r="S3" t="s">
        <v>11</v>
      </c>
      <c r="T3" t="s">
        <v>1</v>
      </c>
      <c r="U3" t="s">
        <v>34</v>
      </c>
      <c r="V3" t="s">
        <v>3</v>
      </c>
    </row>
    <row r="4" spans="2:22" x14ac:dyDescent="0.2">
      <c r="B4" s="3">
        <v>12466</v>
      </c>
      <c r="C4" s="3">
        <v>17928</v>
      </c>
      <c r="D4" s="3">
        <v>27638</v>
      </c>
      <c r="E4" s="4">
        <v>40653</v>
      </c>
      <c r="F4" s="4">
        <v>55838</v>
      </c>
      <c r="G4" s="4">
        <v>70697</v>
      </c>
      <c r="I4" s="6">
        <f>(G4-F4)/F4</f>
        <v>0.26610910132884413</v>
      </c>
      <c r="N4">
        <f>175+157+186+193</f>
        <v>711</v>
      </c>
      <c r="O4" s="7">
        <f>N4/E4</f>
        <v>1.7489484170909897E-2</v>
      </c>
      <c r="P4">
        <f>171+193+188+274</f>
        <v>826</v>
      </c>
      <c r="Q4" s="8">
        <f>P4/F4</f>
        <v>1.4792793438160392E-2</v>
      </c>
      <c r="R4">
        <f>165+262+269+346</f>
        <v>1042</v>
      </c>
      <c r="S4" s="8">
        <f>R4/G4</f>
        <v>1.4738956391360313E-2</v>
      </c>
      <c r="U4" s="6">
        <f>(R4-P4)/P4</f>
        <v>0.26150121065375304</v>
      </c>
    </row>
  </sheetData>
  <mergeCells count="2">
    <mergeCell ref="B1:J2"/>
    <mergeCell ref="K1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2020-02-11T07:13:07Z</dcterms:created>
  <dcterms:modified xsi:type="dcterms:W3CDTF">2020-02-12T07:17:45Z</dcterms:modified>
</cp:coreProperties>
</file>