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pivotTables/pivotTable1.xml" ContentType="application/vnd.openxmlformats-officedocument.spreadsheetml.pivotTable+xml"/>
  <Override PartName="/xl/tables/table1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13_ncr:1_{1EE1171E-FFC2-4C29-A894-6C1406B3E168}" xr6:coauthVersionLast="45" xr6:coauthVersionMax="45" xr10:uidLastSave="{00000000-0000-0000-0000-000000000000}"/>
  <bookViews>
    <workbookView xWindow="-110" yWindow="-110" windowWidth="19420" windowHeight="10420" firstSheet="6" activeTab="9" xr2:uid="{F442B797-89F7-4C90-9576-39C6B48603AA}"/>
  </bookViews>
  <sheets>
    <sheet name="Section 1" sheetId="1" r:id="rId1"/>
    <sheet name="Section 2" sheetId="3" r:id="rId2"/>
    <sheet name="Section 3" sheetId="5" r:id="rId3"/>
    <sheet name="FuzzyLookup_AddIn_Undo_Sheet" sheetId="14" state="hidden" r:id="rId4"/>
    <sheet name="Section 4" sheetId="6" r:id="rId5"/>
    <sheet name="EmailProvider_count" sheetId="17" r:id="rId6"/>
    <sheet name="Section 5" sheetId="8" r:id="rId7"/>
    <sheet name="Unit sold " sheetId="18" r:id="rId8"/>
    <sheet name="Item_Sold" sheetId="19" r:id="rId9"/>
    <sheet name="Section 6" sheetId="10" r:id="rId10"/>
    <sheet name="Section 7 tables" sheetId="13" r:id="rId11"/>
    <sheet name="Section 7" sheetId="11" r:id="rId12"/>
    <sheet name="Split Info" sheetId="16" r:id="rId13"/>
  </sheets>
  <calcPr calcId="191029"/>
  <pivotCaches>
    <pivotCache cacheId="3" r:id="rId14"/>
    <pivotCache cacheId="1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T25" i="8"/>
  <c r="T33" i="8"/>
  <c r="T57" i="8"/>
  <c r="T65" i="8"/>
  <c r="T89" i="8"/>
  <c r="T97" i="8"/>
  <c r="T121" i="8"/>
  <c r="T129" i="8"/>
  <c r="T153" i="8"/>
  <c r="T428" i="8"/>
  <c r="S3" i="8"/>
  <c r="T3" i="8" s="1"/>
  <c r="S5" i="8"/>
  <c r="T5" i="8" s="1"/>
  <c r="S14" i="8"/>
  <c r="T14" i="8" s="1"/>
  <c r="S19" i="8"/>
  <c r="T19" i="8" s="1"/>
  <c r="S28" i="8"/>
  <c r="T28" i="8" s="1"/>
  <c r="S30" i="8"/>
  <c r="T30" i="8" s="1"/>
  <c r="S44" i="8"/>
  <c r="T44" i="8" s="1"/>
  <c r="S67" i="8"/>
  <c r="T67" i="8" s="1"/>
  <c r="S69" i="8"/>
  <c r="T69" i="8" s="1"/>
  <c r="S78" i="8"/>
  <c r="T78" i="8" s="1"/>
  <c r="S83" i="8"/>
  <c r="T83" i="8" s="1"/>
  <c r="S92" i="8"/>
  <c r="T92" i="8" s="1"/>
  <c r="S94" i="8"/>
  <c r="T94" i="8" s="1"/>
  <c r="S108" i="8"/>
  <c r="T108" i="8" s="1"/>
  <c r="S131" i="8"/>
  <c r="T131" i="8" s="1"/>
  <c r="S133" i="8"/>
  <c r="T133" i="8" s="1"/>
  <c r="S142" i="8"/>
  <c r="T142" i="8" s="1"/>
  <c r="S147" i="8"/>
  <c r="T147" i="8" s="1"/>
  <c r="S156" i="8"/>
  <c r="T156" i="8" s="1"/>
  <c r="S158" i="8"/>
  <c r="T158" i="8" s="1"/>
  <c r="S166" i="8"/>
  <c r="T166" i="8" s="1"/>
  <c r="S169" i="8"/>
  <c r="T169" i="8" s="1"/>
  <c r="S177" i="8"/>
  <c r="T177" i="8" s="1"/>
  <c r="S180" i="8"/>
  <c r="T180" i="8" s="1"/>
  <c r="S188" i="8"/>
  <c r="T188" i="8" s="1"/>
  <c r="S196" i="8"/>
  <c r="T196" i="8" s="1"/>
  <c r="S204" i="8"/>
  <c r="T204" i="8" s="1"/>
  <c r="S212" i="8"/>
  <c r="T212" i="8" s="1"/>
  <c r="S220" i="8"/>
  <c r="T220" i="8" s="1"/>
  <c r="S228" i="8"/>
  <c r="T228" i="8" s="1"/>
  <c r="S236" i="8"/>
  <c r="T236" i="8" s="1"/>
  <c r="S244" i="8"/>
  <c r="T244" i="8" s="1"/>
  <c r="S252" i="8"/>
  <c r="T252" i="8" s="1"/>
  <c r="S260" i="8"/>
  <c r="T260" i="8" s="1"/>
  <c r="S268" i="8"/>
  <c r="T268" i="8" s="1"/>
  <c r="S276" i="8"/>
  <c r="T276" i="8" s="1"/>
  <c r="S284" i="8"/>
  <c r="T284" i="8" s="1"/>
  <c r="S292" i="8"/>
  <c r="T292" i="8" s="1"/>
  <c r="S300" i="8"/>
  <c r="T300" i="8" s="1"/>
  <c r="S308" i="8"/>
  <c r="T308" i="8" s="1"/>
  <c r="S316" i="8"/>
  <c r="T316" i="8" s="1"/>
  <c r="S324" i="8"/>
  <c r="T324" i="8" s="1"/>
  <c r="S332" i="8"/>
  <c r="T332" i="8" s="1"/>
  <c r="S340" i="8"/>
  <c r="T340" i="8" s="1"/>
  <c r="S348" i="8"/>
  <c r="T348" i="8" s="1"/>
  <c r="S356" i="8"/>
  <c r="T356" i="8" s="1"/>
  <c r="S364" i="8"/>
  <c r="T364" i="8" s="1"/>
  <c r="S372" i="8"/>
  <c r="T372" i="8" s="1"/>
  <c r="S380" i="8"/>
  <c r="T380" i="8" s="1"/>
  <c r="S388" i="8"/>
  <c r="T388" i="8" s="1"/>
  <c r="S396" i="8"/>
  <c r="T396" i="8" s="1"/>
  <c r="S404" i="8"/>
  <c r="T404" i="8" s="1"/>
  <c r="S412" i="8"/>
  <c r="T412" i="8" s="1"/>
  <c r="S420" i="8"/>
  <c r="T420" i="8" s="1"/>
  <c r="S428" i="8"/>
  <c r="S436" i="8"/>
  <c r="T436" i="8" s="1"/>
  <c r="S444" i="8"/>
  <c r="T444" i="8" s="1"/>
  <c r="S452" i="8"/>
  <c r="T452" i="8" s="1"/>
  <c r="S460" i="8"/>
  <c r="T460" i="8" s="1"/>
  <c r="S468" i="8"/>
  <c r="T468" i="8" s="1"/>
  <c r="S476" i="8"/>
  <c r="T476" i="8" s="1"/>
  <c r="S484" i="8"/>
  <c r="T484" i="8" s="1"/>
  <c r="S492" i="8"/>
  <c r="T492" i="8" s="1"/>
  <c r="S500" i="8"/>
  <c r="T500" i="8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S39" i="8" s="1"/>
  <c r="T39" i="8" s="1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S53" i="8" s="1"/>
  <c r="T53" i="8" s="1"/>
  <c r="R54" i="8"/>
  <c r="R55" i="8"/>
  <c r="S55" i="8" s="1"/>
  <c r="T55" i="8" s="1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S103" i="8" s="1"/>
  <c r="T103" i="8" s="1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S117" i="8" s="1"/>
  <c r="T117" i="8" s="1"/>
  <c r="R118" i="8"/>
  <c r="R119" i="8"/>
  <c r="S119" i="8" s="1"/>
  <c r="T119" i="8" s="1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Q2" i="8"/>
  <c r="S2" i="8" s="1"/>
  <c r="T2" i="8" s="1"/>
  <c r="Q3" i="8"/>
  <c r="Q4" i="8"/>
  <c r="S4" i="8" s="1"/>
  <c r="T4" i="8" s="1"/>
  <c r="Q5" i="8"/>
  <c r="Q6" i="8"/>
  <c r="S6" i="8" s="1"/>
  <c r="T6" i="8" s="1"/>
  <c r="Q7" i="8"/>
  <c r="S7" i="8" s="1"/>
  <c r="T7" i="8" s="1"/>
  <c r="Q8" i="8"/>
  <c r="S8" i="8" s="1"/>
  <c r="T8" i="8" s="1"/>
  <c r="Q9" i="8"/>
  <c r="S9" i="8" s="1"/>
  <c r="T9" i="8" s="1"/>
  <c r="Q10" i="8"/>
  <c r="S10" i="8" s="1"/>
  <c r="T10" i="8" s="1"/>
  <c r="Q11" i="8"/>
  <c r="S11" i="8" s="1"/>
  <c r="T11" i="8" s="1"/>
  <c r="Q12" i="8"/>
  <c r="S12" i="8" s="1"/>
  <c r="T12" i="8" s="1"/>
  <c r="Q13" i="8"/>
  <c r="S13" i="8" s="1"/>
  <c r="T13" i="8" s="1"/>
  <c r="Q14" i="8"/>
  <c r="Q15" i="8"/>
  <c r="S15" i="8" s="1"/>
  <c r="T15" i="8" s="1"/>
  <c r="Q16" i="8"/>
  <c r="S16" i="8" s="1"/>
  <c r="T16" i="8" s="1"/>
  <c r="Q17" i="8"/>
  <c r="S17" i="8" s="1"/>
  <c r="T17" i="8" s="1"/>
  <c r="Q18" i="8"/>
  <c r="S18" i="8" s="1"/>
  <c r="T18" i="8" s="1"/>
  <c r="Q19" i="8"/>
  <c r="Q20" i="8"/>
  <c r="S20" i="8" s="1"/>
  <c r="T20" i="8" s="1"/>
  <c r="Q21" i="8"/>
  <c r="S21" i="8" s="1"/>
  <c r="T21" i="8" s="1"/>
  <c r="Q22" i="8"/>
  <c r="S22" i="8" s="1"/>
  <c r="T22" i="8" s="1"/>
  <c r="Q23" i="8"/>
  <c r="S23" i="8" s="1"/>
  <c r="T23" i="8" s="1"/>
  <c r="Q24" i="8"/>
  <c r="S24" i="8" s="1"/>
  <c r="T24" i="8" s="1"/>
  <c r="Q25" i="8"/>
  <c r="S25" i="8" s="1"/>
  <c r="Q26" i="8"/>
  <c r="S26" i="8" s="1"/>
  <c r="T26" i="8" s="1"/>
  <c r="Q27" i="8"/>
  <c r="S27" i="8" s="1"/>
  <c r="T27" i="8" s="1"/>
  <c r="Q28" i="8"/>
  <c r="Q29" i="8"/>
  <c r="S29" i="8" s="1"/>
  <c r="T29" i="8" s="1"/>
  <c r="Q30" i="8"/>
  <c r="Q31" i="8"/>
  <c r="S31" i="8" s="1"/>
  <c r="T31" i="8" s="1"/>
  <c r="Q32" i="8"/>
  <c r="S32" i="8" s="1"/>
  <c r="T32" i="8" s="1"/>
  <c r="Q33" i="8"/>
  <c r="S33" i="8" s="1"/>
  <c r="Q34" i="8"/>
  <c r="S34" i="8" s="1"/>
  <c r="T34" i="8" s="1"/>
  <c r="Q35" i="8"/>
  <c r="S35" i="8" s="1"/>
  <c r="T35" i="8" s="1"/>
  <c r="Q36" i="8"/>
  <c r="S36" i="8" s="1"/>
  <c r="T36" i="8" s="1"/>
  <c r="Q37" i="8"/>
  <c r="S37" i="8" s="1"/>
  <c r="T37" i="8" s="1"/>
  <c r="Q38" i="8"/>
  <c r="S38" i="8" s="1"/>
  <c r="T38" i="8" s="1"/>
  <c r="Q39" i="8"/>
  <c r="Q40" i="8"/>
  <c r="S40" i="8" s="1"/>
  <c r="T40" i="8" s="1"/>
  <c r="Q41" i="8"/>
  <c r="S41" i="8" s="1"/>
  <c r="T41" i="8" s="1"/>
  <c r="Q42" i="8"/>
  <c r="S42" i="8" s="1"/>
  <c r="T42" i="8" s="1"/>
  <c r="Q43" i="8"/>
  <c r="S43" i="8" s="1"/>
  <c r="T43" i="8" s="1"/>
  <c r="Q44" i="8"/>
  <c r="Q45" i="8"/>
  <c r="S45" i="8" s="1"/>
  <c r="T45" i="8" s="1"/>
  <c r="Q46" i="8"/>
  <c r="S46" i="8" s="1"/>
  <c r="T46" i="8" s="1"/>
  <c r="Q47" i="8"/>
  <c r="S47" i="8" s="1"/>
  <c r="T47" i="8" s="1"/>
  <c r="Q48" i="8"/>
  <c r="S48" i="8" s="1"/>
  <c r="T48" i="8" s="1"/>
  <c r="Q49" i="8"/>
  <c r="S49" i="8" s="1"/>
  <c r="T49" i="8" s="1"/>
  <c r="Q50" i="8"/>
  <c r="S50" i="8" s="1"/>
  <c r="T50" i="8" s="1"/>
  <c r="Q51" i="8"/>
  <c r="S51" i="8" s="1"/>
  <c r="T51" i="8" s="1"/>
  <c r="Q52" i="8"/>
  <c r="S52" i="8" s="1"/>
  <c r="T52" i="8" s="1"/>
  <c r="Q53" i="8"/>
  <c r="Q54" i="8"/>
  <c r="S54" i="8" s="1"/>
  <c r="T54" i="8" s="1"/>
  <c r="Q55" i="8"/>
  <c r="Q56" i="8"/>
  <c r="S56" i="8" s="1"/>
  <c r="T56" i="8" s="1"/>
  <c r="Q57" i="8"/>
  <c r="S57" i="8" s="1"/>
  <c r="Q58" i="8"/>
  <c r="S58" i="8" s="1"/>
  <c r="T58" i="8" s="1"/>
  <c r="Q59" i="8"/>
  <c r="S59" i="8" s="1"/>
  <c r="T59" i="8" s="1"/>
  <c r="Q60" i="8"/>
  <c r="S60" i="8" s="1"/>
  <c r="T60" i="8" s="1"/>
  <c r="Q61" i="8"/>
  <c r="S61" i="8" s="1"/>
  <c r="T61" i="8" s="1"/>
  <c r="Q62" i="8"/>
  <c r="S62" i="8" s="1"/>
  <c r="T62" i="8" s="1"/>
  <c r="Q63" i="8"/>
  <c r="S63" i="8" s="1"/>
  <c r="T63" i="8" s="1"/>
  <c r="Q64" i="8"/>
  <c r="S64" i="8" s="1"/>
  <c r="T64" i="8" s="1"/>
  <c r="Q65" i="8"/>
  <c r="S65" i="8" s="1"/>
  <c r="Q66" i="8"/>
  <c r="S66" i="8" s="1"/>
  <c r="T66" i="8" s="1"/>
  <c r="Q67" i="8"/>
  <c r="Q68" i="8"/>
  <c r="S68" i="8" s="1"/>
  <c r="T68" i="8" s="1"/>
  <c r="Q69" i="8"/>
  <c r="Q70" i="8"/>
  <c r="S70" i="8" s="1"/>
  <c r="T70" i="8" s="1"/>
  <c r="Q71" i="8"/>
  <c r="S71" i="8" s="1"/>
  <c r="T71" i="8" s="1"/>
  <c r="Q72" i="8"/>
  <c r="S72" i="8" s="1"/>
  <c r="T72" i="8" s="1"/>
  <c r="Q73" i="8"/>
  <c r="S73" i="8" s="1"/>
  <c r="T73" i="8" s="1"/>
  <c r="Q74" i="8"/>
  <c r="S74" i="8" s="1"/>
  <c r="T74" i="8" s="1"/>
  <c r="Q75" i="8"/>
  <c r="S75" i="8" s="1"/>
  <c r="T75" i="8" s="1"/>
  <c r="Q76" i="8"/>
  <c r="S76" i="8" s="1"/>
  <c r="T76" i="8" s="1"/>
  <c r="Q77" i="8"/>
  <c r="S77" i="8" s="1"/>
  <c r="T77" i="8" s="1"/>
  <c r="Q78" i="8"/>
  <c r="Q79" i="8"/>
  <c r="S79" i="8" s="1"/>
  <c r="T79" i="8" s="1"/>
  <c r="Q80" i="8"/>
  <c r="S80" i="8" s="1"/>
  <c r="T80" i="8" s="1"/>
  <c r="Q81" i="8"/>
  <c r="S81" i="8" s="1"/>
  <c r="T81" i="8" s="1"/>
  <c r="Q82" i="8"/>
  <c r="S82" i="8" s="1"/>
  <c r="T82" i="8" s="1"/>
  <c r="Q83" i="8"/>
  <c r="Q84" i="8"/>
  <c r="S84" i="8" s="1"/>
  <c r="T84" i="8" s="1"/>
  <c r="Q85" i="8"/>
  <c r="S85" i="8" s="1"/>
  <c r="T85" i="8" s="1"/>
  <c r="Q86" i="8"/>
  <c r="S86" i="8" s="1"/>
  <c r="T86" i="8" s="1"/>
  <c r="Q87" i="8"/>
  <c r="S87" i="8" s="1"/>
  <c r="T87" i="8" s="1"/>
  <c r="Q88" i="8"/>
  <c r="S88" i="8" s="1"/>
  <c r="T88" i="8" s="1"/>
  <c r="Q89" i="8"/>
  <c r="S89" i="8" s="1"/>
  <c r="Q90" i="8"/>
  <c r="S90" i="8" s="1"/>
  <c r="T90" i="8" s="1"/>
  <c r="Q91" i="8"/>
  <c r="S91" i="8" s="1"/>
  <c r="T91" i="8" s="1"/>
  <c r="Q92" i="8"/>
  <c r="Q93" i="8"/>
  <c r="S93" i="8" s="1"/>
  <c r="T93" i="8" s="1"/>
  <c r="Q94" i="8"/>
  <c r="Q95" i="8"/>
  <c r="S95" i="8" s="1"/>
  <c r="T95" i="8" s="1"/>
  <c r="Q96" i="8"/>
  <c r="S96" i="8" s="1"/>
  <c r="T96" i="8" s="1"/>
  <c r="Q97" i="8"/>
  <c r="S97" i="8" s="1"/>
  <c r="Q98" i="8"/>
  <c r="S98" i="8" s="1"/>
  <c r="T98" i="8" s="1"/>
  <c r="Q99" i="8"/>
  <c r="S99" i="8" s="1"/>
  <c r="T99" i="8" s="1"/>
  <c r="Q100" i="8"/>
  <c r="S100" i="8" s="1"/>
  <c r="T100" i="8" s="1"/>
  <c r="Q101" i="8"/>
  <c r="S101" i="8" s="1"/>
  <c r="T101" i="8" s="1"/>
  <c r="Q102" i="8"/>
  <c r="S102" i="8" s="1"/>
  <c r="T102" i="8" s="1"/>
  <c r="Q103" i="8"/>
  <c r="Q104" i="8"/>
  <c r="S104" i="8" s="1"/>
  <c r="T104" i="8" s="1"/>
  <c r="Q105" i="8"/>
  <c r="S105" i="8" s="1"/>
  <c r="T105" i="8" s="1"/>
  <c r="Q106" i="8"/>
  <c r="S106" i="8" s="1"/>
  <c r="T106" i="8" s="1"/>
  <c r="Q107" i="8"/>
  <c r="S107" i="8" s="1"/>
  <c r="T107" i="8" s="1"/>
  <c r="Q108" i="8"/>
  <c r="Q109" i="8"/>
  <c r="S109" i="8" s="1"/>
  <c r="T109" i="8" s="1"/>
  <c r="Q110" i="8"/>
  <c r="S110" i="8" s="1"/>
  <c r="T110" i="8" s="1"/>
  <c r="Q111" i="8"/>
  <c r="S111" i="8" s="1"/>
  <c r="T111" i="8" s="1"/>
  <c r="Q112" i="8"/>
  <c r="S112" i="8" s="1"/>
  <c r="T112" i="8" s="1"/>
  <c r="Q113" i="8"/>
  <c r="S113" i="8" s="1"/>
  <c r="T113" i="8" s="1"/>
  <c r="Q114" i="8"/>
  <c r="S114" i="8" s="1"/>
  <c r="T114" i="8" s="1"/>
  <c r="Q115" i="8"/>
  <c r="S115" i="8" s="1"/>
  <c r="T115" i="8" s="1"/>
  <c r="Q116" i="8"/>
  <c r="S116" i="8" s="1"/>
  <c r="T116" i="8" s="1"/>
  <c r="Q117" i="8"/>
  <c r="Q118" i="8"/>
  <c r="S118" i="8" s="1"/>
  <c r="T118" i="8" s="1"/>
  <c r="Q119" i="8"/>
  <c r="Q120" i="8"/>
  <c r="S120" i="8" s="1"/>
  <c r="T120" i="8" s="1"/>
  <c r="Q121" i="8"/>
  <c r="S121" i="8" s="1"/>
  <c r="Q122" i="8"/>
  <c r="S122" i="8" s="1"/>
  <c r="T122" i="8" s="1"/>
  <c r="Q123" i="8"/>
  <c r="S123" i="8" s="1"/>
  <c r="T123" i="8" s="1"/>
  <c r="Q124" i="8"/>
  <c r="S124" i="8" s="1"/>
  <c r="T124" i="8" s="1"/>
  <c r="Q125" i="8"/>
  <c r="S125" i="8" s="1"/>
  <c r="T125" i="8" s="1"/>
  <c r="Q126" i="8"/>
  <c r="S126" i="8" s="1"/>
  <c r="T126" i="8" s="1"/>
  <c r="Q127" i="8"/>
  <c r="S127" i="8" s="1"/>
  <c r="T127" i="8" s="1"/>
  <c r="Q128" i="8"/>
  <c r="S128" i="8" s="1"/>
  <c r="T128" i="8" s="1"/>
  <c r="Q129" i="8"/>
  <c r="S129" i="8" s="1"/>
  <c r="Q130" i="8"/>
  <c r="S130" i="8" s="1"/>
  <c r="T130" i="8" s="1"/>
  <c r="Q131" i="8"/>
  <c r="Q132" i="8"/>
  <c r="S132" i="8" s="1"/>
  <c r="T132" i="8" s="1"/>
  <c r="Q133" i="8"/>
  <c r="Q134" i="8"/>
  <c r="S134" i="8" s="1"/>
  <c r="T134" i="8" s="1"/>
  <c r="Q135" i="8"/>
  <c r="S135" i="8" s="1"/>
  <c r="T135" i="8" s="1"/>
  <c r="Q136" i="8"/>
  <c r="S136" i="8" s="1"/>
  <c r="T136" i="8" s="1"/>
  <c r="Q137" i="8"/>
  <c r="S137" i="8" s="1"/>
  <c r="T137" i="8" s="1"/>
  <c r="Q138" i="8"/>
  <c r="S138" i="8" s="1"/>
  <c r="T138" i="8" s="1"/>
  <c r="Q139" i="8"/>
  <c r="S139" i="8" s="1"/>
  <c r="T139" i="8" s="1"/>
  <c r="Q140" i="8"/>
  <c r="S140" i="8" s="1"/>
  <c r="T140" i="8" s="1"/>
  <c r="Q141" i="8"/>
  <c r="S141" i="8" s="1"/>
  <c r="T141" i="8" s="1"/>
  <c r="Q142" i="8"/>
  <c r="Q143" i="8"/>
  <c r="S143" i="8" s="1"/>
  <c r="T143" i="8" s="1"/>
  <c r="Q144" i="8"/>
  <c r="S144" i="8" s="1"/>
  <c r="T144" i="8" s="1"/>
  <c r="Q145" i="8"/>
  <c r="S145" i="8" s="1"/>
  <c r="T145" i="8" s="1"/>
  <c r="Q146" i="8"/>
  <c r="S146" i="8" s="1"/>
  <c r="T146" i="8" s="1"/>
  <c r="Q147" i="8"/>
  <c r="Q148" i="8"/>
  <c r="S148" i="8" s="1"/>
  <c r="T148" i="8" s="1"/>
  <c r="Q149" i="8"/>
  <c r="S149" i="8" s="1"/>
  <c r="T149" i="8" s="1"/>
  <c r="Q150" i="8"/>
  <c r="S150" i="8" s="1"/>
  <c r="T150" i="8" s="1"/>
  <c r="Q151" i="8"/>
  <c r="S151" i="8" s="1"/>
  <c r="T151" i="8" s="1"/>
  <c r="Q152" i="8"/>
  <c r="S152" i="8" s="1"/>
  <c r="T152" i="8" s="1"/>
  <c r="Q153" i="8"/>
  <c r="S153" i="8" s="1"/>
  <c r="Q154" i="8"/>
  <c r="S154" i="8" s="1"/>
  <c r="T154" i="8" s="1"/>
  <c r="Q155" i="8"/>
  <c r="S155" i="8" s="1"/>
  <c r="T155" i="8" s="1"/>
  <c r="Q156" i="8"/>
  <c r="Q157" i="8"/>
  <c r="S157" i="8" s="1"/>
  <c r="T157" i="8" s="1"/>
  <c r="Q158" i="8"/>
  <c r="Q159" i="8"/>
  <c r="S159" i="8" s="1"/>
  <c r="T159" i="8" s="1"/>
  <c r="Q160" i="8"/>
  <c r="S160" i="8" s="1"/>
  <c r="T160" i="8" s="1"/>
  <c r="Q161" i="8"/>
  <c r="S161" i="8" s="1"/>
  <c r="T161" i="8" s="1"/>
  <c r="Q162" i="8"/>
  <c r="S162" i="8" s="1"/>
  <c r="T162" i="8" s="1"/>
  <c r="Q163" i="8"/>
  <c r="S163" i="8" s="1"/>
  <c r="T163" i="8" s="1"/>
  <c r="Q164" i="8"/>
  <c r="S164" i="8" s="1"/>
  <c r="T164" i="8" s="1"/>
  <c r="Q165" i="8"/>
  <c r="S165" i="8" s="1"/>
  <c r="T165" i="8" s="1"/>
  <c r="Q166" i="8"/>
  <c r="Q167" i="8"/>
  <c r="S167" i="8" s="1"/>
  <c r="T167" i="8" s="1"/>
  <c r="Q168" i="8"/>
  <c r="S168" i="8" s="1"/>
  <c r="T168" i="8" s="1"/>
  <c r="Q169" i="8"/>
  <c r="Q170" i="8"/>
  <c r="S170" i="8" s="1"/>
  <c r="T170" i="8" s="1"/>
  <c r="Q171" i="8"/>
  <c r="S171" i="8" s="1"/>
  <c r="T171" i="8" s="1"/>
  <c r="Q172" i="8"/>
  <c r="S172" i="8" s="1"/>
  <c r="T172" i="8" s="1"/>
  <c r="Q173" i="8"/>
  <c r="S173" i="8" s="1"/>
  <c r="T173" i="8" s="1"/>
  <c r="Q174" i="8"/>
  <c r="S174" i="8" s="1"/>
  <c r="T174" i="8" s="1"/>
  <c r="Q175" i="8"/>
  <c r="S175" i="8" s="1"/>
  <c r="T175" i="8" s="1"/>
  <c r="Q176" i="8"/>
  <c r="S176" i="8" s="1"/>
  <c r="T176" i="8" s="1"/>
  <c r="Q177" i="8"/>
  <c r="Q178" i="8"/>
  <c r="S178" i="8" s="1"/>
  <c r="T178" i="8" s="1"/>
  <c r="Q179" i="8"/>
  <c r="S179" i="8" s="1"/>
  <c r="T179" i="8" s="1"/>
  <c r="Q180" i="8"/>
  <c r="Q181" i="8"/>
  <c r="S181" i="8" s="1"/>
  <c r="T181" i="8" s="1"/>
  <c r="Q182" i="8"/>
  <c r="S182" i="8" s="1"/>
  <c r="T182" i="8" s="1"/>
  <c r="Q183" i="8"/>
  <c r="S183" i="8" s="1"/>
  <c r="T183" i="8" s="1"/>
  <c r="Q184" i="8"/>
  <c r="S184" i="8" s="1"/>
  <c r="T184" i="8" s="1"/>
  <c r="Q185" i="8"/>
  <c r="S185" i="8" s="1"/>
  <c r="T185" i="8" s="1"/>
  <c r="Q186" i="8"/>
  <c r="S186" i="8" s="1"/>
  <c r="T186" i="8" s="1"/>
  <c r="Q187" i="8"/>
  <c r="S187" i="8" s="1"/>
  <c r="T187" i="8" s="1"/>
  <c r="Q188" i="8"/>
  <c r="Q189" i="8"/>
  <c r="S189" i="8" s="1"/>
  <c r="T189" i="8" s="1"/>
  <c r="Q190" i="8"/>
  <c r="S190" i="8" s="1"/>
  <c r="T190" i="8" s="1"/>
  <c r="Q191" i="8"/>
  <c r="S191" i="8" s="1"/>
  <c r="T191" i="8" s="1"/>
  <c r="Q192" i="8"/>
  <c r="S192" i="8" s="1"/>
  <c r="T192" i="8" s="1"/>
  <c r="Q193" i="8"/>
  <c r="S193" i="8" s="1"/>
  <c r="T193" i="8" s="1"/>
  <c r="Q194" i="8"/>
  <c r="S194" i="8" s="1"/>
  <c r="T194" i="8" s="1"/>
  <c r="Q195" i="8"/>
  <c r="S195" i="8" s="1"/>
  <c r="T195" i="8" s="1"/>
  <c r="Q196" i="8"/>
  <c r="Q197" i="8"/>
  <c r="S197" i="8" s="1"/>
  <c r="T197" i="8" s="1"/>
  <c r="Q198" i="8"/>
  <c r="S198" i="8" s="1"/>
  <c r="T198" i="8" s="1"/>
  <c r="Q199" i="8"/>
  <c r="S199" i="8" s="1"/>
  <c r="T199" i="8" s="1"/>
  <c r="Q200" i="8"/>
  <c r="S200" i="8" s="1"/>
  <c r="T200" i="8" s="1"/>
  <c r="Q201" i="8"/>
  <c r="S201" i="8" s="1"/>
  <c r="T201" i="8" s="1"/>
  <c r="Q202" i="8"/>
  <c r="S202" i="8" s="1"/>
  <c r="T202" i="8" s="1"/>
  <c r="Q203" i="8"/>
  <c r="S203" i="8" s="1"/>
  <c r="T203" i="8" s="1"/>
  <c r="Q204" i="8"/>
  <c r="Q205" i="8"/>
  <c r="S205" i="8" s="1"/>
  <c r="T205" i="8" s="1"/>
  <c r="Q206" i="8"/>
  <c r="S206" i="8" s="1"/>
  <c r="T206" i="8" s="1"/>
  <c r="Q207" i="8"/>
  <c r="S207" i="8" s="1"/>
  <c r="T207" i="8" s="1"/>
  <c r="Q208" i="8"/>
  <c r="S208" i="8" s="1"/>
  <c r="T208" i="8" s="1"/>
  <c r="Q209" i="8"/>
  <c r="S209" i="8" s="1"/>
  <c r="T209" i="8" s="1"/>
  <c r="Q210" i="8"/>
  <c r="S210" i="8" s="1"/>
  <c r="T210" i="8" s="1"/>
  <c r="Q211" i="8"/>
  <c r="S211" i="8" s="1"/>
  <c r="T211" i="8" s="1"/>
  <c r="Q212" i="8"/>
  <c r="Q213" i="8"/>
  <c r="S213" i="8" s="1"/>
  <c r="T213" i="8" s="1"/>
  <c r="Q214" i="8"/>
  <c r="S214" i="8" s="1"/>
  <c r="T214" i="8" s="1"/>
  <c r="Q215" i="8"/>
  <c r="S215" i="8" s="1"/>
  <c r="T215" i="8" s="1"/>
  <c r="Q216" i="8"/>
  <c r="S216" i="8" s="1"/>
  <c r="T216" i="8" s="1"/>
  <c r="Q217" i="8"/>
  <c r="S217" i="8" s="1"/>
  <c r="T217" i="8" s="1"/>
  <c r="Q218" i="8"/>
  <c r="S218" i="8" s="1"/>
  <c r="T218" i="8" s="1"/>
  <c r="Q219" i="8"/>
  <c r="S219" i="8" s="1"/>
  <c r="T219" i="8" s="1"/>
  <c r="Q220" i="8"/>
  <c r="Q221" i="8"/>
  <c r="S221" i="8" s="1"/>
  <c r="T221" i="8" s="1"/>
  <c r="Q222" i="8"/>
  <c r="S222" i="8" s="1"/>
  <c r="T222" i="8" s="1"/>
  <c r="Q223" i="8"/>
  <c r="S223" i="8" s="1"/>
  <c r="T223" i="8" s="1"/>
  <c r="Q224" i="8"/>
  <c r="S224" i="8" s="1"/>
  <c r="T224" i="8" s="1"/>
  <c r="Q225" i="8"/>
  <c r="S225" i="8" s="1"/>
  <c r="T225" i="8" s="1"/>
  <c r="Q226" i="8"/>
  <c r="S226" i="8" s="1"/>
  <c r="T226" i="8" s="1"/>
  <c r="Q227" i="8"/>
  <c r="S227" i="8" s="1"/>
  <c r="T227" i="8" s="1"/>
  <c r="Q228" i="8"/>
  <c r="Q229" i="8"/>
  <c r="S229" i="8" s="1"/>
  <c r="T229" i="8" s="1"/>
  <c r="Q230" i="8"/>
  <c r="S230" i="8" s="1"/>
  <c r="T230" i="8" s="1"/>
  <c r="Q231" i="8"/>
  <c r="S231" i="8" s="1"/>
  <c r="T231" i="8" s="1"/>
  <c r="Q232" i="8"/>
  <c r="S232" i="8" s="1"/>
  <c r="T232" i="8" s="1"/>
  <c r="Q233" i="8"/>
  <c r="S233" i="8" s="1"/>
  <c r="T233" i="8" s="1"/>
  <c r="Q234" i="8"/>
  <c r="S234" i="8" s="1"/>
  <c r="T234" i="8" s="1"/>
  <c r="Q235" i="8"/>
  <c r="S235" i="8" s="1"/>
  <c r="T235" i="8" s="1"/>
  <c r="Q236" i="8"/>
  <c r="Q237" i="8"/>
  <c r="S237" i="8" s="1"/>
  <c r="T237" i="8" s="1"/>
  <c r="Q238" i="8"/>
  <c r="S238" i="8" s="1"/>
  <c r="T238" i="8" s="1"/>
  <c r="Q239" i="8"/>
  <c r="S239" i="8" s="1"/>
  <c r="T239" i="8" s="1"/>
  <c r="Q240" i="8"/>
  <c r="S240" i="8" s="1"/>
  <c r="T240" i="8" s="1"/>
  <c r="Q241" i="8"/>
  <c r="S241" i="8" s="1"/>
  <c r="T241" i="8" s="1"/>
  <c r="Q242" i="8"/>
  <c r="S242" i="8" s="1"/>
  <c r="T242" i="8" s="1"/>
  <c r="Q243" i="8"/>
  <c r="S243" i="8" s="1"/>
  <c r="T243" i="8" s="1"/>
  <c r="Q244" i="8"/>
  <c r="Q245" i="8"/>
  <c r="S245" i="8" s="1"/>
  <c r="T245" i="8" s="1"/>
  <c r="Q246" i="8"/>
  <c r="S246" i="8" s="1"/>
  <c r="T246" i="8" s="1"/>
  <c r="Q247" i="8"/>
  <c r="S247" i="8" s="1"/>
  <c r="T247" i="8" s="1"/>
  <c r="Q248" i="8"/>
  <c r="S248" i="8" s="1"/>
  <c r="T248" i="8" s="1"/>
  <c r="Q249" i="8"/>
  <c r="S249" i="8" s="1"/>
  <c r="T249" i="8" s="1"/>
  <c r="Q250" i="8"/>
  <c r="S250" i="8" s="1"/>
  <c r="T250" i="8" s="1"/>
  <c r="Q251" i="8"/>
  <c r="S251" i="8" s="1"/>
  <c r="T251" i="8" s="1"/>
  <c r="Q252" i="8"/>
  <c r="Q253" i="8"/>
  <c r="S253" i="8" s="1"/>
  <c r="T253" i="8" s="1"/>
  <c r="Q254" i="8"/>
  <c r="S254" i="8" s="1"/>
  <c r="T254" i="8" s="1"/>
  <c r="Q255" i="8"/>
  <c r="S255" i="8" s="1"/>
  <c r="T255" i="8" s="1"/>
  <c r="Q256" i="8"/>
  <c r="S256" i="8" s="1"/>
  <c r="T256" i="8" s="1"/>
  <c r="Q257" i="8"/>
  <c r="S257" i="8" s="1"/>
  <c r="T257" i="8" s="1"/>
  <c r="Q258" i="8"/>
  <c r="S258" i="8" s="1"/>
  <c r="T258" i="8" s="1"/>
  <c r="Q259" i="8"/>
  <c r="S259" i="8" s="1"/>
  <c r="T259" i="8" s="1"/>
  <c r="Q260" i="8"/>
  <c r="Q261" i="8"/>
  <c r="S261" i="8" s="1"/>
  <c r="T261" i="8" s="1"/>
  <c r="Q262" i="8"/>
  <c r="S262" i="8" s="1"/>
  <c r="T262" i="8" s="1"/>
  <c r="Q263" i="8"/>
  <c r="S263" i="8" s="1"/>
  <c r="T263" i="8" s="1"/>
  <c r="Q264" i="8"/>
  <c r="S264" i="8" s="1"/>
  <c r="T264" i="8" s="1"/>
  <c r="Q265" i="8"/>
  <c r="S265" i="8" s="1"/>
  <c r="T265" i="8" s="1"/>
  <c r="Q266" i="8"/>
  <c r="S266" i="8" s="1"/>
  <c r="T266" i="8" s="1"/>
  <c r="Q267" i="8"/>
  <c r="S267" i="8" s="1"/>
  <c r="T267" i="8" s="1"/>
  <c r="Q268" i="8"/>
  <c r="Q269" i="8"/>
  <c r="S269" i="8" s="1"/>
  <c r="T269" i="8" s="1"/>
  <c r="Q270" i="8"/>
  <c r="S270" i="8" s="1"/>
  <c r="T270" i="8" s="1"/>
  <c r="Q271" i="8"/>
  <c r="S271" i="8" s="1"/>
  <c r="T271" i="8" s="1"/>
  <c r="Q272" i="8"/>
  <c r="S272" i="8" s="1"/>
  <c r="T272" i="8" s="1"/>
  <c r="Q273" i="8"/>
  <c r="S273" i="8" s="1"/>
  <c r="T273" i="8" s="1"/>
  <c r="Q274" i="8"/>
  <c r="S274" i="8" s="1"/>
  <c r="T274" i="8" s="1"/>
  <c r="Q275" i="8"/>
  <c r="S275" i="8" s="1"/>
  <c r="T275" i="8" s="1"/>
  <c r="Q276" i="8"/>
  <c r="Q277" i="8"/>
  <c r="S277" i="8" s="1"/>
  <c r="T277" i="8" s="1"/>
  <c r="Q278" i="8"/>
  <c r="S278" i="8" s="1"/>
  <c r="T278" i="8" s="1"/>
  <c r="Q279" i="8"/>
  <c r="S279" i="8" s="1"/>
  <c r="T279" i="8" s="1"/>
  <c r="Q280" i="8"/>
  <c r="S280" i="8" s="1"/>
  <c r="T280" i="8" s="1"/>
  <c r="Q281" i="8"/>
  <c r="S281" i="8" s="1"/>
  <c r="T281" i="8" s="1"/>
  <c r="Q282" i="8"/>
  <c r="S282" i="8" s="1"/>
  <c r="T282" i="8" s="1"/>
  <c r="Q283" i="8"/>
  <c r="S283" i="8" s="1"/>
  <c r="T283" i="8" s="1"/>
  <c r="Q284" i="8"/>
  <c r="Q285" i="8"/>
  <c r="S285" i="8" s="1"/>
  <c r="T285" i="8" s="1"/>
  <c r="Q286" i="8"/>
  <c r="S286" i="8" s="1"/>
  <c r="T286" i="8" s="1"/>
  <c r="Q287" i="8"/>
  <c r="S287" i="8" s="1"/>
  <c r="T287" i="8" s="1"/>
  <c r="Q288" i="8"/>
  <c r="S288" i="8" s="1"/>
  <c r="T288" i="8" s="1"/>
  <c r="Q289" i="8"/>
  <c r="S289" i="8" s="1"/>
  <c r="T289" i="8" s="1"/>
  <c r="Q290" i="8"/>
  <c r="S290" i="8" s="1"/>
  <c r="T290" i="8" s="1"/>
  <c r="Q291" i="8"/>
  <c r="S291" i="8" s="1"/>
  <c r="T291" i="8" s="1"/>
  <c r="Q292" i="8"/>
  <c r="Q293" i="8"/>
  <c r="S293" i="8" s="1"/>
  <c r="T293" i="8" s="1"/>
  <c r="Q294" i="8"/>
  <c r="S294" i="8" s="1"/>
  <c r="T294" i="8" s="1"/>
  <c r="Q295" i="8"/>
  <c r="S295" i="8" s="1"/>
  <c r="T295" i="8" s="1"/>
  <c r="Q296" i="8"/>
  <c r="S296" i="8" s="1"/>
  <c r="T296" i="8" s="1"/>
  <c r="Q297" i="8"/>
  <c r="S297" i="8" s="1"/>
  <c r="T297" i="8" s="1"/>
  <c r="Q298" i="8"/>
  <c r="S298" i="8" s="1"/>
  <c r="T298" i="8" s="1"/>
  <c r="Q299" i="8"/>
  <c r="S299" i="8" s="1"/>
  <c r="T299" i="8" s="1"/>
  <c r="Q300" i="8"/>
  <c r="Q301" i="8"/>
  <c r="S301" i="8" s="1"/>
  <c r="T301" i="8" s="1"/>
  <c r="Q302" i="8"/>
  <c r="S302" i="8" s="1"/>
  <c r="T302" i="8" s="1"/>
  <c r="Q303" i="8"/>
  <c r="S303" i="8" s="1"/>
  <c r="T303" i="8" s="1"/>
  <c r="Q304" i="8"/>
  <c r="S304" i="8" s="1"/>
  <c r="T304" i="8" s="1"/>
  <c r="Q305" i="8"/>
  <c r="S305" i="8" s="1"/>
  <c r="T305" i="8" s="1"/>
  <c r="Q306" i="8"/>
  <c r="S306" i="8" s="1"/>
  <c r="T306" i="8" s="1"/>
  <c r="Q307" i="8"/>
  <c r="S307" i="8" s="1"/>
  <c r="T307" i="8" s="1"/>
  <c r="Q308" i="8"/>
  <c r="Q309" i="8"/>
  <c r="S309" i="8" s="1"/>
  <c r="T309" i="8" s="1"/>
  <c r="Q310" i="8"/>
  <c r="S310" i="8" s="1"/>
  <c r="T310" i="8" s="1"/>
  <c r="Q311" i="8"/>
  <c r="S311" i="8" s="1"/>
  <c r="T311" i="8" s="1"/>
  <c r="Q312" i="8"/>
  <c r="S312" i="8" s="1"/>
  <c r="T312" i="8" s="1"/>
  <c r="Q313" i="8"/>
  <c r="S313" i="8" s="1"/>
  <c r="T313" i="8" s="1"/>
  <c r="Q314" i="8"/>
  <c r="S314" i="8" s="1"/>
  <c r="T314" i="8" s="1"/>
  <c r="Q315" i="8"/>
  <c r="S315" i="8" s="1"/>
  <c r="T315" i="8" s="1"/>
  <c r="Q316" i="8"/>
  <c r="Q317" i="8"/>
  <c r="S317" i="8" s="1"/>
  <c r="T317" i="8" s="1"/>
  <c r="Q318" i="8"/>
  <c r="S318" i="8" s="1"/>
  <c r="T318" i="8" s="1"/>
  <c r="Q319" i="8"/>
  <c r="S319" i="8" s="1"/>
  <c r="T319" i="8" s="1"/>
  <c r="Q320" i="8"/>
  <c r="S320" i="8" s="1"/>
  <c r="T320" i="8" s="1"/>
  <c r="Q321" i="8"/>
  <c r="S321" i="8" s="1"/>
  <c r="T321" i="8" s="1"/>
  <c r="Q322" i="8"/>
  <c r="S322" i="8" s="1"/>
  <c r="T322" i="8" s="1"/>
  <c r="Q323" i="8"/>
  <c r="S323" i="8" s="1"/>
  <c r="T323" i="8" s="1"/>
  <c r="Q324" i="8"/>
  <c r="Q325" i="8"/>
  <c r="S325" i="8" s="1"/>
  <c r="T325" i="8" s="1"/>
  <c r="Q326" i="8"/>
  <c r="S326" i="8" s="1"/>
  <c r="T326" i="8" s="1"/>
  <c r="Q327" i="8"/>
  <c r="S327" i="8" s="1"/>
  <c r="T327" i="8" s="1"/>
  <c r="Q328" i="8"/>
  <c r="S328" i="8" s="1"/>
  <c r="T328" i="8" s="1"/>
  <c r="Q329" i="8"/>
  <c r="S329" i="8" s="1"/>
  <c r="T329" i="8" s="1"/>
  <c r="Q330" i="8"/>
  <c r="S330" i="8" s="1"/>
  <c r="T330" i="8" s="1"/>
  <c r="Q331" i="8"/>
  <c r="S331" i="8" s="1"/>
  <c r="T331" i="8" s="1"/>
  <c r="Q332" i="8"/>
  <c r="Q333" i="8"/>
  <c r="S333" i="8" s="1"/>
  <c r="T333" i="8" s="1"/>
  <c r="Q334" i="8"/>
  <c r="S334" i="8" s="1"/>
  <c r="T334" i="8" s="1"/>
  <c r="Q335" i="8"/>
  <c r="S335" i="8" s="1"/>
  <c r="T335" i="8" s="1"/>
  <c r="Q336" i="8"/>
  <c r="S336" i="8" s="1"/>
  <c r="T336" i="8" s="1"/>
  <c r="Q337" i="8"/>
  <c r="S337" i="8" s="1"/>
  <c r="T337" i="8" s="1"/>
  <c r="Q338" i="8"/>
  <c r="S338" i="8" s="1"/>
  <c r="T338" i="8" s="1"/>
  <c r="Q339" i="8"/>
  <c r="S339" i="8" s="1"/>
  <c r="T339" i="8" s="1"/>
  <c r="Q340" i="8"/>
  <c r="Q341" i="8"/>
  <c r="S341" i="8" s="1"/>
  <c r="T341" i="8" s="1"/>
  <c r="Q342" i="8"/>
  <c r="S342" i="8" s="1"/>
  <c r="T342" i="8" s="1"/>
  <c r="Q343" i="8"/>
  <c r="S343" i="8" s="1"/>
  <c r="T343" i="8" s="1"/>
  <c r="Q344" i="8"/>
  <c r="S344" i="8" s="1"/>
  <c r="T344" i="8" s="1"/>
  <c r="Q345" i="8"/>
  <c r="S345" i="8" s="1"/>
  <c r="T345" i="8" s="1"/>
  <c r="Q346" i="8"/>
  <c r="S346" i="8" s="1"/>
  <c r="T346" i="8" s="1"/>
  <c r="Q347" i="8"/>
  <c r="S347" i="8" s="1"/>
  <c r="T347" i="8" s="1"/>
  <c r="Q348" i="8"/>
  <c r="Q349" i="8"/>
  <c r="S349" i="8" s="1"/>
  <c r="T349" i="8" s="1"/>
  <c r="Q350" i="8"/>
  <c r="S350" i="8" s="1"/>
  <c r="T350" i="8" s="1"/>
  <c r="Q351" i="8"/>
  <c r="S351" i="8" s="1"/>
  <c r="T351" i="8" s="1"/>
  <c r="Q352" i="8"/>
  <c r="S352" i="8" s="1"/>
  <c r="T352" i="8" s="1"/>
  <c r="Q353" i="8"/>
  <c r="S353" i="8" s="1"/>
  <c r="T353" i="8" s="1"/>
  <c r="Q354" i="8"/>
  <c r="S354" i="8" s="1"/>
  <c r="T354" i="8" s="1"/>
  <c r="Q355" i="8"/>
  <c r="S355" i="8" s="1"/>
  <c r="T355" i="8" s="1"/>
  <c r="Q356" i="8"/>
  <c r="Q357" i="8"/>
  <c r="S357" i="8" s="1"/>
  <c r="T357" i="8" s="1"/>
  <c r="Q358" i="8"/>
  <c r="S358" i="8" s="1"/>
  <c r="T358" i="8" s="1"/>
  <c r="Q359" i="8"/>
  <c r="S359" i="8" s="1"/>
  <c r="T359" i="8" s="1"/>
  <c r="Q360" i="8"/>
  <c r="S360" i="8" s="1"/>
  <c r="T360" i="8" s="1"/>
  <c r="Q361" i="8"/>
  <c r="S361" i="8" s="1"/>
  <c r="T361" i="8" s="1"/>
  <c r="Q362" i="8"/>
  <c r="S362" i="8" s="1"/>
  <c r="T362" i="8" s="1"/>
  <c r="Q363" i="8"/>
  <c r="S363" i="8" s="1"/>
  <c r="T363" i="8" s="1"/>
  <c r="Q364" i="8"/>
  <c r="Q365" i="8"/>
  <c r="S365" i="8" s="1"/>
  <c r="T365" i="8" s="1"/>
  <c r="Q366" i="8"/>
  <c r="S366" i="8" s="1"/>
  <c r="T366" i="8" s="1"/>
  <c r="Q367" i="8"/>
  <c r="S367" i="8" s="1"/>
  <c r="T367" i="8" s="1"/>
  <c r="Q368" i="8"/>
  <c r="S368" i="8" s="1"/>
  <c r="T368" i="8" s="1"/>
  <c r="Q369" i="8"/>
  <c r="S369" i="8" s="1"/>
  <c r="T369" i="8" s="1"/>
  <c r="Q370" i="8"/>
  <c r="S370" i="8" s="1"/>
  <c r="T370" i="8" s="1"/>
  <c r="Q371" i="8"/>
  <c r="S371" i="8" s="1"/>
  <c r="T371" i="8" s="1"/>
  <c r="Q372" i="8"/>
  <c r="Q373" i="8"/>
  <c r="S373" i="8" s="1"/>
  <c r="T373" i="8" s="1"/>
  <c r="Q374" i="8"/>
  <c r="S374" i="8" s="1"/>
  <c r="T374" i="8" s="1"/>
  <c r="Q375" i="8"/>
  <c r="S375" i="8" s="1"/>
  <c r="T375" i="8" s="1"/>
  <c r="Q376" i="8"/>
  <c r="S376" i="8" s="1"/>
  <c r="T376" i="8" s="1"/>
  <c r="Q377" i="8"/>
  <c r="S377" i="8" s="1"/>
  <c r="T377" i="8" s="1"/>
  <c r="Q378" i="8"/>
  <c r="S378" i="8" s="1"/>
  <c r="T378" i="8" s="1"/>
  <c r="Q379" i="8"/>
  <c r="S379" i="8" s="1"/>
  <c r="T379" i="8" s="1"/>
  <c r="Q380" i="8"/>
  <c r="Q381" i="8"/>
  <c r="S381" i="8" s="1"/>
  <c r="T381" i="8" s="1"/>
  <c r="Q382" i="8"/>
  <c r="S382" i="8" s="1"/>
  <c r="T382" i="8" s="1"/>
  <c r="Q383" i="8"/>
  <c r="S383" i="8" s="1"/>
  <c r="T383" i="8" s="1"/>
  <c r="Q384" i="8"/>
  <c r="S384" i="8" s="1"/>
  <c r="T384" i="8" s="1"/>
  <c r="Q385" i="8"/>
  <c r="S385" i="8" s="1"/>
  <c r="T385" i="8" s="1"/>
  <c r="Q386" i="8"/>
  <c r="S386" i="8" s="1"/>
  <c r="T386" i="8" s="1"/>
  <c r="Q387" i="8"/>
  <c r="S387" i="8" s="1"/>
  <c r="T387" i="8" s="1"/>
  <c r="Q388" i="8"/>
  <c r="Q389" i="8"/>
  <c r="S389" i="8" s="1"/>
  <c r="T389" i="8" s="1"/>
  <c r="Q390" i="8"/>
  <c r="S390" i="8" s="1"/>
  <c r="T390" i="8" s="1"/>
  <c r="Q391" i="8"/>
  <c r="S391" i="8" s="1"/>
  <c r="T391" i="8" s="1"/>
  <c r="Q392" i="8"/>
  <c r="S392" i="8" s="1"/>
  <c r="T392" i="8" s="1"/>
  <c r="Q393" i="8"/>
  <c r="S393" i="8" s="1"/>
  <c r="T393" i="8" s="1"/>
  <c r="Q394" i="8"/>
  <c r="S394" i="8" s="1"/>
  <c r="T394" i="8" s="1"/>
  <c r="Q395" i="8"/>
  <c r="S395" i="8" s="1"/>
  <c r="T395" i="8" s="1"/>
  <c r="Q396" i="8"/>
  <c r="Q397" i="8"/>
  <c r="S397" i="8" s="1"/>
  <c r="T397" i="8" s="1"/>
  <c r="Q398" i="8"/>
  <c r="S398" i="8" s="1"/>
  <c r="T398" i="8" s="1"/>
  <c r="Q399" i="8"/>
  <c r="S399" i="8" s="1"/>
  <c r="T399" i="8" s="1"/>
  <c r="Q400" i="8"/>
  <c r="S400" i="8" s="1"/>
  <c r="T400" i="8" s="1"/>
  <c r="Q401" i="8"/>
  <c r="S401" i="8" s="1"/>
  <c r="T401" i="8" s="1"/>
  <c r="Q402" i="8"/>
  <c r="S402" i="8" s="1"/>
  <c r="T402" i="8" s="1"/>
  <c r="Q403" i="8"/>
  <c r="S403" i="8" s="1"/>
  <c r="T403" i="8" s="1"/>
  <c r="Q404" i="8"/>
  <c r="Q405" i="8"/>
  <c r="S405" i="8" s="1"/>
  <c r="T405" i="8" s="1"/>
  <c r="Q406" i="8"/>
  <c r="S406" i="8" s="1"/>
  <c r="T406" i="8" s="1"/>
  <c r="Q407" i="8"/>
  <c r="S407" i="8" s="1"/>
  <c r="T407" i="8" s="1"/>
  <c r="Q408" i="8"/>
  <c r="S408" i="8" s="1"/>
  <c r="T408" i="8" s="1"/>
  <c r="Q409" i="8"/>
  <c r="S409" i="8" s="1"/>
  <c r="T409" i="8" s="1"/>
  <c r="Q410" i="8"/>
  <c r="S410" i="8" s="1"/>
  <c r="T410" i="8" s="1"/>
  <c r="Q411" i="8"/>
  <c r="S411" i="8" s="1"/>
  <c r="T411" i="8" s="1"/>
  <c r="Q412" i="8"/>
  <c r="Q413" i="8"/>
  <c r="S413" i="8" s="1"/>
  <c r="T413" i="8" s="1"/>
  <c r="Q414" i="8"/>
  <c r="S414" i="8" s="1"/>
  <c r="T414" i="8" s="1"/>
  <c r="Q415" i="8"/>
  <c r="S415" i="8" s="1"/>
  <c r="T415" i="8" s="1"/>
  <c r="Q416" i="8"/>
  <c r="S416" i="8" s="1"/>
  <c r="T416" i="8" s="1"/>
  <c r="Q417" i="8"/>
  <c r="S417" i="8" s="1"/>
  <c r="T417" i="8" s="1"/>
  <c r="Q418" i="8"/>
  <c r="S418" i="8" s="1"/>
  <c r="T418" i="8" s="1"/>
  <c r="Q419" i="8"/>
  <c r="S419" i="8" s="1"/>
  <c r="T419" i="8" s="1"/>
  <c r="Q420" i="8"/>
  <c r="Q421" i="8"/>
  <c r="S421" i="8" s="1"/>
  <c r="T421" i="8" s="1"/>
  <c r="Q422" i="8"/>
  <c r="S422" i="8" s="1"/>
  <c r="T422" i="8" s="1"/>
  <c r="Q423" i="8"/>
  <c r="S423" i="8" s="1"/>
  <c r="T423" i="8" s="1"/>
  <c r="Q424" i="8"/>
  <c r="S424" i="8" s="1"/>
  <c r="T424" i="8" s="1"/>
  <c r="Q425" i="8"/>
  <c r="S425" i="8" s="1"/>
  <c r="T425" i="8" s="1"/>
  <c r="Q426" i="8"/>
  <c r="S426" i="8" s="1"/>
  <c r="T426" i="8" s="1"/>
  <c r="Q427" i="8"/>
  <c r="S427" i="8" s="1"/>
  <c r="T427" i="8" s="1"/>
  <c r="Q428" i="8"/>
  <c r="Q429" i="8"/>
  <c r="S429" i="8" s="1"/>
  <c r="T429" i="8" s="1"/>
  <c r="Q430" i="8"/>
  <c r="S430" i="8" s="1"/>
  <c r="T430" i="8" s="1"/>
  <c r="Q431" i="8"/>
  <c r="S431" i="8" s="1"/>
  <c r="T431" i="8" s="1"/>
  <c r="Q432" i="8"/>
  <c r="S432" i="8" s="1"/>
  <c r="T432" i="8" s="1"/>
  <c r="Q433" i="8"/>
  <c r="S433" i="8" s="1"/>
  <c r="T433" i="8" s="1"/>
  <c r="Q434" i="8"/>
  <c r="S434" i="8" s="1"/>
  <c r="T434" i="8" s="1"/>
  <c r="Q435" i="8"/>
  <c r="S435" i="8" s="1"/>
  <c r="T435" i="8" s="1"/>
  <c r="Q436" i="8"/>
  <c r="Q437" i="8"/>
  <c r="S437" i="8" s="1"/>
  <c r="T437" i="8" s="1"/>
  <c r="Q438" i="8"/>
  <c r="S438" i="8" s="1"/>
  <c r="T438" i="8" s="1"/>
  <c r="Q439" i="8"/>
  <c r="S439" i="8" s="1"/>
  <c r="T439" i="8" s="1"/>
  <c r="Q440" i="8"/>
  <c r="S440" i="8" s="1"/>
  <c r="T440" i="8" s="1"/>
  <c r="Q441" i="8"/>
  <c r="S441" i="8" s="1"/>
  <c r="T441" i="8" s="1"/>
  <c r="Q442" i="8"/>
  <c r="S442" i="8" s="1"/>
  <c r="T442" i="8" s="1"/>
  <c r="Q443" i="8"/>
  <c r="S443" i="8" s="1"/>
  <c r="T443" i="8" s="1"/>
  <c r="Q444" i="8"/>
  <c r="Q445" i="8"/>
  <c r="S445" i="8" s="1"/>
  <c r="T445" i="8" s="1"/>
  <c r="Q446" i="8"/>
  <c r="S446" i="8" s="1"/>
  <c r="T446" i="8" s="1"/>
  <c r="Q447" i="8"/>
  <c r="S447" i="8" s="1"/>
  <c r="T447" i="8" s="1"/>
  <c r="Q448" i="8"/>
  <c r="S448" i="8" s="1"/>
  <c r="T448" i="8" s="1"/>
  <c r="Q449" i="8"/>
  <c r="S449" i="8" s="1"/>
  <c r="T449" i="8" s="1"/>
  <c r="Q450" i="8"/>
  <c r="S450" i="8" s="1"/>
  <c r="T450" i="8" s="1"/>
  <c r="Q451" i="8"/>
  <c r="S451" i="8" s="1"/>
  <c r="T451" i="8" s="1"/>
  <c r="Q452" i="8"/>
  <c r="Q453" i="8"/>
  <c r="S453" i="8" s="1"/>
  <c r="T453" i="8" s="1"/>
  <c r="Q454" i="8"/>
  <c r="S454" i="8" s="1"/>
  <c r="T454" i="8" s="1"/>
  <c r="Q455" i="8"/>
  <c r="S455" i="8" s="1"/>
  <c r="T455" i="8" s="1"/>
  <c r="Q456" i="8"/>
  <c r="S456" i="8" s="1"/>
  <c r="T456" i="8" s="1"/>
  <c r="Q457" i="8"/>
  <c r="S457" i="8" s="1"/>
  <c r="T457" i="8" s="1"/>
  <c r="Q458" i="8"/>
  <c r="S458" i="8" s="1"/>
  <c r="T458" i="8" s="1"/>
  <c r="Q459" i="8"/>
  <c r="S459" i="8" s="1"/>
  <c r="T459" i="8" s="1"/>
  <c r="Q460" i="8"/>
  <c r="Q461" i="8"/>
  <c r="S461" i="8" s="1"/>
  <c r="T461" i="8" s="1"/>
  <c r="Q462" i="8"/>
  <c r="S462" i="8" s="1"/>
  <c r="T462" i="8" s="1"/>
  <c r="Q463" i="8"/>
  <c r="S463" i="8" s="1"/>
  <c r="T463" i="8" s="1"/>
  <c r="Q464" i="8"/>
  <c r="S464" i="8" s="1"/>
  <c r="T464" i="8" s="1"/>
  <c r="Q465" i="8"/>
  <c r="S465" i="8" s="1"/>
  <c r="T465" i="8" s="1"/>
  <c r="Q466" i="8"/>
  <c r="S466" i="8" s="1"/>
  <c r="T466" i="8" s="1"/>
  <c r="Q467" i="8"/>
  <c r="S467" i="8" s="1"/>
  <c r="T467" i="8" s="1"/>
  <c r="Q468" i="8"/>
  <c r="Q469" i="8"/>
  <c r="S469" i="8" s="1"/>
  <c r="T469" i="8" s="1"/>
  <c r="Q470" i="8"/>
  <c r="S470" i="8" s="1"/>
  <c r="T470" i="8" s="1"/>
  <c r="Q471" i="8"/>
  <c r="S471" i="8" s="1"/>
  <c r="T471" i="8" s="1"/>
  <c r="Q472" i="8"/>
  <c r="S472" i="8" s="1"/>
  <c r="T472" i="8" s="1"/>
  <c r="Q473" i="8"/>
  <c r="S473" i="8" s="1"/>
  <c r="T473" i="8" s="1"/>
  <c r="Q474" i="8"/>
  <c r="S474" i="8" s="1"/>
  <c r="T474" i="8" s="1"/>
  <c r="Q475" i="8"/>
  <c r="S475" i="8" s="1"/>
  <c r="T475" i="8" s="1"/>
  <c r="Q476" i="8"/>
  <c r="Q477" i="8"/>
  <c r="S477" i="8" s="1"/>
  <c r="T477" i="8" s="1"/>
  <c r="Q478" i="8"/>
  <c r="S478" i="8" s="1"/>
  <c r="T478" i="8" s="1"/>
  <c r="Q479" i="8"/>
  <c r="S479" i="8" s="1"/>
  <c r="T479" i="8" s="1"/>
  <c r="Q480" i="8"/>
  <c r="S480" i="8" s="1"/>
  <c r="T480" i="8" s="1"/>
  <c r="Q481" i="8"/>
  <c r="S481" i="8" s="1"/>
  <c r="T481" i="8" s="1"/>
  <c r="Q482" i="8"/>
  <c r="S482" i="8" s="1"/>
  <c r="T482" i="8" s="1"/>
  <c r="Q483" i="8"/>
  <c r="S483" i="8" s="1"/>
  <c r="T483" i="8" s="1"/>
  <c r="Q484" i="8"/>
  <c r="Q485" i="8"/>
  <c r="S485" i="8" s="1"/>
  <c r="T485" i="8" s="1"/>
  <c r="Q486" i="8"/>
  <c r="S486" i="8" s="1"/>
  <c r="T486" i="8" s="1"/>
  <c r="Q487" i="8"/>
  <c r="S487" i="8" s="1"/>
  <c r="T487" i="8" s="1"/>
  <c r="Q488" i="8"/>
  <c r="S488" i="8" s="1"/>
  <c r="T488" i="8" s="1"/>
  <c r="Q489" i="8"/>
  <c r="S489" i="8" s="1"/>
  <c r="T489" i="8" s="1"/>
  <c r="Q490" i="8"/>
  <c r="S490" i="8" s="1"/>
  <c r="T490" i="8" s="1"/>
  <c r="Q491" i="8"/>
  <c r="S491" i="8" s="1"/>
  <c r="T491" i="8" s="1"/>
  <c r="Q492" i="8"/>
  <c r="Q493" i="8"/>
  <c r="S493" i="8" s="1"/>
  <c r="T493" i="8" s="1"/>
  <c r="Q494" i="8"/>
  <c r="S494" i="8" s="1"/>
  <c r="T494" i="8" s="1"/>
  <c r="Q495" i="8"/>
  <c r="S495" i="8" s="1"/>
  <c r="T495" i="8" s="1"/>
  <c r="Q496" i="8"/>
  <c r="S496" i="8" s="1"/>
  <c r="T496" i="8" s="1"/>
  <c r="Q497" i="8"/>
  <c r="S497" i="8" s="1"/>
  <c r="T497" i="8" s="1"/>
  <c r="Q498" i="8"/>
  <c r="S498" i="8" s="1"/>
  <c r="T498" i="8" s="1"/>
  <c r="Q499" i="8"/>
  <c r="S499" i="8" s="1"/>
  <c r="T499" i="8" s="1"/>
  <c r="Q500" i="8"/>
  <c r="Q501" i="8"/>
  <c r="S501" i="8" s="1"/>
  <c r="T501" i="8" s="1"/>
  <c r="Q502" i="8"/>
  <c r="S502" i="8" s="1"/>
  <c r="T502" i="8" s="1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L4" i="3"/>
  <c r="L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I3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<sst xmlns="http://schemas.openxmlformats.org/spreadsheetml/2006/main" count="14723" uniqueCount="6563">
  <si>
    <t>First</t>
  </si>
  <si>
    <t>Last</t>
  </si>
  <si>
    <t>Political Party Name</t>
  </si>
  <si>
    <t>Smith</t>
  </si>
  <si>
    <t>Fred</t>
  </si>
  <si>
    <t>A</t>
  </si>
  <si>
    <t>Robbins</t>
  </si>
  <si>
    <t>Terry</t>
  </si>
  <si>
    <t>O'Neill</t>
  </si>
  <si>
    <t>Susan</t>
  </si>
  <si>
    <t>B</t>
  </si>
  <si>
    <t>Parker</t>
  </si>
  <si>
    <t>Scott</t>
  </si>
  <si>
    <t>D</t>
  </si>
  <si>
    <t>Perkins</t>
  </si>
  <si>
    <t>Ralph</t>
  </si>
  <si>
    <t>Talbot</t>
  </si>
  <si>
    <t>Angie</t>
  </si>
  <si>
    <t>PARTY CODE</t>
  </si>
  <si>
    <t>NAME</t>
  </si>
  <si>
    <t>Green</t>
  </si>
  <si>
    <t>Reform</t>
  </si>
  <si>
    <t>Whig</t>
  </si>
  <si>
    <t>Islamic Political Party of America</t>
  </si>
  <si>
    <t>Rock &amp; Roll</t>
  </si>
  <si>
    <t>Natural Law</t>
  </si>
  <si>
    <t>Middle Class Pty</t>
  </si>
  <si>
    <t>Humanist</t>
  </si>
  <si>
    <t>Pragmatic</t>
  </si>
  <si>
    <t>Conscious American African Party</t>
  </si>
  <si>
    <t>Parliament Party</t>
  </si>
  <si>
    <t>United Conscious Builders of the Dream Party</t>
  </si>
  <si>
    <t>The Egalitarian Party</t>
  </si>
  <si>
    <t>The Humanitarian Party</t>
  </si>
  <si>
    <t>Scientifically Evolving University Party</t>
  </si>
  <si>
    <t>God, Truth &amp; Love Party</t>
  </si>
  <si>
    <t>Superhappy Party</t>
  </si>
  <si>
    <t>Working Families  Party</t>
  </si>
  <si>
    <t>Democratic</t>
  </si>
  <si>
    <t>Republican</t>
  </si>
  <si>
    <t>C</t>
  </si>
  <si>
    <t>Decline to State</t>
  </si>
  <si>
    <t>American Independent</t>
  </si>
  <si>
    <t>E</t>
  </si>
  <si>
    <t>Citizen Party</t>
  </si>
  <si>
    <t>F</t>
  </si>
  <si>
    <t>Communist</t>
  </si>
  <si>
    <t>G</t>
  </si>
  <si>
    <t>Conservative</t>
  </si>
  <si>
    <t>H</t>
  </si>
  <si>
    <t>Environmentalist</t>
  </si>
  <si>
    <t>I</t>
  </si>
  <si>
    <t>Ind. Progressive</t>
  </si>
  <si>
    <t>J</t>
  </si>
  <si>
    <t>Liberal</t>
  </si>
  <si>
    <t>K</t>
  </si>
  <si>
    <t>Peace &amp; Freedom</t>
  </si>
  <si>
    <t>L</t>
  </si>
  <si>
    <t>Prohibition</t>
  </si>
  <si>
    <t>M</t>
  </si>
  <si>
    <t>New Economy</t>
  </si>
  <si>
    <t>N</t>
  </si>
  <si>
    <t>Socialist</t>
  </si>
  <si>
    <t>O</t>
  </si>
  <si>
    <t>Socialist Labor</t>
  </si>
  <si>
    <t>P</t>
  </si>
  <si>
    <t>Pot Party</t>
  </si>
  <si>
    <t>Q</t>
  </si>
  <si>
    <t>Libertarian</t>
  </si>
  <si>
    <t>R</t>
  </si>
  <si>
    <t>Amer. Natl. Socialist</t>
  </si>
  <si>
    <t>S</t>
  </si>
  <si>
    <t>Poor People’s Party</t>
  </si>
  <si>
    <t>T</t>
  </si>
  <si>
    <t>Free</t>
  </si>
  <si>
    <t>U</t>
  </si>
  <si>
    <t>National</t>
  </si>
  <si>
    <t>V</t>
  </si>
  <si>
    <t>Constitution Party</t>
  </si>
  <si>
    <t>W</t>
  </si>
  <si>
    <t>Vision</t>
  </si>
  <si>
    <t>X</t>
  </si>
  <si>
    <t>Puritan</t>
  </si>
  <si>
    <t>Y</t>
  </si>
  <si>
    <t>Federal</t>
  </si>
  <si>
    <t>Z</t>
  </si>
  <si>
    <t>Misc.</t>
  </si>
  <si>
    <t>Party Code</t>
  </si>
  <si>
    <t>#1</t>
  </si>
  <si>
    <t>Item</t>
  </si>
  <si>
    <t>Item Description</t>
  </si>
  <si>
    <t>1470FSRP</t>
  </si>
  <si>
    <t>214-259-122-49</t>
  </si>
  <si>
    <t>212-028-149-49</t>
  </si>
  <si>
    <t>212-746-187-49</t>
  </si>
  <si>
    <t>212-598-187-49</t>
  </si>
  <si>
    <t>212-743-187-49</t>
  </si>
  <si>
    <t>213-255-123-49</t>
  </si>
  <si>
    <t>212-594-187-49</t>
  </si>
  <si>
    <t>MK-New-015</t>
  </si>
  <si>
    <t>MK-New-003</t>
  </si>
  <si>
    <t>R1-02010</t>
  </si>
  <si>
    <t>MK-New-012</t>
  </si>
  <si>
    <t>MK-New-004</t>
  </si>
  <si>
    <t>MK-New-009</t>
  </si>
  <si>
    <t>MK-New-014</t>
  </si>
  <si>
    <t>R5-01701</t>
  </si>
  <si>
    <t>R3-02110</t>
  </si>
  <si>
    <t>MK-New-008</t>
  </si>
  <si>
    <t>MK-New-006</t>
  </si>
  <si>
    <t>MK-New-007</t>
  </si>
  <si>
    <t>R1-01610</t>
  </si>
  <si>
    <t>MK-New-016</t>
  </si>
  <si>
    <t>MK-New-010</t>
  </si>
  <si>
    <t>MK-New-011</t>
  </si>
  <si>
    <t>R2-01810</t>
  </si>
  <si>
    <t>MK-New-002</t>
  </si>
  <si>
    <t>R3-01910</t>
  </si>
  <si>
    <t>MK-New-005</t>
  </si>
  <si>
    <t>Replacement probe for 1470FS</t>
  </si>
  <si>
    <t>Vibe Lettuce Chopper - White/s</t>
  </si>
  <si>
    <t>Vibe Flexible Avocado Slicer -</t>
  </si>
  <si>
    <t>Vibe Berry Basket - Jalapeno (</t>
  </si>
  <si>
    <t>Vibe Herb Stripper - Jalapeno</t>
  </si>
  <si>
    <t>Vibe Kale Stripper - Jalapeno</t>
  </si>
  <si>
    <t>Vibe Lettuce Knife - Sprout</t>
  </si>
  <si>
    <t>Vibe Pepper Corer - Jalapeno</t>
  </si>
  <si>
    <t>VIBE FLEXIBLE AVOCADO SLICER -</t>
  </si>
  <si>
    <t>VIBE PEPPER CORER - JALAPENO</t>
  </si>
  <si>
    <t>VIBE HERB STRIPPER - JALAPENO</t>
  </si>
  <si>
    <t>VIBE KALE STRIPPER - JALAPENO</t>
  </si>
  <si>
    <t>VIBE LETTUCE KNIFE - SPROUT</t>
  </si>
  <si>
    <t>VIBE LETTUCE CHOPPER - WHITE/S</t>
  </si>
  <si>
    <t>Rabbit Aero (includes flex foin cutter)</t>
  </si>
  <si>
    <t>RBT Tabletop Corkscrew</t>
  </si>
  <si>
    <t>Rabbit Elec LCD  Corckscrew (Reskin)</t>
  </si>
  <si>
    <t>RBT Bar Board/Mat/Bar Knife</t>
  </si>
  <si>
    <t>RBT Cocktail Tool Set</t>
  </si>
  <si>
    <t>RBT Electric Corkscrew</t>
  </si>
  <si>
    <t>RBT Decanter</t>
  </si>
  <si>
    <t>Rabbit Growler</t>
  </si>
  <si>
    <t>Rabbit Elec Pres. W. Gage (Reskin)</t>
  </si>
  <si>
    <t>RBT Growler</t>
  </si>
  <si>
    <t>RBT Corkscrew</t>
  </si>
  <si>
    <t>RBT Cocktail shaker</t>
  </si>
  <si>
    <t>RBT Bottle Opener</t>
  </si>
  <si>
    <t>Rabbit Corkscrew</t>
  </si>
  <si>
    <t>Rabbit Clear Ice Tray</t>
  </si>
  <si>
    <t>RBT Bottle Stoppers (set of 2)</t>
  </si>
  <si>
    <t>RBT Pourer/Aerator</t>
  </si>
  <si>
    <t>Rabbit Pourer/Aerator</t>
  </si>
  <si>
    <t>Wine Bags</t>
  </si>
  <si>
    <t>Rabbit Bottle Stoppers</t>
  </si>
  <si>
    <t>RBT Cocktail Tool Display Box (note this is part of the above)</t>
  </si>
  <si>
    <t>Description</t>
  </si>
  <si>
    <t>#2</t>
  </si>
  <si>
    <t>#3</t>
  </si>
  <si>
    <t>Item + Description</t>
  </si>
  <si>
    <t>100-759-001 - GLASS TEA TUMBLER - GLASS/BLAC</t>
  </si>
  <si>
    <t>100-760-001 - GLASS JUICER TUMBLER - GLASS/B</t>
  </si>
  <si>
    <t>101-033-001 - MINI SALT &amp; PEPPERBALL SET-BLK</t>
  </si>
  <si>
    <t>101-033-005 - MINI SALT &amp; PEPPERBALL SET-CHE</t>
  </si>
  <si>
    <t>101-033-105 - MINI SALT &amp; PEPPERBALL SET - R</t>
  </si>
  <si>
    <t>101-033-244 - MINI SALT &amp; PEPPERBALL SET - B</t>
  </si>
  <si>
    <t>101-034-001 - MINI PEPPERBALL - BLACK HANDLE</t>
  </si>
  <si>
    <t>101-045-001 - DUAL GRINDER - BLACK HANDLES/B</t>
  </si>
  <si>
    <t>101-122-042 - G'RABBIT PEPPER GRINDER - BLAC</t>
  </si>
  <si>
    <t>101-123-043 - G'RABBIT SALT GRINDER - MERING</t>
  </si>
  <si>
    <t>101-132-061 - G RABBIT JR. SALT &amp; PEPPER SET</t>
  </si>
  <si>
    <t>101-155-072 - CDU MINI PEPPERBALL (12PCS) -</t>
  </si>
  <si>
    <t>101-155-142 - CDU MINI SALT &amp;PEPPERBALL SET</t>
  </si>
  <si>
    <t>101-155-287 - CDU MINI PEPPERBALL 12 PIECES</t>
  </si>
  <si>
    <t>101-182-001 - DUAL PEPPERBALL - BLACK/CLEAR</t>
  </si>
  <si>
    <t>101-190-094 - GARDEN VARIETY MINI RED APPLE</t>
  </si>
  <si>
    <t>101-235-001 - PEPPERBALL - BLACK/CLEAR (2010</t>
  </si>
  <si>
    <t>101-237-001 - SALTBALL - BLACK/CLEAR (2010)</t>
  </si>
  <si>
    <t>101-254-001 - BISTRO COMBO GRINDER - BLACK/C</t>
  </si>
  <si>
    <t>101-299-002 - RELISH PEPPER GRINDER - CLEAR</t>
  </si>
  <si>
    <t>101-300-002 - RELISH SALT GRINDER - CLEAR</t>
  </si>
  <si>
    <t>101-300-176 - RELISH SALT GRINDER - PERSIMMO</t>
  </si>
  <si>
    <t>101-427-061 - PEPPERBRO SET - BLACK/MERINGUE</t>
  </si>
  <si>
    <t>101-472-001 - PAWN GRINDER PEPPER GRINDER -</t>
  </si>
  <si>
    <t>101-473-009 - PAWN GRINDER SALT GRINDER - ME</t>
  </si>
  <si>
    <t>101-725-241 - MASON SALT AND PEPPER SET - PE</t>
  </si>
  <si>
    <t>101-736-001 - RPM LATITUDE PEPPER GRINDER -</t>
  </si>
  <si>
    <t>101-736-237 - RPM LATITUDE PEPPER GRINDER -</t>
  </si>
  <si>
    <t>101-737-001 - RPM ASCENT PEPPER GRINDER - BL</t>
  </si>
  <si>
    <t>101-737-237 - RPM ASCENT PEPPER GRINDER - CO</t>
  </si>
  <si>
    <t>101-738-237 - SALT CELLAR - COCONUT</t>
  </si>
  <si>
    <t>101-747-001 - PUSH/PULL NOSH PEPPER GRINDER</t>
  </si>
  <si>
    <t>101-747-248 - PUSH/PULL NOSH PEPPER GRINDER</t>
  </si>
  <si>
    <t>101-748-001 - PUSH/PULL LARK PEPPER GRINDER</t>
  </si>
  <si>
    <t>101-798-237 - PUSH/PULL NOSH SALT GRINDER -</t>
  </si>
  <si>
    <t>101-798-248 - PUSH/PULL NOSH SALT GRINDER -</t>
  </si>
  <si>
    <t>101-799-237 - PUSH/PULL LARK SALT GRINDER -</t>
  </si>
  <si>
    <t>101-857-001 - MINI SALT &amp; PEPPERBALL SET-BLK</t>
  </si>
  <si>
    <t>102-015-036 - BAG CLIPS - SMALL (4PCS) -CHER</t>
  </si>
  <si>
    <t>102-015-095 - BAG CLIPS - SMALL (4PCS) -ARUG</t>
  </si>
  <si>
    <t>102-016-062 - BAG CLIPS - LARGE (2PCS) - ARU</t>
  </si>
  <si>
    <t>102-016-096 - BAG CLIPS - LARGE (2PCS) - CHE</t>
  </si>
  <si>
    <t>102-018-105 - SLEEKSTOR COLLAPSIBLE CUPS - R</t>
  </si>
  <si>
    <t>102-019-005 - SLEEKSTOR COLLAPSIBLE SMALL 6</t>
  </si>
  <si>
    <t>102-019-011 - SLEEKSTOR COLLAPSIBLE SMALL 6</t>
  </si>
  <si>
    <t>102-020-005 - PALM BRUSH - CHERRY/MERINGUE</t>
  </si>
  <si>
    <t>102-020-011 - PALM BRUSH - ARUGULA/MERINGUE</t>
  </si>
  <si>
    <t>102-020-133 - PALM BRUSH - LIGHT BLUE</t>
  </si>
  <si>
    <t>102-021-017 - PALMZESTER - LEMON</t>
  </si>
  <si>
    <t>102-021-046 - PALMZESTER - GREEN (MARTHA STE</t>
  </si>
  <si>
    <t>102-022-020 - CDU PALMZESTER (12PCS) - LEMON</t>
  </si>
  <si>
    <t>102-024-005 - SLEEKSTOR VEGGISTEAM 8.5 SILIC</t>
  </si>
  <si>
    <t>102-024-011 - SLEEKSTOR VEGGISTEAM 8.5 SILIC</t>
  </si>
  <si>
    <t>102-024-058 - SLEEKSTOR VEGGISTEAM 8.5  SILI</t>
  </si>
  <si>
    <t>102-024-161 - VEGGISTEAM - 8.5 - KOHL'S RED(</t>
  </si>
  <si>
    <t>102-028-011 - FLEXICADO AVOCADO SLICER - ARU</t>
  </si>
  <si>
    <t>102-030-180 - CDU PALM BRUSH (12PCS) -4 ARUG</t>
  </si>
  <si>
    <t>102-032-011 - CDU FLEXICADO AVOCADO SLICER (</t>
  </si>
  <si>
    <t>102-039-023 - GRAPEFRUITER CITRUS SECTIONER</t>
  </si>
  <si>
    <t>102-040-005 - PALM PEELER - CHERRY/MERINGUE</t>
  </si>
  <si>
    <t>102-040-011 - PALM PEELER - ARUGULA/MERINGUE</t>
  </si>
  <si>
    <t>102-040-105 - PALM PEELER - RED/MERINGUE</t>
  </si>
  <si>
    <t>102-041-180 - CDU PALMPEELER (12PCS) -4 ARUG</t>
  </si>
  <si>
    <t>102-050-011 - FRIDGE FORK CONDIMENT FORK - A</t>
  </si>
  <si>
    <t>102-052-005 - SLEEKSTOR COLLAPSIBLE LARGE 11</t>
  </si>
  <si>
    <t>102-052-011 - SLEEKSTOR COLLAPSIBLE LARGE 11</t>
  </si>
  <si>
    <t>102-053-005 - SLEEKSTOR COLLAPSIBLE MEASURIN</t>
  </si>
  <si>
    <t>102-055-004 - KIWEE KIWI TOOL - AVOCADO</t>
  </si>
  <si>
    <t>102-060-017 - CORN COB HOLDERS - (4PCS) LEMO</t>
  </si>
  <si>
    <t>102-069-005 - SLEEKSTOR COLLAPSIBLE MEDIUM 8</t>
  </si>
  <si>
    <t>102-069-011 - SLEEKSTOR COLLAPSIBLE MEDIUM 8</t>
  </si>
  <si>
    <t>102-078-005 - PALM PEELER SERRATED - CHERRY/</t>
  </si>
  <si>
    <t>102-078-011 - PALM PEELER SERRATED - ARUGULA</t>
  </si>
  <si>
    <t>102-079-037 - CDU PALM PEELER SERRATED (12 P</t>
  </si>
  <si>
    <t>102-099-023 - JUICESTER CITRUS JUICER - CLEA</t>
  </si>
  <si>
    <t>102-105-100 - CDU BAG CLIP (30PCS)(3PC/COLOR</t>
  </si>
  <si>
    <t>102-124-005 - SLEEKSTOR VEGGISTEAM  11 SILIC</t>
  </si>
  <si>
    <t>102-124-011 - SLEEKSTOR VEGGISTEAM 11 SILICO</t>
  </si>
  <si>
    <t>102-125-133 - GARLIC ZOOM - LIGHT BLUE/MERIN</t>
  </si>
  <si>
    <t>102-128-011 - GARLICZOOM XL - ARUGULA</t>
  </si>
  <si>
    <t>102-129-002 - CDU GARLICZOOM XL (9 PCS) - AV</t>
  </si>
  <si>
    <t>102-138-005 - STEMGEM STRAWBERRY STEM REMOVE</t>
  </si>
  <si>
    <t>102-142-011 - BEANSLICE GREEN BEAN SLICER -</t>
  </si>
  <si>
    <t>102-143-005 - STRAWBERRY SLICESTER HAND-HELD</t>
  </si>
  <si>
    <t>102-145-005 - CDU STEMGEM STRAWBERRY STEM RE</t>
  </si>
  <si>
    <t>102-146-003 - FLEXICADO AVOCADO SLICER - STA</t>
  </si>
  <si>
    <t>102-149-001 - FRESHFORCE BAR JUICER - (WS CO</t>
  </si>
  <si>
    <t>102-150-001 - EZ SQUEEZE CAN OPENER - BLACK/</t>
  </si>
  <si>
    <t>102-154-017 - PALMZIPPER CORN STRIPPER- LEMO</t>
  </si>
  <si>
    <t>102-156-076 - CDU PALMZIPPER CORN STRIPPER</t>
  </si>
  <si>
    <t>102-157-001 - FRESHFORCE POTATO PRESS (RICER</t>
  </si>
  <si>
    <t>102-159-017 - FRESHFORCE CITRUS JUICER - LEM</t>
  </si>
  <si>
    <t>102-159-018 - FRESHFORCE CITRUS JUICER - LIM</t>
  </si>
  <si>
    <t>102-160-077 - CDU EZ SQUEEZE CAN OPENER (</t>
  </si>
  <si>
    <t>102-174-005 - WISECRACKER CRAB CRACKER - RED</t>
  </si>
  <si>
    <t>102-175-009 - MUSHROOM SLICESTER HAND-HELD S</t>
  </si>
  <si>
    <t>102-184-005 - HIGHTAILER SHRIMP DEVEINER - R</t>
  </si>
  <si>
    <t>102-198-104 - TEA INFUSER AND SAUCER - MELON</t>
  </si>
  <si>
    <t>102-202-104 - TEALEAF TEA INFUSER</t>
  </si>
  <si>
    <t>102-205-017 - BANANZA BANANA SLICER - LEMON</t>
  </si>
  <si>
    <t>102-210-005 - STRAWBERRY SHORTCUT SET PROGRA</t>
  </si>
  <si>
    <t>102-228-009 - GARLIC SLICER - MERINGUE</t>
  </si>
  <si>
    <t>102-228-139 - MARTHA STEWART GARLIC SLICER -</t>
  </si>
  <si>
    <t>102-233-108 - CDU BANANZA BANANA SLICER - LE</t>
  </si>
  <si>
    <t>102-233-428 - CDU BANANZA BANANA SLICER - MS</t>
  </si>
  <si>
    <t>102-236-005 - CDU QUICKPIT CHERRY PITTER (10</t>
  </si>
  <si>
    <t>102-238-001 - FRESHFORCE GARLIC PRESS - BLAC</t>
  </si>
  <si>
    <t>102-239-005 - VEGGICHOP - CHERRY/MERINGUE</t>
  </si>
  <si>
    <t>102-239-011 - VEGGICHOP - ARUGULA/MERINGUE</t>
  </si>
  <si>
    <t>102-241-005 - QUICKPIT CHERRY PITTER - CHERR</t>
  </si>
  <si>
    <t>102-250-005 - SLEEKSTOR PINCH &amp; POUR COLLAPS</t>
  </si>
  <si>
    <t>102-250-011 - SLEEKSTOR PINCH &amp; POUR COLLAPS</t>
  </si>
  <si>
    <t>102-250-121 - SLEEKSTOR PINCH &amp; POUR COLLAPS</t>
  </si>
  <si>
    <t>102-250-179 - SLEEKSTOR PINCH &amp; POUR COLLAPS</t>
  </si>
  <si>
    <t>102-251-005 - SLEEKSTOR NESTING SPOONS - CHE</t>
  </si>
  <si>
    <t>102-251-121 - SLEEKSTOR NESTING SPOONS - TON</t>
  </si>
  <si>
    <t>102-251-179 - SLEEKSTOR MEASURING SPOONS - O</t>
  </si>
  <si>
    <t>102-253-005 - SLEEKSTOR PINCH &amp; POUR PREP BO</t>
  </si>
  <si>
    <t>102-253-011 - SLEEKSTOR PINCH &amp; POUR PREP BO</t>
  </si>
  <si>
    <t>102-253-095 - SLEEKSTOR PINCH &amp; POUR PREP BO</t>
  </si>
  <si>
    <t>102-253-121 - SLEEKSTOR PINCH &amp; POUR PREP BO</t>
  </si>
  <si>
    <t>102-253-179 - SLEEKSTOR PINCH + POUR PREP BO</t>
  </si>
  <si>
    <t>102-291-011 - SLEEKSTOR PINCH &amp; POUR MEASURI</t>
  </si>
  <si>
    <t>102-292-011 - SLEEKSTOR PINCH &amp; POUR MEASURI</t>
  </si>
  <si>
    <t>102-408-008 - FRESHFORCE ORANGE JUICER - APR</t>
  </si>
  <si>
    <t>102-411-005 - SLEEKSTOR PINCH &amp; POUR 4C BEAK</t>
  </si>
  <si>
    <t>102-413-120 - SLEEKSCRAPE COLLAPSIBLE SCRAPE</t>
  </si>
  <si>
    <t>102-415-011 - FRESHFORCE LIME JUICER - ARUGU</t>
  </si>
  <si>
    <t>102-429-143 - MUSHROOM SCRUB BRUSH - MUSHROO</t>
  </si>
  <si>
    <t>102-430-144 - POTATO SCRUB BRUSH - POTATO BR</t>
  </si>
  <si>
    <t>102-432-145 - CORN SCRUB BRUSH - ARUGULA/LEM</t>
  </si>
  <si>
    <t>102-440-061 - ULTIMATE OIL BRUSH -  (WS CONT</t>
  </si>
  <si>
    <t>102-441-009 - HERB WAND - MERINGUE (WS CONTE</t>
  </si>
  <si>
    <t>102-442-146 - MINI SLIDER PRESS (SWING TAG)</t>
  </si>
  <si>
    <t>102-443-001 - SPICE JAR LID - BLACK (WS CONT</t>
  </si>
  <si>
    <t>102-452-120 - POP + POUR MIXING BOWLS - ARUG</t>
  </si>
  <si>
    <t>102-453-121 - SLEEKSTOR PINCH + POUR MIXING</t>
  </si>
  <si>
    <t>102-470-009 - BURGER MACHINE BURGER PATTY PR</t>
  </si>
  <si>
    <t>102-471-146 - MINI BURGER MACHINE - BURGER (</t>
  </si>
  <si>
    <t>102-474-009 - GARLIC MACHINE - MERINGUE(2012</t>
  </si>
  <si>
    <t>102-479-008 - JUICESTER XL 2-IN-1 CITRUS JUI</t>
  </si>
  <si>
    <t>102-491-009 - TWIST'N PEEL GARLIC PEELER - M</t>
  </si>
  <si>
    <t>102-501-167 - SLEEKSTOR MEASURING BEAKER SET</t>
  </si>
  <si>
    <t>102-503-144 - CDU POTATO SCRUB BRUSH (SWING</t>
  </si>
  <si>
    <t>102-504-143 - CDU MUSHROOM SCRUB BRUSH (SWIN</t>
  </si>
  <si>
    <t>102-505-145 - CORN SCRUB BRUSH (SWING TAG) C</t>
  </si>
  <si>
    <t>102-513-171 - WASH + TOSS BERRY COLANDER -BL</t>
  </si>
  <si>
    <t>102-514-109 - WASH + TOSS BERRY COLANDER -CH</t>
  </si>
  <si>
    <t>102-515-172 - SCOOP'N SLICE TROPICAL FRUIT T</t>
  </si>
  <si>
    <t>102-516-173 - ZEELPEEL ORANGE PEELER - MANGO</t>
  </si>
  <si>
    <t>102-517-174 - YOLKSTER EGG POACHER (PLASTIC)</t>
  </si>
  <si>
    <t>102-519-003 - YOLKSTER EGG POACHER - STAINLE</t>
  </si>
  <si>
    <t>102-522-011 - SLEEKSTOR PINCH + POUR BEAKER</t>
  </si>
  <si>
    <t>102-523-011 - SLEEKSTOR PINCH + POUR BEAKER</t>
  </si>
  <si>
    <t>102-524-011 - SLEEKSTOR PINCH + POUR BEAKER</t>
  </si>
  <si>
    <t>102-526-121 - SLEEKSTOR PINCH + POUR BEAKER</t>
  </si>
  <si>
    <t>102-526-179 - SLEEKSTOR PINCH + POUR BEAKER</t>
  </si>
  <si>
    <t>102-545-100 - CDU WHIPSTIR 2-IN-1 WHISK (12P</t>
  </si>
  <si>
    <t>102-546-173 - CDU ZEELPEEL ORANGE PEELER (16</t>
  </si>
  <si>
    <t>102-565-201 - HERBCICLE FROZEN HERB KEEPER </t>
  </si>
  <si>
    <t>102-566-201 - ZIPSTRIP HERB STRIPPER   ARUGU</t>
  </si>
  <si>
    <t>102-567-017 - BUTTERCUP BUTTER MAKER (W/RECI</t>
  </si>
  <si>
    <t>102-568-017 - BUTTERCUP BUTTER MAKER (NO REC</t>
  </si>
  <si>
    <t>102-569-145 - JUICESTER JR.  2-IN-1 CITRUS J</t>
  </si>
  <si>
    <t>102-572-145 - JUICESTER JR 2-IN-1 CITRUS JUI</t>
  </si>
  <si>
    <t>102-574-203 - PEEL'N ONION PEELER- RADICCHIO</t>
  </si>
  <si>
    <t>102-575-205 - HULLSTER TOMATO CORER - ROMA</t>
  </si>
  <si>
    <t>102-576-011 - SPICECUBE HERB FREEZER TRAY -</t>
  </si>
  <si>
    <t>102-577-120 - PALM MINCER ROLLING HERB MINCE</t>
  </si>
  <si>
    <t>102-579-145 - TWIST IT DUAL CITRUS REAMER - </t>
  </si>
  <si>
    <t>102-581-204 - MELON MATE MELON PREP TOOL - A</t>
  </si>
  <si>
    <t>102-582-214 - SCOOP TROOP MELON BALLER &amp; FRU</t>
  </si>
  <si>
    <t>102-583-201 - CDU ZIPSTRIP HERB STRIPPER (9P</t>
  </si>
  <si>
    <t>102-584-203 - CDU PEEL'N ONION PEELER (16PCS</t>
  </si>
  <si>
    <t>102-585-205 - CDU HULLSTER TOMATO CORER (12P</t>
  </si>
  <si>
    <t>102-589-145 - TWIST IT DUAL CITRUS REAMER CD</t>
  </si>
  <si>
    <t>102-592-005 - BRAMBLE BERRY BASKET - CHERRY</t>
  </si>
  <si>
    <t>102-653-225 - PEPPER CORER - STAINLESS STEEL</t>
  </si>
  <si>
    <t>102-662-011 - GARLICZOOM - ARUGULA(2014)</t>
  </si>
  <si>
    <t>102-663-011 - GARLICZOOM XL - ARUGULA(2014)</t>
  </si>
  <si>
    <t>102-664-227 - NUTZOOM NUT CHOPPER - FUDGE</t>
  </si>
  <si>
    <t>102-668-017 - PALM ZESTER - LEMON(2014)</t>
  </si>
  <si>
    <t>102-680-229 - CDU GARLICZOOM (12PCS) - ARUGU</t>
  </si>
  <si>
    <t>102-688-023 - CDU GRAPEFRUITER CITRUS SECTIO</t>
  </si>
  <si>
    <t>102-691-090 - CDU PALM ZESTER (12PCS) - LEMO</t>
  </si>
  <si>
    <t>102-718-105 - HULLSTER TOMATO CORER - RED (M</t>
  </si>
  <si>
    <t>102-719-236 - CITRUS REAMER/ZESTER - LEMON/O</t>
  </si>
  <si>
    <t>102-729-005 - POPTOP POPCORN POPPER - CHERRY</t>
  </si>
  <si>
    <t>102-732-005 - VEGGISTEAM VEGETABLE STEAMER -</t>
  </si>
  <si>
    <t>102-732-011 - VEGGISTEAM VEGETABLE STEAMER -</t>
  </si>
  <si>
    <t>102-733-062 - STEAMSUM STACKING STEAMER - AR</t>
  </si>
  <si>
    <t>102-734-062 - LOOSELEAF KALE &amp; GREENS STRIPP</t>
  </si>
  <si>
    <t>102-735-062 - CDU LOOSELEAF KALE &amp; GREENS ST</t>
  </si>
  <si>
    <t>102-752-011 - GARLIC ZOOM W/BONUS GARLIC PEE</t>
  </si>
  <si>
    <t>102-753-005 - BERRY BASKET 2 PACK - CHERRY (</t>
  </si>
  <si>
    <t>102-755-002 - CLOUDCOVER UNIVERSAL LID 9 - F</t>
  </si>
  <si>
    <t>102-756-002 - CLOUDCOVER UNIVERSAL LID 11 -</t>
  </si>
  <si>
    <t>102-785-062 - QUICK STICK SNACK STICK MAKER</t>
  </si>
  <si>
    <t>102-800-162 - VEGGISTEAM - 8.5 - KOHL'S RED</t>
  </si>
  <si>
    <t>102-801-162 - STEMGEM - STRAWBERRY HULLER -</t>
  </si>
  <si>
    <t>102-802-164 - FRESHFORCE CITRUS PRESS</t>
  </si>
  <si>
    <t>102-804-062 - SCOOPSAW - WASABI/ARUGULA</t>
  </si>
  <si>
    <t>102-812-017 - COB CORN PEELER-LEMON</t>
  </si>
  <si>
    <t>102-814-062 - CDU SCOOPSAW (12PCS) -WASABI/A</t>
  </si>
  <si>
    <t>102-823-121 - TWIST SPIRAL SLICER - ARUGULA/</t>
  </si>
  <si>
    <t>102-824-120 - SLEEKSLICE HAND HELD MANDOLINE</t>
  </si>
  <si>
    <t>102-845-017 - CDU COB CORN STRIPPER (12PCS)L</t>
  </si>
  <si>
    <t>102-847-105 - GARLICZOOM XL (2014)- RED</t>
  </si>
  <si>
    <t>102-848-046 - LOOSELEAF KALE &amp; GREENSTRIPPER</t>
  </si>
  <si>
    <t>102-849-428 - PALMZIPPER CORN STRIPPER -</t>
  </si>
  <si>
    <t>102-850-214 - SCOOP TROOP MELON BALLER &amp;</t>
  </si>
  <si>
    <t>102-851-105 - VEGGISTEAM VEGETABLE STEAMER</t>
  </si>
  <si>
    <t>102-852-428 - BUTTERCUP BUTTER MAKER (W/RECI</t>
  </si>
  <si>
    <t>102-853-046 - SPICE CUBE HERB FREEZER TRAY</t>
  </si>
  <si>
    <t>102-855-190 - KOHL'S GREENS STRIPPER</t>
  </si>
  <si>
    <t>102-856-011 - VEGGICHOP - EU NO LID</t>
  </si>
  <si>
    <t>102-876-053 - TWIST'N SPROUT - BRUSSELS</t>
  </si>
  <si>
    <t>102-879-270 - STALKCHOP - CAULIFLOWER PREP</t>
  </si>
  <si>
    <t>102-892-053 - TWIST'N SPROUT - BRUSSELS SPRO</t>
  </si>
  <si>
    <t>103-044-121 - SLEEKSTOR NESTING BOWL SET - G</t>
  </si>
  <si>
    <t>103-045-008 - DUAL GRATER - TWO IN ONE CHEES</t>
  </si>
  <si>
    <t>103-046-008 - FOUR IN ONE CHEESE GRATER - AP</t>
  </si>
  <si>
    <t>103-047-008 - PARMESAN CHEESE GRATER - APRIC</t>
  </si>
  <si>
    <t>103-083-005 - ZIPFLIP METAL TURNER - CHERRY/</t>
  </si>
  <si>
    <t>103-083-011 - ZIPFLIP METAL TURNER - ARUGULA</t>
  </si>
  <si>
    <t>103-088-091 - ICE CREAM SCOOP (ZINC) - ROCK</t>
  </si>
  <si>
    <t>103-115-011 - SWITCHIT SILICONE SPOON SPATUL</t>
  </si>
  <si>
    <t>103-130-008 - SLICESTER ONE HANDED CHEESE SL</t>
  </si>
  <si>
    <t>103-133-005 - STAND MIXER SPATULA   CHERRY</t>
  </si>
  <si>
    <t>103-137-001 - SWITCHIT SPREADER SPATULA BAND</t>
  </si>
  <si>
    <t>103-176-001 - SWITCHITFLEX THIN - BLACK</t>
  </si>
  <si>
    <t>103-177-001 - SWITCHITFLEX WIDE - BLACK (307</t>
  </si>
  <si>
    <t>103-178-001 - SWITCHITFLEX SPOON - BLACK</t>
  </si>
  <si>
    <t>103-240-001 - BURNER SILICONE TRIVET - BLACK</t>
  </si>
  <si>
    <t>103-240-005 - BURNER SILICONE TRIVET - CHERR</t>
  </si>
  <si>
    <t>103-242-120 - ERGOSPHERE PASTA TONG - ARUGUL</t>
  </si>
  <si>
    <t>103-242-128 - ERGOSPHERE PASTA TONG - BLACK/</t>
  </si>
  <si>
    <t>103-243-120 - ERGOPSHERE 9"" STAINLESS - AR</t>
  </si>
  <si>
    <t>103-244-120 - ERGOSPHERE 12"" STAINLESS - A</t>
  </si>
  <si>
    <t>103-246-120 - ERGOSPHERE 9 STAINLESS/NYLON -</t>
  </si>
  <si>
    <t>103-247-120 - ERGOSPHERE 12 STAINLESS/NYLON</t>
  </si>
  <si>
    <t>103-248-120 - ERGOSPHERE 16 STAINLESS/NYLON</t>
  </si>
  <si>
    <t>103-263-001 - ZIPFLIP FLEX TURNER - BLACK/ST</t>
  </si>
  <si>
    <t>103-264-001 - ZIPFLIP FLEX SLOTTED TURNER -</t>
  </si>
  <si>
    <t>103-265-011 - SWITCHIT WOODEN TURNER - WOOD/</t>
  </si>
  <si>
    <t>103-266-005 - SWITCHIT WOODEN SLOTTED TURNER</t>
  </si>
  <si>
    <t>103-266-011 - SWITCHIT WOODEN SLOTTED TURNER</t>
  </si>
  <si>
    <t>103-267-011 - SWITCHIT WOODEN SPOON TURNER -</t>
  </si>
  <si>
    <t>103-268-120 - FRESHFORCE WIDE BATTER SPATULA</t>
  </si>
  <si>
    <t>103-269-120 - FRESHFORCE THIN BATTER SPATULA</t>
  </si>
  <si>
    <t>103-270-120 - FRESHFORCE POPOUT PEELER - ARU</t>
  </si>
  <si>
    <t>103-271-120 - FRESHFORCE LARGE SCOOP TURNER</t>
  </si>
  <si>
    <t>103-272-120 - FRESHFORCE SMALL SCOOP TURNER</t>
  </si>
  <si>
    <t>103-273-120 - FRESHFORCE BASTING BRUSH - ARU</t>
  </si>
  <si>
    <t>103-274-120 - FRESHFORCE 2-IN-1 PASTRY BRUSH</t>
  </si>
  <si>
    <t>103-274-162 - KOHL'S REVERSIBLE BASTINGBRUSH</t>
  </si>
  <si>
    <t>103-275-120 - FRESHFORCE TALL SILICONE WHISK</t>
  </si>
  <si>
    <t>103-275-163 - KOHL'S SILICONE TIP WHISK - OR</t>
  </si>
  <si>
    <t>103-276-120 - FRESHFORCE SHORT SILICONE WHIS</t>
  </si>
  <si>
    <t>103-277-120 - FRESHFORCE COLLAPSIBLE SILICON</t>
  </si>
  <si>
    <t>103-278-120 - FRESHFORCE AVOCADO MASHER - AR</t>
  </si>
  <si>
    <t>103-279-120 - FRESHFORCE POTATO MASHER - ARU</t>
  </si>
  <si>
    <t>103-280-120 - FRESHFORCE PIZZA WHEEL - ARUGU</t>
  </si>
  <si>
    <t>103-417-120 - PREPSTATION 3-IN-1 CUTTING BOA</t>
  </si>
  <si>
    <t>103-418-120 - PREP'N CATCH CUTTING BOARD AND</t>
  </si>
  <si>
    <t>103-426-011 - PREP'N GO FLEXIBLE CUTTING BOA</t>
  </si>
  <si>
    <t>103-431-011 - SLEEKSCRAPE - ARUGULA/WHITE (W</t>
  </si>
  <si>
    <t>103-454-120 - FRESHFORCE BIG SPOON - ARUGULA</t>
  </si>
  <si>
    <t>103-455-120 - FRESHFORCE SCOOP COLANDER - AR</t>
  </si>
  <si>
    <t>103-457-120 - FRESHFORCE LADLE - ARUGULA/MER</t>
  </si>
  <si>
    <t>103-458-120 - FRESHFORCE SILICONE SPOON -ARU</t>
  </si>
  <si>
    <t>103-459-120 - FRESHFORCE SILICONE SLOTTED SP</t>
  </si>
  <si>
    <t>103-460-120 - FRESHFORCE SMALL SILICONE SCOO</t>
  </si>
  <si>
    <t>103-461-120 - FRESHFORCE LARGE SILICONE SCOO</t>
  </si>
  <si>
    <t>103-462-120 - FRESHFORCE COARSE GRATER - ARU</t>
  </si>
  <si>
    <t>103-464-120 - FRESHFORCE PARMESAN GRATER - A</t>
  </si>
  <si>
    <t>103-466-017 - FLIPSLICE EGG SLICER - LEMON/M</t>
  </si>
  <si>
    <t>103-467-120 - FRESHFORCE PASTA SPOON - ARUGU</t>
  </si>
  <si>
    <t>103-468-146 - CDU MINI BURGER MACHINE (12PCS</t>
  </si>
  <si>
    <t>103-481-120 - ERGOSPHERE SALAD TONG - ARUGUL</t>
  </si>
  <si>
    <t>103-511-120 - FRESHFORCE APPLE CORER AND PEE</t>
  </si>
  <si>
    <t>103-520-062 - WHIPSTIR 2-IN-1 WHISK - ARUGUL</t>
  </si>
  <si>
    <t>103-520-177 - WHIPSTIR 2-IN-1 WHISK - PERSIM</t>
  </si>
  <si>
    <t>103-547-188 - CAKE CREATURE 3D CAKE MOLD (IN</t>
  </si>
  <si>
    <t>103-548-188 - CAKE CREATURE &amp; PASTRY PEN - 3</t>
  </si>
  <si>
    <t>103-549-005 - PASTRY PEN CUPCAKE BAKING AND</t>
  </si>
  <si>
    <t>103-550-001 - SIFT'N SIEVE FLOUR SIFTER AND</t>
  </si>
  <si>
    <t>103-550-119 - SIFT'N SIEVE FLOUR SIFTER AND</t>
  </si>
  <si>
    <t>103-551-005 - PIN PAIR SILICONE AND FRENCH R</t>
  </si>
  <si>
    <t>103-559-005 - SWITCHIT ALL-PURPOSE SILICONE</t>
  </si>
  <si>
    <t>103-656-005 - SWITCHIT ALL PURPOSE - CHERRY(</t>
  </si>
  <si>
    <t>103-656-006 - SWITCHIT ALL PURPOSE - BLUEBER</t>
  </si>
  <si>
    <t>103-656-011 - SWITCHIT ALL PURPOSE - ARUGULA</t>
  </si>
  <si>
    <t>103-656-171 - SWITCHIT ALL PURPOSE - BLACKBE</t>
  </si>
  <si>
    <t>103-657-005 - SWITCHIT SPOON SOLID - CHERRY(</t>
  </si>
  <si>
    <t>103-657-011 - SWITCHIT SPOON SOLID - ARUGULA</t>
  </si>
  <si>
    <t>103-660-005 - MIXQUICK HAND MIXER - CHERRY</t>
  </si>
  <si>
    <t>103-661-005 - AJAR JAR OPENER - CHERRY</t>
  </si>
  <si>
    <t>103-671-005 - SWITCHIT MINI ALL PURPOSE - CH</t>
  </si>
  <si>
    <t>103-671-011 - SWITCHIT MINI ALL PURPOSE - AR</t>
  </si>
  <si>
    <t>103-672-005 - SWITCHIT MINI SPOON - CHERRY(2</t>
  </si>
  <si>
    <t>103-672-011 - SWITCHIT MINI SPOON - ARUGULA(</t>
  </si>
  <si>
    <t>103-673-005 - SWITCHIT ALL PURPOSE SLIM - CH</t>
  </si>
  <si>
    <t>103-673-011 - SWITCHIT ALL PURPOSE SLIM - AR</t>
  </si>
  <si>
    <t>103-674-005 - SWITCHIT MIXER SCRAPER - CHERR</t>
  </si>
  <si>
    <t>103-674-011 - SWITCHIT MIXER SCRAPER - ARUGU</t>
  </si>
  <si>
    <t>103-675-005 - SWITCHIT NARROW - CHERRY(2014)</t>
  </si>
  <si>
    <t>103-675-011 - SWITCHIT NARROW - ARUGULA(2014</t>
  </si>
  <si>
    <t>103-676-005 - SWITCHIT SPOON SLOTTED - CHERR</t>
  </si>
  <si>
    <t>103-676-011 - SWITCHIT SPOON SLOTTED - ARUGU</t>
  </si>
  <si>
    <t>103-679-005 - CDU AJAR JAR OPENER (12PCS) -C</t>
  </si>
  <si>
    <t>103-681-228 - CDU SWITCHIT MINI ALL PURPOSE</t>
  </si>
  <si>
    <t>103-690-231 - TUB SWITCHIT MINI SPOON  (16PC</t>
  </si>
  <si>
    <t>103-692-001 - PIZZA SCISSORS - BLACK/STAINLE</t>
  </si>
  <si>
    <t>103-854-162 - SWITCHIT MINI ALL PURPOSE &amp;</t>
  </si>
  <si>
    <t>103-877-269 - FRESHFORCE 3-IN-1 PEELER -</t>
  </si>
  <si>
    <t>103-878-005 - TASK TONGS - HEAT RESISTANT</t>
  </si>
  <si>
    <t>103-880-271 - FRESHFORCE - POULTRY SHEARS -</t>
  </si>
  <si>
    <t>103-881-062 - FRESHFORCE - HERB SCISSORS -</t>
  </si>
  <si>
    <t>103-882-272 - FRESHFORCE - UTILITY SCISSORS</t>
  </si>
  <si>
    <t>103-894-279 - FRESHFORCE SHEARS - HERB</t>
  </si>
  <si>
    <t>104-014-011 - SLEEKSLICE COLLAPSIBLE HANDHEL</t>
  </si>
  <si>
    <t>104-051-011 - SALAD SPINNER (LARGE) - ARUGUL</t>
  </si>
  <si>
    <t>104-091-011 - SALAD SPINNER (SMALL) -</t>
  </si>
  <si>
    <t>104-211-011 - EMULSTIR - EMULSIFIER &amp; SALAD</t>
  </si>
  <si>
    <t>104-259-120 - SALADSHEARS - ARUGULA/MERINGUE</t>
  </si>
  <si>
    <t>104-260-120 - HERB'N SHEAR SET - ARUGULA/MER</t>
  </si>
  <si>
    <t>104-469-151 - OILWAND SILICONE OIL DISPENSER</t>
  </si>
  <si>
    <t>104-552-120 - EMULSTIR &amp; OIL MR. SALAD DRESS</t>
  </si>
  <si>
    <t>104-553-009 - OIL MR OIL MISTER - MERINGUE</t>
  </si>
  <si>
    <t>104-555-011 - EMULSTIR SALAD DRESSING MIXER</t>
  </si>
  <si>
    <t>104-571-120 - SALAD SET - EMULSIFIER 2.0 &amp; S</t>
  </si>
  <si>
    <t>104-600-011 - EMULSTIR SALAD DRESSING MIXER</t>
  </si>
  <si>
    <t>104-622-120 - PULL'N SLICE - ARUGULA/MERINGU</t>
  </si>
  <si>
    <t>104-622-224 - PULL'N SLICE - BLACK/GREY (V1.</t>
  </si>
  <si>
    <t>104-710-011 - CDU EMULSTIR SALAD DRESSING MI</t>
  </si>
  <si>
    <t>104-730-011 - SPINCYCLE SMALL SALAD SPINNER</t>
  </si>
  <si>
    <t>104-731-011 - SPINCYCLE LARGE SALAD SPINNER</t>
  </si>
  <si>
    <t>105-017-156 - SLEEKSTOR COLLAPSIBLE CUP AND</t>
  </si>
  <si>
    <t>106-166-081 - GRILL'N BBQ SKEWER</t>
  </si>
  <si>
    <t>106-167-081 - GRILL'N BBQ TURNER</t>
  </si>
  <si>
    <t>106-170-081 - GRILL'N BBQ SIFTER</t>
  </si>
  <si>
    <t>106-171-081 - GRILL'N BBQ GRINDER</t>
  </si>
  <si>
    <t>107-448-003 - BAR TAP ICER - STAINLESS (WS C</t>
  </si>
  <si>
    <t>107-449-003 - BAR PRO SHAKER - STAINLESS (WS</t>
  </si>
  <si>
    <t>107-621-218 - SWEET SPOT ICE CREAM MAKER - L</t>
  </si>
  <si>
    <t>107-621-219 - SWEET SPOT ICE CREAM MAKER - S</t>
  </si>
  <si>
    <t>107-627-218 - SWEET SPOT RECIPE MAKER - LAGO</t>
  </si>
  <si>
    <t>107-627-219 - SWEET SPOT RECIPE MAKER - SORB</t>
  </si>
  <si>
    <t>107-628-220 - SWEET SPOT SERVING SET -LAGOON</t>
  </si>
  <si>
    <t>107-629-218 - SWEET SPOT PINT STORAGE - LAGO</t>
  </si>
  <si>
    <t>107-629-219 - SWEET SPOT PINT STORAGE - SORB</t>
  </si>
  <si>
    <t>107-689-230 - SWEET SPOT COOKBOOK (WS CONTES</t>
  </si>
  <si>
    <t>107-815-218 - SWEET SPOT ICE CREAM MAKER</t>
  </si>
  <si>
    <t>107-815-219 - SWEET SPOT ICE CREAM MAKER</t>
  </si>
  <si>
    <t>107-821-251 - SWEET SPOT ICE CREAM SANDWICH</t>
  </si>
  <si>
    <t>108-554-192 - POCKET MACHINE - CHERRY/MANGO</t>
  </si>
  <si>
    <t>108-556-193 - COOKEASE COOKIE CUTTER AND STE</t>
  </si>
  <si>
    <t>108-557-005 - COOKEASE COOKIE CUTTER AND STE</t>
  </si>
  <si>
    <t>108-558-034 - COOKEASE COOKIE CUTTER AND STE</t>
  </si>
  <si>
    <t>108-562-200 - COOKIE STAMP COOKIE CUTTER &amp; S</t>
  </si>
  <si>
    <t>108-563-119 - COOKIE STAMP COOKIE CUTTER &amp; S</t>
  </si>
  <si>
    <t>108-564-194 - COOKIE STAMP COOKIE CUTTER &amp; S</t>
  </si>
  <si>
    <t>108-654-100 - COOKIE STAMP COOKIE CUTTER &amp; S</t>
  </si>
  <si>
    <t>108-655-100 - COOKIE STAMP COOKIE CUTTER &amp; S</t>
  </si>
  <si>
    <t>108-659-005 - CAKEWALK CAKE STAND KIT - CHER</t>
  </si>
  <si>
    <t>108-665-005 - SWEETWRITE DRIPLESS DECORATING</t>
  </si>
  <si>
    <t>108-666-226 - SUGAR COAT NESTING SPATULA SET</t>
  </si>
  <si>
    <t>108-666-246 - OFFSET SPATULA SET - KOHL'S</t>
  </si>
  <si>
    <t>108-667-226 - PASTRIO SCRAPER SET - WHITE/CH</t>
  </si>
  <si>
    <t>108-669-053 - COOKEASECOOKIE CUTTER AND STEN</t>
  </si>
  <si>
    <t>108-670-227 - COOKEASE COOKIE CUTTER AND STE</t>
  </si>
  <si>
    <t>108-775-005 - COOKIE MACHINE COOKIE GUN - CH</t>
  </si>
  <si>
    <t>108-776-005 - SUGAR CUBE (CUP) CAKE CARRIER</t>
  </si>
  <si>
    <t>108-777-005 - SWEET SHEET BAKING SHEET (SMAL</t>
  </si>
  <si>
    <t>108-778-005 - SWEET SHEET BAKING SHEET (LARG</t>
  </si>
  <si>
    <t>108-779-005 - SWEET SHEET BAKING SHEET SET -</t>
  </si>
  <si>
    <t>108-780-200 - COOKIE STAMP COOKIE CUTTER AND</t>
  </si>
  <si>
    <t>108-781-238 - COOKIE STAMP COOKIE CUTTER AND</t>
  </si>
  <si>
    <t>108-782-239 - COOKIE STAMP COOKIE CUTTER AND</t>
  </si>
  <si>
    <t>108-783-193 - COOKEASE COOKIE ROCKER AND STE</t>
  </si>
  <si>
    <t>108-784-005 - COOKEASE COOKIE ROCKER AND STE</t>
  </si>
  <si>
    <t>108-788-246 - BENCH SCRAPER SET - KOHL'S RED</t>
  </si>
  <si>
    <t>108-883-268 - MEASUREUP ADJUSTABLE BEAKERS</t>
  </si>
  <si>
    <t>108-884-268 - MEASUREUP ADJUSTABLE BEAKERS</t>
  </si>
  <si>
    <t>108-885-268 - MEASUREUP ADJUSTABLE BEAKERS</t>
  </si>
  <si>
    <t>108-886-268 - MEASUREUP ADJUSTABLE BEAKERS</t>
  </si>
  <si>
    <t>Pepper</t>
  </si>
  <si>
    <t>Count:</t>
  </si>
  <si>
    <t>#3 &amp; #4</t>
  </si>
  <si>
    <t>#5</t>
  </si>
  <si>
    <t>Last, First Name</t>
  </si>
  <si>
    <t>Ferguson, Alexia</t>
  </si>
  <si>
    <t>Farrell, Adele</t>
  </si>
  <si>
    <t>Gray, Max</t>
  </si>
  <si>
    <t>Morrison, George</t>
  </si>
  <si>
    <t>Moore, Connie</t>
  </si>
  <si>
    <t>Harrison, Fiona</t>
  </si>
  <si>
    <t>Reed, Maximilian</t>
  </si>
  <si>
    <t>Ellis, April</t>
  </si>
  <si>
    <t>Dixon, Stella</t>
  </si>
  <si>
    <t>Parker, Carl</t>
  </si>
  <si>
    <t>Stevens, Ned</t>
  </si>
  <si>
    <t>Kelly, Dainton</t>
  </si>
  <si>
    <t>Wilson, Charlie</t>
  </si>
  <si>
    <t>Cunningham, Julian</t>
  </si>
  <si>
    <t>Ryan, Derek</t>
  </si>
  <si>
    <t>Mason, Adison</t>
  </si>
  <si>
    <t>Cole, Ada</t>
  </si>
  <si>
    <t>Howard, Vanessa</t>
  </si>
  <si>
    <t>Murray, Amelia</t>
  </si>
  <si>
    <t>Fowler, Luke</t>
  </si>
  <si>
    <t>Alexander, Alfred</t>
  </si>
  <si>
    <t>Montgomery, Lilianna</t>
  </si>
  <si>
    <t>Richardson, Elise</t>
  </si>
  <si>
    <t>Williams, Nicholas</t>
  </si>
  <si>
    <t>Carroll, Julian</t>
  </si>
  <si>
    <t>Dixon, Kelsey</t>
  </si>
  <si>
    <t>Moore, Kelsey</t>
  </si>
  <si>
    <t>Mitchell, Andrew</t>
  </si>
  <si>
    <t>Cooper, Briony</t>
  </si>
  <si>
    <t>Brown, Nicole</t>
  </si>
  <si>
    <t>Montgomery, George</t>
  </si>
  <si>
    <t>Allen, Aiden</t>
  </si>
  <si>
    <t>Hawkins, Lydia</t>
  </si>
  <si>
    <t>Williams, Elise</t>
  </si>
  <si>
    <t>Parker, Alexander</t>
  </si>
  <si>
    <t>Martin, Ned</t>
  </si>
  <si>
    <t>Harrison, Stella</t>
  </si>
  <si>
    <t>Cunningham, Robert</t>
  </si>
  <si>
    <t>Anderson, Walter</t>
  </si>
  <si>
    <t>Murray, Kirsten</t>
  </si>
  <si>
    <t>Clark, Penelope</t>
  </si>
  <si>
    <t>Cooper, Aldus</t>
  </si>
  <si>
    <t>Stevens, Sofia</t>
  </si>
  <si>
    <t>Evans, Dainton</t>
  </si>
  <si>
    <t>Kelly, Andrew</t>
  </si>
  <si>
    <t>Murray, Alisa</t>
  </si>
  <si>
    <t>Craig, Haris</t>
  </si>
  <si>
    <t>Tucker, Michael</t>
  </si>
  <si>
    <t>Roberts, Chelsea</t>
  </si>
  <si>
    <t>Reed, Dominik</t>
  </si>
  <si>
    <t>Stewart, Roland</t>
  </si>
  <si>
    <t>Kelly, Cadie</t>
  </si>
  <si>
    <t>Edwards, Paul</t>
  </si>
  <si>
    <t>Mason, Daniel</t>
  </si>
  <si>
    <t>Thompson, Ned</t>
  </si>
  <si>
    <t>Morgan, Maximilian</t>
  </si>
  <si>
    <t>Montgomery, Arthur</t>
  </si>
  <si>
    <t>Russell, Alford</t>
  </si>
  <si>
    <t>Alexander, Maya</t>
  </si>
  <si>
    <t>Carroll, Daisy</t>
  </si>
  <si>
    <t>Andrews, Rafael</t>
  </si>
  <si>
    <t>Cole, James</t>
  </si>
  <si>
    <t>Williams, Camila</t>
  </si>
  <si>
    <t>Thompson, Richard</t>
  </si>
  <si>
    <t>Cameron, Max</t>
  </si>
  <si>
    <t>Dixon, Richard</t>
  </si>
  <si>
    <t>Kelly, Ryan</t>
  </si>
  <si>
    <t>Walker, Alexander</t>
  </si>
  <si>
    <t>Casey, Ada</t>
  </si>
  <si>
    <t>Miller, Kimberly</t>
  </si>
  <si>
    <t>Tucker, Cadie</t>
  </si>
  <si>
    <t>Anderson, Reid</t>
  </si>
  <si>
    <t>Reed, Tess</t>
  </si>
  <si>
    <t>Harper, Madaline</t>
  </si>
  <si>
    <t>Casey, Jasmine</t>
  </si>
  <si>
    <t>Cameron, Sofia</t>
  </si>
  <si>
    <t>Thomas, Tess</t>
  </si>
  <si>
    <t>Martin, Paige</t>
  </si>
  <si>
    <t>Hamilton, Amanda</t>
  </si>
  <si>
    <t>Morgan, Rubie</t>
  </si>
  <si>
    <t>Williams, Preston</t>
  </si>
  <si>
    <t>Kelly, Abraham</t>
  </si>
  <si>
    <t>Wright, Amy</t>
  </si>
  <si>
    <t>Higgins, Jared</t>
  </si>
  <si>
    <t>Adams, Aston</t>
  </si>
  <si>
    <t>Perkins, Justin</t>
  </si>
  <si>
    <t>Edwards, Dainton</t>
  </si>
  <si>
    <t>Barnes, Eddy</t>
  </si>
  <si>
    <t>Thomas, Adison</t>
  </si>
  <si>
    <t>Martin, Vincent</t>
  </si>
  <si>
    <t>Sullivan, Daniel</t>
  </si>
  <si>
    <t>Morrison, Ted</t>
  </si>
  <si>
    <t>Foster, Vivian</t>
  </si>
  <si>
    <t>Perkins, Sienna</t>
  </si>
  <si>
    <t>Robinson, Emily</t>
  </si>
  <si>
    <t>Murphy, Jared</t>
  </si>
  <si>
    <t>Kelley, Walter</t>
  </si>
  <si>
    <t>Armstrong, Edgar</t>
  </si>
  <si>
    <t>Roberts, Preston</t>
  </si>
  <si>
    <t>Thompson, Vanessa</t>
  </si>
  <si>
    <t>Ferguson, Dexter</t>
  </si>
  <si>
    <t>Turner, Edwin</t>
  </si>
  <si>
    <t>Brown, Isabella</t>
  </si>
  <si>
    <t>Brown, Brooke</t>
  </si>
  <si>
    <t>Adams, Savana</t>
  </si>
  <si>
    <t>Campbell, Alissa</t>
  </si>
  <si>
    <t>Barrett, Jack</t>
  </si>
  <si>
    <t>Scott, Paul</t>
  </si>
  <si>
    <t>Owens, Tess</t>
  </si>
  <si>
    <t>Williams, Sophia</t>
  </si>
  <si>
    <t>Morris, Carlos</t>
  </si>
  <si>
    <t>Farrell, Lana</t>
  </si>
  <si>
    <t>Stevens, Deanna</t>
  </si>
  <si>
    <t>Campbell, Alen</t>
  </si>
  <si>
    <t>Anderson, Amber</t>
  </si>
  <si>
    <t>Johnson, Victoria</t>
  </si>
  <si>
    <t>Murray, Lilianna</t>
  </si>
  <si>
    <t>Murray, Adrianna</t>
  </si>
  <si>
    <t>Taylor, Kellan</t>
  </si>
  <si>
    <t>Thompson, Maria</t>
  </si>
  <si>
    <t>Tucker, Ellia</t>
  </si>
  <si>
    <t>Clark, Savana</t>
  </si>
  <si>
    <t>Craig, Eric</t>
  </si>
  <si>
    <t>Henderson, Julian</t>
  </si>
  <si>
    <t>Hamilton, Connie</t>
  </si>
  <si>
    <t>Tucker, Sydney</t>
  </si>
  <si>
    <t>Clark, Catherine</t>
  </si>
  <si>
    <t>Hamilton, Dexter</t>
  </si>
  <si>
    <t>Ferguson, Maya</t>
  </si>
  <si>
    <t>Roberts, Adrian</t>
  </si>
  <si>
    <t>Wilson, Jenna</t>
  </si>
  <si>
    <t>Wells, Maya</t>
  </si>
  <si>
    <t>Perkins, Kevin</t>
  </si>
  <si>
    <t>Harper, Walter</t>
  </si>
  <si>
    <t>Cameron, Sawyer</t>
  </si>
  <si>
    <t>Richards, Briony</t>
  </si>
  <si>
    <t>Evans, Antony</t>
  </si>
  <si>
    <t>Bennett, Lilianna</t>
  </si>
  <si>
    <t>Smith, Vincent</t>
  </si>
  <si>
    <t>Wright, Tess</t>
  </si>
  <si>
    <t>Alexander, William</t>
  </si>
  <si>
    <t>Smith, Henry</t>
  </si>
  <si>
    <t>Morrison, Alina</t>
  </si>
  <si>
    <t>Grant, Paul</t>
  </si>
  <si>
    <t>West, Adrianna</t>
  </si>
  <si>
    <t>Mitchell, Lucia</t>
  </si>
  <si>
    <t>Payne, Freddie</t>
  </si>
  <si>
    <t>Thompson, Steven</t>
  </si>
  <si>
    <t>Smith, Chelsea</t>
  </si>
  <si>
    <t>Hunt, James</t>
  </si>
  <si>
    <t>Davis, Reid</t>
  </si>
  <si>
    <t>Riley, Dale</t>
  </si>
  <si>
    <t>Ross, Freddie</t>
  </si>
  <si>
    <t>Morrison, Lily</t>
  </si>
  <si>
    <t>Nelson, Caroline</t>
  </si>
  <si>
    <t>Campbell, Michael</t>
  </si>
  <si>
    <t>Harris, Stuart</t>
  </si>
  <si>
    <t>Murray, Lucas</t>
  </si>
  <si>
    <t>Cameron, Jasmine</t>
  </si>
  <si>
    <t>Crawford, Mary</t>
  </si>
  <si>
    <t>Murphy, Maya</t>
  </si>
  <si>
    <t>Grant, Samantha</t>
  </si>
  <si>
    <t>Wells, Sawyer</t>
  </si>
  <si>
    <t>Edwards, Kirsten</t>
  </si>
  <si>
    <t>Taylor, Tiana</t>
  </si>
  <si>
    <t>Cameron, Victor</t>
  </si>
  <si>
    <t>Douglas, Maddie</t>
  </si>
  <si>
    <t>Morrison, David</t>
  </si>
  <si>
    <t>Craig, Fiona</t>
  </si>
  <si>
    <t>Scott, Paige</t>
  </si>
  <si>
    <t>Harper, Amy</t>
  </si>
  <si>
    <t>Anderson, Adrianna</t>
  </si>
  <si>
    <t>Edwards, Alina</t>
  </si>
  <si>
    <t>Phillips, Natalie</t>
  </si>
  <si>
    <t>Johnson, Amanda</t>
  </si>
  <si>
    <t>Crawford, Kevin</t>
  </si>
  <si>
    <t>Morgan, Michelle</t>
  </si>
  <si>
    <t>Williams, Dominik</t>
  </si>
  <si>
    <t>Dixon, Julian</t>
  </si>
  <si>
    <t>Ryan, Paige</t>
  </si>
  <si>
    <t>Morrison, Ellia</t>
  </si>
  <si>
    <t>Baker, Carl</t>
  </si>
  <si>
    <t>Howard, Miley</t>
  </si>
  <si>
    <t>Moore, Blake</t>
  </si>
  <si>
    <t>Craig, Kellan</t>
  </si>
  <si>
    <t>Casey, Deanna</t>
  </si>
  <si>
    <t>West, Melanie</t>
  </si>
  <si>
    <t>Barnes, Harold</t>
  </si>
  <si>
    <t>Jones, Elise</t>
  </si>
  <si>
    <t>Howard, Lucas</t>
  </si>
  <si>
    <t>Richards, Blake</t>
  </si>
  <si>
    <t>Rogers, Abraham</t>
  </si>
  <si>
    <t>Myers, Fenton</t>
  </si>
  <si>
    <t>Payne, Gianna</t>
  </si>
  <si>
    <t>Hill, Luke</t>
  </si>
  <si>
    <t>Carroll, Jasmine</t>
  </si>
  <si>
    <t>Gibson, James</t>
  </si>
  <si>
    <t>Chapman, Alen</t>
  </si>
  <si>
    <t>Cameron, Belinda</t>
  </si>
  <si>
    <t>First Name</t>
  </si>
  <si>
    <t>Last Name</t>
  </si>
  <si>
    <t>April</t>
  </si>
  <si>
    <t>Abraham</t>
  </si>
  <si>
    <t>Ada</t>
  </si>
  <si>
    <t>Adele</t>
  </si>
  <si>
    <t>Adison</t>
  </si>
  <si>
    <t>Adrian</t>
  </si>
  <si>
    <t>Adrianna</t>
  </si>
  <si>
    <t>Aiden</t>
  </si>
  <si>
    <t>Aldus</t>
  </si>
  <si>
    <t>Alen</t>
  </si>
  <si>
    <t>Alexander</t>
  </si>
  <si>
    <t>Alexia</t>
  </si>
  <si>
    <t>Alford</t>
  </si>
  <si>
    <t>Alfred</t>
  </si>
  <si>
    <t>Alina</t>
  </si>
  <si>
    <t>Alisa</t>
  </si>
  <si>
    <t>Alissa</t>
  </si>
  <si>
    <t>Amanda</t>
  </si>
  <si>
    <t>Amber</t>
  </si>
  <si>
    <t>Amelia</t>
  </si>
  <si>
    <t>Amy</t>
  </si>
  <si>
    <t>Andrew</t>
  </si>
  <si>
    <t>Antony</t>
  </si>
  <si>
    <t>Arthur</t>
  </si>
  <si>
    <t>Aston</t>
  </si>
  <si>
    <t>Belinda</t>
  </si>
  <si>
    <t>Blake</t>
  </si>
  <si>
    <t>Briony</t>
  </si>
  <si>
    <t>Brooke</t>
  </si>
  <si>
    <t>Cadie</t>
  </si>
  <si>
    <t>Camila</t>
  </si>
  <si>
    <t>Carl</t>
  </si>
  <si>
    <t>Carlos</t>
  </si>
  <si>
    <t>Caroline</t>
  </si>
  <si>
    <t>Catherine</t>
  </si>
  <si>
    <t>Charlie</t>
  </si>
  <si>
    <t>Chelsea</t>
  </si>
  <si>
    <t>Connie</t>
  </si>
  <si>
    <t>Dainton</t>
  </si>
  <si>
    <t>Daisy</t>
  </si>
  <si>
    <t>Dale</t>
  </si>
  <si>
    <t>Daniel</t>
  </si>
  <si>
    <t>David</t>
  </si>
  <si>
    <t>Deanna</t>
  </si>
  <si>
    <t>Derek</t>
  </si>
  <si>
    <t>Dexter</t>
  </si>
  <si>
    <t>Dominik</t>
  </si>
  <si>
    <t>Eddy</t>
  </si>
  <si>
    <t>Edgar</t>
  </si>
  <si>
    <t>Edwin</t>
  </si>
  <si>
    <t>Elise</t>
  </si>
  <si>
    <t>Ellia</t>
  </si>
  <si>
    <t>Emily</t>
  </si>
  <si>
    <t>Eric</t>
  </si>
  <si>
    <t>Fenton</t>
  </si>
  <si>
    <t>Fiona</t>
  </si>
  <si>
    <t>Freddie</t>
  </si>
  <si>
    <t>George</t>
  </si>
  <si>
    <t>Gianna</t>
  </si>
  <si>
    <t>Haris</t>
  </si>
  <si>
    <t>Harold</t>
  </si>
  <si>
    <t>Henry</t>
  </si>
  <si>
    <t>Isabella</t>
  </si>
  <si>
    <t>Jack</t>
  </si>
  <si>
    <t>James</t>
  </si>
  <si>
    <t>Jared</t>
  </si>
  <si>
    <t>Jasmine</t>
  </si>
  <si>
    <t>Jenna</t>
  </si>
  <si>
    <t>Julian</t>
  </si>
  <si>
    <t>Justin</t>
  </si>
  <si>
    <t>Kellan</t>
  </si>
  <si>
    <t>Kelsey</t>
  </si>
  <si>
    <t>Kevin</t>
  </si>
  <si>
    <t>Kimberly</t>
  </si>
  <si>
    <t>Kirsten</t>
  </si>
  <si>
    <t>Lana</t>
  </si>
  <si>
    <t>Lilianna</t>
  </si>
  <si>
    <t>Lily</t>
  </si>
  <si>
    <t>Lucas</t>
  </si>
  <si>
    <t>Lucia</t>
  </si>
  <si>
    <t>Luke</t>
  </si>
  <si>
    <t>Lydia</t>
  </si>
  <si>
    <t>Madaline</t>
  </si>
  <si>
    <t>Maddie</t>
  </si>
  <si>
    <t>Maria</t>
  </si>
  <si>
    <t>Mary</t>
  </si>
  <si>
    <t>Max</t>
  </si>
  <si>
    <t>Maximilian</t>
  </si>
  <si>
    <t>Maya</t>
  </si>
  <si>
    <t>Melanie</t>
  </si>
  <si>
    <t>Michael</t>
  </si>
  <si>
    <t>Michelle</t>
  </si>
  <si>
    <t>Miley</t>
  </si>
  <si>
    <t>Natalie</t>
  </si>
  <si>
    <t>Ned</t>
  </si>
  <si>
    <t>Nicholas</t>
  </si>
  <si>
    <t>Nicole</t>
  </si>
  <si>
    <t>Paige</t>
  </si>
  <si>
    <t>Paul</t>
  </si>
  <si>
    <t>Penelope</t>
  </si>
  <si>
    <t>Preston</t>
  </si>
  <si>
    <t>Rafael</t>
  </si>
  <si>
    <t>Reid</t>
  </si>
  <si>
    <t>Richard</t>
  </si>
  <si>
    <t>Robert</t>
  </si>
  <si>
    <t>Roland</t>
  </si>
  <si>
    <t>Rubie</t>
  </si>
  <si>
    <t>Ryan</t>
  </si>
  <si>
    <t>Samantha</t>
  </si>
  <si>
    <t>Savana</t>
  </si>
  <si>
    <t>Sawyer</t>
  </si>
  <si>
    <t>Sienna</t>
  </si>
  <si>
    <t>Sofia</t>
  </si>
  <si>
    <t>Sophia</t>
  </si>
  <si>
    <t>Stella</t>
  </si>
  <si>
    <t>Steven</t>
  </si>
  <si>
    <t>Stuart</t>
  </si>
  <si>
    <t>Sydney</t>
  </si>
  <si>
    <t>Ted</t>
  </si>
  <si>
    <t>Tess</t>
  </si>
  <si>
    <t>Tiana</t>
  </si>
  <si>
    <t>Vanessa</t>
  </si>
  <si>
    <t>Victor</t>
  </si>
  <si>
    <t>Victoria</t>
  </si>
  <si>
    <t>Vincent</t>
  </si>
  <si>
    <t>Vivian</t>
  </si>
  <si>
    <t>Walter</t>
  </si>
  <si>
    <t>William</t>
  </si>
  <si>
    <t>Count of First</t>
  </si>
  <si>
    <t>a</t>
  </si>
  <si>
    <t>b</t>
  </si>
  <si>
    <t>Accountant</t>
  </si>
  <si>
    <t>Actor</t>
  </si>
  <si>
    <t>Aeroplane Pilot</t>
  </si>
  <si>
    <t>Agronomist</t>
  </si>
  <si>
    <t>Archeologist</t>
  </si>
  <si>
    <t>Architect</t>
  </si>
  <si>
    <t>Astronomer</t>
  </si>
  <si>
    <t>Auditor</t>
  </si>
  <si>
    <t>Baker</t>
  </si>
  <si>
    <t>Biochemist</t>
  </si>
  <si>
    <t>Botanist</t>
  </si>
  <si>
    <t>Carpenter</t>
  </si>
  <si>
    <t>Chef</t>
  </si>
  <si>
    <t>Chemist</t>
  </si>
  <si>
    <t>Composer</t>
  </si>
  <si>
    <t>Cook</t>
  </si>
  <si>
    <t>Dancer</t>
  </si>
  <si>
    <t>Driver</t>
  </si>
  <si>
    <t>Economist</t>
  </si>
  <si>
    <t>Electrician</t>
  </si>
  <si>
    <t>Engineer</t>
  </si>
  <si>
    <t>Fashion Designer</t>
  </si>
  <si>
    <t>Fine Artist</t>
  </si>
  <si>
    <t>Firefighter</t>
  </si>
  <si>
    <t>Florist</t>
  </si>
  <si>
    <t>Geologist</t>
  </si>
  <si>
    <t>Graphic Designer</t>
  </si>
  <si>
    <t>Hairdresser</t>
  </si>
  <si>
    <t>Historian</t>
  </si>
  <si>
    <t>Insurer</t>
  </si>
  <si>
    <t>Interior Designer</t>
  </si>
  <si>
    <t>Interpreter</t>
  </si>
  <si>
    <t>Jeweller</t>
  </si>
  <si>
    <t>Journalist</t>
  </si>
  <si>
    <t>Lawer</t>
  </si>
  <si>
    <t>Lecturer</t>
  </si>
  <si>
    <t>Manager</t>
  </si>
  <si>
    <t>Mathematician</t>
  </si>
  <si>
    <t>Mechanic</t>
  </si>
  <si>
    <t>Medic</t>
  </si>
  <si>
    <t>Meteorologist</t>
  </si>
  <si>
    <t>Pharmacist</t>
  </si>
  <si>
    <t>Physicist</t>
  </si>
  <si>
    <t>Police Officer</t>
  </si>
  <si>
    <t>Producer</t>
  </si>
  <si>
    <t>Programmer</t>
  </si>
  <si>
    <t>Salesman</t>
  </si>
  <si>
    <t>Scientist</t>
  </si>
  <si>
    <t>Singer</t>
  </si>
  <si>
    <t>Social Worker</t>
  </si>
  <si>
    <t>Teacher</t>
  </si>
  <si>
    <t>Veterinarian</t>
  </si>
  <si>
    <t>Occupation</t>
  </si>
  <si>
    <t>Adams</t>
  </si>
  <si>
    <t>Allen</t>
  </si>
  <si>
    <t>Anderson</t>
  </si>
  <si>
    <t>Andrews</t>
  </si>
  <si>
    <t>Armstrong</t>
  </si>
  <si>
    <t>Barnes</t>
  </si>
  <si>
    <t>Barrett</t>
  </si>
  <si>
    <t>Bennett</t>
  </si>
  <si>
    <t>Brown</t>
  </si>
  <si>
    <t>Cameron</t>
  </si>
  <si>
    <t>Campbell</t>
  </si>
  <si>
    <t>Carroll</t>
  </si>
  <si>
    <t>Casey</t>
  </si>
  <si>
    <t>Chapman</t>
  </si>
  <si>
    <t>Clark</t>
  </si>
  <si>
    <t>Cole</t>
  </si>
  <si>
    <t>Cooper</t>
  </si>
  <si>
    <t>Craig</t>
  </si>
  <si>
    <t>Crawford</t>
  </si>
  <si>
    <t>Cunningham</t>
  </si>
  <si>
    <t>Davis</t>
  </si>
  <si>
    <t>Dixon</t>
  </si>
  <si>
    <t>Douglas</t>
  </si>
  <si>
    <t>Edwards</t>
  </si>
  <si>
    <t>Ellis</t>
  </si>
  <si>
    <t>Evans</t>
  </si>
  <si>
    <t>Farrell</t>
  </si>
  <si>
    <t>Ferguson</t>
  </si>
  <si>
    <t>Foster</t>
  </si>
  <si>
    <t>Fowler</t>
  </si>
  <si>
    <t>Gibson</t>
  </si>
  <si>
    <t>Grant</t>
  </si>
  <si>
    <t>Gray</t>
  </si>
  <si>
    <t>Hamilton</t>
  </si>
  <si>
    <t>Harper</t>
  </si>
  <si>
    <t>Harris</t>
  </si>
  <si>
    <t>Harrison</t>
  </si>
  <si>
    <t>Hawkins</t>
  </si>
  <si>
    <t>Henderson</t>
  </si>
  <si>
    <t>Higgins</t>
  </si>
  <si>
    <t>Hill</t>
  </si>
  <si>
    <t>Howard</t>
  </si>
  <si>
    <t>Hunt</t>
  </si>
  <si>
    <t>Johnson</t>
  </si>
  <si>
    <t>Jones</t>
  </si>
  <si>
    <t>Kelley</t>
  </si>
  <si>
    <t>Kelly</t>
  </si>
  <si>
    <t>Martin</t>
  </si>
  <si>
    <t>Mason</t>
  </si>
  <si>
    <t>Miller</t>
  </si>
  <si>
    <t>Mitchell</t>
  </si>
  <si>
    <t>Montgomery</t>
  </si>
  <si>
    <t>Moore</t>
  </si>
  <si>
    <t>Morgan</t>
  </si>
  <si>
    <t>Morris</t>
  </si>
  <si>
    <t>Morrison</t>
  </si>
  <si>
    <t>Murphy</t>
  </si>
  <si>
    <t>Murray</t>
  </si>
  <si>
    <t>Myers</t>
  </si>
  <si>
    <t>Nelson</t>
  </si>
  <si>
    <t>Owens</t>
  </si>
  <si>
    <t>Payne</t>
  </si>
  <si>
    <t>Phillips</t>
  </si>
  <si>
    <t>Reed</t>
  </si>
  <si>
    <t>Richards</t>
  </si>
  <si>
    <t>Richardson</t>
  </si>
  <si>
    <t>Riley</t>
  </si>
  <si>
    <t>Roberts</t>
  </si>
  <si>
    <t>Robinson</t>
  </si>
  <si>
    <t>Rogers</t>
  </si>
  <si>
    <t>Ross</t>
  </si>
  <si>
    <t>Russell</t>
  </si>
  <si>
    <t>Stevens</t>
  </si>
  <si>
    <t>Stewart</t>
  </si>
  <si>
    <t>Sullivan</t>
  </si>
  <si>
    <t>Taylor</t>
  </si>
  <si>
    <t>Thomas</t>
  </si>
  <si>
    <t>Thompson</t>
  </si>
  <si>
    <t>Tucker</t>
  </si>
  <si>
    <t>Turner</t>
  </si>
  <si>
    <t>Walker</t>
  </si>
  <si>
    <t>Wells</t>
  </si>
  <si>
    <t>West</t>
  </si>
  <si>
    <t>Williams</t>
  </si>
  <si>
    <t>Wilson</t>
  </si>
  <si>
    <t>Wright</t>
  </si>
  <si>
    <t>Age</t>
  </si>
  <si>
    <t>Count of Last</t>
  </si>
  <si>
    <t>Movie Name</t>
  </si>
  <si>
    <t>Revenue (M)</t>
  </si>
  <si>
    <t>Ratings</t>
  </si>
  <si>
    <t>Avengers Endgame</t>
  </si>
  <si>
    <t>Another Movie</t>
  </si>
  <si>
    <t>Gone with the wind</t>
  </si>
  <si>
    <t>Came with the wind</t>
  </si>
  <si>
    <t>The last of mohican</t>
  </si>
  <si>
    <t>Batman</t>
  </si>
  <si>
    <t>The first of mohican</t>
  </si>
  <si>
    <t>Speed</t>
  </si>
  <si>
    <t>The Martian</t>
  </si>
  <si>
    <t>Godzilla</t>
  </si>
  <si>
    <t>Matrix</t>
  </si>
  <si>
    <t>The Matrix</t>
  </si>
  <si>
    <t>Starwar</t>
  </si>
  <si>
    <t>Titanic</t>
  </si>
  <si>
    <t>The Goodfather</t>
  </si>
  <si>
    <t>The Godfather</t>
  </si>
  <si>
    <t>The Wizard of Oz</t>
  </si>
  <si>
    <t>The Wizard of 0z</t>
  </si>
  <si>
    <t>Chauncey|Motley|Affiliated With Travelodge|63 E Aurora Dr|Orlando|Orange|FL|32804|407-413-4842|407-557-8857|chauncey_motley@aol.com|http://www.affiliatedwithtravelodge.com</t>
  </si>
  <si>
    <t>Weight</t>
  </si>
  <si>
    <t>Domestic Gross $</t>
  </si>
  <si>
    <t>The Dark Knight Rises</t>
  </si>
  <si>
    <t>The Hunger Games: Catching Fire</t>
  </si>
  <si>
    <t>Iron Man 3</t>
  </si>
  <si>
    <t>The Hunger Games</t>
  </si>
  <si>
    <t>Frozen</t>
  </si>
  <si>
    <t>Harry Potter and the Deathly Hallows: Part 2</t>
  </si>
  <si>
    <t>Despicable Me 2</t>
  </si>
  <si>
    <t>Transformers: Dark of the Moon</t>
  </si>
  <si>
    <t>Skyfall</t>
  </si>
  <si>
    <t>The Hobbit: An Unexpected Journey</t>
  </si>
  <si>
    <t>The Twilight Saga: Breaking Dawn - Part 2</t>
  </si>
  <si>
    <t>Man of Steel</t>
  </si>
  <si>
    <t>The Twilight Saga: Breaking Dawn - Part 1</t>
  </si>
  <si>
    <t>Gravity</t>
  </si>
  <si>
    <t>The Amazing Spider-Man</t>
  </si>
  <si>
    <t>The Hobbit: The Desolation of Smaug</t>
  </si>
  <si>
    <t>Pirates of the Caribbean: On Stranger Tides</t>
  </si>
  <si>
    <t>Fast and Furious 6</t>
  </si>
  <si>
    <t>Brave</t>
  </si>
  <si>
    <t>Oz the Great and Powerful</t>
  </si>
  <si>
    <t>Star Trek Into Darkness</t>
  </si>
  <si>
    <t>Madagascar 3: Europe&amp;#39;s Most Wanted</t>
  </si>
  <si>
    <t>Fast Five</t>
  </si>
  <si>
    <t>Mission: Impossible - Ghost Protocol</t>
  </si>
  <si>
    <t>Year</t>
  </si>
  <si>
    <t>Harry Potter and the Deathly</t>
  </si>
  <si>
    <t>Transformers: Dark of the Sun</t>
  </si>
  <si>
    <t>The Twilight Saga: Breaking Dawn</t>
  </si>
  <si>
    <t>Pirates of the Caribbean: On Stranger Waves</t>
  </si>
  <si>
    <t>Dark night Risessssssssss</t>
  </si>
  <si>
    <t>The Hungry Games</t>
  </si>
  <si>
    <t>Skyfalling</t>
  </si>
  <si>
    <t>Hobbit: Journey</t>
  </si>
  <si>
    <t>The Twilight: Breaking Dawn</t>
  </si>
  <si>
    <t>The Amazing Spidey Men</t>
  </si>
  <si>
    <t>The Hunger Games: Catching Fires</t>
  </si>
  <si>
    <t>Frezon</t>
  </si>
  <si>
    <t>Despicable Men</t>
  </si>
  <si>
    <t>Man of Steele</t>
  </si>
  <si>
    <t>The Hobbit: The Desolation of Smug</t>
  </si>
  <si>
    <t>Fast and Curious</t>
  </si>
  <si>
    <t>OrderDate</t>
  </si>
  <si>
    <t>Region</t>
  </si>
  <si>
    <t>Rep</t>
  </si>
  <si>
    <t>Units</t>
  </si>
  <si>
    <t>UnitCost</t>
  </si>
  <si>
    <t>Total</t>
  </si>
  <si>
    <t>WeekDay</t>
  </si>
  <si>
    <t>Central</t>
  </si>
  <si>
    <t>Jardine</t>
  </si>
  <si>
    <t>Binder</t>
  </si>
  <si>
    <t>Wednesday</t>
  </si>
  <si>
    <t>Friday</t>
  </si>
  <si>
    <t>Kivell</t>
  </si>
  <si>
    <t>Tuesday</t>
  </si>
  <si>
    <t>Gill</t>
  </si>
  <si>
    <t>Sunday</t>
  </si>
  <si>
    <t>Desk</t>
  </si>
  <si>
    <t>Monday</t>
  </si>
  <si>
    <t>Saturday</t>
  </si>
  <si>
    <t>Pen</t>
  </si>
  <si>
    <t>Pen Set</t>
  </si>
  <si>
    <t>Pencil</t>
  </si>
  <si>
    <t>Thursday</t>
  </si>
  <si>
    <t>East</t>
  </si>
  <si>
    <t>Parent</t>
  </si>
  <si>
    <t>Sorvino</t>
  </si>
  <si>
    <t>ProductID</t>
  </si>
  <si>
    <t>Name</t>
  </si>
  <si>
    <t>ProductNumber</t>
  </si>
  <si>
    <t>Color</t>
  </si>
  <si>
    <t>StandardCost</t>
  </si>
  <si>
    <t>ListPrice</t>
  </si>
  <si>
    <t>Size</t>
  </si>
  <si>
    <t>ProductCategoryID</t>
  </si>
  <si>
    <t>ProductModelID</t>
  </si>
  <si>
    <t>HL Road Frame - Black, 58</t>
  </si>
  <si>
    <t>FR-R92B-58</t>
  </si>
  <si>
    <t>Black</t>
  </si>
  <si>
    <t>HL Road Frame - Red, 58</t>
  </si>
  <si>
    <t>FR-R92R-58</t>
  </si>
  <si>
    <t>Red</t>
  </si>
  <si>
    <t>Sport-100 Helmet, Red</t>
  </si>
  <si>
    <t>HL-U509-R</t>
  </si>
  <si>
    <t>NULL</t>
  </si>
  <si>
    <t>Sport-100 Helmet, Black</t>
  </si>
  <si>
    <t>HL-U509</t>
  </si>
  <si>
    <t>Mountain Bike Socks, M</t>
  </si>
  <si>
    <t>SO-B909-M</t>
  </si>
  <si>
    <t>White</t>
  </si>
  <si>
    <t>Mountain Bike Socks, L</t>
  </si>
  <si>
    <t>SO-B909-L</t>
  </si>
  <si>
    <t>Sport-100 Helmet, Blue</t>
  </si>
  <si>
    <t>HL-U509-B</t>
  </si>
  <si>
    <t>Blue</t>
  </si>
  <si>
    <t>AWC Logo Cap</t>
  </si>
  <si>
    <t>CA-1098</t>
  </si>
  <si>
    <t>Multi</t>
  </si>
  <si>
    <t>Long-Sleeve Logo Jersey, S</t>
  </si>
  <si>
    <t>LJ-0192-S</t>
  </si>
  <si>
    <t>Long-Sleeve Logo Jersey, M</t>
  </si>
  <si>
    <t>LJ-0192-M</t>
  </si>
  <si>
    <t>Long-Sleeve Logo Jersey, L</t>
  </si>
  <si>
    <t>LJ-0192-L</t>
  </si>
  <si>
    <t>Long-Sleeve Logo Jersey, XL</t>
  </si>
  <si>
    <t>LJ-0192-X</t>
  </si>
  <si>
    <t>XL</t>
  </si>
  <si>
    <t>HL Road Frame - Red, 62</t>
  </si>
  <si>
    <t>FR-R92R-62</t>
  </si>
  <si>
    <t>HL Road Frame - Red, 44</t>
  </si>
  <si>
    <t>FR-R92R-44</t>
  </si>
  <si>
    <t>HL Road Frame - Red, 48</t>
  </si>
  <si>
    <t>FR-R92R-48</t>
  </si>
  <si>
    <t>HL Road Frame - Red, 52</t>
  </si>
  <si>
    <t>FR-R92R-52</t>
  </si>
  <si>
    <t>HL Road Frame - Red, 56</t>
  </si>
  <si>
    <t>FR-R92R-56</t>
  </si>
  <si>
    <t>LL Road Frame - Black, 58</t>
  </si>
  <si>
    <t>FR-R38B-58</t>
  </si>
  <si>
    <t>LL Road Frame - Black, 60</t>
  </si>
  <si>
    <t>FR-R38B-60</t>
  </si>
  <si>
    <t>LL Road Frame - Black, 62</t>
  </si>
  <si>
    <t>FR-R38B-62</t>
  </si>
  <si>
    <t>LL Road Frame - Red, 44</t>
  </si>
  <si>
    <t>FR-R38R-44</t>
  </si>
  <si>
    <t>LL Road Frame - Red, 48</t>
  </si>
  <si>
    <t>FR-R38R-48</t>
  </si>
  <si>
    <t>LL Road Frame - Red, 52</t>
  </si>
  <si>
    <t>FR-R38R-52</t>
  </si>
  <si>
    <t>LL Road Frame - Red, 58</t>
  </si>
  <si>
    <t>FR-R38R-58</t>
  </si>
  <si>
    <t>LL Road Frame - Red, 60</t>
  </si>
  <si>
    <t>FR-R38R-60</t>
  </si>
  <si>
    <t>LL Road Frame - Red, 62</t>
  </si>
  <si>
    <t>FR-R38R-62</t>
  </si>
  <si>
    <t>ML Road Frame - Red, 44</t>
  </si>
  <si>
    <t>FR-R72R-44</t>
  </si>
  <si>
    <t>ML Road Frame - Red, 48</t>
  </si>
  <si>
    <t>FR-R72R-48</t>
  </si>
  <si>
    <t>ML Road Frame - Red, 52</t>
  </si>
  <si>
    <t>FR-R72R-52</t>
  </si>
  <si>
    <t>ML Road Frame - Red, 58</t>
  </si>
  <si>
    <t>FR-R72R-58</t>
  </si>
  <si>
    <t>ML Road Frame - Red, 60</t>
  </si>
  <si>
    <t>FR-R72R-60</t>
  </si>
  <si>
    <t>LL Road Frame - Black, 44</t>
  </si>
  <si>
    <t>FR-R38B-44</t>
  </si>
  <si>
    <t>LL Road Frame - Black, 48</t>
  </si>
  <si>
    <t>FR-R38B-48</t>
  </si>
  <si>
    <t>LL Road Frame - Black, 52</t>
  </si>
  <si>
    <t>FR-R38B-52</t>
  </si>
  <si>
    <t>HL Mountain Frame - Silver, 42</t>
  </si>
  <si>
    <t>FR-M94S-42</t>
  </si>
  <si>
    <t>Silver</t>
  </si>
  <si>
    <t>HL Mountain Frame - Silver, 44</t>
  </si>
  <si>
    <t>FR-M94S-44</t>
  </si>
  <si>
    <t>HL Mountain Frame - Silver, 48</t>
  </si>
  <si>
    <t>FR-M94S-52</t>
  </si>
  <si>
    <t>HL Mountain Frame - Silver, 46</t>
  </si>
  <si>
    <t>FR-M94S-46</t>
  </si>
  <si>
    <t>HL Mountain Frame - Black, 42</t>
  </si>
  <si>
    <t>FR-M94B-42</t>
  </si>
  <si>
    <t>HL Mountain Frame - Black, 44</t>
  </si>
  <si>
    <t>FR-M94B-44</t>
  </si>
  <si>
    <t>HL Mountain Frame - Black, 48</t>
  </si>
  <si>
    <t>FR-M94B-48</t>
  </si>
  <si>
    <t>HL Mountain Frame - Black, 46</t>
  </si>
  <si>
    <t>FR-M94B-46</t>
  </si>
  <si>
    <t>HL Mountain Frame - Black, 38</t>
  </si>
  <si>
    <t>FR-M94B-38</t>
  </si>
  <si>
    <t>HL Mountain Frame - Silver, 38</t>
  </si>
  <si>
    <t>FR-M94S-38</t>
  </si>
  <si>
    <t>Road-150 Red, 62</t>
  </si>
  <si>
    <t>BK-R93R-62</t>
  </si>
  <si>
    <t>Road-150 Red, 44</t>
  </si>
  <si>
    <t>BK-R93R-44</t>
  </si>
  <si>
    <t>Road-150 Red, 48</t>
  </si>
  <si>
    <t>BK-R93R-48</t>
  </si>
  <si>
    <t>Road-150 Red, 52</t>
  </si>
  <si>
    <t>BK-R93R-52</t>
  </si>
  <si>
    <t>Road-150 Red, 56</t>
  </si>
  <si>
    <t>BK-R93R-56</t>
  </si>
  <si>
    <t>Road-450 Red, 58</t>
  </si>
  <si>
    <t>BK-R68R-58</t>
  </si>
  <si>
    <t>Road-450 Red, 60</t>
  </si>
  <si>
    <t>BK-R68R-60</t>
  </si>
  <si>
    <t>Road-450 Red, 44</t>
  </si>
  <si>
    <t>BK-R68R-44</t>
  </si>
  <si>
    <t>Road-450 Red, 48</t>
  </si>
  <si>
    <t>BK-R68R-48</t>
  </si>
  <si>
    <t>Road-450 Red, 52</t>
  </si>
  <si>
    <t>BK-R68R-52</t>
  </si>
  <si>
    <t>Road-650 Red, 58</t>
  </si>
  <si>
    <t>BK-R50R-58</t>
  </si>
  <si>
    <t>Road-650 Red, 60</t>
  </si>
  <si>
    <t>BK-R50R-60</t>
  </si>
  <si>
    <t>Road-650 Red, 62</t>
  </si>
  <si>
    <t>BK-R50R-62</t>
  </si>
  <si>
    <t>Road-650 Red, 44</t>
  </si>
  <si>
    <t>BK-R50R-44</t>
  </si>
  <si>
    <t>Road-650 Red, 48</t>
  </si>
  <si>
    <t>BK-R50R-48</t>
  </si>
  <si>
    <t>Road-650 Red, 52</t>
  </si>
  <si>
    <t>BK-R50R-52</t>
  </si>
  <si>
    <t>Road-650 Black, 58</t>
  </si>
  <si>
    <t>BK-R50B-58</t>
  </si>
  <si>
    <t>Road-650 Black, 60</t>
  </si>
  <si>
    <t>BK-R50B-60</t>
  </si>
  <si>
    <t>Road-650 Black, 62</t>
  </si>
  <si>
    <t>BK-R50B-62</t>
  </si>
  <si>
    <t>Road-650 Black, 44</t>
  </si>
  <si>
    <t>BK-R50B-44</t>
  </si>
  <si>
    <t>Road-650 Black, 48</t>
  </si>
  <si>
    <t>BK-R50B-48</t>
  </si>
  <si>
    <t>Road-650 Black, 52</t>
  </si>
  <si>
    <t>BK-R50B-52</t>
  </si>
  <si>
    <t>Mountain-100 Silver, 38</t>
  </si>
  <si>
    <t>BK-M82S-38</t>
  </si>
  <si>
    <t>Mountain-100 Silver, 42</t>
  </si>
  <si>
    <t>BK-M82S-42</t>
  </si>
  <si>
    <t>Mountain-100 Silver, 44</t>
  </si>
  <si>
    <t>BK-M82S-44</t>
  </si>
  <si>
    <t>Mountain-100 Silver, 48</t>
  </si>
  <si>
    <t>BK-M82S-48</t>
  </si>
  <si>
    <t>Mountain-100 Black, 38</t>
  </si>
  <si>
    <t>BK-M82B-38</t>
  </si>
  <si>
    <t>Mountain-100 Black, 42</t>
  </si>
  <si>
    <t>BK-M82B-42</t>
  </si>
  <si>
    <t>Mountain-100 Black, 44</t>
  </si>
  <si>
    <t>BK-M82B-44</t>
  </si>
  <si>
    <t>Mountain-100 Black, 48</t>
  </si>
  <si>
    <t>BK-M82B-48</t>
  </si>
  <si>
    <t>Mountain-200 Silver, 38</t>
  </si>
  <si>
    <t>BK-M68S-38</t>
  </si>
  <si>
    <t>Mountain-200 Silver, 42</t>
  </si>
  <si>
    <t>BK-M68S-42</t>
  </si>
  <si>
    <t>Mountain-200 Silver, 46</t>
  </si>
  <si>
    <t>BK-M68S-46</t>
  </si>
  <si>
    <t>Mountain-200 Black, 38</t>
  </si>
  <si>
    <t>BK-M68B-38</t>
  </si>
  <si>
    <t>Mountain-200 Black, 42</t>
  </si>
  <si>
    <t>BK-M68B-42</t>
  </si>
  <si>
    <t>Mountain-200 Black, 46</t>
  </si>
  <si>
    <t>BK-M68B-46</t>
  </si>
  <si>
    <t>Mountain-300 Black, 38</t>
  </si>
  <si>
    <t>BK-M47B-38</t>
  </si>
  <si>
    <t>Mountain-300 Black, 40</t>
  </si>
  <si>
    <t>BK-M47B-40</t>
  </si>
  <si>
    <t>Mountain-300 Black, 44</t>
  </si>
  <si>
    <t>BK-M47B-44</t>
  </si>
  <si>
    <t>Mountain-300 Black, 48</t>
  </si>
  <si>
    <t>BK-M47B-48</t>
  </si>
  <si>
    <t>Road-250 Red, 44</t>
  </si>
  <si>
    <t>BK-R89R-44</t>
  </si>
  <si>
    <t>Road-250 Red, 48</t>
  </si>
  <si>
    <t>BK-R89R-48</t>
  </si>
  <si>
    <t>Road-250 Red, 52</t>
  </si>
  <si>
    <t>BK-R89R-52</t>
  </si>
  <si>
    <t>Road-250 Red, 58</t>
  </si>
  <si>
    <t>BK-R89R-58</t>
  </si>
  <si>
    <t>Road-250 Black, 44</t>
  </si>
  <si>
    <t>BK-R89B-44</t>
  </si>
  <si>
    <t>Road-250 Black, 48</t>
  </si>
  <si>
    <t>BK-R89B-48</t>
  </si>
  <si>
    <t>Road-250 Black, 52</t>
  </si>
  <si>
    <t>BK-R89B-52</t>
  </si>
  <si>
    <t>Road-250 Black, 58</t>
  </si>
  <si>
    <t>BK-R89B-58</t>
  </si>
  <si>
    <t>Road-550-W Yellow, 38</t>
  </si>
  <si>
    <t>BK-R64Y-38</t>
  </si>
  <si>
    <t>Yellow</t>
  </si>
  <si>
    <t>Road-550-W Yellow, 40</t>
  </si>
  <si>
    <t>BK-R64Y-40</t>
  </si>
  <si>
    <t>Road-550-W Yellow, 42</t>
  </si>
  <si>
    <t>BK-R64Y-42</t>
  </si>
  <si>
    <t>Road-550-W Yellow, 44</t>
  </si>
  <si>
    <t>BK-R64Y-44</t>
  </si>
  <si>
    <t>Road-550-W Yellow, 48</t>
  </si>
  <si>
    <t>BK-R64Y-48</t>
  </si>
  <si>
    <t>LL Fork</t>
  </si>
  <si>
    <t>FK-1639</t>
  </si>
  <si>
    <t>ML Fork</t>
  </si>
  <si>
    <t>FK-5136</t>
  </si>
  <si>
    <t>HL Fork</t>
  </si>
  <si>
    <t>FK-9939</t>
  </si>
  <si>
    <t>LL Headset</t>
  </si>
  <si>
    <t>HS-0296</t>
  </si>
  <si>
    <t>ML Headset</t>
  </si>
  <si>
    <t>HS-2451</t>
  </si>
  <si>
    <t>HL Headset</t>
  </si>
  <si>
    <t>HS-3479</t>
  </si>
  <si>
    <t>LL Mountain Handlebars</t>
  </si>
  <si>
    <t>HB-M243</t>
  </si>
  <si>
    <t>ML Mountain Handlebars</t>
  </si>
  <si>
    <t>HB-M763</t>
  </si>
  <si>
    <t>HL Mountain Handlebars</t>
  </si>
  <si>
    <t>HB-M918</t>
  </si>
  <si>
    <t>LL Road Handlebars</t>
  </si>
  <si>
    <t>HB-R504</t>
  </si>
  <si>
    <t>ML Road Handlebars</t>
  </si>
  <si>
    <t>HB-R720</t>
  </si>
  <si>
    <t>HL Road Handlebars</t>
  </si>
  <si>
    <t>HB-R956</t>
  </si>
  <si>
    <t>ML Mountain Frame - Black, 38</t>
  </si>
  <si>
    <t>FR-M63B-38</t>
  </si>
  <si>
    <t>LL Mountain Front Wheel</t>
  </si>
  <si>
    <t>FW-M423</t>
  </si>
  <si>
    <t>ML Mountain Front Wheel</t>
  </si>
  <si>
    <t>FW-M762</t>
  </si>
  <si>
    <t>HL Mountain Front Wheel</t>
  </si>
  <si>
    <t>FW-M928</t>
  </si>
  <si>
    <t>LL Road Front Wheel</t>
  </si>
  <si>
    <t>FW-R623</t>
  </si>
  <si>
    <t>ML Road Front Wheel</t>
  </si>
  <si>
    <t>FW-R762</t>
  </si>
  <si>
    <t>HL Road Front Wheel</t>
  </si>
  <si>
    <t>FW-R820</t>
  </si>
  <si>
    <t>Touring Front Wheel</t>
  </si>
  <si>
    <t>FW-T905</t>
  </si>
  <si>
    <t>ML Road Frame-W - Yellow, 38</t>
  </si>
  <si>
    <t>FR-R72Y-38</t>
  </si>
  <si>
    <t>LL Mountain Rear Wheel</t>
  </si>
  <si>
    <t>RW-M423</t>
  </si>
  <si>
    <t>ML Mountain Rear Wheel</t>
  </si>
  <si>
    <t>RW-M762</t>
  </si>
  <si>
    <t>HL Mountain Rear Wheel</t>
  </si>
  <si>
    <t>RW-M928</t>
  </si>
  <si>
    <t>LL Road Rear Wheel</t>
  </si>
  <si>
    <t>RW-R623</t>
  </si>
  <si>
    <t>ML Road Rear Wheel</t>
  </si>
  <si>
    <t>RW-R762</t>
  </si>
  <si>
    <t>HL Road Rear Wheel</t>
  </si>
  <si>
    <t>RW-R820</t>
  </si>
  <si>
    <t>Touring Rear Wheel</t>
  </si>
  <si>
    <t>RW-T905</t>
  </si>
  <si>
    <t>ML Mountain Frame - Black, 40</t>
  </si>
  <si>
    <t>FR-M63B-40</t>
  </si>
  <si>
    <t>ML Mountain Frame - Black, 44</t>
  </si>
  <si>
    <t>FR-M63B-44</t>
  </si>
  <si>
    <t>ML Mountain Frame - Black, 48</t>
  </si>
  <si>
    <t>FR-M63B-48</t>
  </si>
  <si>
    <t>ML Road Frame-W - Yellow, 40</t>
  </si>
  <si>
    <t>FR-R72Y-40</t>
  </si>
  <si>
    <t>ML Road Frame-W - Yellow, 42</t>
  </si>
  <si>
    <t>FR-R72Y-42</t>
  </si>
  <si>
    <t>ML Road Frame-W - Yellow, 44</t>
  </si>
  <si>
    <t>FR-R72Y-44</t>
  </si>
  <si>
    <t>ML Road Frame-W - Yellow, 48</t>
  </si>
  <si>
    <t>FR-R72Y-48</t>
  </si>
  <si>
    <t>HL Road Frame - Black, 62</t>
  </si>
  <si>
    <t>FR-R92B-62</t>
  </si>
  <si>
    <t>HL Road Frame - Black, 44</t>
  </si>
  <si>
    <t>FR-R92B-44</t>
  </si>
  <si>
    <t>HL Road Frame - Black, 48</t>
  </si>
  <si>
    <t>FR-R92B-48</t>
  </si>
  <si>
    <t>HL Road Frame - Black, 52</t>
  </si>
  <si>
    <t>FR-R92B-52</t>
  </si>
  <si>
    <t>Men's Sports Shorts, S</t>
  </si>
  <si>
    <t>SH-M897-S</t>
  </si>
  <si>
    <t>Touring-Panniers, Large</t>
  </si>
  <si>
    <t>PA-T100</t>
  </si>
  <si>
    <t>Grey</t>
  </si>
  <si>
    <t>Cable Lock</t>
  </si>
  <si>
    <t>LO-C100</t>
  </si>
  <si>
    <t>Minipump</t>
  </si>
  <si>
    <t>PU-0452</t>
  </si>
  <si>
    <t>Mountain Pump</t>
  </si>
  <si>
    <t>PU-M044</t>
  </si>
  <si>
    <t>Taillights - Battery-Powered</t>
  </si>
  <si>
    <t>LT-T990</t>
  </si>
  <si>
    <t>Headlights - Dual-Beam</t>
  </si>
  <si>
    <t>LT-H902</t>
  </si>
  <si>
    <t>Headlights - Weatherproof</t>
  </si>
  <si>
    <t>LT-H903</t>
  </si>
  <si>
    <t>Men's Sports Shorts, M</t>
  </si>
  <si>
    <t>SH-M897-M</t>
  </si>
  <si>
    <t>Men's Sports Shorts, L</t>
  </si>
  <si>
    <t>SH-M897-L</t>
  </si>
  <si>
    <t>Men's Sports Shorts, XL</t>
  </si>
  <si>
    <t>SH-M897-X</t>
  </si>
  <si>
    <t>Women's Tights, S</t>
  </si>
  <si>
    <t>TG-W091-S</t>
  </si>
  <si>
    <t>Women's Tights, M</t>
  </si>
  <si>
    <t>TG-W091-M</t>
  </si>
  <si>
    <t>Women's Tights, L</t>
  </si>
  <si>
    <t>TG-W091-L</t>
  </si>
  <si>
    <t>Men's Bib-Shorts, S</t>
  </si>
  <si>
    <t>SB-M891-S</t>
  </si>
  <si>
    <t>Men's Bib-Shorts, M</t>
  </si>
  <si>
    <t>SB-M891-M</t>
  </si>
  <si>
    <t>Men's Bib-Shorts, L</t>
  </si>
  <si>
    <t>SB-M891-L</t>
  </si>
  <si>
    <t>Half-Finger Gloves, S</t>
  </si>
  <si>
    <t>GL-H102-S</t>
  </si>
  <si>
    <t>Half-Finger Gloves, M</t>
  </si>
  <si>
    <t>GL-H102-M</t>
  </si>
  <si>
    <t>Half-Finger Gloves, L</t>
  </si>
  <si>
    <t>GL-H102-L</t>
  </si>
  <si>
    <t>Full-Finger Gloves, S</t>
  </si>
  <si>
    <t>GL-F110-S</t>
  </si>
  <si>
    <t>Full-Finger Gloves, M</t>
  </si>
  <si>
    <t>GL-F110-M</t>
  </si>
  <si>
    <t>Full-Finger Gloves, L</t>
  </si>
  <si>
    <t>GL-F110-L</t>
  </si>
  <si>
    <t>Classic Vest, S</t>
  </si>
  <si>
    <t>VE-C304-S</t>
  </si>
  <si>
    <t>Classic Vest, M</t>
  </si>
  <si>
    <t>VE-C304-M</t>
  </si>
  <si>
    <t>Classic Vest, L</t>
  </si>
  <si>
    <t>VE-C304-L</t>
  </si>
  <si>
    <t>Women's Mountain Shorts, S</t>
  </si>
  <si>
    <t>SH-W890-S</t>
  </si>
  <si>
    <t>Women's Mountain Shorts, M</t>
  </si>
  <si>
    <t>SH-W890-M</t>
  </si>
  <si>
    <t>Women's Mountain Shorts, L</t>
  </si>
  <si>
    <t>SH-W890-L</t>
  </si>
  <si>
    <t>Water Bottle - 30 oz.</t>
  </si>
  <si>
    <t>WB-H098</t>
  </si>
  <si>
    <t>Mountain Bottle Cage</t>
  </si>
  <si>
    <t>BC-M005</t>
  </si>
  <si>
    <t>Road Bottle Cage</t>
  </si>
  <si>
    <t>BC-R205</t>
  </si>
  <si>
    <t>Patch Kit/8 Patches</t>
  </si>
  <si>
    <t>PK-7098</t>
  </si>
  <si>
    <t>Racing Socks, M</t>
  </si>
  <si>
    <t>SO-R809-M</t>
  </si>
  <si>
    <t>Racing Socks, L</t>
  </si>
  <si>
    <t>SO-R809-L</t>
  </si>
  <si>
    <t>Hitch Rack - 4-Bike</t>
  </si>
  <si>
    <t>RA-H123</t>
  </si>
  <si>
    <t>Bike Wash - Dissolver</t>
  </si>
  <si>
    <t>CL-9009</t>
  </si>
  <si>
    <t>Fender Set - Mountain</t>
  </si>
  <si>
    <t>FE-6654</t>
  </si>
  <si>
    <t>All-Purpose Bike Stand</t>
  </si>
  <si>
    <t>ST-1401</t>
  </si>
  <si>
    <t>Hydration Pack - 70 oz.</t>
  </si>
  <si>
    <t>HY-1023-70</t>
  </si>
  <si>
    <t>Short-Sleeve Classic Jersey, S</t>
  </si>
  <si>
    <t>SJ-0194-S</t>
  </si>
  <si>
    <t>Short-Sleeve Classic Jersey, M</t>
  </si>
  <si>
    <t>SJ-0194-M</t>
  </si>
  <si>
    <t>Short-Sleeve Classic Jersey, L</t>
  </si>
  <si>
    <t>SJ-0194-L</t>
  </si>
  <si>
    <t>Short-Sleeve Classic Jersey, XL</t>
  </si>
  <si>
    <t>SJ-0194-X</t>
  </si>
  <si>
    <t>HL Touring Frame - Yellow, 60</t>
  </si>
  <si>
    <t>FR-T98Y-60</t>
  </si>
  <si>
    <t>LL Touring Frame - Yellow, 62</t>
  </si>
  <si>
    <t>FR-T67Y-62</t>
  </si>
  <si>
    <t>HL Touring Frame - Yellow, 46</t>
  </si>
  <si>
    <t>FR-T98Y-46</t>
  </si>
  <si>
    <t>HL Touring Frame - Yellow, 50</t>
  </si>
  <si>
    <t>FR-T98Y-50</t>
  </si>
  <si>
    <t>HL Touring Frame - Yellow, 54</t>
  </si>
  <si>
    <t>FR-T98Y-54</t>
  </si>
  <si>
    <t>HL Touring Frame - Blue, 46</t>
  </si>
  <si>
    <t>FR-T98U-46</t>
  </si>
  <si>
    <t>HL Touring Frame - Blue, 50</t>
  </si>
  <si>
    <t>FR-T98U-50</t>
  </si>
  <si>
    <t>HL Touring Frame - Blue, 54</t>
  </si>
  <si>
    <t>FR-T98U-54</t>
  </si>
  <si>
    <t>HL Touring Frame - Blue, 60</t>
  </si>
  <si>
    <t>FR-T98U-60</t>
  </si>
  <si>
    <t>Rear Derailleur</t>
  </si>
  <si>
    <t>RD-2308</t>
  </si>
  <si>
    <t>LL Touring Frame - Blue, 50</t>
  </si>
  <si>
    <t>FR-T67U-50</t>
  </si>
  <si>
    <t>LL Touring Frame - Blue, 54</t>
  </si>
  <si>
    <t>FR-T67U-54</t>
  </si>
  <si>
    <t>LL Touring Frame - Blue, 58</t>
  </si>
  <si>
    <t>FR-T67U-58</t>
  </si>
  <si>
    <t>LL Touring Frame - Blue, 62</t>
  </si>
  <si>
    <t>FR-T67U-62</t>
  </si>
  <si>
    <t>LL Touring Frame - Yellow, 44</t>
  </si>
  <si>
    <t>FR-T67Y-44</t>
  </si>
  <si>
    <t>LL Touring Frame - Yellow, 50</t>
  </si>
  <si>
    <t>FR-T67Y-50</t>
  </si>
  <si>
    <t>LL Touring Frame - Yellow, 54</t>
  </si>
  <si>
    <t>FR-T67Y-54</t>
  </si>
  <si>
    <t>LL Touring Frame - Yellow, 58</t>
  </si>
  <si>
    <t>FR-T67Y-58</t>
  </si>
  <si>
    <t>LL Touring Frame - Blue, 44</t>
  </si>
  <si>
    <t>FR-T67U-44</t>
  </si>
  <si>
    <t>ML Mountain Frame-W - Silver, 40</t>
  </si>
  <si>
    <t>FR-M63S-40</t>
  </si>
  <si>
    <t>ML Mountain Frame-W - Silver, 42</t>
  </si>
  <si>
    <t>FR-M63S-42</t>
  </si>
  <si>
    <t>ML Mountain Frame-W - Silver, 46</t>
  </si>
  <si>
    <t>FR-M63S-46</t>
  </si>
  <si>
    <t>Rear Brakes</t>
  </si>
  <si>
    <t>RB-9231</t>
  </si>
  <si>
    <t>LL Mountain Seat/Saddle</t>
  </si>
  <si>
    <t>SE-M236</t>
  </si>
  <si>
    <t>ML Mountain Seat/Saddle</t>
  </si>
  <si>
    <t>SE-M798</t>
  </si>
  <si>
    <t>HL Mountain Seat/Saddle</t>
  </si>
  <si>
    <t>SE-M940</t>
  </si>
  <si>
    <t>LL Road Seat/Saddle</t>
  </si>
  <si>
    <t>SE-R581</t>
  </si>
  <si>
    <t>ML Road Seat/Saddle</t>
  </si>
  <si>
    <t>SE-R908</t>
  </si>
  <si>
    <t>HL Road Seat/Saddle</t>
  </si>
  <si>
    <t>SE-R995</t>
  </si>
  <si>
    <t>LL Touring Seat/Saddle</t>
  </si>
  <si>
    <t>SE-T312</t>
  </si>
  <si>
    <t>ML Touring Seat/Saddle</t>
  </si>
  <si>
    <t>SE-T762</t>
  </si>
  <si>
    <t>HL Touring Seat/Saddle</t>
  </si>
  <si>
    <t>SE-T924</t>
  </si>
  <si>
    <t>LL Mountain Frame - Silver, 42</t>
  </si>
  <si>
    <t>FR-M21S-42</t>
  </si>
  <si>
    <t>LL Mountain Frame - Silver, 44</t>
  </si>
  <si>
    <t>FR-M21S-44</t>
  </si>
  <si>
    <t>LL Mountain Frame - Silver, 48</t>
  </si>
  <si>
    <t>FR-M21S-48</t>
  </si>
  <si>
    <t>LL Mountain Frame - Silver, 52</t>
  </si>
  <si>
    <t>FR-M21S-52</t>
  </si>
  <si>
    <t>Mountain Tire Tube</t>
  </si>
  <si>
    <t>TT-M928</t>
  </si>
  <si>
    <t>Road Tire Tube</t>
  </si>
  <si>
    <t>TT-R982</t>
  </si>
  <si>
    <t>Touring Tire Tube</t>
  </si>
  <si>
    <t>TT-T092</t>
  </si>
  <si>
    <t>LL Mountain Frame - Black, 42</t>
  </si>
  <si>
    <t>FR-M21B-42</t>
  </si>
  <si>
    <t>LL Mountain Frame - Black, 44</t>
  </si>
  <si>
    <t>FR-M21B-44</t>
  </si>
  <si>
    <t>LL Mountain Frame - Black, 48</t>
  </si>
  <si>
    <t>FR-M21B-48</t>
  </si>
  <si>
    <t>LL Mountain Frame - Black, 52</t>
  </si>
  <si>
    <t>FR-M21B-52</t>
  </si>
  <si>
    <t>LL Mountain Tire</t>
  </si>
  <si>
    <t>TI-M267</t>
  </si>
  <si>
    <t>ML Mountain Tire</t>
  </si>
  <si>
    <t>TI-M602</t>
  </si>
  <si>
    <t>HL Mountain Tire</t>
  </si>
  <si>
    <t>TI-M823</t>
  </si>
  <si>
    <t>LL Road Tire</t>
  </si>
  <si>
    <t>TI-R092</t>
  </si>
  <si>
    <t>ML Road Tire</t>
  </si>
  <si>
    <t>TI-R628</t>
  </si>
  <si>
    <t>HL Road Tire</t>
  </si>
  <si>
    <t>TI-R982</t>
  </si>
  <si>
    <t>Touring Tire</t>
  </si>
  <si>
    <t>TI-T723</t>
  </si>
  <si>
    <t>LL Mountain Pedal</t>
  </si>
  <si>
    <t>PD-M282</t>
  </si>
  <si>
    <t>Silver/Black</t>
  </si>
  <si>
    <t>ML Mountain Pedal</t>
  </si>
  <si>
    <t>PD-M340</t>
  </si>
  <si>
    <t>HL Mountain Pedal</t>
  </si>
  <si>
    <t>PD-M562</t>
  </si>
  <si>
    <t>LL Road Pedal</t>
  </si>
  <si>
    <t>PD-R347</t>
  </si>
  <si>
    <t>ML Road Pedal</t>
  </si>
  <si>
    <t>PD-R563</t>
  </si>
  <si>
    <t>HL Road Pedal</t>
  </si>
  <si>
    <t>PD-R853</t>
  </si>
  <si>
    <t>Touring Pedal</t>
  </si>
  <si>
    <t>PD-T852</t>
  </si>
  <si>
    <t>ML Mountain Frame-W - Silver, 38</t>
  </si>
  <si>
    <t>FR-M63S-38</t>
  </si>
  <si>
    <t>LL Mountain Frame - Black, 40</t>
  </si>
  <si>
    <t>FR-M21B-40</t>
  </si>
  <si>
    <t>LL Mountain Frame - Silver, 40</t>
  </si>
  <si>
    <t>FR-M21S-40</t>
  </si>
  <si>
    <t>Front Derailleur</t>
  </si>
  <si>
    <t>FD-2342</t>
  </si>
  <si>
    <t>LL Touring Handlebars</t>
  </si>
  <si>
    <t>HB-T721</t>
  </si>
  <si>
    <t>HL Touring Handlebars</t>
  </si>
  <si>
    <t>HB-T928</t>
  </si>
  <si>
    <t>Front Brakes</t>
  </si>
  <si>
    <t>FB-9873</t>
  </si>
  <si>
    <t>LL Crankset</t>
  </si>
  <si>
    <t>CS-4759</t>
  </si>
  <si>
    <t>ML Crankset</t>
  </si>
  <si>
    <t>CS-6583</t>
  </si>
  <si>
    <t>HL Crankset</t>
  </si>
  <si>
    <t>CS-9183</t>
  </si>
  <si>
    <t>Chain</t>
  </si>
  <si>
    <t>CH-0234</t>
  </si>
  <si>
    <t>Touring-2000 Blue, 60</t>
  </si>
  <si>
    <t>BK-T44U-60</t>
  </si>
  <si>
    <t>Touring-1000 Yellow, 46</t>
  </si>
  <si>
    <t>BK-T79Y-46</t>
  </si>
  <si>
    <t>Touring-1000 Yellow, 50</t>
  </si>
  <si>
    <t>BK-T79Y-50</t>
  </si>
  <si>
    <t>Touring-1000 Yellow, 54</t>
  </si>
  <si>
    <t>BK-T79Y-54</t>
  </si>
  <si>
    <t>Touring-1000 Yellow, 60</t>
  </si>
  <si>
    <t>BK-T79Y-60</t>
  </si>
  <si>
    <t>Touring-3000 Blue, 54</t>
  </si>
  <si>
    <t>BK-T18U-54</t>
  </si>
  <si>
    <t>Touring-3000 Blue, 58</t>
  </si>
  <si>
    <t>BK-T18U-58</t>
  </si>
  <si>
    <t>Touring-3000 Blue, 62</t>
  </si>
  <si>
    <t>BK-T18U-62</t>
  </si>
  <si>
    <t>Touring-3000 Yellow, 44</t>
  </si>
  <si>
    <t>BK-T18Y-44</t>
  </si>
  <si>
    <t>Touring-3000 Yellow, 50</t>
  </si>
  <si>
    <t>BK-T18Y-50</t>
  </si>
  <si>
    <t>Touring-3000 Yellow, 54</t>
  </si>
  <si>
    <t>BK-T18Y-54</t>
  </si>
  <si>
    <t>Touring-3000 Yellow, 58</t>
  </si>
  <si>
    <t>BK-T18Y-58</t>
  </si>
  <si>
    <t>Touring-3000 Yellow, 62</t>
  </si>
  <si>
    <t>BK-T18Y-62</t>
  </si>
  <si>
    <t>Touring-1000 Blue, 46</t>
  </si>
  <si>
    <t>BK-T79U-46</t>
  </si>
  <si>
    <t>Touring-1000 Blue, 50</t>
  </si>
  <si>
    <t>BK-T79U-50</t>
  </si>
  <si>
    <t>Touring-1000 Blue, 54</t>
  </si>
  <si>
    <t>BK-T79U-54</t>
  </si>
  <si>
    <t>Touring-1000 Blue, 60</t>
  </si>
  <si>
    <t>BK-T79U-60</t>
  </si>
  <si>
    <t>Touring-2000 Blue, 46</t>
  </si>
  <si>
    <t>BK-T44U-46</t>
  </si>
  <si>
    <t>Touring-2000 Blue, 50</t>
  </si>
  <si>
    <t>BK-T44U-50</t>
  </si>
  <si>
    <t>Touring-2000 Blue, 54</t>
  </si>
  <si>
    <t>BK-T44U-54</t>
  </si>
  <si>
    <t>Road-350-W Yellow, 40</t>
  </si>
  <si>
    <t>BK-R79Y-40</t>
  </si>
  <si>
    <t>Road-350-W Yellow, 42</t>
  </si>
  <si>
    <t>BK-R79Y-42</t>
  </si>
  <si>
    <t>Road-350-W Yellow, 44</t>
  </si>
  <si>
    <t>BK-R79Y-44</t>
  </si>
  <si>
    <t>Road-350-W Yellow, 48</t>
  </si>
  <si>
    <t>BK-R79Y-48</t>
  </si>
  <si>
    <t>Road-750 Black, 58</t>
  </si>
  <si>
    <t>BK-R19B-58</t>
  </si>
  <si>
    <t>Touring-3000 Blue, 44</t>
  </si>
  <si>
    <t>BK-T18U-44</t>
  </si>
  <si>
    <t>Touring-3000 Blue, 50</t>
  </si>
  <si>
    <t>BK-T18U-50</t>
  </si>
  <si>
    <t>Mountain-400-W Silver, 38</t>
  </si>
  <si>
    <t>BK-M38S-38</t>
  </si>
  <si>
    <t>Mountain-400-W Silver, 40</t>
  </si>
  <si>
    <t>BK-M38S-40</t>
  </si>
  <si>
    <t>Mountain-400-W Silver, 42</t>
  </si>
  <si>
    <t>BK-M38S-42</t>
  </si>
  <si>
    <t>Mountain-400-W Silver, 46</t>
  </si>
  <si>
    <t>BK-M38S-46</t>
  </si>
  <si>
    <t>Mountain-500 Silver, 40</t>
  </si>
  <si>
    <t>BK-M18S-40</t>
  </si>
  <si>
    <t>Mountain-500 Silver, 42</t>
  </si>
  <si>
    <t>BK-M18S-42</t>
  </si>
  <si>
    <t>Mountain-500 Silver, 44</t>
  </si>
  <si>
    <t>BK-M18S-44</t>
  </si>
  <si>
    <t>Mountain-500 Silver, 48</t>
  </si>
  <si>
    <t>BK-M18S-48</t>
  </si>
  <si>
    <t>Mountain-500 Silver, 52</t>
  </si>
  <si>
    <t>BK-M18S-52</t>
  </si>
  <si>
    <t>Mountain-500 Black, 40</t>
  </si>
  <si>
    <t>BK-M18B-40</t>
  </si>
  <si>
    <t>Mountain-500 Black, 42</t>
  </si>
  <si>
    <t>BK-M18B-42</t>
  </si>
  <si>
    <t>Mountain-500 Black, 44</t>
  </si>
  <si>
    <t>BK-M18B-44</t>
  </si>
  <si>
    <t>Mountain-500 Black, 48</t>
  </si>
  <si>
    <t>BK-M18B-48</t>
  </si>
  <si>
    <t>Mountain-500 Black, 52</t>
  </si>
  <si>
    <t>BK-M18B-52</t>
  </si>
  <si>
    <t>LL Bottom Bracket</t>
  </si>
  <si>
    <t>BB-7421</t>
  </si>
  <si>
    <t>ML Bottom Bracket</t>
  </si>
  <si>
    <t>BB-8107</t>
  </si>
  <si>
    <t>HL Bottom Bracket</t>
  </si>
  <si>
    <t>BB-9108</t>
  </si>
  <si>
    <t>Road-750 Black, 44</t>
  </si>
  <si>
    <t>BK-R19B-44</t>
  </si>
  <si>
    <t>Road-750 Black, 48</t>
  </si>
  <si>
    <t>BK-R19B-48</t>
  </si>
  <si>
    <t>Road-750 Black, 52</t>
  </si>
  <si>
    <t>BK-R19B-52</t>
  </si>
  <si>
    <t>Bikes</t>
  </si>
  <si>
    <t>Components</t>
  </si>
  <si>
    <t>Clothing</t>
  </si>
  <si>
    <t>Accessories</t>
  </si>
  <si>
    <t>Mountain Bikes</t>
  </si>
  <si>
    <t>Road Bikes</t>
  </si>
  <si>
    <t>Touring Bikes</t>
  </si>
  <si>
    <t>Handlebars</t>
  </si>
  <si>
    <t>Bottom Brackets</t>
  </si>
  <si>
    <t>Brakes</t>
  </si>
  <si>
    <t>Chains</t>
  </si>
  <si>
    <t>Cranksets</t>
  </si>
  <si>
    <t>Derailleurs</t>
  </si>
  <si>
    <t>Forks</t>
  </si>
  <si>
    <t>Headsets</t>
  </si>
  <si>
    <t>Mountain Frames</t>
  </si>
  <si>
    <t>Pedals</t>
  </si>
  <si>
    <t>Road Frames</t>
  </si>
  <si>
    <t>Saddles</t>
  </si>
  <si>
    <t>Touring Frames</t>
  </si>
  <si>
    <t>Wheels</t>
  </si>
  <si>
    <t>Bib-Shorts</t>
  </si>
  <si>
    <t>Caps</t>
  </si>
  <si>
    <t>Gloves</t>
  </si>
  <si>
    <t>Jerseys</t>
  </si>
  <si>
    <t>Shorts</t>
  </si>
  <si>
    <t>Socks</t>
  </si>
  <si>
    <t>Tights</t>
  </si>
  <si>
    <t>Vests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</si>
  <si>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</si>
  <si>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</si>
  <si>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</si>
  <si>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</si>
  <si>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</si>
  <si>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</si>
  <si>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</si>
  <si>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Lights</t>
  </si>
  <si>
    <t>Locks</t>
  </si>
  <si>
    <t>Panniers</t>
  </si>
  <si>
    <t>Pumps</t>
  </si>
  <si>
    <t>Tires and Tubes</t>
  </si>
  <si>
    <t>Product Category</t>
  </si>
  <si>
    <t>Classic Vest</t>
  </si>
  <si>
    <t>Cycling Cap</t>
  </si>
  <si>
    <t>Full-Finger Gloves</t>
  </si>
  <si>
    <t>Half-Finger Gloves</t>
  </si>
  <si>
    <t>HL Mountain Frame</t>
  </si>
  <si>
    <t>HL Road Frame</t>
  </si>
  <si>
    <t>HL Touring Frame</t>
  </si>
  <si>
    <t>LL Mountain Frame</t>
  </si>
  <si>
    <t>LL Road Frame</t>
  </si>
  <si>
    <t>LL Touring Frame</t>
  </si>
  <si>
    <t>Long-Sleeve Logo Jersey</t>
  </si>
  <si>
    <t>Men's Bib-Shorts</t>
  </si>
  <si>
    <t>Men's Sports Shorts</t>
  </si>
  <si>
    <t>ML Mountain Frame</t>
  </si>
  <si>
    <t>ML Mountain Frame-W</t>
  </si>
  <si>
    <t>ML Road Frame</t>
  </si>
  <si>
    <t>ML Road Frame-W</t>
  </si>
  <si>
    <t>Mountain Bike Socks</t>
  </si>
  <si>
    <t>Mountain-100</t>
  </si>
  <si>
    <t>Mountain-200</t>
  </si>
  <si>
    <t>Mountain-300</t>
  </si>
  <si>
    <t>Mountain-400-W</t>
  </si>
  <si>
    <t>Mountain-500</t>
  </si>
  <si>
    <t>Racing Socks</t>
  </si>
  <si>
    <t>Road-150</t>
  </si>
  <si>
    <t>Road-250</t>
  </si>
  <si>
    <t>Road-350-W</t>
  </si>
  <si>
    <t>Road-450</t>
  </si>
  <si>
    <t>Road-550-W</t>
  </si>
  <si>
    <t>Road-650</t>
  </si>
  <si>
    <t>Road-750</t>
  </si>
  <si>
    <t>Short-Sleeve Classic Jersey</t>
  </si>
  <si>
    <t>Sport-100</t>
  </si>
  <si>
    <t>Touring-1000</t>
  </si>
  <si>
    <t>Touring-2000</t>
  </si>
  <si>
    <t>Touring-3000</t>
  </si>
  <si>
    <t>Women's Mountain Shorts</t>
  </si>
  <si>
    <t>Women's Tights</t>
  </si>
  <si>
    <t>Mountain-400</t>
  </si>
  <si>
    <t>Road-550</t>
  </si>
  <si>
    <t>Road-350</t>
  </si>
  <si>
    <t>LL Mountain Seat/Saddle 1</t>
  </si>
  <si>
    <t>ML Mountain Seat/Saddle 1</t>
  </si>
  <si>
    <t>HL Mountain Seat/Saddle 1</t>
  </si>
  <si>
    <t>LL Road Seat/Saddle 2</t>
  </si>
  <si>
    <t>ML Road Seat/Saddle 1</t>
  </si>
  <si>
    <t>HL Road Seat/Saddle 1</t>
  </si>
  <si>
    <t>LL Mountain Seat/Saddle 2</t>
  </si>
  <si>
    <t>ML Mountain Seat/Saddle 2</t>
  </si>
  <si>
    <t>HL Mountain Seat/Saddle 2</t>
  </si>
  <si>
    <t>LL Road Seat/Saddle 1</t>
  </si>
  <si>
    <t>ML Road Seat/Saddle 2</t>
  </si>
  <si>
    <t>HL Road Seat/Saddle 2</t>
  </si>
  <si>
    <t>Hydration Pack</t>
  </si>
  <si>
    <t>Taillight</t>
  </si>
  <si>
    <t>Water Bottle</t>
  </si>
  <si>
    <t>Patch kit</t>
  </si>
  <si>
    <t>Bike Wash</t>
  </si>
  <si>
    <t>Touring-Panniers</t>
  </si>
  <si>
    <t>Product Model</t>
  </si>
  <si>
    <t>Highest Price</t>
  </si>
  <si>
    <t>Lowest Price</t>
  </si>
  <si>
    <t>Average Price</t>
  </si>
  <si>
    <t>c</t>
  </si>
  <si>
    <t>For Use in Section 7 tab</t>
  </si>
  <si>
    <t>Similarity</t>
  </si>
  <si>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</si>
  <si>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</si>
  <si>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</si>
  <si>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</si>
  <si>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</si>
  <si>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</si>
  <si>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</si>
  <si>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</si>
  <si>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</si>
  <si>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phone2</t>
  </si>
  <si>
    <t>email</t>
  </si>
  <si>
    <t>web</t>
  </si>
  <si>
    <t>Butt</t>
  </si>
  <si>
    <t>Benton</t>
  </si>
  <si>
    <t xml:space="preserve">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</si>
  <si>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</si>
  <si>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</si>
  <si>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</si>
  <si>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</si>
  <si>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</si>
  <si>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</si>
  <si>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</si>
  <si>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http://www.bentonjohnbjr.com</t>
  </si>
  <si>
    <t>Josephine</t>
  </si>
  <si>
    <t>Darakjy</t>
  </si>
  <si>
    <t>Chanay</t>
  </si>
  <si>
    <t xml:space="preserve">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</si>
  <si>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</si>
  <si>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</si>
  <si>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</si>
  <si>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</si>
  <si>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</si>
  <si>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</si>
  <si>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</si>
  <si>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http://www.chanayjeffreyaesq.com</t>
  </si>
  <si>
    <t>Art</t>
  </si>
  <si>
    <t>Venere</t>
  </si>
  <si>
    <t>Chemel</t>
  </si>
  <si>
    <t xml:space="preserve">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</si>
  <si>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</si>
  <si>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</si>
  <si>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</si>
  <si>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</si>
  <si>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</si>
  <si>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</si>
  <si>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</si>
  <si>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http://www.chemeljameslcpa.com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</si>
  <si>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</si>
  <si>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</si>
  <si>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</si>
  <si>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</si>
  <si>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</si>
  <si>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</si>
  <si>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</si>
  <si>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</si>
  <si>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</si>
  <si>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http://www.feltzprintingservice.com</t>
  </si>
  <si>
    <t>Donette</t>
  </si>
  <si>
    <t>Foller</t>
  </si>
  <si>
    <t>Printing Dimensions</t>
  </si>
  <si>
    <t>34 Center St</t>
  </si>
  <si>
    <t>Butler</t>
  </si>
  <si>
    <t>OH</t>
  </si>
  <si>
    <t>513-570-1893</t>
  </si>
  <si>
    <t>513-549-4561</t>
  </si>
  <si>
    <t>donette.foller@cox.net</t>
  </si>
  <si>
    <t>http://www.printingdimensions.com</t>
  </si>
  <si>
    <t>Simona</t>
  </si>
  <si>
    <t>Morasca</t>
  </si>
  <si>
    <t xml:space="preserve"> Ross E Esq</t>
  </si>
  <si>
    <t>3 Mcauley Dr</t>
  </si>
  <si>
    <t>Ashland</t>
  </si>
  <si>
    <t>419-503-2484</t>
  </si>
  <si>
    <t>419-800-6759</t>
  </si>
  <si>
    <t>simona@morasca.com</t>
  </si>
  <si>
    <t>http://www.chapmanrosseesq.com</t>
  </si>
  <si>
    <t>Mitsue</t>
  </si>
  <si>
    <t>Tollner</t>
  </si>
  <si>
    <t>Morlong Associates</t>
  </si>
  <si>
    <t>7 Eads St</t>
  </si>
  <si>
    <t>Chicago</t>
  </si>
  <si>
    <t>IL</t>
  </si>
  <si>
    <t>773-573-6914</t>
  </si>
  <si>
    <t>773-924-8565</t>
  </si>
  <si>
    <t>mitsue_tollner@yahoo.com</t>
  </si>
  <si>
    <t>http://www.morlongassociates.com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</si>
  <si>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</si>
  <si>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</si>
  <si>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</si>
  <si>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</si>
  <si>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</si>
  <si>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</si>
  <si>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</si>
  <si>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</si>
  <si>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</si>
  <si>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</si>
  <si>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http://www.commercialpress.com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</si>
  <si>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</si>
  <si>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</si>
  <si>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</si>
  <si>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</si>
  <si>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</si>
  <si>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</si>
  <si>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</si>
  <si>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</si>
  <si>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</si>
  <si>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</si>
  <si>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http://www.truhlarandtruhlarattys.com</t>
  </si>
  <si>
    <t>Kris</t>
  </si>
  <si>
    <t>Marrier</t>
  </si>
  <si>
    <t>King</t>
  </si>
  <si>
    <t xml:space="preserve">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</si>
  <si>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</si>
  <si>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</si>
  <si>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</si>
  <si>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</si>
  <si>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</si>
  <si>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</si>
  <si>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</si>
  <si>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http://www.kingchristopheraesq.com</t>
  </si>
  <si>
    <t>Minna</t>
  </si>
  <si>
    <t>Amigon</t>
  </si>
  <si>
    <t>Dorl</t>
  </si>
  <si>
    <t xml:space="preserve"> James J Esq</t>
  </si>
  <si>
    <t>2371 Jerrold Ave</t>
  </si>
  <si>
    <t>Kulpsville</t>
  </si>
  <si>
    <t>PA</t>
  </si>
  <si>
    <t>215-874-1229</t>
  </si>
  <si>
    <t>215-422-8694</t>
  </si>
  <si>
    <t>minna_amigon@yahoo.com</t>
  </si>
  <si>
    <t>http://www.dorljamesjesq.com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</si>
  <si>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</si>
  <si>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</si>
  <si>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</si>
  <si>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</si>
  <si>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</si>
  <si>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</si>
  <si>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</si>
  <si>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</si>
  <si>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</si>
  <si>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</si>
  <si>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http://www.rangoniofflorence.com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</si>
  <si>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</si>
  <si>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</si>
  <si>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</si>
  <si>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</si>
  <si>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</si>
  <si>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</si>
  <si>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</si>
  <si>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</si>
  <si>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http://www.feinerbros.com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</si>
  <si>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</si>
  <si>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</si>
  <si>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</si>
  <si>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</si>
  <si>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</si>
  <si>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</si>
  <si>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</si>
  <si>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</si>
  <si>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</si>
  <si>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http://www.buckleymillerwright.com</t>
  </si>
  <si>
    <t>Cammy</t>
  </si>
  <si>
    <t>Albares</t>
  </si>
  <si>
    <t>Rousseaux</t>
  </si>
  <si>
    <t xml:space="preserve">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</si>
  <si>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</si>
  <si>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</si>
  <si>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</si>
  <si>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</si>
  <si>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</si>
  <si>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</si>
  <si>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</si>
  <si>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http://www.rousseauxmichaelesq.com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</si>
  <si>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</si>
  <si>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</si>
  <si>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</si>
  <si>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</si>
  <si>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</si>
  <si>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</si>
  <si>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</si>
  <si>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</si>
  <si>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</si>
  <si>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</si>
  <si>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http://www.centurycommunications.com</t>
  </si>
  <si>
    <t>Meaghan</t>
  </si>
  <si>
    <t>Garufi</t>
  </si>
  <si>
    <t>Bolton</t>
  </si>
  <si>
    <t xml:space="preserve">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</si>
  <si>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</si>
  <si>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</si>
  <si>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</si>
  <si>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</si>
  <si>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</si>
  <si>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</si>
  <si>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</si>
  <si>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http://www.boltonwilburesq.com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</si>
  <si>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</si>
  <si>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</si>
  <si>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</si>
  <si>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</si>
  <si>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</si>
  <si>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</si>
  <si>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</si>
  <si>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</si>
  <si>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</si>
  <si>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http://www.tmbyxbeecompanypc.com</t>
  </si>
  <si>
    <t>Yuki</t>
  </si>
  <si>
    <t>Whobrey</t>
  </si>
  <si>
    <t>Farmers Insurance Group</t>
  </si>
  <si>
    <t>1 State Route 27</t>
  </si>
  <si>
    <t>Wayne</t>
  </si>
  <si>
    <t>313-288-7937</t>
  </si>
  <si>
    <t>313-341-4470</t>
  </si>
  <si>
    <t>yuki_whobrey@aol.com</t>
  </si>
  <si>
    <t>http://www.farmersinsurancegroup.com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</si>
  <si>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</si>
  <si>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</si>
  <si>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</si>
  <si>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</si>
  <si>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</si>
  <si>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</si>
  <si>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</si>
  <si>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</si>
  <si>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</si>
  <si>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http://www.postboxservicesplus.com</t>
  </si>
  <si>
    <t>Bette</t>
  </si>
  <si>
    <t>Nicka</t>
  </si>
  <si>
    <t>Sport En Art</t>
  </si>
  <si>
    <t>6 S 33rd St</t>
  </si>
  <si>
    <t>Delaware</t>
  </si>
  <si>
    <t>610-545-3615</t>
  </si>
  <si>
    <t>610-492-4643</t>
  </si>
  <si>
    <t>bette_nicka@cox.net</t>
  </si>
  <si>
    <t>http://www.sportenart.com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</si>
  <si>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</si>
  <si>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</si>
  <si>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</si>
  <si>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</si>
  <si>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</si>
  <si>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</si>
  <si>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</si>
  <si>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http://www.cnetworkinc.com</t>
  </si>
  <si>
    <t>Willard</t>
  </si>
  <si>
    <t>Kolmetz</t>
  </si>
  <si>
    <t>Ingalls</t>
  </si>
  <si>
    <t xml:space="preserve"> Donald R Esq</t>
  </si>
  <si>
    <t>618 W Yakima Ave</t>
  </si>
  <si>
    <t>Irving</t>
  </si>
  <si>
    <t>Dallas</t>
  </si>
  <si>
    <t>972-303-9197</t>
  </si>
  <si>
    <t>972-896-4882</t>
  </si>
  <si>
    <t>willard@hotmail.com</t>
  </si>
  <si>
    <t>http://www.ingallsdonaldresq.com</t>
  </si>
  <si>
    <t>Maryann</t>
  </si>
  <si>
    <t>Royster</t>
  </si>
  <si>
    <t>Franklin</t>
  </si>
  <si>
    <t xml:space="preserve"> Peter L Esq</t>
  </si>
  <si>
    <t>74 S Westgate St</t>
  </si>
  <si>
    <t>Albany</t>
  </si>
  <si>
    <t>518-966-7987</t>
  </si>
  <si>
    <t>518-448-8982</t>
  </si>
  <si>
    <t>mroyster@royster.com</t>
  </si>
  <si>
    <t>http://www.franklinpeterlesq.com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</si>
  <si>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</si>
  <si>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</si>
  <si>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</si>
  <si>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</si>
  <si>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</si>
  <si>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</si>
  <si>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</si>
  <si>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</si>
  <si>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http://www.wtlzpowerfm.com</t>
  </si>
  <si>
    <t>Allene</t>
  </si>
  <si>
    <t>Iturbide</t>
  </si>
  <si>
    <t>Ledecky</t>
  </si>
  <si>
    <t xml:space="preserve"> David Esq</t>
  </si>
  <si>
    <t>1 Central Ave</t>
  </si>
  <si>
    <t>Stevens Point</t>
  </si>
  <si>
    <t>Portage</t>
  </si>
  <si>
    <t>715-662-6764</t>
  </si>
  <si>
    <t>715-530-9863</t>
  </si>
  <si>
    <t>allene_iturbide@cox.net</t>
  </si>
  <si>
    <t>http://www.ledeckydavidesq.com</t>
  </si>
  <si>
    <t>Chanel</t>
  </si>
  <si>
    <t>Caudy</t>
  </si>
  <si>
    <t>Professional Image Inc</t>
  </si>
  <si>
    <t>86 Nw 66th St #8673</t>
  </si>
  <si>
    <t>Shawnee</t>
  </si>
  <si>
    <t>KS</t>
  </si>
  <si>
    <t>913-388-2079</t>
  </si>
  <si>
    <t>913-899-1103</t>
  </si>
  <si>
    <t>chanel.caudy@caudy.org</t>
  </si>
  <si>
    <t>http://www.professionalimageinc.com</t>
  </si>
  <si>
    <t>Ezekiel</t>
  </si>
  <si>
    <t>Chui</t>
  </si>
  <si>
    <t>Sider</t>
  </si>
  <si>
    <t xml:space="preserve"> Donald C Esq</t>
  </si>
  <si>
    <t>2 Cedar Ave #84</t>
  </si>
  <si>
    <t>Easton</t>
  </si>
  <si>
    <t>410-669-1642</t>
  </si>
  <si>
    <t>410-235-8738</t>
  </si>
  <si>
    <t>ezekiel@chui.com</t>
  </si>
  <si>
    <t>http://www.siderdonaldcesq.com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</si>
  <si>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</si>
  <si>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</si>
  <si>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</si>
  <si>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</si>
  <si>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</si>
  <si>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</si>
  <si>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</si>
  <si>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</si>
  <si>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http://www.upullit.com</t>
  </si>
  <si>
    <t>Bernardo</t>
  </si>
  <si>
    <t>Figeroa</t>
  </si>
  <si>
    <t xml:space="preserve"> Richard Cpa</t>
  </si>
  <si>
    <t>386 9th Ave N</t>
  </si>
  <si>
    <t>Conroe</t>
  </si>
  <si>
    <t>936-336-3951</t>
  </si>
  <si>
    <t>936-597-3614</t>
  </si>
  <si>
    <t>bfigeroa@aol.com</t>
  </si>
  <si>
    <t>http://www.clarkrichardcpa.com</t>
  </si>
  <si>
    <t>Ammie</t>
  </si>
  <si>
    <t>Corrio</t>
  </si>
  <si>
    <t>Moskowitz</t>
  </si>
  <si>
    <t xml:space="preserve"> Barry S</t>
  </si>
  <si>
    <t>74874 Atlantic Ave</t>
  </si>
  <si>
    <t>Columbus</t>
  </si>
  <si>
    <t>614-801-9788</t>
  </si>
  <si>
    <t>614-648-3265</t>
  </si>
  <si>
    <t>ammie@corrio.com</t>
  </si>
  <si>
    <t>http://www.moskowitzbarrys.com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</si>
  <si>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</si>
  <si>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</si>
  <si>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</si>
  <si>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</si>
  <si>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</si>
  <si>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</si>
  <si>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</si>
  <si>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</si>
  <si>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</si>
  <si>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</si>
  <si>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http://www.cascaderealtyadvisorsinc.com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</si>
  <si>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</si>
  <si>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</si>
  <si>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</si>
  <si>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</si>
  <si>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</si>
  <si>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</si>
  <si>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</si>
  <si>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</si>
  <si>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</si>
  <si>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http://www.knwznewsradio.com</t>
  </si>
  <si>
    <t>Albina</t>
  </si>
  <si>
    <t>Glick</t>
  </si>
  <si>
    <t>Giampetro</t>
  </si>
  <si>
    <t xml:space="preserve"> Anthony D</t>
  </si>
  <si>
    <t>4 Ralph Ct</t>
  </si>
  <si>
    <t>Dunellen</t>
  </si>
  <si>
    <t>732-924-7882</t>
  </si>
  <si>
    <t>732-782-6701</t>
  </si>
  <si>
    <t>albina@glick.com</t>
  </si>
  <si>
    <t>http://www.giampetroanthonyd.com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</si>
  <si>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</si>
  <si>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</si>
  <si>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</si>
  <si>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</si>
  <si>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</si>
  <si>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</si>
  <si>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</si>
  <si>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http://www.milfordenterprisesinc.com</t>
  </si>
  <si>
    <t>Solange</t>
  </si>
  <si>
    <t>Shinko</t>
  </si>
  <si>
    <t>Mosocco</t>
  </si>
  <si>
    <t xml:space="preserve"> Ronald A</t>
  </si>
  <si>
    <t>426 Wolf St</t>
  </si>
  <si>
    <t>Metairie</t>
  </si>
  <si>
    <t>Jefferson</t>
  </si>
  <si>
    <t>504-979-9175</t>
  </si>
  <si>
    <t>504-265-8174</t>
  </si>
  <si>
    <t>solange@shinko.com</t>
  </si>
  <si>
    <t>http://www.mosoccoronalda.com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</si>
  <si>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</si>
  <si>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</si>
  <si>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</si>
  <si>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</si>
  <si>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</si>
  <si>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</si>
  <si>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</si>
  <si>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http://www.tristaterefuelerco.com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</si>
  <si>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</si>
  <si>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</si>
  <si>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</si>
  <si>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</si>
  <si>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</si>
  <si>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</si>
  <si>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</si>
  <si>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</si>
  <si>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</si>
  <si>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http://www.parkwaycompany.com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</si>
  <si>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</si>
  <si>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</si>
  <si>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</si>
  <si>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</si>
  <si>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</si>
  <si>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</si>
  <si>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</si>
  <si>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</si>
  <si>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</si>
  <si>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http://www.fbsbusinessfinance.com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</si>
  <si>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</si>
  <si>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</si>
  <si>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</si>
  <si>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</si>
  <si>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</si>
  <si>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</si>
  <si>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</si>
  <si>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</si>
  <si>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</si>
  <si>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http://www.ederassocsconsltngengrspc.com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</si>
  <si>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</si>
  <si>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</si>
  <si>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</si>
  <si>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</si>
  <si>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</si>
  <si>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</si>
  <si>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</si>
  <si>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</si>
  <si>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</si>
  <si>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</si>
  <si>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http://www.trimtoolinc.com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</si>
  <si>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</si>
  <si>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</si>
  <si>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</si>
  <si>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</si>
  <si>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</si>
  <si>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</si>
  <si>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</si>
  <si>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</si>
  <si>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http://www.internationaleyeletsinc.com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</si>
  <si>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</si>
  <si>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</si>
  <si>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</si>
  <si>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</si>
  <si>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</si>
  <si>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</si>
  <si>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</si>
  <si>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</si>
  <si>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</si>
  <si>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http://www.rapidtradingintl.com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</si>
  <si>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</si>
  <si>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</si>
  <si>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</si>
  <si>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</si>
  <si>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</si>
  <si>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</si>
  <si>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</si>
  <si>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</si>
  <si>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</si>
  <si>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</si>
  <si>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http://www.abcenterprisesinc.com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</si>
  <si>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</si>
  <si>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</si>
  <si>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</si>
  <si>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</si>
  <si>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</si>
  <si>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</si>
  <si>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</si>
  <si>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http://www.cindyturnerassociates.com</t>
  </si>
  <si>
    <t>Fatima</t>
  </si>
  <si>
    <t>Saylors</t>
  </si>
  <si>
    <t>Stanton</t>
  </si>
  <si>
    <t xml:space="preserve">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</si>
  <si>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</si>
  <si>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</si>
  <si>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</si>
  <si>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</si>
  <si>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</si>
  <si>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</si>
  <si>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</si>
  <si>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http://www.stantonjamesdesq.com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</si>
  <si>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</si>
  <si>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</si>
  <si>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</si>
  <si>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</si>
  <si>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</si>
  <si>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</si>
  <si>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</si>
  <si>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</si>
  <si>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</si>
  <si>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http://www.gracepastriesinc.com</t>
  </si>
  <si>
    <t>Kanisha</t>
  </si>
  <si>
    <t>Waycott</t>
  </si>
  <si>
    <t>Schroer</t>
  </si>
  <si>
    <t xml:space="preserve"> Gene E Esq</t>
  </si>
  <si>
    <t>5 Tomahawk Dr</t>
  </si>
  <si>
    <t>323-453-2780</t>
  </si>
  <si>
    <t>323-315-7314</t>
  </si>
  <si>
    <t>kanisha_waycott@yahoo.com</t>
  </si>
  <si>
    <t>http://www.schroergeneeesq.com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</si>
  <si>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</si>
  <si>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</si>
  <si>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</si>
  <si>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</si>
  <si>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</si>
  <si>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</si>
  <si>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</si>
  <si>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</si>
  <si>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</si>
  <si>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http://www.knightsinn.com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</si>
  <si>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</si>
  <si>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</si>
  <si>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</si>
  <si>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</si>
  <si>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</si>
  <si>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</si>
  <si>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</si>
  <si>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</si>
  <si>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http://www.bollingermachshpshipyard.com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</si>
  <si>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</si>
  <si>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</si>
  <si>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</si>
  <si>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</si>
  <si>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</si>
  <si>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</si>
  <si>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</si>
  <si>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http://www.orindanews.com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</si>
  <si>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</si>
  <si>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</si>
  <si>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</si>
  <si>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</si>
  <si>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</si>
  <si>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</si>
  <si>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</si>
  <si>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</si>
  <si>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</si>
  <si>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http://www.ballardspahrandrews.com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</si>
  <si>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</si>
  <si>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</si>
  <si>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</si>
  <si>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</si>
  <si>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</si>
  <si>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</si>
  <si>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</si>
  <si>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</si>
  <si>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</si>
  <si>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</si>
  <si>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http://www.lowylimousineservice.com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</si>
  <si>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</si>
  <si>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</si>
  <si>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</si>
  <si>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</si>
  <si>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</si>
  <si>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</si>
  <si>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</si>
  <si>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http://www.viconcorporation.com</t>
  </si>
  <si>
    <t>Karl</t>
  </si>
  <si>
    <t>Klonowski</t>
  </si>
  <si>
    <t>Rossi</t>
  </si>
  <si>
    <t xml:space="preserve">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</si>
  <si>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</si>
  <si>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</si>
  <si>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</si>
  <si>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</si>
  <si>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</si>
  <si>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</si>
  <si>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http://www.rossimichaelm.com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</si>
  <si>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</si>
  <si>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</si>
  <si>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</si>
  <si>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</si>
  <si>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</si>
  <si>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</si>
  <si>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</si>
  <si>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</si>
  <si>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</si>
  <si>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http://www.northwestpublishing.com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</si>
  <si>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</si>
  <si>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</si>
  <si>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</si>
  <si>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</si>
  <si>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</si>
  <si>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</si>
  <si>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</si>
  <si>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http://www.branfordwiremfgco.com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</si>
  <si>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</si>
  <si>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</si>
  <si>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</si>
  <si>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</si>
  <si>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</si>
  <si>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</si>
  <si>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</si>
  <si>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</si>
  <si>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http://www.eastcoastmarketing.com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</si>
  <si>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</si>
  <si>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</si>
  <si>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</si>
  <si>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</si>
  <si>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</si>
  <si>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</si>
  <si>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</si>
  <si>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</si>
  <si>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</si>
  <si>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http://www.wyetechnologiesinc.com</t>
  </si>
  <si>
    <t>Deeanna</t>
  </si>
  <si>
    <t>Juhas</t>
  </si>
  <si>
    <t>Healy</t>
  </si>
  <si>
    <t xml:space="preserve"> George W Iv</t>
  </si>
  <si>
    <t>14302 Pennsylvania Ave</t>
  </si>
  <si>
    <t>Huntingdon Valley</t>
  </si>
  <si>
    <t>215-211-9589</t>
  </si>
  <si>
    <t>215-417-9563</t>
  </si>
  <si>
    <t>deeanna_juhas@gmail.com</t>
  </si>
  <si>
    <t>http://www.healygeorgewiv.com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</si>
  <si>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</si>
  <si>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</si>
  <si>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</si>
  <si>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</si>
  <si>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</si>
  <si>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</si>
  <si>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</si>
  <si>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http://www.alpenliteinc.com</t>
  </si>
  <si>
    <t>Jamal</t>
  </si>
  <si>
    <t>Vanausdal</t>
  </si>
  <si>
    <t>Hubbard</t>
  </si>
  <si>
    <t xml:space="preserve"> Bruce Esq</t>
  </si>
  <si>
    <t>53075 Sw 152nd Ter #615</t>
  </si>
  <si>
    <t>Monroe Township</t>
  </si>
  <si>
    <t>732-234-1546</t>
  </si>
  <si>
    <t>732-904-2931</t>
  </si>
  <si>
    <t>jamal@vanausdal.org</t>
  </si>
  <si>
    <t>http://www.hubbardbruceesq.com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</si>
  <si>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</si>
  <si>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</si>
  <si>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</si>
  <si>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</si>
  <si>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</si>
  <si>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</si>
  <si>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</si>
  <si>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</si>
  <si>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</si>
  <si>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http://www.arthuraoliversoninc.com</t>
  </si>
  <si>
    <t>Carmelina</t>
  </si>
  <si>
    <t>Lindall</t>
  </si>
  <si>
    <t>George Jessop Carter Jewelers</t>
  </si>
  <si>
    <t>2664 Lewis Rd</t>
  </si>
  <si>
    <t>Littleton</t>
  </si>
  <si>
    <t>CO</t>
  </si>
  <si>
    <t>303-724-7371</t>
  </si>
  <si>
    <t>303-874-5160</t>
  </si>
  <si>
    <t>carmelina_lindall@lindall.com</t>
  </si>
  <si>
    <t>http://www.georgejessopcarterjewelers.com</t>
  </si>
  <si>
    <t>Maurine</t>
  </si>
  <si>
    <t>Yglesias</t>
  </si>
  <si>
    <t>Schultz</t>
  </si>
  <si>
    <t xml:space="preserve"> Thomas C Md</t>
  </si>
  <si>
    <t>59 Shady Ln #53</t>
  </si>
  <si>
    <t>414-748-1374</t>
  </si>
  <si>
    <t>414-573-7719</t>
  </si>
  <si>
    <t>maurine_yglesias@yglesias.com</t>
  </si>
  <si>
    <t>http://www.schultzthomascmd.com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</si>
  <si>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</si>
  <si>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</si>
  <si>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</si>
  <si>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</si>
  <si>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</si>
  <si>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</si>
  <si>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</si>
  <si>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http://www.hhhenterprisesinc.com</t>
  </si>
  <si>
    <t>Penney</t>
  </si>
  <si>
    <t>Hawaiian King Hotel</t>
  </si>
  <si>
    <t>18 Fountain St</t>
  </si>
  <si>
    <t>907-797-9628</t>
  </si>
  <si>
    <t>907-873-2882</t>
  </si>
  <si>
    <t>penney_weight@aol.com</t>
  </si>
  <si>
    <t>http://www.hawaiiankinghotel.com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</si>
  <si>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</si>
  <si>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</si>
  <si>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</si>
  <si>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</si>
  <si>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</si>
  <si>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</si>
  <si>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</si>
  <si>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</si>
  <si>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http://www.killionindustries.com</t>
  </si>
  <si>
    <t>Ilene</t>
  </si>
  <si>
    <t>Eroman</t>
  </si>
  <si>
    <t xml:space="preserve">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</si>
  <si>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</si>
  <si>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</si>
  <si>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</si>
  <si>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</si>
  <si>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</si>
  <si>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</si>
  <si>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http://www.robinsonwilliamjesq.com</t>
  </si>
  <si>
    <t>Vallie</t>
  </si>
  <si>
    <t>Mondella</t>
  </si>
  <si>
    <t>Private Properties</t>
  </si>
  <si>
    <t>74 W College St</t>
  </si>
  <si>
    <t>Boise</t>
  </si>
  <si>
    <t>ID</t>
  </si>
  <si>
    <t>208-862-5339</t>
  </si>
  <si>
    <t>208-737-8439</t>
  </si>
  <si>
    <t>vmondella@mondella.com</t>
  </si>
  <si>
    <t>http://www.privateproperties.com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</si>
  <si>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</si>
  <si>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</si>
  <si>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</si>
  <si>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</si>
  <si>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</si>
  <si>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</si>
  <si>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</si>
  <si>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</si>
  <si>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http://www.rowleyschlimgeninc.com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</si>
  <si>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</si>
  <si>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</si>
  <si>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</si>
  <si>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</si>
  <si>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</si>
  <si>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</si>
  <si>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</si>
  <si>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</si>
  <si>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</si>
  <si>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</si>
  <si>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http://www.forgingspecialties.com</t>
  </si>
  <si>
    <t>Bobbye</t>
  </si>
  <si>
    <t>Rhym</t>
  </si>
  <si>
    <t>Smits</t>
  </si>
  <si>
    <t xml:space="preserve">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</si>
  <si>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</si>
  <si>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</si>
  <si>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</si>
  <si>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</si>
  <si>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</si>
  <si>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</si>
  <si>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http://www.smitspatriciagarity.com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</si>
  <si>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</si>
  <si>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</si>
  <si>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</si>
  <si>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</si>
  <si>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</si>
  <si>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</si>
  <si>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</si>
  <si>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</si>
  <si>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</si>
  <si>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http://www.hleeleonardattorneyatlaw.com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</si>
  <si>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</si>
  <si>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</si>
  <si>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</si>
  <si>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</si>
  <si>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</si>
  <si>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</si>
  <si>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</si>
  <si>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</si>
  <si>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http://www.akconstructionco.com</t>
  </si>
  <si>
    <t>Moon</t>
  </si>
  <si>
    <t>Parlato</t>
  </si>
  <si>
    <t>Ambelang</t>
  </si>
  <si>
    <t xml:space="preserve"> Jessica M Md</t>
  </si>
  <si>
    <t>74989 Brandon St</t>
  </si>
  <si>
    <t>Wellsville</t>
  </si>
  <si>
    <t>Allegany</t>
  </si>
  <si>
    <t>585-866-8313</t>
  </si>
  <si>
    <t>585-498-4278</t>
  </si>
  <si>
    <t>moon@yahoo.com</t>
  </si>
  <si>
    <t>http://www.ambelangjessicammd.com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</si>
  <si>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</si>
  <si>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</si>
  <si>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</si>
  <si>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</si>
  <si>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</si>
  <si>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</si>
  <si>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</si>
  <si>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http://www.qaservice.com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</si>
  <si>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</si>
  <si>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</si>
  <si>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</si>
  <si>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</si>
  <si>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</si>
  <si>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</si>
  <si>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</si>
  <si>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</si>
  <si>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</si>
  <si>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http://www.woodwhitacrecontractors.com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</si>
  <si>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</si>
  <si>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</si>
  <si>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</si>
  <si>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</si>
  <si>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</si>
  <si>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</si>
  <si>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</si>
  <si>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http://www.markivpressltd.com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</si>
  <si>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</si>
  <si>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</si>
  <si>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</si>
  <si>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</si>
  <si>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</si>
  <si>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</si>
  <si>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</si>
  <si>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http://www.museumofscienceindustry.com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</si>
  <si>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</si>
  <si>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</si>
  <si>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</si>
  <si>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</si>
  <si>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</si>
  <si>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</si>
  <si>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</si>
  <si>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</si>
  <si>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</si>
  <si>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http://www.garrisonind.com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</si>
  <si>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</si>
  <si>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</si>
  <si>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</si>
  <si>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</si>
  <si>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</si>
  <si>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</si>
  <si>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</si>
  <si>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</si>
  <si>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</si>
  <si>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http://www.saronixnymphproducts.com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</si>
  <si>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</si>
  <si>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</si>
  <si>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</si>
  <si>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</si>
  <si>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</si>
  <si>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</si>
  <si>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</si>
  <si>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</si>
  <si>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</si>
  <si>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http://www.smcinc.com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</si>
  <si>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</si>
  <si>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</si>
  <si>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</si>
  <si>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</si>
  <si>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</si>
  <si>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</si>
  <si>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</si>
  <si>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</si>
  <si>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</si>
  <si>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http://www.eaielectronicassocsinc.com</t>
  </si>
  <si>
    <t>Lettie</t>
  </si>
  <si>
    <t>Isenhower</t>
  </si>
  <si>
    <t>Conte</t>
  </si>
  <si>
    <t>70 W Main St</t>
  </si>
  <si>
    <t>Beachwood</t>
  </si>
  <si>
    <t>Cuyahoga</t>
  </si>
  <si>
    <t>216-657-7668</t>
  </si>
  <si>
    <t>216-733-8494</t>
  </si>
  <si>
    <t>lettie_isenhower@yahoo.com</t>
  </si>
  <si>
    <t>http://www.contechristopheraesq.com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</si>
  <si>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</si>
  <si>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</si>
  <si>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</si>
  <si>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</si>
  <si>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</si>
  <si>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</si>
  <si>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</si>
  <si>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</si>
  <si>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</si>
  <si>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http://www.ankerlawoffice.com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</si>
  <si>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</si>
  <si>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</si>
  <si>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</si>
  <si>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</si>
  <si>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</si>
  <si>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</si>
  <si>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</si>
  <si>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</si>
  <si>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http://www.beutelschiescompany.com</t>
  </si>
  <si>
    <t>Lai</t>
  </si>
  <si>
    <t>Gato</t>
  </si>
  <si>
    <t>Fligg</t>
  </si>
  <si>
    <t xml:space="preserve"> Kenneth I Jr</t>
  </si>
  <si>
    <t>37 Alabama Ave</t>
  </si>
  <si>
    <t>Evanston</t>
  </si>
  <si>
    <t>847-728-7286</t>
  </si>
  <si>
    <t>847-957-4614</t>
  </si>
  <si>
    <t>lai.gato@gato.org</t>
  </si>
  <si>
    <t>http://www.fliggkennethijr.com</t>
  </si>
  <si>
    <t>Stephen</t>
  </si>
  <si>
    <t>Emigh</t>
  </si>
  <si>
    <t>Sharp</t>
  </si>
  <si>
    <t xml:space="preserve">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</si>
  <si>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</si>
  <si>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</si>
  <si>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</si>
  <si>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</si>
  <si>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</si>
  <si>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</si>
  <si>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http://www.sharpjdanielesq.com</t>
  </si>
  <si>
    <t>Tyra</t>
  </si>
  <si>
    <t>Shields</t>
  </si>
  <si>
    <t>Assink</t>
  </si>
  <si>
    <t xml:space="preserve"> Anne H Esq</t>
  </si>
  <si>
    <t>3 Fort Worth Ave</t>
  </si>
  <si>
    <t>215-255-1641</t>
  </si>
  <si>
    <t>215-228-8264</t>
  </si>
  <si>
    <t>tshields@gmail.com</t>
  </si>
  <si>
    <t>http://www.assinkannehesq.com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</si>
  <si>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</si>
  <si>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</si>
  <si>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</si>
  <si>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</si>
  <si>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</si>
  <si>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</si>
  <si>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</si>
  <si>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</si>
  <si>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http://www.jewelmyshopinc.com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</si>
  <si>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</si>
  <si>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</si>
  <si>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</si>
  <si>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</si>
  <si>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</si>
  <si>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</si>
  <si>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</si>
  <si>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</si>
  <si>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http://www.chinesetranslationresources.com</t>
  </si>
  <si>
    <t>Danica</t>
  </si>
  <si>
    <t>Bruschke</t>
  </si>
  <si>
    <t xml:space="preserve"> Charles T</t>
  </si>
  <si>
    <t>840 15th Ave</t>
  </si>
  <si>
    <t>Waco</t>
  </si>
  <si>
    <t>McLennan</t>
  </si>
  <si>
    <t>254-782-8569</t>
  </si>
  <si>
    <t>254-205-1422</t>
  </si>
  <si>
    <t>danica_bruschke@gmail.com</t>
  </si>
  <si>
    <t>http://www.stevenscharlest.com</t>
  </si>
  <si>
    <t>Wilda</t>
  </si>
  <si>
    <t>Giguere</t>
  </si>
  <si>
    <t>Mclaughlin</t>
  </si>
  <si>
    <t xml:space="preserve"> Luther W Cpa</t>
  </si>
  <si>
    <t>1747 Calle Amanecer #2</t>
  </si>
  <si>
    <t>907-870-5536</t>
  </si>
  <si>
    <t>907-914-9482</t>
  </si>
  <si>
    <t>wilda@cox.net</t>
  </si>
  <si>
    <t>http://www.mclaughlinlutherwcpa.com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</si>
  <si>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</si>
  <si>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</si>
  <si>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</si>
  <si>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</si>
  <si>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</si>
  <si>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</si>
  <si>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</si>
  <si>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http://www.treemusketeers.com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</si>
  <si>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</si>
  <si>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</si>
  <si>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</si>
  <si>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</si>
  <si>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</si>
  <si>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</si>
  <si>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</si>
  <si>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</si>
  <si>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http://www.springfielddivohedisonco.com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</si>
  <si>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</si>
  <si>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</si>
  <si>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</si>
  <si>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</si>
  <si>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</si>
  <si>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</si>
  <si>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</si>
  <si>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</si>
  <si>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</si>
  <si>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</si>
  <si>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http://www.loganmemorialhospital.com</t>
  </si>
  <si>
    <t>Fern</t>
  </si>
  <si>
    <t xml:space="preserve">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</si>
  <si>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</si>
  <si>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</si>
  <si>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</si>
  <si>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</si>
  <si>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</si>
  <si>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</si>
  <si>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</si>
  <si>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http://www.kellycharlesgesq.com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</si>
  <si>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</si>
  <si>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</si>
  <si>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</si>
  <si>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</si>
  <si>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</si>
  <si>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</si>
  <si>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</si>
  <si>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</si>
  <si>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</si>
  <si>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</si>
  <si>
    <t>http://www.industrialpapershreddersinc.com</t>
  </si>
  <si>
    <t>Arlene</t>
  </si>
  <si>
    <t>Klusman</t>
  </si>
  <si>
    <t>Beck Horizon Builders</t>
  </si>
  <si>
    <t>3 Secor Rd</t>
  </si>
  <si>
    <t>504-710-5840</t>
  </si>
  <si>
    <t>504-946-1807</t>
  </si>
  <si>
    <t>arlene_klusman@gmail.com</t>
  </si>
  <si>
    <t>http://www.beckhorizonbuilders.com</t>
  </si>
  <si>
    <t>Alease</t>
  </si>
  <si>
    <t>Buemi</t>
  </si>
  <si>
    <t>Porto Cayo At Hawks Cay</t>
  </si>
  <si>
    <t>4 Webbs Chapel Rd</t>
  </si>
  <si>
    <t>Boulder</t>
  </si>
  <si>
    <t>303-301-4946</t>
  </si>
  <si>
    <t>303-521-9860</t>
  </si>
  <si>
    <t>alease@buemi.com</t>
  </si>
  <si>
    <t>http://www.portocayoathawkscay.com</t>
  </si>
  <si>
    <t>Louisa</t>
  </si>
  <si>
    <t>Cronauer</t>
  </si>
  <si>
    <t>Pacific Grove Museum Ntrl Hist</t>
  </si>
  <si>
    <t>524 Louisiana Ave Nw</t>
  </si>
  <si>
    <t>510-828-7047</t>
  </si>
  <si>
    <t>510-472-7758</t>
  </si>
  <si>
    <t>louisa@cronauer.com</t>
  </si>
  <si>
    <t>http://www.pacificgrovemuseumntrlhist.com</t>
  </si>
  <si>
    <t>Angella</t>
  </si>
  <si>
    <t>Cetta</t>
  </si>
  <si>
    <t>Bender &amp; Hatley Pc</t>
  </si>
  <si>
    <t>185 Blackstone Bldge</t>
  </si>
  <si>
    <t>Honolulu</t>
  </si>
  <si>
    <t>HI</t>
  </si>
  <si>
    <t>808-892-7943</t>
  </si>
  <si>
    <t>808-475-2310</t>
  </si>
  <si>
    <t>angella.cetta@hotmail.com</t>
  </si>
  <si>
    <t>http://www.benderhatleypc.com</t>
  </si>
  <si>
    <t>Cyndy</t>
  </si>
  <si>
    <t>Goldammer</t>
  </si>
  <si>
    <t>Di Cristina J &amp; Son</t>
  </si>
  <si>
    <t>170 Wyoming Ave</t>
  </si>
  <si>
    <t>Burnsville</t>
  </si>
  <si>
    <t>Dakota</t>
  </si>
  <si>
    <t>952-334-9408</t>
  </si>
  <si>
    <t>952-938-9457</t>
  </si>
  <si>
    <t>cgoldammer@cox.net</t>
  </si>
  <si>
    <t>http://www.dicristinajson.com</t>
  </si>
  <si>
    <t>Rosio</t>
  </si>
  <si>
    <t>Cork</t>
  </si>
  <si>
    <t>Green Goddess</t>
  </si>
  <si>
    <t>4 10th St W</t>
  </si>
  <si>
    <t>High Point</t>
  </si>
  <si>
    <t>Guilford</t>
  </si>
  <si>
    <t>336-243-5659</t>
  </si>
  <si>
    <t>336-497-4407</t>
  </si>
  <si>
    <t>rosio.cork@gmail.com</t>
  </si>
  <si>
    <t>http://www.greengoddess.com</t>
  </si>
  <si>
    <t>Celeste</t>
  </si>
  <si>
    <t>Korando</t>
  </si>
  <si>
    <t>American Arts &amp; Graphics</t>
  </si>
  <si>
    <t>7 W Pinhook Rd</t>
  </si>
  <si>
    <t>Lynbrook</t>
  </si>
  <si>
    <t>516-509-2347</t>
  </si>
  <si>
    <t>516-365-7266</t>
  </si>
  <si>
    <t>ckorando@hotmail.com</t>
  </si>
  <si>
    <t>http://www.americanartsgraphics.com</t>
  </si>
  <si>
    <t>Twana</t>
  </si>
  <si>
    <t>Felger</t>
  </si>
  <si>
    <t>Opryland Hotel</t>
  </si>
  <si>
    <t>1 Commerce Way</t>
  </si>
  <si>
    <t>Portland</t>
  </si>
  <si>
    <t>Washington</t>
  </si>
  <si>
    <t>503-939-3153</t>
  </si>
  <si>
    <t>503-909-7167</t>
  </si>
  <si>
    <t>twana.felger@felger.org</t>
  </si>
  <si>
    <t>http://www.oprylandhotel.com</t>
  </si>
  <si>
    <t>Estrella</t>
  </si>
  <si>
    <t>Samu</t>
  </si>
  <si>
    <t>Marking Devices Pubg Co</t>
  </si>
  <si>
    <t>64 Lakeview Ave</t>
  </si>
  <si>
    <t>Beloit</t>
  </si>
  <si>
    <t>Rock</t>
  </si>
  <si>
    <t>608-976-7199</t>
  </si>
  <si>
    <t>608-942-8836</t>
  </si>
  <si>
    <t>estrella@aol.com</t>
  </si>
  <si>
    <t>http://www.markingdevicespubgco.com</t>
  </si>
  <si>
    <t>Donte</t>
  </si>
  <si>
    <t>Kines</t>
  </si>
  <si>
    <t>W Tc Industries Inc</t>
  </si>
  <si>
    <t>3 Aspen St</t>
  </si>
  <si>
    <t>Worcester</t>
  </si>
  <si>
    <t>508-429-8576</t>
  </si>
  <si>
    <t>508-843-1426</t>
  </si>
  <si>
    <t>dkines@hotmail.com</t>
  </si>
  <si>
    <t>http://www.wtcindustriesinc.com</t>
  </si>
  <si>
    <t>Tiffiny</t>
  </si>
  <si>
    <t>Steffensmeier</t>
  </si>
  <si>
    <t>Whitehall Robbins Labs Divsn</t>
  </si>
  <si>
    <t>32860 Sierra Rd</t>
  </si>
  <si>
    <t>305-385-9695</t>
  </si>
  <si>
    <t>305-304-6573</t>
  </si>
  <si>
    <t>tiffiny_steffensmeier@cox.net</t>
  </si>
  <si>
    <t>http://www.whitehallrobbinslabsdivsn.com</t>
  </si>
  <si>
    <t>Edna</t>
  </si>
  <si>
    <t>Miceli</t>
  </si>
  <si>
    <t>Sampler</t>
  </si>
  <si>
    <t>555 Main St</t>
  </si>
  <si>
    <t>814-460-2655</t>
  </si>
  <si>
    <t>814-299-2877</t>
  </si>
  <si>
    <t>emiceli@miceli.org</t>
  </si>
  <si>
    <t>http://www.sampler.com</t>
  </si>
  <si>
    <t>Sue</t>
  </si>
  <si>
    <t>Kownacki</t>
  </si>
  <si>
    <t>Juno Chefs Incorporated</t>
  </si>
  <si>
    <t>2 Se 3rd Ave</t>
  </si>
  <si>
    <t>Mesquite</t>
  </si>
  <si>
    <t>972-666-3413</t>
  </si>
  <si>
    <t>972-742-4000</t>
  </si>
  <si>
    <t>sue@aol.com</t>
  </si>
  <si>
    <t>http://www.junochefsincorporated.com</t>
  </si>
  <si>
    <t>Jesusa</t>
  </si>
  <si>
    <t>Shin</t>
  </si>
  <si>
    <t>Carroccio</t>
  </si>
  <si>
    <t xml:space="preserve"> A Thomas Esq</t>
  </si>
  <si>
    <t>2239 Shawnee Mission Pky</t>
  </si>
  <si>
    <t>931-273-8709</t>
  </si>
  <si>
    <t>931-739-1551</t>
  </si>
  <si>
    <t>jshin@shin.com</t>
  </si>
  <si>
    <t>http://www.carroccioathomasesq.com</t>
  </si>
  <si>
    <t>Rolland</t>
  </si>
  <si>
    <t>Francescon</t>
  </si>
  <si>
    <t>Stanley</t>
  </si>
  <si>
    <t xml:space="preserve"> Richard L Esq</t>
  </si>
  <si>
    <t>2726 Charcot Ave</t>
  </si>
  <si>
    <t>Paterson</t>
  </si>
  <si>
    <t>Passaic</t>
  </si>
  <si>
    <t>973-649-2922</t>
  </si>
  <si>
    <t>973-284-4048</t>
  </si>
  <si>
    <t>rolland@cox.net</t>
  </si>
  <si>
    <t>http://www.stanleyrichardlesq.com</t>
  </si>
  <si>
    <t>Pamella</t>
  </si>
  <si>
    <t>Schmierer</t>
  </si>
  <si>
    <t>K Cs Cstm Mouldings Windows</t>
  </si>
  <si>
    <t>5161 Dorsett Rd</t>
  </si>
  <si>
    <t>Homestead</t>
  </si>
  <si>
    <t>305-420-8970</t>
  </si>
  <si>
    <t>305-575-8481</t>
  </si>
  <si>
    <t>pamella.schmierer@schmierer.org</t>
  </si>
  <si>
    <t>http://www.kcscstmmouldingswindows.com</t>
  </si>
  <si>
    <t>Glory</t>
  </si>
  <si>
    <t>Kulzer</t>
  </si>
  <si>
    <t>Comfort Inn</t>
  </si>
  <si>
    <t>55892 Jacksonville Rd</t>
  </si>
  <si>
    <t>Owings Mills</t>
  </si>
  <si>
    <t>410-224-9462</t>
  </si>
  <si>
    <t>410-916-8015</t>
  </si>
  <si>
    <t>gkulzer@kulzer.org</t>
  </si>
  <si>
    <t>http://www.comfortinn.com</t>
  </si>
  <si>
    <t>Shawna</t>
  </si>
  <si>
    <t>Palaspas</t>
  </si>
  <si>
    <t>Windsor</t>
  </si>
  <si>
    <t xml:space="preserve"> James L Esq</t>
  </si>
  <si>
    <t>5 N Cleveland Massillon Rd</t>
  </si>
  <si>
    <t>Thousand Oaks</t>
  </si>
  <si>
    <t>805-275-3566</t>
  </si>
  <si>
    <t>805-638-6617</t>
  </si>
  <si>
    <t>shawna_palaspas@palaspas.org</t>
  </si>
  <si>
    <t>http://www.windsorjameslesq.com</t>
  </si>
  <si>
    <t>Brandon</t>
  </si>
  <si>
    <t>Callaro</t>
  </si>
  <si>
    <t>Jackson Shields Yeiser</t>
  </si>
  <si>
    <t>7 Benton Dr</t>
  </si>
  <si>
    <t>808-215-6832</t>
  </si>
  <si>
    <t>808-240-5168</t>
  </si>
  <si>
    <t>brandon_callaro@hotmail.com</t>
  </si>
  <si>
    <t>http://www.jacksonshieldsyeiser.com</t>
  </si>
  <si>
    <t>Scarlet</t>
  </si>
  <si>
    <t>Cartan</t>
  </si>
  <si>
    <t>Box</t>
  </si>
  <si>
    <t xml:space="preserve"> J Calvin Esq</t>
  </si>
  <si>
    <t>9390 S Howell Ave</t>
  </si>
  <si>
    <t>Dougherty</t>
  </si>
  <si>
    <t>GA</t>
  </si>
  <si>
    <t>229-735-3378</t>
  </si>
  <si>
    <t>229-365-9658</t>
  </si>
  <si>
    <t>scarlet.cartan@yahoo.com</t>
  </si>
  <si>
    <t>http://www.boxjcalvinesq.com</t>
  </si>
  <si>
    <t>Oretha</t>
  </si>
  <si>
    <t>Menter</t>
  </si>
  <si>
    <t>Custom Engineering Inc</t>
  </si>
  <si>
    <t>8 County Center Dr #647</t>
  </si>
  <si>
    <t>617-418-5043</t>
  </si>
  <si>
    <t>617-697-6024</t>
  </si>
  <si>
    <t>oretha_menter@yahoo.com</t>
  </si>
  <si>
    <t>http://www.customengineeringinc.com</t>
  </si>
  <si>
    <t>Ty</t>
  </si>
  <si>
    <t>Bresler Eitel Framg Gllry Ltd</t>
  </si>
  <si>
    <t>4646 Kaahumanu St</t>
  </si>
  <si>
    <t>Hackensack</t>
  </si>
  <si>
    <t>201-672-1553</t>
  </si>
  <si>
    <t>201-995-3149</t>
  </si>
  <si>
    <t>tsmith@aol.com</t>
  </si>
  <si>
    <t>http://www.breslereitelframggllryltd.com</t>
  </si>
  <si>
    <t>Xuan</t>
  </si>
  <si>
    <t>Rochin</t>
  </si>
  <si>
    <t>Carol</t>
  </si>
  <si>
    <t xml:space="preserve"> Drake Sparks Esq</t>
  </si>
  <si>
    <t>2 Monroe St</t>
  </si>
  <si>
    <t>650-933-5072</t>
  </si>
  <si>
    <t>650-247-2625</t>
  </si>
  <si>
    <t>xuan@gmail.com</t>
  </si>
  <si>
    <t>http://www.caroldrakesparksesq.com</t>
  </si>
  <si>
    <t>Lindsey</t>
  </si>
  <si>
    <t>Dilello</t>
  </si>
  <si>
    <t>Biltmore Investors Bank</t>
  </si>
  <si>
    <t>52777 Leaders Heights Rd</t>
  </si>
  <si>
    <t>Ontario</t>
  </si>
  <si>
    <t>San Bernardino</t>
  </si>
  <si>
    <t>909-639-9887</t>
  </si>
  <si>
    <t>909-589-1693</t>
  </si>
  <si>
    <t>lindsey.dilello@hotmail.com</t>
  </si>
  <si>
    <t>http://www.biltmoreinvestorsbank.com</t>
  </si>
  <si>
    <t>Devora</t>
  </si>
  <si>
    <t>Perez</t>
  </si>
  <si>
    <t>Desco Equipment Corp</t>
  </si>
  <si>
    <t>72868 Blackington Ave</t>
  </si>
  <si>
    <t>Oakland</t>
  </si>
  <si>
    <t>510-955-3016</t>
  </si>
  <si>
    <t>510-755-9274</t>
  </si>
  <si>
    <t>devora_perez@perez.org</t>
  </si>
  <si>
    <t>http://www.descoequipmentcorp.com</t>
  </si>
  <si>
    <t>Herman</t>
  </si>
  <si>
    <t>Demesa</t>
  </si>
  <si>
    <t>Merlin Electric Co</t>
  </si>
  <si>
    <t>9 Norristown Rd</t>
  </si>
  <si>
    <t>Troy</t>
  </si>
  <si>
    <t>Rensselaer</t>
  </si>
  <si>
    <t>518-497-2940</t>
  </si>
  <si>
    <t>518-931-7852</t>
  </si>
  <si>
    <t>hdemesa@cox.net</t>
  </si>
  <si>
    <t>http://www.merlinelectricco.com</t>
  </si>
  <si>
    <t>Rory</t>
  </si>
  <si>
    <t>Papasergi</t>
  </si>
  <si>
    <t>Bailey Cntl Co Div Babcock</t>
  </si>
  <si>
    <t>83 County Road 437 #8581</t>
  </si>
  <si>
    <t>Clarks Summit</t>
  </si>
  <si>
    <t>Lackawanna</t>
  </si>
  <si>
    <t>570-867-7489</t>
  </si>
  <si>
    <t>570-469-8401</t>
  </si>
  <si>
    <t>rpapasergi@cox.net</t>
  </si>
  <si>
    <t>http://www.baileycntlcodivbabcock.com</t>
  </si>
  <si>
    <t>Talia</t>
  </si>
  <si>
    <t>Riopelle</t>
  </si>
  <si>
    <t>Ford Brothers Wholesale Inc</t>
  </si>
  <si>
    <t>1 N Harlem Ave #9</t>
  </si>
  <si>
    <t>973-245-2133</t>
  </si>
  <si>
    <t>973-818-9788</t>
  </si>
  <si>
    <t>talia_riopelle@aol.com</t>
  </si>
  <si>
    <t>http://www.fordbrotherswholesaleinc.com</t>
  </si>
  <si>
    <t>Van</t>
  </si>
  <si>
    <t>Shire</t>
  </si>
  <si>
    <t>Cambridge Inn</t>
  </si>
  <si>
    <t>90131 J St</t>
  </si>
  <si>
    <t>Pittstown</t>
  </si>
  <si>
    <t>908-409-2890</t>
  </si>
  <si>
    <t>908-448-1209</t>
  </si>
  <si>
    <t>van.shire@shire.com</t>
  </si>
  <si>
    <t>http://www.cambridgeinn.com</t>
  </si>
  <si>
    <t>Lucina</t>
  </si>
  <si>
    <t>Lary</t>
  </si>
  <si>
    <t>Matricciani</t>
  </si>
  <si>
    <t xml:space="preserve"> Albert J Jr</t>
  </si>
  <si>
    <t>8597 W National Ave</t>
  </si>
  <si>
    <t>Cocoa</t>
  </si>
  <si>
    <t>Brevard</t>
  </si>
  <si>
    <t>321-749-4981</t>
  </si>
  <si>
    <t>321-632-4668</t>
  </si>
  <si>
    <t>lucina_lary@cox.net</t>
  </si>
  <si>
    <t>http://www.matriccianialbertjjr.com</t>
  </si>
  <si>
    <t>Bok</t>
  </si>
  <si>
    <t>Isaacs</t>
  </si>
  <si>
    <t>Nelson Hawaiian Ltd</t>
  </si>
  <si>
    <t>6 Gilson St</t>
  </si>
  <si>
    <t>Bronx</t>
  </si>
  <si>
    <t>718-809-3762</t>
  </si>
  <si>
    <t>718-478-8568</t>
  </si>
  <si>
    <t>bok.isaacs@aol.com</t>
  </si>
  <si>
    <t>http://www.nelsonhawaiianltd.com</t>
  </si>
  <si>
    <t>Rolande</t>
  </si>
  <si>
    <t>Spickerman</t>
  </si>
  <si>
    <t>Neland Travel Agency</t>
  </si>
  <si>
    <t>65 W Maple Ave</t>
  </si>
  <si>
    <t>Pearl City</t>
  </si>
  <si>
    <t>808-315-3077</t>
  </si>
  <si>
    <t>808-526-5863</t>
  </si>
  <si>
    <t>rolande.spickerman@spickerman.com</t>
  </si>
  <si>
    <t>http://www.nelandtravelagency.com</t>
  </si>
  <si>
    <t>Paulas</t>
  </si>
  <si>
    <t>Asendorf</t>
  </si>
  <si>
    <t xml:space="preserve"> J Alan Esq</t>
  </si>
  <si>
    <t>866 34th Ave</t>
  </si>
  <si>
    <t>Denver</t>
  </si>
  <si>
    <t>303-623-4241</t>
  </si>
  <si>
    <t>303-692-3118</t>
  </si>
  <si>
    <t>hpaulas@gmail.com</t>
  </si>
  <si>
    <t>http://www.asendorfjalanesq.com</t>
  </si>
  <si>
    <t>Kimbery</t>
  </si>
  <si>
    <t>Madarang</t>
  </si>
  <si>
    <t>Silberman</t>
  </si>
  <si>
    <t xml:space="preserve"> Arthur L Esq</t>
  </si>
  <si>
    <t>798 Lund Farm Way</t>
  </si>
  <si>
    <t>Rockaway</t>
  </si>
  <si>
    <t>973-310-1634</t>
  </si>
  <si>
    <t>973-225-6259</t>
  </si>
  <si>
    <t>kimbery_madarang@cox.net</t>
  </si>
  <si>
    <t>http://www.silbermanarthurlesq.com</t>
  </si>
  <si>
    <t>Thurman</t>
  </si>
  <si>
    <t>Manno</t>
  </si>
  <si>
    <t>Honey Bee Breeding Genetics &amp;</t>
  </si>
  <si>
    <t>9387 Charcot Ave</t>
  </si>
  <si>
    <t>Absecon</t>
  </si>
  <si>
    <t>Atlantic</t>
  </si>
  <si>
    <t>609-524-3586</t>
  </si>
  <si>
    <t>609-234-8376</t>
  </si>
  <si>
    <t>thurman.manno@yahoo.com</t>
  </si>
  <si>
    <t>http://www.honeybeebreedinggenetics.com</t>
  </si>
  <si>
    <t>Becky</t>
  </si>
  <si>
    <t>Mirafuentes</t>
  </si>
  <si>
    <t>Wells Kravitz Schnitzer</t>
  </si>
  <si>
    <t>30553 Washington Rd</t>
  </si>
  <si>
    <t>Plainfield</t>
  </si>
  <si>
    <t>Union</t>
  </si>
  <si>
    <t>908-877-8409</t>
  </si>
  <si>
    <t>908-426-8272</t>
  </si>
  <si>
    <t>becky.mirafuentes@mirafuentes.com</t>
  </si>
  <si>
    <t>http://www.wellskravitzschnitzer.com</t>
  </si>
  <si>
    <t>Beatriz</t>
  </si>
  <si>
    <t>Corrington</t>
  </si>
  <si>
    <t>Prohab Rehabilitation Servs</t>
  </si>
  <si>
    <t>481 W Lemon St</t>
  </si>
  <si>
    <t>Middleboro</t>
  </si>
  <si>
    <t>Plymouth</t>
  </si>
  <si>
    <t>508-584-4279</t>
  </si>
  <si>
    <t>508-315-3867</t>
  </si>
  <si>
    <t>beatriz@yahoo.com</t>
  </si>
  <si>
    <t>http://www.prohabrehabilitationservs.com</t>
  </si>
  <si>
    <t>Marti</t>
  </si>
  <si>
    <t>Maybury</t>
  </si>
  <si>
    <t>Eldridge</t>
  </si>
  <si>
    <t xml:space="preserve"> Kristin K Esq</t>
  </si>
  <si>
    <t>4 Warehouse Point Rd #7</t>
  </si>
  <si>
    <t>773-775-4522</t>
  </si>
  <si>
    <t>773-539-1058</t>
  </si>
  <si>
    <t>marti.maybury@yahoo.com</t>
  </si>
  <si>
    <t>http://www.eldridgekristinkesq.com</t>
  </si>
  <si>
    <t>Nieves</t>
  </si>
  <si>
    <t>Gotter</t>
  </si>
  <si>
    <t>Vlahos</t>
  </si>
  <si>
    <t xml:space="preserve"> John J Esq</t>
  </si>
  <si>
    <t>4940 Pulaski Park Dr</t>
  </si>
  <si>
    <t>Multnomah</t>
  </si>
  <si>
    <t>503-527-5274</t>
  </si>
  <si>
    <t>503-455-3094</t>
  </si>
  <si>
    <t>nieves_gotter@gmail.com</t>
  </si>
  <si>
    <t>http://www.vlahosjohnjesq.com</t>
  </si>
  <si>
    <t>Leatha</t>
  </si>
  <si>
    <t>Hagele</t>
  </si>
  <si>
    <t>Ninas Indian Grs &amp; Videos</t>
  </si>
  <si>
    <t>627 Walford Ave</t>
  </si>
  <si>
    <t>214-339-1809</t>
  </si>
  <si>
    <t>214-225-5850</t>
  </si>
  <si>
    <t>lhagele@cox.net</t>
  </si>
  <si>
    <t>http://www.ninasindiangrsvideos.com</t>
  </si>
  <si>
    <t>Valentin</t>
  </si>
  <si>
    <t>Klimek</t>
  </si>
  <si>
    <t>Schmid</t>
  </si>
  <si>
    <t xml:space="preserve"> Gayanne K Esq</t>
  </si>
  <si>
    <t>137 Pioneer Way</t>
  </si>
  <si>
    <t>312-303-5453</t>
  </si>
  <si>
    <t>312-512-2338</t>
  </si>
  <si>
    <t>vklimek@klimek.org</t>
  </si>
  <si>
    <t>http://www.schmidgayannekesq.com</t>
  </si>
  <si>
    <t>Melissa</t>
  </si>
  <si>
    <t>Wiklund</t>
  </si>
  <si>
    <t>Moapa Valley Federal Credit Un</t>
  </si>
  <si>
    <t>61 13 Stoneridge #835</t>
  </si>
  <si>
    <t>Findlay</t>
  </si>
  <si>
    <t>Hancock</t>
  </si>
  <si>
    <t>419-939-3613</t>
  </si>
  <si>
    <t>419-254-4591</t>
  </si>
  <si>
    <t>melissa@cox.net</t>
  </si>
  <si>
    <t>http://www.moapavalleyfederalcreditun.com</t>
  </si>
  <si>
    <t>Sheridan</t>
  </si>
  <si>
    <t>Zane</t>
  </si>
  <si>
    <t>Kentucky Tennessee Clay Co</t>
  </si>
  <si>
    <t>2409 Alabama Rd</t>
  </si>
  <si>
    <t>Riverside</t>
  </si>
  <si>
    <t>951-645-3605</t>
  </si>
  <si>
    <t>951-248-6822</t>
  </si>
  <si>
    <t>sheridan.zane@zane.com</t>
  </si>
  <si>
    <t>http://www.kentuckytennesseeclayco.com</t>
  </si>
  <si>
    <t>Bulah</t>
  </si>
  <si>
    <t>Padilla</t>
  </si>
  <si>
    <t>Admiral Party Rentals &amp; Sales</t>
  </si>
  <si>
    <t>8927 Vandever Ave</t>
  </si>
  <si>
    <t>254-463-4368</t>
  </si>
  <si>
    <t>254-816-8417</t>
  </si>
  <si>
    <t>bulah_padilla@hotmail.com</t>
  </si>
  <si>
    <t>http://www.admiralpartyrentalssales.com</t>
  </si>
  <si>
    <t>Audra</t>
  </si>
  <si>
    <t>Kohnert</t>
  </si>
  <si>
    <t xml:space="preserve"> Karolyn King Esq</t>
  </si>
  <si>
    <t>134 Lewis Rd</t>
  </si>
  <si>
    <t>Nashville</t>
  </si>
  <si>
    <t>Davidson</t>
  </si>
  <si>
    <t>615-406-7854</t>
  </si>
  <si>
    <t>615-448-9249</t>
  </si>
  <si>
    <t>audra@kohnert.com</t>
  </si>
  <si>
    <t>http://www.nelsonkarolynkingesq.com</t>
  </si>
  <si>
    <t>Daren</t>
  </si>
  <si>
    <t>Weirather</t>
  </si>
  <si>
    <t>Panasystems</t>
  </si>
  <si>
    <t>9 N College Ave #3</t>
  </si>
  <si>
    <t>414-959-2540</t>
  </si>
  <si>
    <t>414-838-3151</t>
  </si>
  <si>
    <t>dweirather@aol.com</t>
  </si>
  <si>
    <t>http://www.panasystems.com</t>
  </si>
  <si>
    <t>Fernanda</t>
  </si>
  <si>
    <t>Jillson</t>
  </si>
  <si>
    <t>Shank</t>
  </si>
  <si>
    <t xml:space="preserve"> Edward L Esq</t>
  </si>
  <si>
    <t>60480 Old Us Highway 51</t>
  </si>
  <si>
    <t>410-387-5260</t>
  </si>
  <si>
    <t>410-724-6472</t>
  </si>
  <si>
    <t>fjillson@aol.com</t>
  </si>
  <si>
    <t>http://www.shankedwardlesq.com</t>
  </si>
  <si>
    <t>Gearldine</t>
  </si>
  <si>
    <t>Gellinger</t>
  </si>
  <si>
    <t>Megibow &amp; Edwards</t>
  </si>
  <si>
    <t>4 Bloomfield Ave</t>
  </si>
  <si>
    <t>972-934-6914</t>
  </si>
  <si>
    <t>972-821-7118</t>
  </si>
  <si>
    <t>gearldine_gellinger@gellinger.com</t>
  </si>
  <si>
    <t>http://www.megibowedwards.com</t>
  </si>
  <si>
    <t>Chau</t>
  </si>
  <si>
    <t>Kitzman</t>
  </si>
  <si>
    <t>Benoff</t>
  </si>
  <si>
    <t xml:space="preserve"> Edward Esq</t>
  </si>
  <si>
    <t>429 Tiger Ln</t>
  </si>
  <si>
    <t>Beverly Hills</t>
  </si>
  <si>
    <t>310-560-8022</t>
  </si>
  <si>
    <t>310-969-7230</t>
  </si>
  <si>
    <t>chau@gmail.com</t>
  </si>
  <si>
    <t>http://www.benoffedwardesq.com</t>
  </si>
  <si>
    <t>Theola</t>
  </si>
  <si>
    <t>Frey</t>
  </si>
  <si>
    <t>Woodbridge Free Public Library</t>
  </si>
  <si>
    <t>54169 N Main St</t>
  </si>
  <si>
    <t>Massapequa</t>
  </si>
  <si>
    <t>516-948-5768</t>
  </si>
  <si>
    <t>516-357-3362</t>
  </si>
  <si>
    <t>theola_frey@frey.com</t>
  </si>
  <si>
    <t>http://www.woodbridgefreepubliclibrary.com</t>
  </si>
  <si>
    <t>Cheryl</t>
  </si>
  <si>
    <t>Haroldson</t>
  </si>
  <si>
    <t>New York Life John Thune</t>
  </si>
  <si>
    <t>92 Main St</t>
  </si>
  <si>
    <t>Atlantic City</t>
  </si>
  <si>
    <t>609-518-7697</t>
  </si>
  <si>
    <t>609-263-9243</t>
  </si>
  <si>
    <t>cheryl@haroldson.org</t>
  </si>
  <si>
    <t>http://www.newyorklifejohnthune.com</t>
  </si>
  <si>
    <t>Laticia</t>
  </si>
  <si>
    <t>Merced</t>
  </si>
  <si>
    <t>Alinabal Inc</t>
  </si>
  <si>
    <t>72 Mannix Dr</t>
  </si>
  <si>
    <t>Cincinnati</t>
  </si>
  <si>
    <t>513-508-7371</t>
  </si>
  <si>
    <t>513-418-1566</t>
  </si>
  <si>
    <t>lmerced@gmail.com</t>
  </si>
  <si>
    <t>http://www.alinabalinc.com</t>
  </si>
  <si>
    <t>Carissa</t>
  </si>
  <si>
    <t>Poletto</t>
  </si>
  <si>
    <t xml:space="preserve"> Kim David Esq</t>
  </si>
  <si>
    <t>12270 Caton Center Dr</t>
  </si>
  <si>
    <t>Eugene</t>
  </si>
  <si>
    <t>Lane</t>
  </si>
  <si>
    <t>541-326-4074</t>
  </si>
  <si>
    <t>541-801-5717</t>
  </si>
  <si>
    <t>carissa.batman@yahoo.com</t>
  </si>
  <si>
    <t>http://www.polettokimdavidesq.com</t>
  </si>
  <si>
    <t>Lezlie</t>
  </si>
  <si>
    <t>Craghead</t>
  </si>
  <si>
    <t>Chang</t>
  </si>
  <si>
    <t xml:space="preserve"> Carolyn Esq</t>
  </si>
  <si>
    <t>749 W 18th St #45</t>
  </si>
  <si>
    <t>Smithfield</t>
  </si>
  <si>
    <t>Johnston</t>
  </si>
  <si>
    <t>919-533-3762</t>
  </si>
  <si>
    <t>919-885-2453</t>
  </si>
  <si>
    <t>lezlie.craghead@craghead.org</t>
  </si>
  <si>
    <t>http://www.changcarolynesq.com</t>
  </si>
  <si>
    <t>Ozell</t>
  </si>
  <si>
    <t>Shealy</t>
  </si>
  <si>
    <t>Silver Bros Inc</t>
  </si>
  <si>
    <t>8 Industry Ln</t>
  </si>
  <si>
    <t>212-332-8435</t>
  </si>
  <si>
    <t>212-880-8865</t>
  </si>
  <si>
    <t>oshealy@hotmail.com</t>
  </si>
  <si>
    <t>http://www.silverbrosinc.com</t>
  </si>
  <si>
    <t>Arminda</t>
  </si>
  <si>
    <t>Parvis</t>
  </si>
  <si>
    <t>Newtec Inc</t>
  </si>
  <si>
    <t>1 Huntwood Ave</t>
  </si>
  <si>
    <t>602-906-9419</t>
  </si>
  <si>
    <t>602-277-3025</t>
  </si>
  <si>
    <t>arminda@parvis.com</t>
  </si>
  <si>
    <t>http://www.newtecinc.com</t>
  </si>
  <si>
    <t>Reita</t>
  </si>
  <si>
    <t>Leto</t>
  </si>
  <si>
    <t>Creative Business Systems</t>
  </si>
  <si>
    <t>55262 N French Rd</t>
  </si>
  <si>
    <t>317-234-1135</t>
  </si>
  <si>
    <t>317-787-5514</t>
  </si>
  <si>
    <t>reita.leto@gmail.com</t>
  </si>
  <si>
    <t>http://www.creativebusinesssystems.com</t>
  </si>
  <si>
    <t>Yolando</t>
  </si>
  <si>
    <t>Luczki</t>
  </si>
  <si>
    <t>Dal Tile Corporation</t>
  </si>
  <si>
    <t>422 E 21st St</t>
  </si>
  <si>
    <t>Syracuse</t>
  </si>
  <si>
    <t>Onondaga</t>
  </si>
  <si>
    <t>315-304-4759</t>
  </si>
  <si>
    <t>315-640-6357</t>
  </si>
  <si>
    <t>yolando@cox.net</t>
  </si>
  <si>
    <t>http://www.daltilecorporation.com</t>
  </si>
  <si>
    <t>Lizette</t>
  </si>
  <si>
    <t>Stem</t>
  </si>
  <si>
    <t>Edward S Katz</t>
  </si>
  <si>
    <t>501 N 19th Ave</t>
  </si>
  <si>
    <t>Cherry Hill</t>
  </si>
  <si>
    <t>Camden</t>
  </si>
  <si>
    <t>856-487-5412</t>
  </si>
  <si>
    <t>856-702-3676</t>
  </si>
  <si>
    <t>lizette.stem@aol.com</t>
  </si>
  <si>
    <t>http://www.edwardskatz.com</t>
  </si>
  <si>
    <t>Gregoria</t>
  </si>
  <si>
    <t>Pawlowicz</t>
  </si>
  <si>
    <t>Oh My Goodknits Inc</t>
  </si>
  <si>
    <t>455 N Main Ave</t>
  </si>
  <si>
    <t>Garden City</t>
  </si>
  <si>
    <t>516-212-1915</t>
  </si>
  <si>
    <t>516-376-4230</t>
  </si>
  <si>
    <t>gpawlowicz@yahoo.com</t>
  </si>
  <si>
    <t>http://www.ohmygoodknitsinc.com</t>
  </si>
  <si>
    <t>Carin</t>
  </si>
  <si>
    <t>Deleo</t>
  </si>
  <si>
    <t>Redeker</t>
  </si>
  <si>
    <t xml:space="preserve"> Debbie</t>
  </si>
  <si>
    <t>1844 Southern Blvd</t>
  </si>
  <si>
    <t>Little Rock</t>
  </si>
  <si>
    <t>Pulaski</t>
  </si>
  <si>
    <t>AR</t>
  </si>
  <si>
    <t>501-308-1040</t>
  </si>
  <si>
    <t>501-409-6072</t>
  </si>
  <si>
    <t>cdeleo@deleo.com</t>
  </si>
  <si>
    <t>http://www.redekerdebbie.com</t>
  </si>
  <si>
    <t>Chantell</t>
  </si>
  <si>
    <t>Maynerich</t>
  </si>
  <si>
    <t>Desert Sands Motel</t>
  </si>
  <si>
    <t>2023 Greg St</t>
  </si>
  <si>
    <t>Saint Paul</t>
  </si>
  <si>
    <t>Ramsey</t>
  </si>
  <si>
    <t>651-591-2583</t>
  </si>
  <si>
    <t>651-776-9688</t>
  </si>
  <si>
    <t>chantell@yahoo.com</t>
  </si>
  <si>
    <t>http://www.desertsandsmotel.com</t>
  </si>
  <si>
    <t>Dierdre</t>
  </si>
  <si>
    <t>Yum</t>
  </si>
  <si>
    <t>Cummins Southern Plains Inc</t>
  </si>
  <si>
    <t>63381 Jenks Ave</t>
  </si>
  <si>
    <t>215-325-3042</t>
  </si>
  <si>
    <t>215-346-4666</t>
  </si>
  <si>
    <t>dyum@yahoo.com</t>
  </si>
  <si>
    <t>http://www.cumminssouthernplainsinc.com</t>
  </si>
  <si>
    <t>Larae</t>
  </si>
  <si>
    <t>Gudroe</t>
  </si>
  <si>
    <t>Lehigh Furn Divsn Lehigh</t>
  </si>
  <si>
    <t>6651 Municipal Rd</t>
  </si>
  <si>
    <t>Houma</t>
  </si>
  <si>
    <t>Terrebonne</t>
  </si>
  <si>
    <t>985-890-7262</t>
  </si>
  <si>
    <t>985-261-5783</t>
  </si>
  <si>
    <t>larae_gudroe@gmail.com</t>
  </si>
  <si>
    <t>http://www.lehighfurndivsnlehigh.com</t>
  </si>
  <si>
    <t>Latrice</t>
  </si>
  <si>
    <t>Tolfree</t>
  </si>
  <si>
    <t>United Van Lines Agent</t>
  </si>
  <si>
    <t>81 Norris Ave #525</t>
  </si>
  <si>
    <t>Ronkonkoma</t>
  </si>
  <si>
    <t>631-957-7624</t>
  </si>
  <si>
    <t>631-998-2102</t>
  </si>
  <si>
    <t>latrice.tolfree@hotmail.com</t>
  </si>
  <si>
    <t>http://www.unitedvanlinesagent.com</t>
  </si>
  <si>
    <t>Kerry</t>
  </si>
  <si>
    <t>Theodorov</t>
  </si>
  <si>
    <t>Capitol Reporters</t>
  </si>
  <si>
    <t>6916 W Main St</t>
  </si>
  <si>
    <t>Sacramento</t>
  </si>
  <si>
    <t>916-591-3277</t>
  </si>
  <si>
    <t>916-770-7448</t>
  </si>
  <si>
    <t>kerry.theodorov@gmail.com</t>
  </si>
  <si>
    <t>http://www.capitolreporters.com</t>
  </si>
  <si>
    <t>Dorthy</t>
  </si>
  <si>
    <t>Hidvegi</t>
  </si>
  <si>
    <t>Kwik Kopy Printing</t>
  </si>
  <si>
    <t>9635 S Main St</t>
  </si>
  <si>
    <t>208-649-2373</t>
  </si>
  <si>
    <t>208-690-3315</t>
  </si>
  <si>
    <t>dhidvegi@yahoo.com</t>
  </si>
  <si>
    <t>http://www.kwikkopyprinting.com</t>
  </si>
  <si>
    <t>Fannie</t>
  </si>
  <si>
    <t>Lungren</t>
  </si>
  <si>
    <t>Centro Inc</t>
  </si>
  <si>
    <t>17 Us Highway 111</t>
  </si>
  <si>
    <t>Round Rock</t>
  </si>
  <si>
    <t>Williamson</t>
  </si>
  <si>
    <t>512-587-5746</t>
  </si>
  <si>
    <t>512-528-9933</t>
  </si>
  <si>
    <t>fannie.lungren@yahoo.com</t>
  </si>
  <si>
    <t>http://www.centroinc.com</t>
  </si>
  <si>
    <t>Evangelina</t>
  </si>
  <si>
    <t>Radde</t>
  </si>
  <si>
    <t xml:space="preserve"> Jan Esq</t>
  </si>
  <si>
    <t>992 Civic Center Dr</t>
  </si>
  <si>
    <t>215-964-3284</t>
  </si>
  <si>
    <t>215-417-5612</t>
  </si>
  <si>
    <t>evangelina@aol.com</t>
  </si>
  <si>
    <t>http://www.campbelljanesq.com</t>
  </si>
  <si>
    <t>Novella</t>
  </si>
  <si>
    <t>Degroot</t>
  </si>
  <si>
    <t xml:space="preserve"> C Kelly Esq</t>
  </si>
  <si>
    <t>303 N Radcliffe St</t>
  </si>
  <si>
    <t>Hilo</t>
  </si>
  <si>
    <t>Hawaii</t>
  </si>
  <si>
    <t>808-477-4775</t>
  </si>
  <si>
    <t>808-746-1865</t>
  </si>
  <si>
    <t>novella_degroot@degroot.org</t>
  </si>
  <si>
    <t>http://www.evansckellyesq.com</t>
  </si>
  <si>
    <t>Clay</t>
  </si>
  <si>
    <t>Hoa</t>
  </si>
  <si>
    <t>Scat Enterprises</t>
  </si>
  <si>
    <t>73 Saint Ann St #86</t>
  </si>
  <si>
    <t>Reno</t>
  </si>
  <si>
    <t>Washoe</t>
  </si>
  <si>
    <t>NV</t>
  </si>
  <si>
    <t>775-501-8109</t>
  </si>
  <si>
    <t>775-848-9135</t>
  </si>
  <si>
    <t>choa@hoa.org</t>
  </si>
  <si>
    <t>http://www.scatenterprises.com</t>
  </si>
  <si>
    <t>Jennifer</t>
  </si>
  <si>
    <t>Fallick</t>
  </si>
  <si>
    <t>Nagle</t>
  </si>
  <si>
    <t xml:space="preserve"> Daniel J Esq</t>
  </si>
  <si>
    <t>44 58th St</t>
  </si>
  <si>
    <t>Wheeling</t>
  </si>
  <si>
    <t>847-979-9545</t>
  </si>
  <si>
    <t>847-800-3054</t>
  </si>
  <si>
    <t>jfallick@yahoo.com</t>
  </si>
  <si>
    <t>http://www.nagledanieljesq.com</t>
  </si>
  <si>
    <t>Irma</t>
  </si>
  <si>
    <t>Wolfgramm</t>
  </si>
  <si>
    <t>Serendiquity Bed &amp; Breakfast</t>
  </si>
  <si>
    <t>9745 W Main St</t>
  </si>
  <si>
    <t>Randolph</t>
  </si>
  <si>
    <t>973-545-7355</t>
  </si>
  <si>
    <t>973-868-8660</t>
  </si>
  <si>
    <t>irma.wolfgramm@hotmail.com</t>
  </si>
  <si>
    <t>http://www.serendiquitybedbreakfast.com</t>
  </si>
  <si>
    <t>Eun</t>
  </si>
  <si>
    <t>Coody</t>
  </si>
  <si>
    <t>Ray Carolyne Realty</t>
  </si>
  <si>
    <t>84 Bloomfield Ave</t>
  </si>
  <si>
    <t>Spartanburg</t>
  </si>
  <si>
    <t>864-256-3620</t>
  </si>
  <si>
    <t>864-594-4578</t>
  </si>
  <si>
    <t>eun@yahoo.com</t>
  </si>
  <si>
    <t>http://www.raycarolynerealty.com</t>
  </si>
  <si>
    <t>Sylvia</t>
  </si>
  <si>
    <t>Cousey</t>
  </si>
  <si>
    <t>Berg</t>
  </si>
  <si>
    <t xml:space="preserve"> Charles E</t>
  </si>
  <si>
    <t>287 Youngstown Warren Rd</t>
  </si>
  <si>
    <t>Hampstead</t>
  </si>
  <si>
    <t>410-209-9545</t>
  </si>
  <si>
    <t>410-863-8263</t>
  </si>
  <si>
    <t>sylvia_cousey@cousey.org</t>
  </si>
  <si>
    <t>http://www.bergcharlese.com</t>
  </si>
  <si>
    <t>Nana</t>
  </si>
  <si>
    <t>Wrinkles</t>
  </si>
  <si>
    <t>Ray</t>
  </si>
  <si>
    <t xml:space="preserve"> Milbern D</t>
  </si>
  <si>
    <t>6 Van Buren St</t>
  </si>
  <si>
    <t>Mount Vernon</t>
  </si>
  <si>
    <t>Westchester</t>
  </si>
  <si>
    <t>914-855-2115</t>
  </si>
  <si>
    <t>914-796-3775</t>
  </si>
  <si>
    <t>nana@aol.com</t>
  </si>
  <si>
    <t>http://www.raymilbernd.com</t>
  </si>
  <si>
    <t>Layla</t>
  </si>
  <si>
    <t>Springe</t>
  </si>
  <si>
    <t>Chadds Ford Winery</t>
  </si>
  <si>
    <t>229 N Forty Driv</t>
  </si>
  <si>
    <t>212-260-3151</t>
  </si>
  <si>
    <t>212-253-7448</t>
  </si>
  <si>
    <t>layla.springe@cox.net</t>
  </si>
  <si>
    <t>http://www.chaddsfordwinery.com</t>
  </si>
  <si>
    <t>Joesph</t>
  </si>
  <si>
    <t>Degonia</t>
  </si>
  <si>
    <t>A R Packaging</t>
  </si>
  <si>
    <t>2887 Knowlton St #5435</t>
  </si>
  <si>
    <t>Berkeley</t>
  </si>
  <si>
    <t>510-677-9785</t>
  </si>
  <si>
    <t>510-942-5916</t>
  </si>
  <si>
    <t>joesph_degonia@degonia.org</t>
  </si>
  <si>
    <t>http://www.arpackaging.com</t>
  </si>
  <si>
    <t>Annabelle</t>
  </si>
  <si>
    <t>Boord</t>
  </si>
  <si>
    <t>Corn Popper</t>
  </si>
  <si>
    <t>523 Marquette Ave</t>
  </si>
  <si>
    <t>978-697-6263</t>
  </si>
  <si>
    <t>978-289-7717</t>
  </si>
  <si>
    <t>annabelle.boord@cox.net</t>
  </si>
  <si>
    <t>http://www.cornpopper.com</t>
  </si>
  <si>
    <t>Vinning</t>
  </si>
  <si>
    <t>Birite Foodservice Distr</t>
  </si>
  <si>
    <t>3717 Hamann Industrial Pky</t>
  </si>
  <si>
    <t>415-767-6596</t>
  </si>
  <si>
    <t>415-712-9530</t>
  </si>
  <si>
    <t>stephaine@cox.net</t>
  </si>
  <si>
    <t>http://www.biritefoodservicedistr.com</t>
  </si>
  <si>
    <t>Nelida</t>
  </si>
  <si>
    <t>Sawchuk</t>
  </si>
  <si>
    <t>Anchorage Museum Of Hist &amp; Art</t>
  </si>
  <si>
    <t>3 State Route 35 S</t>
  </si>
  <si>
    <t>Paramus</t>
  </si>
  <si>
    <t>201-971-1638</t>
  </si>
  <si>
    <t>201-247-8925</t>
  </si>
  <si>
    <t>nelida@gmail.com</t>
  </si>
  <si>
    <t>http://www.anchoragemuseumofhistart.com</t>
  </si>
  <si>
    <t>Marguerita</t>
  </si>
  <si>
    <t>Hiatt</t>
  </si>
  <si>
    <t>Haber</t>
  </si>
  <si>
    <t xml:space="preserve"> George D Md</t>
  </si>
  <si>
    <t>82 N Highway 67</t>
  </si>
  <si>
    <t>Oakley</t>
  </si>
  <si>
    <t>925-634-7158</t>
  </si>
  <si>
    <t>925-541-8521</t>
  </si>
  <si>
    <t>marguerita.hiatt@gmail.com</t>
  </si>
  <si>
    <t>http://www.habergeorgedmd.com</t>
  </si>
  <si>
    <t>Carmela</t>
  </si>
  <si>
    <t>Cookey</t>
  </si>
  <si>
    <t>Royal Pontiac Olds Inc</t>
  </si>
  <si>
    <t>9 Murfreesboro Rd</t>
  </si>
  <si>
    <t>773-494-4195</t>
  </si>
  <si>
    <t>773-297-9391</t>
  </si>
  <si>
    <t>ccookey@cookey.org</t>
  </si>
  <si>
    <t>http://www.royalpontiacoldsinc.com</t>
  </si>
  <si>
    <t>Junita</t>
  </si>
  <si>
    <t>Brideau</t>
  </si>
  <si>
    <t>Leonards Antiques Inc</t>
  </si>
  <si>
    <t>6 S Broadway St</t>
  </si>
  <si>
    <t>Cedar Grove</t>
  </si>
  <si>
    <t>973-943-3423</t>
  </si>
  <si>
    <t>973-582-5469</t>
  </si>
  <si>
    <t>jbrideau@aol.com</t>
  </si>
  <si>
    <t>http://www.leonardsantiquesinc.com</t>
  </si>
  <si>
    <t>Claribel</t>
  </si>
  <si>
    <t>Varriano</t>
  </si>
  <si>
    <t>Meca</t>
  </si>
  <si>
    <t>6 Harry L Dr #6327</t>
  </si>
  <si>
    <t>Perrysburg</t>
  </si>
  <si>
    <t>Wood</t>
  </si>
  <si>
    <t>419-544-4900</t>
  </si>
  <si>
    <t>419-573-2033</t>
  </si>
  <si>
    <t>claribel_varriano@cox.net</t>
  </si>
  <si>
    <t>http://www.meca.com</t>
  </si>
  <si>
    <t>Skursky</t>
  </si>
  <si>
    <t>Nercon Engineering &amp; Mfg Inc</t>
  </si>
  <si>
    <t>47939 Porter Ave</t>
  </si>
  <si>
    <t>310-579-2907</t>
  </si>
  <si>
    <t>310-694-8466</t>
  </si>
  <si>
    <t>benton.skursky@aol.com</t>
  </si>
  <si>
    <t>http://www.nerconengineeringmfginc.com</t>
  </si>
  <si>
    <t>Hillary</t>
  </si>
  <si>
    <t>Skulski</t>
  </si>
  <si>
    <t>Replica I</t>
  </si>
  <si>
    <t>9 Wales Rd Ne #914</t>
  </si>
  <si>
    <t>Homosassa</t>
  </si>
  <si>
    <t>Citrus</t>
  </si>
  <si>
    <t>352-242-2570</t>
  </si>
  <si>
    <t>352-990-5946</t>
  </si>
  <si>
    <t>hillary.skulski@aol.com</t>
  </si>
  <si>
    <t>http://www.replicai.com</t>
  </si>
  <si>
    <t>Merilyn</t>
  </si>
  <si>
    <t>Bayless</t>
  </si>
  <si>
    <t>20 20 Printing Inc</t>
  </si>
  <si>
    <t>195 13n N</t>
  </si>
  <si>
    <t>408-758-5015</t>
  </si>
  <si>
    <t>408-346-2180</t>
  </si>
  <si>
    <t>merilyn_bayless@cox.net</t>
  </si>
  <si>
    <t>http://www.printinginc.com</t>
  </si>
  <si>
    <t>Teri</t>
  </si>
  <si>
    <t>Ennaco</t>
  </si>
  <si>
    <t>Publishers Group West</t>
  </si>
  <si>
    <t>99 Tank Farm Rd</t>
  </si>
  <si>
    <t>Hazleton</t>
  </si>
  <si>
    <t>Luzerne</t>
  </si>
  <si>
    <t>570-889-5187</t>
  </si>
  <si>
    <t>570-355-1665</t>
  </si>
  <si>
    <t>tennaco@gmail.com</t>
  </si>
  <si>
    <t>http://www.publishersgroupwest.com</t>
  </si>
  <si>
    <t>Merlyn</t>
  </si>
  <si>
    <t>Lawler</t>
  </si>
  <si>
    <t>Nischwitz</t>
  </si>
  <si>
    <t xml:space="preserve"> Jeffrey L Esq</t>
  </si>
  <si>
    <t>4671 Alemany Blvd</t>
  </si>
  <si>
    <t>Jersey City</t>
  </si>
  <si>
    <t>Hudson</t>
  </si>
  <si>
    <t>201-588-7810</t>
  </si>
  <si>
    <t>201-858-9960</t>
  </si>
  <si>
    <t>merlyn_lawler@hotmail.com</t>
  </si>
  <si>
    <t>http://www.nischwitzjeffreylesq.com</t>
  </si>
  <si>
    <t>Georgene</t>
  </si>
  <si>
    <t>Montezuma</t>
  </si>
  <si>
    <t>Payne Blades &amp; Wellborn Pa</t>
  </si>
  <si>
    <t>98 University Dr</t>
  </si>
  <si>
    <t>San Ramon</t>
  </si>
  <si>
    <t>925-615-5185</t>
  </si>
  <si>
    <t>925-943-3449</t>
  </si>
  <si>
    <t>gmontezuma@cox.net</t>
  </si>
  <si>
    <t>http://www.paynebladeswellbornpa.com</t>
  </si>
  <si>
    <t>Jettie</t>
  </si>
  <si>
    <t>Mconnell</t>
  </si>
  <si>
    <t>Coldwell Bnkr Wright Real Est</t>
  </si>
  <si>
    <t>50 E Wacker Dr</t>
  </si>
  <si>
    <t>Bridgewater</t>
  </si>
  <si>
    <t>Somerset</t>
  </si>
  <si>
    <t>908-802-3564</t>
  </si>
  <si>
    <t>908-602-5258</t>
  </si>
  <si>
    <t>jmconnell@hotmail.com</t>
  </si>
  <si>
    <t>http://www.coldwellbnkrwrightrealest.com</t>
  </si>
  <si>
    <t>Lemuel</t>
  </si>
  <si>
    <t>Latzke</t>
  </si>
  <si>
    <t>Computer Repair Service</t>
  </si>
  <si>
    <t>70 Euclid Ave #722</t>
  </si>
  <si>
    <t>Bohemia</t>
  </si>
  <si>
    <t>631-748-6479</t>
  </si>
  <si>
    <t>631-291-4976</t>
  </si>
  <si>
    <t>lemuel.latzke@gmail.com</t>
  </si>
  <si>
    <t>http://www.computerrepairservice.com</t>
  </si>
  <si>
    <t>Melodie</t>
  </si>
  <si>
    <t>Knipp</t>
  </si>
  <si>
    <t>Fleetwood Building Block Inc</t>
  </si>
  <si>
    <t>326 E Main St #6496</t>
  </si>
  <si>
    <t>805-690-1682</t>
  </si>
  <si>
    <t>805-810-8964</t>
  </si>
  <si>
    <t>mknipp@gmail.com</t>
  </si>
  <si>
    <t>http://www.fleetwoodbuildingblockinc.com</t>
  </si>
  <si>
    <t>Candida</t>
  </si>
  <si>
    <t>Corbley</t>
  </si>
  <si>
    <t>Colts Neck Medical Assocs Inc</t>
  </si>
  <si>
    <t>406 Main St</t>
  </si>
  <si>
    <t>Somerville</t>
  </si>
  <si>
    <t>908-275-8357</t>
  </si>
  <si>
    <t>908-943-6103</t>
  </si>
  <si>
    <t>candida_corbley@hotmail.com</t>
  </si>
  <si>
    <t>http://www.coltsneckmedicalassocsinc.com</t>
  </si>
  <si>
    <t>Karan</t>
  </si>
  <si>
    <t>Karpin</t>
  </si>
  <si>
    <t>New England Taxidermy</t>
  </si>
  <si>
    <t>3 Elmwood Dr</t>
  </si>
  <si>
    <t>Beaverton</t>
  </si>
  <si>
    <t>503-940-8327</t>
  </si>
  <si>
    <t>503-707-5812</t>
  </si>
  <si>
    <t>karan_karpin@gmail.com</t>
  </si>
  <si>
    <t>http://www.newenglandtaxidermy.com</t>
  </si>
  <si>
    <t>Andra</t>
  </si>
  <si>
    <t>Scheyer</t>
  </si>
  <si>
    <t>Ludcke</t>
  </si>
  <si>
    <t xml:space="preserve"> George O Esq</t>
  </si>
  <si>
    <t>9 Church St</t>
  </si>
  <si>
    <t>Salem</t>
  </si>
  <si>
    <t>503-516-2189</t>
  </si>
  <si>
    <t>503-950-3068</t>
  </si>
  <si>
    <t>andra@gmail.com</t>
  </si>
  <si>
    <t>http://www.ludckegeorgeoesq.com</t>
  </si>
  <si>
    <t>Felicidad</t>
  </si>
  <si>
    <t>Poullion</t>
  </si>
  <si>
    <t>Mccorkle</t>
  </si>
  <si>
    <t xml:space="preserve"> Tom S Esq</t>
  </si>
  <si>
    <t>9939 N 14th St</t>
  </si>
  <si>
    <t>Riverton</t>
  </si>
  <si>
    <t>Burlington</t>
  </si>
  <si>
    <t>856-305-9731</t>
  </si>
  <si>
    <t>856-828-6021</t>
  </si>
  <si>
    <t>fpoullion@poullion.com</t>
  </si>
  <si>
    <t>http://www.mccorkletomsesq.com</t>
  </si>
  <si>
    <t>Belen</t>
  </si>
  <si>
    <t>Strassner</t>
  </si>
  <si>
    <t>Eagle Software Inc</t>
  </si>
  <si>
    <t>5384 Southwyck Blvd</t>
  </si>
  <si>
    <t>Douglasville</t>
  </si>
  <si>
    <t>770-507-8791</t>
  </si>
  <si>
    <t>770-802-4003</t>
  </si>
  <si>
    <t>belen_strassner@aol.com</t>
  </si>
  <si>
    <t>http://www.eaglesoftwareinc.com</t>
  </si>
  <si>
    <t>Gracia</t>
  </si>
  <si>
    <t>Melnyk</t>
  </si>
  <si>
    <t>Juvenile &amp; Adult Super</t>
  </si>
  <si>
    <t>97 Airport Loop Dr</t>
  </si>
  <si>
    <t>904-235-3633</t>
  </si>
  <si>
    <t>904-627-4341</t>
  </si>
  <si>
    <t>gracia@melnyk.com</t>
  </si>
  <si>
    <t>http://www.juvenileadultsuper.com</t>
  </si>
  <si>
    <t>Jolanda</t>
  </si>
  <si>
    <t>Hanafan</t>
  </si>
  <si>
    <t xml:space="preserve"> Joseph J Esq</t>
  </si>
  <si>
    <t>37855 Nolan Rd</t>
  </si>
  <si>
    <t>Bangor</t>
  </si>
  <si>
    <t>Penobscot</t>
  </si>
  <si>
    <t>ME</t>
  </si>
  <si>
    <t>207-458-9196</t>
  </si>
  <si>
    <t>207-233-6185</t>
  </si>
  <si>
    <t>jhanafan@gmail.com</t>
  </si>
  <si>
    <t>http://www.perezjosephjesq.com</t>
  </si>
  <si>
    <t>Toyama</t>
  </si>
  <si>
    <t>Case Foundation Co</t>
  </si>
  <si>
    <t>4252 N Washington Ave #9</t>
  </si>
  <si>
    <t>Kennedale</t>
  </si>
  <si>
    <t>817-765-5781</t>
  </si>
  <si>
    <t>817-577-6151</t>
  </si>
  <si>
    <t>barrett.toyama@toyama.org</t>
  </si>
  <si>
    <t>http://www.casefoundationco.com</t>
  </si>
  <si>
    <t>Helga</t>
  </si>
  <si>
    <t>Fredicks</t>
  </si>
  <si>
    <t>Eis Environmental Engrs Inc</t>
  </si>
  <si>
    <t>42754 S Ash Ave</t>
  </si>
  <si>
    <t>Buffalo</t>
  </si>
  <si>
    <t>716-752-4114</t>
  </si>
  <si>
    <t>716-854-9845</t>
  </si>
  <si>
    <t>helga_fredicks@yahoo.com</t>
  </si>
  <si>
    <t>http://www.eisenvironmentalengrsinc.com</t>
  </si>
  <si>
    <t>Ashlyn</t>
  </si>
  <si>
    <t>Pinilla</t>
  </si>
  <si>
    <t>Art Crafters</t>
  </si>
  <si>
    <t>703 Beville Rd</t>
  </si>
  <si>
    <t>Opa Locka</t>
  </si>
  <si>
    <t>305-670-9628</t>
  </si>
  <si>
    <t>305-857-5489</t>
  </si>
  <si>
    <t>apinilla@cox.net</t>
  </si>
  <si>
    <t>http://www.artcrafters.com</t>
  </si>
  <si>
    <t>Fausto</t>
  </si>
  <si>
    <t>Agramonte</t>
  </si>
  <si>
    <t>Marriott Hotels Resorts Suites</t>
  </si>
  <si>
    <t>5 Harrison Rd</t>
  </si>
  <si>
    <t>212-313-1783</t>
  </si>
  <si>
    <t>212-778-3063</t>
  </si>
  <si>
    <t>fausto_agramonte@yahoo.com</t>
  </si>
  <si>
    <t>http://www.marriotthotelsresortssuites.com</t>
  </si>
  <si>
    <t>Ronny</t>
  </si>
  <si>
    <t>Caiafa</t>
  </si>
  <si>
    <t>Remaco Inc</t>
  </si>
  <si>
    <t>73 Southern Blvd</t>
  </si>
  <si>
    <t>215-605-7570</t>
  </si>
  <si>
    <t>215-511-3531</t>
  </si>
  <si>
    <t>ronny.caiafa@caiafa.org</t>
  </si>
  <si>
    <t>http://www.remacoinc.com</t>
  </si>
  <si>
    <t>Marge</t>
  </si>
  <si>
    <t>Limmel</t>
  </si>
  <si>
    <t>Bjork</t>
  </si>
  <si>
    <t xml:space="preserve"> Robert D Jr</t>
  </si>
  <si>
    <t>189 Village Park Rd</t>
  </si>
  <si>
    <t>Crestview</t>
  </si>
  <si>
    <t>Okaloosa</t>
  </si>
  <si>
    <t>850-430-1663</t>
  </si>
  <si>
    <t>850-330-8079</t>
  </si>
  <si>
    <t>marge@gmail.com</t>
  </si>
  <si>
    <t>http://www.bjorkrobertdjr.com</t>
  </si>
  <si>
    <t>Norah</t>
  </si>
  <si>
    <t>Waymire</t>
  </si>
  <si>
    <t>Carmichael</t>
  </si>
  <si>
    <t xml:space="preserve"> Jeffery L Esq</t>
  </si>
  <si>
    <t>6 Middlegate Rd #106</t>
  </si>
  <si>
    <t>415-306-7897</t>
  </si>
  <si>
    <t>415-874-2984</t>
  </si>
  <si>
    <t>norah.waymire@gmail.com</t>
  </si>
  <si>
    <t>http://www.carmichaeljefferylesq.com</t>
  </si>
  <si>
    <t>Aliza</t>
  </si>
  <si>
    <t xml:space="preserve"> J Robert Esq</t>
  </si>
  <si>
    <t>1128 Delaware St</t>
  </si>
  <si>
    <t>408-504-3552</t>
  </si>
  <si>
    <t>408-425-1994</t>
  </si>
  <si>
    <t>aliza@aol.com</t>
  </si>
  <si>
    <t>http://www.andrewsjrobertesq.com</t>
  </si>
  <si>
    <t>Mozell</t>
  </si>
  <si>
    <t>Pelkowski</t>
  </si>
  <si>
    <t>Winship &amp; Byrne</t>
  </si>
  <si>
    <t>577 Parade St</t>
  </si>
  <si>
    <t>South San Francisco</t>
  </si>
  <si>
    <t>650-947-1215</t>
  </si>
  <si>
    <t>650-960-1069</t>
  </si>
  <si>
    <t>mpelkowski@pelkowski.org</t>
  </si>
  <si>
    <t>http://www.winshipbyrne.com</t>
  </si>
  <si>
    <t>Viola</t>
  </si>
  <si>
    <t>Bitsuie</t>
  </si>
  <si>
    <t>Burton &amp; Davis</t>
  </si>
  <si>
    <t>70 Mechanic St</t>
  </si>
  <si>
    <t>Northridge</t>
  </si>
  <si>
    <t>818-864-4875</t>
  </si>
  <si>
    <t>818-481-5787</t>
  </si>
  <si>
    <t>viola@gmail.com</t>
  </si>
  <si>
    <t>http://www.burtondavis.com</t>
  </si>
  <si>
    <t>Franklyn</t>
  </si>
  <si>
    <t>Emard</t>
  </si>
  <si>
    <t>Olympic Graphic Arts</t>
  </si>
  <si>
    <t>4379 Highway 116</t>
  </si>
  <si>
    <t>215-558-8189</t>
  </si>
  <si>
    <t>215-483-3003</t>
  </si>
  <si>
    <t>femard@emard.com</t>
  </si>
  <si>
    <t>http://www.olympicgraphicarts.com</t>
  </si>
  <si>
    <t>Willodean</t>
  </si>
  <si>
    <t>Konopacki</t>
  </si>
  <si>
    <t>Magnuson</t>
  </si>
  <si>
    <t>55 Hawthorne Blvd</t>
  </si>
  <si>
    <t>Lafayette</t>
  </si>
  <si>
    <t>337-253-8384</t>
  </si>
  <si>
    <t>337-774-7564</t>
  </si>
  <si>
    <t>willodean_konopacki@konopacki.org</t>
  </si>
  <si>
    <t>http://www.magnuson.com</t>
  </si>
  <si>
    <t>Beckie</t>
  </si>
  <si>
    <t>Silvestrini</t>
  </si>
  <si>
    <t>A All American Travel Inc</t>
  </si>
  <si>
    <t>7116 Western Ave</t>
  </si>
  <si>
    <t>Dearborn</t>
  </si>
  <si>
    <t>313-533-4884</t>
  </si>
  <si>
    <t>313-390-7855</t>
  </si>
  <si>
    <t>beckie.silvestrini@silvestrini.com</t>
  </si>
  <si>
    <t>http://www.aallamericantravelinc.com</t>
  </si>
  <si>
    <t>Rebecka</t>
  </si>
  <si>
    <t>Gesick</t>
  </si>
  <si>
    <t>Polykote Inc</t>
  </si>
  <si>
    <t>2026 N Plankinton Ave #3</t>
  </si>
  <si>
    <t>512-213-8574</t>
  </si>
  <si>
    <t>512-693-8345</t>
  </si>
  <si>
    <t>rgesick@gesick.org</t>
  </si>
  <si>
    <t>http://www.polykoteinc.com</t>
  </si>
  <si>
    <t>Frederica</t>
  </si>
  <si>
    <t>Blunk</t>
  </si>
  <si>
    <t>Jets Cybernetics</t>
  </si>
  <si>
    <t>99586 Main St</t>
  </si>
  <si>
    <t>214-428-2285</t>
  </si>
  <si>
    <t>214-529-1949</t>
  </si>
  <si>
    <t>frederica_blunk@gmail.com</t>
  </si>
  <si>
    <t>http://www.jetscybernetics.com</t>
  </si>
  <si>
    <t>Glen</t>
  </si>
  <si>
    <t>Bartolet</t>
  </si>
  <si>
    <t>Metlab Testing Services</t>
  </si>
  <si>
    <t>8739 Hudson St</t>
  </si>
  <si>
    <t>Vashon</t>
  </si>
  <si>
    <t>WA</t>
  </si>
  <si>
    <t>206-697-5796</t>
  </si>
  <si>
    <t>206-389-1482</t>
  </si>
  <si>
    <t>glen_bartolet@hotmail.com</t>
  </si>
  <si>
    <t>http://www.metlabtestingservices.com</t>
  </si>
  <si>
    <t>Freeman</t>
  </si>
  <si>
    <t>Gochal</t>
  </si>
  <si>
    <t>Kellermann</t>
  </si>
  <si>
    <t xml:space="preserve"> William T Esq</t>
  </si>
  <si>
    <t>383 Gunderman Rd #197</t>
  </si>
  <si>
    <t>Coatesville</t>
  </si>
  <si>
    <t>Chester</t>
  </si>
  <si>
    <t>610-476-3501</t>
  </si>
  <si>
    <t>610-752-2683</t>
  </si>
  <si>
    <t>freeman_gochal@aol.com</t>
  </si>
  <si>
    <t>http://www.kellermannwilliamtesq.com</t>
  </si>
  <si>
    <t>Meinerding</t>
  </si>
  <si>
    <t>Arturi</t>
  </si>
  <si>
    <t xml:space="preserve"> Peter D Esq</t>
  </si>
  <si>
    <t>4441 Point Term Mkt</t>
  </si>
  <si>
    <t>215-372-1718</t>
  </si>
  <si>
    <t>215-829-4221</t>
  </si>
  <si>
    <t>vincent.meinerding@hotmail.com</t>
  </si>
  <si>
    <t>http://www.arturipeterdesq.com</t>
  </si>
  <si>
    <t>Rima</t>
  </si>
  <si>
    <t>Bevelacqua</t>
  </si>
  <si>
    <t>Mcauley Mfg Co</t>
  </si>
  <si>
    <t>2972 Lafayette Ave</t>
  </si>
  <si>
    <t>310-858-5079</t>
  </si>
  <si>
    <t>310-499-4200</t>
  </si>
  <si>
    <t>rima@cox.net</t>
  </si>
  <si>
    <t>http://www.mcauleymfgco.com</t>
  </si>
  <si>
    <t>Glendora</t>
  </si>
  <si>
    <t>Sarbacher</t>
  </si>
  <si>
    <t>Defur Voran Hanley Radcliff</t>
  </si>
  <si>
    <t>2140 Diamond Blvd</t>
  </si>
  <si>
    <t>Rohnert Park</t>
  </si>
  <si>
    <t>Sonoma</t>
  </si>
  <si>
    <t>707-653-8214</t>
  </si>
  <si>
    <t>707-881-3154</t>
  </si>
  <si>
    <t>gsarbacher@gmail.com</t>
  </si>
  <si>
    <t>http://www.defurvoranhanleyradcliff.com</t>
  </si>
  <si>
    <t>Avery</t>
  </si>
  <si>
    <t>Steier</t>
  </si>
  <si>
    <t>Dill Dill Carr &amp; Stonbraker Pc</t>
  </si>
  <si>
    <t>93 Redmond Rd #492</t>
  </si>
  <si>
    <t>Orlando</t>
  </si>
  <si>
    <t>407-808-9439</t>
  </si>
  <si>
    <t>407-945-8566</t>
  </si>
  <si>
    <t>avery@cox.net</t>
  </si>
  <si>
    <t>http://www.dilldillcarrstonbrakerpc.com</t>
  </si>
  <si>
    <t>Cristy</t>
  </si>
  <si>
    <t>Lother</t>
  </si>
  <si>
    <t>Kleensteel</t>
  </si>
  <si>
    <t>3989 Portage Tr</t>
  </si>
  <si>
    <t>Escondido</t>
  </si>
  <si>
    <t>San Diego</t>
  </si>
  <si>
    <t>760-971-4322</t>
  </si>
  <si>
    <t>760-465-4762</t>
  </si>
  <si>
    <t>cristy@lother.com</t>
  </si>
  <si>
    <t>http://www.kleensteel.com</t>
  </si>
  <si>
    <t>Nicolette</t>
  </si>
  <si>
    <t>Brossart</t>
  </si>
  <si>
    <t>Goulds Pumps Inc Slurry Pump</t>
  </si>
  <si>
    <t>1 Midway Rd</t>
  </si>
  <si>
    <t>Westborough</t>
  </si>
  <si>
    <t>508-837-9230</t>
  </si>
  <si>
    <t>508-504-6388</t>
  </si>
  <si>
    <t>nicolette_brossart@brossart.com</t>
  </si>
  <si>
    <t>http://www.gouldspumpsincslurrypump.com</t>
  </si>
  <si>
    <t>Tracey</t>
  </si>
  <si>
    <t>Modzelewski</t>
  </si>
  <si>
    <t>Kansas City Insurance Report</t>
  </si>
  <si>
    <t>77132 Coon Rapids Blvd Nw</t>
  </si>
  <si>
    <t>936-264-9294</t>
  </si>
  <si>
    <t>936-988-8171</t>
  </si>
  <si>
    <t>tracey@hotmail.com</t>
  </si>
  <si>
    <t>http://www.kansascityinsurancereport.com</t>
  </si>
  <si>
    <t>Virgina</t>
  </si>
  <si>
    <t>Tegarden</t>
  </si>
  <si>
    <t>Berhanu International Foods</t>
  </si>
  <si>
    <t>755 Harbor Way</t>
  </si>
  <si>
    <t>414-214-8697</t>
  </si>
  <si>
    <t>414-411-5744</t>
  </si>
  <si>
    <t>virgina_tegarden@tegarden.com</t>
  </si>
  <si>
    <t>http://www.berhanuinternationalfoods.com</t>
  </si>
  <si>
    <t>Tiera</t>
  </si>
  <si>
    <t>Frankel</t>
  </si>
  <si>
    <t>Roland Ashcroft</t>
  </si>
  <si>
    <t>87 Sierra Rd</t>
  </si>
  <si>
    <t>El Monte</t>
  </si>
  <si>
    <t>626-636-4117</t>
  </si>
  <si>
    <t>626-638-4241</t>
  </si>
  <si>
    <t>tfrankel@aol.com</t>
  </si>
  <si>
    <t>http://www.rolandashcroft.com</t>
  </si>
  <si>
    <t>Alaine</t>
  </si>
  <si>
    <t>Bergesen</t>
  </si>
  <si>
    <t>Hispanic Magazine</t>
  </si>
  <si>
    <t>7667 S Hulen St #42</t>
  </si>
  <si>
    <t>Yonkers</t>
  </si>
  <si>
    <t>914-300-9193</t>
  </si>
  <si>
    <t>914-654-1426</t>
  </si>
  <si>
    <t>alaine_bergesen@cox.net</t>
  </si>
  <si>
    <t>http://www.hispanicmagazine.com</t>
  </si>
  <si>
    <t>Earleen</t>
  </si>
  <si>
    <t>Mai</t>
  </si>
  <si>
    <t>Little Sheet Metal Co</t>
  </si>
  <si>
    <t>75684 S Withlapopka Dr #32</t>
  </si>
  <si>
    <t>214-289-1973</t>
  </si>
  <si>
    <t>214-785-6750</t>
  </si>
  <si>
    <t>earleen_mai@cox.net</t>
  </si>
  <si>
    <t>http://www.littlesheetmetalco.com</t>
  </si>
  <si>
    <t>Leonida</t>
  </si>
  <si>
    <t>Gobern</t>
  </si>
  <si>
    <t>Holmes</t>
  </si>
  <si>
    <t xml:space="preserve"> Armstead J Esq</t>
  </si>
  <si>
    <t>5 Elmwood Park Blvd</t>
  </si>
  <si>
    <t>Biloxi</t>
  </si>
  <si>
    <t>MS</t>
  </si>
  <si>
    <t>228-235-5615</t>
  </si>
  <si>
    <t>228-432-4635</t>
  </si>
  <si>
    <t>leonida@gobern.org</t>
  </si>
  <si>
    <t>http://www.holmesarmsteadjesq.com</t>
  </si>
  <si>
    <t>Ressie</t>
  </si>
  <si>
    <t>Auffrey</t>
  </si>
  <si>
    <t>Faw</t>
  </si>
  <si>
    <t xml:space="preserve"> James C Cpa</t>
  </si>
  <si>
    <t>23 Palo Alto Sq</t>
  </si>
  <si>
    <t>305-604-8981</t>
  </si>
  <si>
    <t>305-287-4743</t>
  </si>
  <si>
    <t>ressie.auffrey@yahoo.com</t>
  </si>
  <si>
    <t>http://www.fawjamesccpa.com</t>
  </si>
  <si>
    <t>Justine</t>
  </si>
  <si>
    <t>Mugnolo</t>
  </si>
  <si>
    <t>Evans Rule Company</t>
  </si>
  <si>
    <t>38062 E Main St</t>
  </si>
  <si>
    <t>212-304-9225</t>
  </si>
  <si>
    <t>212-311-6377</t>
  </si>
  <si>
    <t>jmugnolo@yahoo.com</t>
  </si>
  <si>
    <t>http://www.evansrulecompany.com</t>
  </si>
  <si>
    <t>Eladia</t>
  </si>
  <si>
    <t>Saulter</t>
  </si>
  <si>
    <t>Tyee Productions Inc</t>
  </si>
  <si>
    <t>3958 S Dupont Hwy #7</t>
  </si>
  <si>
    <t>201-474-4924</t>
  </si>
  <si>
    <t>201-365-8698</t>
  </si>
  <si>
    <t>eladia@saulter.com</t>
  </si>
  <si>
    <t>http://www.tyeeproductionsinc.com</t>
  </si>
  <si>
    <t>Chaya</t>
  </si>
  <si>
    <t>Malvin</t>
  </si>
  <si>
    <t>Dunnells &amp; Duvall</t>
  </si>
  <si>
    <t>560 Civic Center Dr</t>
  </si>
  <si>
    <t>Ann Arbor</t>
  </si>
  <si>
    <t>Washtenaw</t>
  </si>
  <si>
    <t>734-928-5182</t>
  </si>
  <si>
    <t>734-408-8174</t>
  </si>
  <si>
    <t>chaya@malvin.com</t>
  </si>
  <si>
    <t>http://www.dunnellsduvall.com</t>
  </si>
  <si>
    <t>Gwenn</t>
  </si>
  <si>
    <t>Suffield</t>
  </si>
  <si>
    <t>Deltam Systems Inc</t>
  </si>
  <si>
    <t>3270 Dequindre Rd</t>
  </si>
  <si>
    <t>Deer Park</t>
  </si>
  <si>
    <t>631-258-6558</t>
  </si>
  <si>
    <t>631-295-9879</t>
  </si>
  <si>
    <t>gwenn_suffield@suffield.org</t>
  </si>
  <si>
    <t>http://www.deltamsystemsinc.com</t>
  </si>
  <si>
    <t>Salena</t>
  </si>
  <si>
    <t>Karpel</t>
  </si>
  <si>
    <t>Hammill Mfg Co</t>
  </si>
  <si>
    <t>1 Garfield Ave #7</t>
  </si>
  <si>
    <t>Canton</t>
  </si>
  <si>
    <t>Stark</t>
  </si>
  <si>
    <t>330-791-8557</t>
  </si>
  <si>
    <t>330-618-2579</t>
  </si>
  <si>
    <t>skarpel@cox.net</t>
  </si>
  <si>
    <t>http://www.hammillmfgco.com</t>
  </si>
  <si>
    <t>Yoko</t>
  </si>
  <si>
    <t>Fishburne</t>
  </si>
  <si>
    <t>Sams Corner Store</t>
  </si>
  <si>
    <t>9122 Carpenter Ave</t>
  </si>
  <si>
    <t>New Haven</t>
  </si>
  <si>
    <t>CT</t>
  </si>
  <si>
    <t>203-506-4706</t>
  </si>
  <si>
    <t>203-840-8634</t>
  </si>
  <si>
    <t>yoko@fishburne.com</t>
  </si>
  <si>
    <t>http://www.samscornerstore.com</t>
  </si>
  <si>
    <t>Taryn</t>
  </si>
  <si>
    <t>Moyd</t>
  </si>
  <si>
    <t>Siskin</t>
  </si>
  <si>
    <t xml:space="preserve"> Mark J Esq</t>
  </si>
  <si>
    <t>48 Lenox St</t>
  </si>
  <si>
    <t>Fairfax City</t>
  </si>
  <si>
    <t>703-322-4041</t>
  </si>
  <si>
    <t>703-938-7939</t>
  </si>
  <si>
    <t>taryn.moyd@hotmail.com</t>
  </si>
  <si>
    <t>http://www.siskinmarkjesq.com</t>
  </si>
  <si>
    <t>Katina</t>
  </si>
  <si>
    <t>Polidori</t>
  </si>
  <si>
    <t>Cape &amp; Associates Real Estate</t>
  </si>
  <si>
    <t>5 Little River Tpke</t>
  </si>
  <si>
    <t>Wilmington</t>
  </si>
  <si>
    <t>978-626-2978</t>
  </si>
  <si>
    <t>978-679-7429</t>
  </si>
  <si>
    <t>katina_polidori@aol.com</t>
  </si>
  <si>
    <t>http://www.capeassociatesrealestate.com</t>
  </si>
  <si>
    <t>Rickie</t>
  </si>
  <si>
    <t>Plumer</t>
  </si>
  <si>
    <t>Merrill Lynch</t>
  </si>
  <si>
    <t>3 N Groesbeck Hwy</t>
  </si>
  <si>
    <t>Toledo</t>
  </si>
  <si>
    <t>419-693-1334</t>
  </si>
  <si>
    <t>419-313-5571</t>
  </si>
  <si>
    <t>rickie.plumer@aol.com</t>
  </si>
  <si>
    <t>http://www.merrilllynch.com</t>
  </si>
  <si>
    <t>Alex</t>
  </si>
  <si>
    <t>Loader</t>
  </si>
  <si>
    <t>Sublett</t>
  </si>
  <si>
    <t xml:space="preserve"> Scott Esq</t>
  </si>
  <si>
    <t>37 N Elm St #916</t>
  </si>
  <si>
    <t>Tacoma</t>
  </si>
  <si>
    <t>Pierce</t>
  </si>
  <si>
    <t>253-660-7821</t>
  </si>
  <si>
    <t>253-875-9222</t>
  </si>
  <si>
    <t>alex@loader.com</t>
  </si>
  <si>
    <t>http://www.sublettscottesq.com</t>
  </si>
  <si>
    <t>Lashon</t>
  </si>
  <si>
    <t>Vizarro</t>
  </si>
  <si>
    <t>Sentry Signs</t>
  </si>
  <si>
    <t>433 Westminster Blvd #590</t>
  </si>
  <si>
    <t>Roseville</t>
  </si>
  <si>
    <t>Placer</t>
  </si>
  <si>
    <t>916-741-7884</t>
  </si>
  <si>
    <t>916-289-4526</t>
  </si>
  <si>
    <t>lashon@aol.com</t>
  </si>
  <si>
    <t>http://www.sentrysigns.com</t>
  </si>
  <si>
    <t>Lauran</t>
  </si>
  <si>
    <t>Burnard</t>
  </si>
  <si>
    <t>Professionals Unlimited</t>
  </si>
  <si>
    <t>66697 Park Pl #3224</t>
  </si>
  <si>
    <t>Fremont</t>
  </si>
  <si>
    <t>307-342-7795</t>
  </si>
  <si>
    <t>307-453-7589</t>
  </si>
  <si>
    <t>lburnard@burnard.com</t>
  </si>
  <si>
    <t>http://www.professionalsunlimited.com</t>
  </si>
  <si>
    <t>Ceola</t>
  </si>
  <si>
    <t>Setter</t>
  </si>
  <si>
    <t>Southern Steel Shelving Co</t>
  </si>
  <si>
    <t>96263 Greenwood Pl</t>
  </si>
  <si>
    <t>Knox</t>
  </si>
  <si>
    <t>207-627-7565</t>
  </si>
  <si>
    <t>207-297-5029</t>
  </si>
  <si>
    <t>ceola.setter@setter.org</t>
  </si>
  <si>
    <t>http://www.southernsteelshelvingco.com</t>
  </si>
  <si>
    <t>My</t>
  </si>
  <si>
    <t>Rantanen</t>
  </si>
  <si>
    <t>Bosco</t>
  </si>
  <si>
    <t xml:space="preserve"> Paul J</t>
  </si>
  <si>
    <t>8 Mcarthur Ln</t>
  </si>
  <si>
    <t>Richboro</t>
  </si>
  <si>
    <t>Bucks</t>
  </si>
  <si>
    <t>215-491-5633</t>
  </si>
  <si>
    <t>215-647-2158</t>
  </si>
  <si>
    <t>my@hotmail.com</t>
  </si>
  <si>
    <t>http://www.boscopaulj.com</t>
  </si>
  <si>
    <t>Lorrine</t>
  </si>
  <si>
    <t>Worlds</t>
  </si>
  <si>
    <t>Longo</t>
  </si>
  <si>
    <t xml:space="preserve"> Nicholas J Esq</t>
  </si>
  <si>
    <t>8 Fair Lawn Ave</t>
  </si>
  <si>
    <t>Tampa</t>
  </si>
  <si>
    <t>Hillsborough</t>
  </si>
  <si>
    <t>813-769-2939</t>
  </si>
  <si>
    <t>813-863-6467</t>
  </si>
  <si>
    <t>lorrine.worlds@worlds.com</t>
  </si>
  <si>
    <t>http://www.longonicholasjesq.com</t>
  </si>
  <si>
    <t>Peggie</t>
  </si>
  <si>
    <t>Sturiale</t>
  </si>
  <si>
    <t>Henry County Middle School</t>
  </si>
  <si>
    <t>9 N 14th St</t>
  </si>
  <si>
    <t>El Cajon</t>
  </si>
  <si>
    <t>619-608-1763</t>
  </si>
  <si>
    <t>619-695-8086</t>
  </si>
  <si>
    <t>peggie@cox.net</t>
  </si>
  <si>
    <t>http://www.henrycountymiddleschool.com</t>
  </si>
  <si>
    <t>Marvel</t>
  </si>
  <si>
    <t>Raymo</t>
  </si>
  <si>
    <t>Edison Supply &amp; Equipment Co</t>
  </si>
  <si>
    <t>9 Vanowen St</t>
  </si>
  <si>
    <t>College Station</t>
  </si>
  <si>
    <t>Brazos</t>
  </si>
  <si>
    <t>979-718-8968</t>
  </si>
  <si>
    <t>979-809-5770</t>
  </si>
  <si>
    <t>mraymo@yahoo.com</t>
  </si>
  <si>
    <t>http://www.edisonsupplyequipmentco.com</t>
  </si>
  <si>
    <t>Daron</t>
  </si>
  <si>
    <t>Dinos</t>
  </si>
  <si>
    <t>Wolf</t>
  </si>
  <si>
    <t xml:space="preserve"> Warren R Esq</t>
  </si>
  <si>
    <t>18 Waterloo Geneva Rd</t>
  </si>
  <si>
    <t>Highland Park</t>
  </si>
  <si>
    <t>Lake</t>
  </si>
  <si>
    <t>847-233-3075</t>
  </si>
  <si>
    <t>847-265-6609</t>
  </si>
  <si>
    <t>daron_dinos@cox.net</t>
  </si>
  <si>
    <t>http://www.wolfwarrenresq.com</t>
  </si>
  <si>
    <t>An</t>
  </si>
  <si>
    <t>Fritz</t>
  </si>
  <si>
    <t>Linguistic Systems Inc</t>
  </si>
  <si>
    <t>506 S Hacienda Dr</t>
  </si>
  <si>
    <t>609-228-5265</t>
  </si>
  <si>
    <t>609-854-7156</t>
  </si>
  <si>
    <t>an_fritz@hotmail.com</t>
  </si>
  <si>
    <t>http://www.linguisticsystemsinc.com</t>
  </si>
  <si>
    <t>Portia</t>
  </si>
  <si>
    <t>Stimmel</t>
  </si>
  <si>
    <t>Peace Christian Center</t>
  </si>
  <si>
    <t>3732 Sherman Ave</t>
  </si>
  <si>
    <t>908-722-7128</t>
  </si>
  <si>
    <t>908-670-4712</t>
  </si>
  <si>
    <t>portia.stimmel@aol.com</t>
  </si>
  <si>
    <t>http://www.peacechristiancenter.com</t>
  </si>
  <si>
    <t>Rhea</t>
  </si>
  <si>
    <t>Aredondo</t>
  </si>
  <si>
    <t>Double B Foods Inc</t>
  </si>
  <si>
    <t>25657 Live Oak St</t>
  </si>
  <si>
    <t>Brooklyn</t>
  </si>
  <si>
    <t>Kings</t>
  </si>
  <si>
    <t>718-560-9537</t>
  </si>
  <si>
    <t>718-280-4183</t>
  </si>
  <si>
    <t>rhea_aredondo@cox.net</t>
  </si>
  <si>
    <t>http://www.doublebfoodsinc.com</t>
  </si>
  <si>
    <t>Benedict</t>
  </si>
  <si>
    <t>Sama</t>
  </si>
  <si>
    <t>Alexander &amp; Alexander Inc</t>
  </si>
  <si>
    <t>4923 Carey Ave</t>
  </si>
  <si>
    <t>Saint Louis</t>
  </si>
  <si>
    <t>Saint Louis City</t>
  </si>
  <si>
    <t>MO</t>
  </si>
  <si>
    <t>314-787-1588</t>
  </si>
  <si>
    <t>314-858-4832</t>
  </si>
  <si>
    <t>bsama@cox.net</t>
  </si>
  <si>
    <t>http://www.alexanderalexanderinc.com</t>
  </si>
  <si>
    <t>Alyce</t>
  </si>
  <si>
    <t>Arias</t>
  </si>
  <si>
    <t>Fairbanks Scales</t>
  </si>
  <si>
    <t>3196 S Rider Trl</t>
  </si>
  <si>
    <t>Stockton</t>
  </si>
  <si>
    <t>San Joaquin</t>
  </si>
  <si>
    <t>209-317-1801</t>
  </si>
  <si>
    <t>209-242-7022</t>
  </si>
  <si>
    <t>alyce@arias.org</t>
  </si>
  <si>
    <t>http://www.fairbanksscales.com</t>
  </si>
  <si>
    <t>Heike</t>
  </si>
  <si>
    <t>Berganza</t>
  </si>
  <si>
    <t>Cali Sportswear Cutting Dept</t>
  </si>
  <si>
    <t>3 Railway Ave #75</t>
  </si>
  <si>
    <t>Little Falls</t>
  </si>
  <si>
    <t>973-936-5095</t>
  </si>
  <si>
    <t>973-822-8827</t>
  </si>
  <si>
    <t>heike@gmail.com</t>
  </si>
  <si>
    <t>http://www.calisportswearcuttingdept.com</t>
  </si>
  <si>
    <t>Carey</t>
  </si>
  <si>
    <t>Dopico</t>
  </si>
  <si>
    <t>Garofani</t>
  </si>
  <si>
    <t xml:space="preserve"> John Esq</t>
  </si>
  <si>
    <t>87393 E Highland Rd</t>
  </si>
  <si>
    <t>317-578-2453</t>
  </si>
  <si>
    <t>317-441-5848</t>
  </si>
  <si>
    <t>carey_dopico@dopico.org</t>
  </si>
  <si>
    <t>http://www.garofanijohnesq.com</t>
  </si>
  <si>
    <t>Dottie</t>
  </si>
  <si>
    <t>Hellickson</t>
  </si>
  <si>
    <t>Thompson Fabricating Co</t>
  </si>
  <si>
    <t>67 E Chestnut Hill Rd</t>
  </si>
  <si>
    <t>Seattle</t>
  </si>
  <si>
    <t>206-540-6076</t>
  </si>
  <si>
    <t>206-295-5631</t>
  </si>
  <si>
    <t>dottie@hellickson.org</t>
  </si>
  <si>
    <t>http://www.thompsonfabricatingco.com</t>
  </si>
  <si>
    <t>Deandrea</t>
  </si>
  <si>
    <t>Hughey</t>
  </si>
  <si>
    <t>Century 21 Krall Real Estate</t>
  </si>
  <si>
    <t>33 Lewis Rd #46</t>
  </si>
  <si>
    <t>Alamance</t>
  </si>
  <si>
    <t>336-822-7652</t>
  </si>
  <si>
    <t>336-467-3095</t>
  </si>
  <si>
    <t>deandrea@yahoo.com</t>
  </si>
  <si>
    <t>http://www.centurykrallrealestate.com</t>
  </si>
  <si>
    <t>Kimberlie</t>
  </si>
  <si>
    <t>Duenas</t>
  </si>
  <si>
    <t>Mid Contntl Rlty &amp; Prop Mgmt</t>
  </si>
  <si>
    <t>8100 Jacksonville Rd #7</t>
  </si>
  <si>
    <t>Hays</t>
  </si>
  <si>
    <t>785-629-8542</t>
  </si>
  <si>
    <t>785-616-1685</t>
  </si>
  <si>
    <t>kimberlie_duenas@yahoo.com</t>
  </si>
  <si>
    <t>http://www.midcontntlrltypropmgmt.com</t>
  </si>
  <si>
    <t>Martina</t>
  </si>
  <si>
    <t>Staback</t>
  </si>
  <si>
    <t>Ace Signs Inc</t>
  </si>
  <si>
    <t>7 W Wabansia Ave #227</t>
  </si>
  <si>
    <t>407-471-6908</t>
  </si>
  <si>
    <t>407-429-2145</t>
  </si>
  <si>
    <t>martina_staback@staback.com</t>
  </si>
  <si>
    <t>http://www.acesignsinc.com</t>
  </si>
  <si>
    <t>Skye</t>
  </si>
  <si>
    <t>Fillingim</t>
  </si>
  <si>
    <t>Rodeway Inn</t>
  </si>
  <si>
    <t>25 Minters Chapel Rd #9</t>
  </si>
  <si>
    <t>Minneapolis</t>
  </si>
  <si>
    <t>612-508-2655</t>
  </si>
  <si>
    <t>612-664-6304</t>
  </si>
  <si>
    <t>skye_fillingim@yahoo.com</t>
  </si>
  <si>
    <t>http://www.rodewayinn.com</t>
  </si>
  <si>
    <t>Jade</t>
  </si>
  <si>
    <t>Farrar</t>
  </si>
  <si>
    <t>Bonnet &amp; Daughter</t>
  </si>
  <si>
    <t>6882 Torresdale Ave</t>
  </si>
  <si>
    <t>803-352-5387</t>
  </si>
  <si>
    <t>803-975-3405</t>
  </si>
  <si>
    <t>jade.farrar@yahoo.com</t>
  </si>
  <si>
    <t>http://www.bonnetdaughter.com</t>
  </si>
  <si>
    <t>Charlene</t>
  </si>
  <si>
    <t>Oshins &amp; Gibbons</t>
  </si>
  <si>
    <t>985 E 6th Ave</t>
  </si>
  <si>
    <t>Santa Rosa</t>
  </si>
  <si>
    <t>707-300-1771</t>
  </si>
  <si>
    <t>707-821-8037</t>
  </si>
  <si>
    <t>charlene.hamilton@hotmail.com</t>
  </si>
  <si>
    <t>http://www.oshinsgibbons.com</t>
  </si>
  <si>
    <t>Geoffrey</t>
  </si>
  <si>
    <t>Acey</t>
  </si>
  <si>
    <t>Price Business Services</t>
  </si>
  <si>
    <t>7 West Ave #1</t>
  </si>
  <si>
    <t>Palatine</t>
  </si>
  <si>
    <t>847-222-1734</t>
  </si>
  <si>
    <t>847-556-2909</t>
  </si>
  <si>
    <t>geoffrey@gmail.com</t>
  </si>
  <si>
    <t>http://www.pricebusinessservices.com</t>
  </si>
  <si>
    <t>Stevie</t>
  </si>
  <si>
    <t>Westerbeck</t>
  </si>
  <si>
    <t>Wise</t>
  </si>
  <si>
    <t xml:space="preserve"> Dennis W Md</t>
  </si>
  <si>
    <t>26659 N 13th St</t>
  </si>
  <si>
    <t>Costa Mesa</t>
  </si>
  <si>
    <t>949-867-4077</t>
  </si>
  <si>
    <t>949-903-3898</t>
  </si>
  <si>
    <t>stevie.westerbeck@yahoo.com</t>
  </si>
  <si>
    <t>http://www.wisedenniswmd.com</t>
  </si>
  <si>
    <t>Fortino</t>
  </si>
  <si>
    <t>Super 8 Motel</t>
  </si>
  <si>
    <t>669 Packerland Dr #1438</t>
  </si>
  <si>
    <t>303-404-2210</t>
  </si>
  <si>
    <t>303-794-1341</t>
  </si>
  <si>
    <t>pamella@fortino.com</t>
  </si>
  <si>
    <t>http://www.supermotel.com</t>
  </si>
  <si>
    <t>Haufler</t>
  </si>
  <si>
    <t>John Wagner Associates</t>
  </si>
  <si>
    <t>759 Eldora St</t>
  </si>
  <si>
    <t>203-801-6193</t>
  </si>
  <si>
    <t>203-801-8497</t>
  </si>
  <si>
    <t>hhaufler@hotmail.com</t>
  </si>
  <si>
    <t>http://www.johnwagnerassociates.com</t>
  </si>
  <si>
    <t>Johnna</t>
  </si>
  <si>
    <t>Engelberg</t>
  </si>
  <si>
    <t>Thrifty Oil Co</t>
  </si>
  <si>
    <t>5 S Colorado Blvd #449</t>
  </si>
  <si>
    <t>Bothell</t>
  </si>
  <si>
    <t>Snohomish</t>
  </si>
  <si>
    <t>425-986-7573</t>
  </si>
  <si>
    <t>425-700-3751</t>
  </si>
  <si>
    <t>jengelberg@engelberg.org</t>
  </si>
  <si>
    <t>http://www.thriftyoilco.com</t>
  </si>
  <si>
    <t>Buddy</t>
  </si>
  <si>
    <t>Cloney</t>
  </si>
  <si>
    <t>Larkfield Photo</t>
  </si>
  <si>
    <t>944 Gaither Dr</t>
  </si>
  <si>
    <t>Strongsville</t>
  </si>
  <si>
    <t>440-989-5826</t>
  </si>
  <si>
    <t>440-327-2093</t>
  </si>
  <si>
    <t>buddy.cloney@yahoo.com</t>
  </si>
  <si>
    <t>http://www.larkfieldphoto.com</t>
  </si>
  <si>
    <t>Dalene</t>
  </si>
  <si>
    <t>Riden</t>
  </si>
  <si>
    <t>Silverman Planetarium</t>
  </si>
  <si>
    <t>66552 Malone Rd</t>
  </si>
  <si>
    <t>Plaistow</t>
  </si>
  <si>
    <t>Rockingham</t>
  </si>
  <si>
    <t>NH</t>
  </si>
  <si>
    <t>603-315-6839</t>
  </si>
  <si>
    <t>603-745-7497</t>
  </si>
  <si>
    <t>dalene.riden@aol.com</t>
  </si>
  <si>
    <t>http://www.silvermanplanetarium.com</t>
  </si>
  <si>
    <t>Jerry</t>
  </si>
  <si>
    <t>Zurcher</t>
  </si>
  <si>
    <t>J &amp; F Lumber</t>
  </si>
  <si>
    <t>77 Massillon Rd #822</t>
  </si>
  <si>
    <t>Satellite Beach</t>
  </si>
  <si>
    <t>321-518-5938</t>
  </si>
  <si>
    <t>321-597-2159</t>
  </si>
  <si>
    <t>jzurcher@zurcher.org</t>
  </si>
  <si>
    <t>http://www.jflumber.com</t>
  </si>
  <si>
    <t>Haydee</t>
  </si>
  <si>
    <t>Denooyer</t>
  </si>
  <si>
    <t>Cleaning Station Inc</t>
  </si>
  <si>
    <t>25346 New Rd</t>
  </si>
  <si>
    <t>212-792-8658</t>
  </si>
  <si>
    <t>212-782-3493</t>
  </si>
  <si>
    <t>hdenooyer@denooyer.org</t>
  </si>
  <si>
    <t>http://www.cleaningstationinc.com</t>
  </si>
  <si>
    <t>Joseph</t>
  </si>
  <si>
    <t>Cryer</t>
  </si>
  <si>
    <t>Ames Stationers</t>
  </si>
  <si>
    <t>60 Fillmore Ave</t>
  </si>
  <si>
    <t>Huntington Beach</t>
  </si>
  <si>
    <t>714-584-2237</t>
  </si>
  <si>
    <t>714-698-2170</t>
  </si>
  <si>
    <t>joseph_cryer@cox.net</t>
  </si>
  <si>
    <t>http://www.amesstationers.com</t>
  </si>
  <si>
    <t>Deonna</t>
  </si>
  <si>
    <t>Kippley</t>
  </si>
  <si>
    <t>Midas Muffler Shops</t>
  </si>
  <si>
    <t>57 Haven Ave #90</t>
  </si>
  <si>
    <t>Southfield</t>
  </si>
  <si>
    <t>248-913-4677</t>
  </si>
  <si>
    <t>248-793-4966</t>
  </si>
  <si>
    <t>deonna_kippley@hotmail.com</t>
  </si>
  <si>
    <t>http://www.midasmufflershops.com</t>
  </si>
  <si>
    <t>Raymon</t>
  </si>
  <si>
    <t>Calvaresi</t>
  </si>
  <si>
    <t>Seaboard Securities Inc</t>
  </si>
  <si>
    <t>6538 E Pomona St #60</t>
  </si>
  <si>
    <t>317-825-4724</t>
  </si>
  <si>
    <t>317-342-1532</t>
  </si>
  <si>
    <t>raymon.calvaresi@gmail.com</t>
  </si>
  <si>
    <t>http://www.seaboardsecuritiesinc.com</t>
  </si>
  <si>
    <t>Alecia</t>
  </si>
  <si>
    <t>Bubash</t>
  </si>
  <si>
    <t>Petersen</t>
  </si>
  <si>
    <t xml:space="preserve"> James E Esq</t>
  </si>
  <si>
    <t>6535 Joyce St</t>
  </si>
  <si>
    <t>Wichita Falls</t>
  </si>
  <si>
    <t>Wichita</t>
  </si>
  <si>
    <t>940-276-7922</t>
  </si>
  <si>
    <t>940-302-3036</t>
  </si>
  <si>
    <t>alecia@aol.com</t>
  </si>
  <si>
    <t>http://www.petersenjameseesq.com</t>
  </si>
  <si>
    <t>Ma</t>
  </si>
  <si>
    <t>Layous</t>
  </si>
  <si>
    <t>Development Authority</t>
  </si>
  <si>
    <t>78112 Morris Ave</t>
  </si>
  <si>
    <t>North Haven</t>
  </si>
  <si>
    <t>203-721-3388</t>
  </si>
  <si>
    <t>203-564-1543</t>
  </si>
  <si>
    <t>mlayous@hotmail.com</t>
  </si>
  <si>
    <t>http://www.developmentauthority.com</t>
  </si>
  <si>
    <t>Detra</t>
  </si>
  <si>
    <t>Coyier</t>
  </si>
  <si>
    <t>Schott Fiber Optics Inc</t>
  </si>
  <si>
    <t>96950 Hidden Ln</t>
  </si>
  <si>
    <t>Aberdeen</t>
  </si>
  <si>
    <t>Harford</t>
  </si>
  <si>
    <t>410-739-9277</t>
  </si>
  <si>
    <t>410-259-2118</t>
  </si>
  <si>
    <t>detra@aol.com</t>
  </si>
  <si>
    <t>http://www.schottfiberopticsinc.com</t>
  </si>
  <si>
    <t>Terrilyn</t>
  </si>
  <si>
    <t>Rodeigues</t>
  </si>
  <si>
    <t>Stuart J Agins</t>
  </si>
  <si>
    <t>3718 S Main St</t>
  </si>
  <si>
    <t>504-463-4384</t>
  </si>
  <si>
    <t>504-635-8518</t>
  </si>
  <si>
    <t>terrilyn.rodeigues@cox.net</t>
  </si>
  <si>
    <t>http://www.stuartjagins.com</t>
  </si>
  <si>
    <t>Salome</t>
  </si>
  <si>
    <t>Lacovara</t>
  </si>
  <si>
    <t>Mitsumi Electronics Corp</t>
  </si>
  <si>
    <t>9677 Commerce Dr</t>
  </si>
  <si>
    <t>Richmond City</t>
  </si>
  <si>
    <t>804-550-5097</t>
  </si>
  <si>
    <t>804-858-1011</t>
  </si>
  <si>
    <t>slacovara@gmail.com</t>
  </si>
  <si>
    <t>http://www.mitsumielectronicscorp.com</t>
  </si>
  <si>
    <t>Garry</t>
  </si>
  <si>
    <t>Keetch</t>
  </si>
  <si>
    <t>Italian Express Franchise Corp</t>
  </si>
  <si>
    <t>5 Green Pond Rd #4</t>
  </si>
  <si>
    <t>Southampton</t>
  </si>
  <si>
    <t>215-979-8776</t>
  </si>
  <si>
    <t>215-846-9046</t>
  </si>
  <si>
    <t>garry_keetch@hotmail.com</t>
  </si>
  <si>
    <t>http://www.italianexpressfranchisecorp.com</t>
  </si>
  <si>
    <t>Matthew</t>
  </si>
  <si>
    <t>Neither</t>
  </si>
  <si>
    <t>American Council On Sci &amp; Hlth</t>
  </si>
  <si>
    <t>636 Commerce Dr #42</t>
  </si>
  <si>
    <t>Shakopee</t>
  </si>
  <si>
    <t>952-651-7597</t>
  </si>
  <si>
    <t>952-906-4597</t>
  </si>
  <si>
    <t>mneither@yahoo.com</t>
  </si>
  <si>
    <t>http://www.americancouncilonscihlth.com</t>
  </si>
  <si>
    <t>Theodora</t>
  </si>
  <si>
    <t>Restrepo</t>
  </si>
  <si>
    <t>Kleri</t>
  </si>
  <si>
    <t xml:space="preserve"> Patricia S Esq</t>
  </si>
  <si>
    <t>42744 Hamann Industrial Pky #82</t>
  </si>
  <si>
    <t>305-936-8226</t>
  </si>
  <si>
    <t>305-573-1085</t>
  </si>
  <si>
    <t>theodora.restrepo@restrepo.com</t>
  </si>
  <si>
    <t>http://www.kleripatriciasesq.com</t>
  </si>
  <si>
    <t>Noah</t>
  </si>
  <si>
    <t>Kalafatis</t>
  </si>
  <si>
    <t>Twiggs Abrams Blanchard</t>
  </si>
  <si>
    <t>1950 5th Ave</t>
  </si>
  <si>
    <t>414-263-5287</t>
  </si>
  <si>
    <t>414-660-9766</t>
  </si>
  <si>
    <t>noah.kalafatis@aol.com</t>
  </si>
  <si>
    <t>http://www.twiggsabramsblanchard.com</t>
  </si>
  <si>
    <t>Carmen</t>
  </si>
  <si>
    <t>Sweigard</t>
  </si>
  <si>
    <t>Maui Research &amp; Technology Pk</t>
  </si>
  <si>
    <t>61304 N French Rd</t>
  </si>
  <si>
    <t>732-941-2621</t>
  </si>
  <si>
    <t>732-445-6940</t>
  </si>
  <si>
    <t>csweigard@sweigard.com</t>
  </si>
  <si>
    <t>http://www.mauiresearchtechnologypk.com</t>
  </si>
  <si>
    <t>Lavonda</t>
  </si>
  <si>
    <t>Hengel</t>
  </si>
  <si>
    <t>Bradley Nameplate Corp</t>
  </si>
  <si>
    <t>87 Imperial Ct #79</t>
  </si>
  <si>
    <t>Fargo</t>
  </si>
  <si>
    <t>Cass</t>
  </si>
  <si>
    <t>ND</t>
  </si>
  <si>
    <t>701-898-2154</t>
  </si>
  <si>
    <t>701-421-7080</t>
  </si>
  <si>
    <t>lavonda@cox.net</t>
  </si>
  <si>
    <t>http://www.bradleynameplatecorp.com</t>
  </si>
  <si>
    <t>Stoltzman</t>
  </si>
  <si>
    <t>Geonex Martel Inc</t>
  </si>
  <si>
    <t>94 W Dodge Rd</t>
  </si>
  <si>
    <t>Carson City</t>
  </si>
  <si>
    <t>775-638-9963</t>
  </si>
  <si>
    <t>775-578-1214</t>
  </si>
  <si>
    <t>junita@aol.com</t>
  </si>
  <si>
    <t>http://www.geonexmartelinc.com</t>
  </si>
  <si>
    <t>Herminia</t>
  </si>
  <si>
    <t>Nicolozakes</t>
  </si>
  <si>
    <t>Sea Island Div Of Fstr Ind Inc</t>
  </si>
  <si>
    <t>4 58th St #3519</t>
  </si>
  <si>
    <t>Scottsdale</t>
  </si>
  <si>
    <t>602-954-5141</t>
  </si>
  <si>
    <t>602-304-6433</t>
  </si>
  <si>
    <t>herminia@nicolozakes.org</t>
  </si>
  <si>
    <t>http://www.seaislanddivoffstrindinc.com</t>
  </si>
  <si>
    <t>Casie</t>
  </si>
  <si>
    <t>Good</t>
  </si>
  <si>
    <t>Papay</t>
  </si>
  <si>
    <t xml:space="preserve"> Debbie J Esq</t>
  </si>
  <si>
    <t>5221 Bear Valley Rd</t>
  </si>
  <si>
    <t>615-390-2251</t>
  </si>
  <si>
    <t>615-825-4297</t>
  </si>
  <si>
    <t>casie.good@aol.com</t>
  </si>
  <si>
    <t>http://www.papaydebbiejesq.com</t>
  </si>
  <si>
    <t>Reena</t>
  </si>
  <si>
    <t>Maisto</t>
  </si>
  <si>
    <t>Lane Promotions</t>
  </si>
  <si>
    <t>9648 S Main</t>
  </si>
  <si>
    <t>Salisbury</t>
  </si>
  <si>
    <t>Wicomico</t>
  </si>
  <si>
    <t>410-351-1863</t>
  </si>
  <si>
    <t>410-951-2667</t>
  </si>
  <si>
    <t>reena@hotmail.com</t>
  </si>
  <si>
    <t>http://www.lanepromotions.com</t>
  </si>
  <si>
    <t>Mirta</t>
  </si>
  <si>
    <t>Mallett</t>
  </si>
  <si>
    <t>Stephen Kennerly Archts Inc Pc</t>
  </si>
  <si>
    <t>7 S San Marcos Rd</t>
  </si>
  <si>
    <t>212-870-1286</t>
  </si>
  <si>
    <t>212-745-6948</t>
  </si>
  <si>
    <t>mirta_mallett@gmail.com</t>
  </si>
  <si>
    <t>http://www.stephenkennerlyarchtsincpc.com</t>
  </si>
  <si>
    <t>Cathrine</t>
  </si>
  <si>
    <t>Pontoriero</t>
  </si>
  <si>
    <t>Business Systems Of Wis Inc</t>
  </si>
  <si>
    <t>812 S Haven St</t>
  </si>
  <si>
    <t>Amarillo</t>
  </si>
  <si>
    <t>Randall</t>
  </si>
  <si>
    <t>806-703-1435</t>
  </si>
  <si>
    <t>806-558-5848</t>
  </si>
  <si>
    <t>cathrine.pontoriero@pontoriero.com</t>
  </si>
  <si>
    <t>http://www.businesssystemsofwisinc.com</t>
  </si>
  <si>
    <t>Filiberto</t>
  </si>
  <si>
    <t>Tawil</t>
  </si>
  <si>
    <t>Flash</t>
  </si>
  <si>
    <t xml:space="preserve"> Elena Salerno Esq</t>
  </si>
  <si>
    <t>3882 W Congress St #799</t>
  </si>
  <si>
    <t>323-765-2528</t>
  </si>
  <si>
    <t>323-842-8226</t>
  </si>
  <si>
    <t>ftawil@hotmail.com</t>
  </si>
  <si>
    <t>http://www.flashelenasalernoesq.com</t>
  </si>
  <si>
    <t>Raul</t>
  </si>
  <si>
    <t>Upthegrove</t>
  </si>
  <si>
    <t>Neeley</t>
  </si>
  <si>
    <t xml:space="preserve"> Gregory W Esq</t>
  </si>
  <si>
    <t>4 E Colonial Dr</t>
  </si>
  <si>
    <t>La Mesa</t>
  </si>
  <si>
    <t>619-509-5282</t>
  </si>
  <si>
    <t>619-666-4765</t>
  </si>
  <si>
    <t>rupthegrove@yahoo.com</t>
  </si>
  <si>
    <t>http://www.neeleygregorywesq.com</t>
  </si>
  <si>
    <t>Sarah</t>
  </si>
  <si>
    <t>Candlish</t>
  </si>
  <si>
    <t>Alabama Educational Tv Comm</t>
  </si>
  <si>
    <t>45 2nd Ave #9759</t>
  </si>
  <si>
    <t>Atlanta</t>
  </si>
  <si>
    <t>Fulton</t>
  </si>
  <si>
    <t>770-732-1194</t>
  </si>
  <si>
    <t>770-531-2842</t>
  </si>
  <si>
    <t>sarah.candlish@gmail.com</t>
  </si>
  <si>
    <t>http://www.alabamaeducationaltvcomm.com</t>
  </si>
  <si>
    <t>Lucy</t>
  </si>
  <si>
    <t>Treston</t>
  </si>
  <si>
    <t>Franz Inc</t>
  </si>
  <si>
    <t>57254 Brickell Ave #372</t>
  </si>
  <si>
    <t>508-769-5250</t>
  </si>
  <si>
    <t>508-502-5634</t>
  </si>
  <si>
    <t>lucy@cox.net</t>
  </si>
  <si>
    <t>http://www.franzinc.com</t>
  </si>
  <si>
    <t>Judy</t>
  </si>
  <si>
    <t>Aquas</t>
  </si>
  <si>
    <t>Plantation Restaurant</t>
  </si>
  <si>
    <t>8977 Connecticut Ave Nw #3</t>
  </si>
  <si>
    <t>Niles</t>
  </si>
  <si>
    <t>Berrien</t>
  </si>
  <si>
    <t>269-756-7222</t>
  </si>
  <si>
    <t>269-431-9464</t>
  </si>
  <si>
    <t>jaquas@aquas.com</t>
  </si>
  <si>
    <t>http://www.plantationrestaurant.com</t>
  </si>
  <si>
    <t>Yvonne</t>
  </si>
  <si>
    <t>Tjepkema</t>
  </si>
  <si>
    <t>Radio Communications Co</t>
  </si>
  <si>
    <t>9 Waydell St</t>
  </si>
  <si>
    <t>Fairfield</t>
  </si>
  <si>
    <t>973-714-1721</t>
  </si>
  <si>
    <t>973-976-8627</t>
  </si>
  <si>
    <t>yvonne.tjepkema@hotmail.com</t>
  </si>
  <si>
    <t>http://www.radiocommunicationsco.com</t>
  </si>
  <si>
    <t>Kayleigh</t>
  </si>
  <si>
    <t>Lace</t>
  </si>
  <si>
    <t>Dentalaw Divsn Hlth Care</t>
  </si>
  <si>
    <t>43 Huey P Long Ave</t>
  </si>
  <si>
    <t>337-740-9323</t>
  </si>
  <si>
    <t>337-751-2326</t>
  </si>
  <si>
    <t>kayleigh.lace@yahoo.com</t>
  </si>
  <si>
    <t>http://www.dentalawdivsnhlthcare.com</t>
  </si>
  <si>
    <t>Felix</t>
  </si>
  <si>
    <t>Hirpara</t>
  </si>
  <si>
    <t>American Speedy Printing Ctrs</t>
  </si>
  <si>
    <t>7563 Cornwall Rd #4462</t>
  </si>
  <si>
    <t>Lancaster</t>
  </si>
  <si>
    <t>717-491-5643</t>
  </si>
  <si>
    <t>717-583-1497</t>
  </si>
  <si>
    <t>felix_hirpara@cox.net</t>
  </si>
  <si>
    <t>http://www.americanspeedyprintingctrs.com</t>
  </si>
  <si>
    <t>Tresa</t>
  </si>
  <si>
    <t>Sweely</t>
  </si>
  <si>
    <t>Grayson</t>
  </si>
  <si>
    <t xml:space="preserve"> Grant S Esq</t>
  </si>
  <si>
    <t>22 Bridle Ln</t>
  </si>
  <si>
    <t>Valley Park</t>
  </si>
  <si>
    <t>314-359-9566</t>
  </si>
  <si>
    <t>314-231-3514</t>
  </si>
  <si>
    <t>tresa_sweely@hotmail.com</t>
  </si>
  <si>
    <t>http://www.graysongrantsesq.com</t>
  </si>
  <si>
    <t>Kristeen</t>
  </si>
  <si>
    <t>Turinetti</t>
  </si>
  <si>
    <t>Jeanerette Middle School</t>
  </si>
  <si>
    <t>70099 E North Ave</t>
  </si>
  <si>
    <t>Arlington</t>
  </si>
  <si>
    <t>817-213-8851</t>
  </si>
  <si>
    <t>817-947-9480</t>
  </si>
  <si>
    <t>kristeen@gmail.com</t>
  </si>
  <si>
    <t>http://www.jeanerettemiddleschool.com</t>
  </si>
  <si>
    <t>Jenelle</t>
  </si>
  <si>
    <t>Regusters</t>
  </si>
  <si>
    <t>Haavisto</t>
  </si>
  <si>
    <t xml:space="preserve"> Brian F Esq</t>
  </si>
  <si>
    <t>3211 E Northeast Loop</t>
  </si>
  <si>
    <t>813-932-8715</t>
  </si>
  <si>
    <t>813-357-7296</t>
  </si>
  <si>
    <t>jregusters@regusters.com</t>
  </si>
  <si>
    <t>http://www.haavistobrianfesq.com</t>
  </si>
  <si>
    <t>Renea</t>
  </si>
  <si>
    <t>Monterrubio</t>
  </si>
  <si>
    <t>Wmmt Radio Station</t>
  </si>
  <si>
    <t>26 Montgomery St</t>
  </si>
  <si>
    <t>770-679-4752</t>
  </si>
  <si>
    <t>770-930-9967</t>
  </si>
  <si>
    <t>renea@hotmail.com</t>
  </si>
  <si>
    <t>http://www.wmmtradiostation.com</t>
  </si>
  <si>
    <t>Olive</t>
  </si>
  <si>
    <t>Matuszak</t>
  </si>
  <si>
    <t>Colony Paints Sales Ofc &amp; Plnt</t>
  </si>
  <si>
    <t>13252 Lighthouse Ave</t>
  </si>
  <si>
    <t>Cathedral City</t>
  </si>
  <si>
    <t>760-938-6069</t>
  </si>
  <si>
    <t>760-745-2649</t>
  </si>
  <si>
    <t>olive@aol.com</t>
  </si>
  <si>
    <t>http://www.colonypaintssalesofcplnt.com</t>
  </si>
  <si>
    <t>Ligia</t>
  </si>
  <si>
    <t>Reiber</t>
  </si>
  <si>
    <t>Floral Expressions</t>
  </si>
  <si>
    <t>206 Main St #2804</t>
  </si>
  <si>
    <t>Lansing</t>
  </si>
  <si>
    <t>Ingham</t>
  </si>
  <si>
    <t>517-906-1108</t>
  </si>
  <si>
    <t>517-747-7664</t>
  </si>
  <si>
    <t>lreiber@cox.net</t>
  </si>
  <si>
    <t>http://www.floralexpressions.com</t>
  </si>
  <si>
    <t>Christiane</t>
  </si>
  <si>
    <t>Eschberger</t>
  </si>
  <si>
    <t>Casco Services Inc</t>
  </si>
  <si>
    <t>96541 W Central Blvd</t>
  </si>
  <si>
    <t>602-390-4944</t>
  </si>
  <si>
    <t>602-330-6894</t>
  </si>
  <si>
    <t>christiane.eschberger@yahoo.com</t>
  </si>
  <si>
    <t>http://www.cascoservicesinc.com</t>
  </si>
  <si>
    <t>Goldie</t>
  </si>
  <si>
    <t>Schirpke</t>
  </si>
  <si>
    <t>Reuter</t>
  </si>
  <si>
    <t xml:space="preserve"> Arthur C Jr</t>
  </si>
  <si>
    <t>34 Saint George Ave #2</t>
  </si>
  <si>
    <t>207-295-7569</t>
  </si>
  <si>
    <t>207-748-3722</t>
  </si>
  <si>
    <t>goldie.schirpke@yahoo.com</t>
  </si>
  <si>
    <t>http://www.reuterarthurcjr.com</t>
  </si>
  <si>
    <t>Loreta</t>
  </si>
  <si>
    <t>Timenez</t>
  </si>
  <si>
    <t>Kaminski</t>
  </si>
  <si>
    <t xml:space="preserve"> Katherine Andritsaki</t>
  </si>
  <si>
    <t>47857 Coney Island Ave</t>
  </si>
  <si>
    <t>Clinton</t>
  </si>
  <si>
    <t>Prince Georges</t>
  </si>
  <si>
    <t>301-696-6420</t>
  </si>
  <si>
    <t>301-392-6698</t>
  </si>
  <si>
    <t>loreta.timenez@hotmail.com</t>
  </si>
  <si>
    <t>http://www.kaminskikatherineandritsaki.com</t>
  </si>
  <si>
    <t>Fabiola</t>
  </si>
  <si>
    <t>Hauenstein</t>
  </si>
  <si>
    <t>Sidewinder Products Corp</t>
  </si>
  <si>
    <t>8573 Lincoln Blvd</t>
  </si>
  <si>
    <t>York</t>
  </si>
  <si>
    <t>717-809-3119</t>
  </si>
  <si>
    <t>717-344-2804</t>
  </si>
  <si>
    <t>fabiola.hauenstein@hauenstein.org</t>
  </si>
  <si>
    <t>http://www.sidewinderproductscorp.com</t>
  </si>
  <si>
    <t>Amie</t>
  </si>
  <si>
    <t>Perigo</t>
  </si>
  <si>
    <t>General Foam Corporation</t>
  </si>
  <si>
    <t>596 Santa Maria Ave #7913</t>
  </si>
  <si>
    <t>972-419-7946</t>
  </si>
  <si>
    <t>972-898-1033</t>
  </si>
  <si>
    <t>amie.perigo@yahoo.com</t>
  </si>
  <si>
    <t>http://www.generalfoamcorporation.com</t>
  </si>
  <si>
    <t>Raina</t>
  </si>
  <si>
    <t>Brachle</t>
  </si>
  <si>
    <t>Ikg Borden Divsn Harsco Corp</t>
  </si>
  <si>
    <t>3829 Ventura Blvd</t>
  </si>
  <si>
    <t>Butte</t>
  </si>
  <si>
    <t>Silver Bow</t>
  </si>
  <si>
    <t>MT</t>
  </si>
  <si>
    <t>406-318-1515</t>
  </si>
  <si>
    <t>406-374-7752</t>
  </si>
  <si>
    <t>raina.brachle@brachle.org</t>
  </si>
  <si>
    <t>http://www.ikgbordendivsnharscocorp.com</t>
  </si>
  <si>
    <t>Erinn</t>
  </si>
  <si>
    <t>Canlas</t>
  </si>
  <si>
    <t>Anchor Computer Inc</t>
  </si>
  <si>
    <t>13 S Hacienda Dr</t>
  </si>
  <si>
    <t>973-767-3008</t>
  </si>
  <si>
    <t>973-563-9502</t>
  </si>
  <si>
    <t>erinn.canlas@canlas.com</t>
  </si>
  <si>
    <t>http://www.anchorcomputerinc.com</t>
  </si>
  <si>
    <t>Cherry</t>
  </si>
  <si>
    <t>Lietz</t>
  </si>
  <si>
    <t>Sebring &amp; Co</t>
  </si>
  <si>
    <t>40 9th Ave Sw #91</t>
  </si>
  <si>
    <t>Waterford</t>
  </si>
  <si>
    <t>248-980-6904</t>
  </si>
  <si>
    <t>248-697-7722</t>
  </si>
  <si>
    <t>cherry@lietz.com</t>
  </si>
  <si>
    <t>http://www.sebringco.com</t>
  </si>
  <si>
    <t>Kattie</t>
  </si>
  <si>
    <t>Vonasek</t>
  </si>
  <si>
    <t>H A C Farm Lines Co Optv Assoc</t>
  </si>
  <si>
    <t>2845 Boulder Crescent St</t>
  </si>
  <si>
    <t>Cleveland</t>
  </si>
  <si>
    <t>216-923-3715</t>
  </si>
  <si>
    <t>216-270-9653</t>
  </si>
  <si>
    <t>kattie@vonasek.org</t>
  </si>
  <si>
    <t>http://www.hacfarmlinescooptvassoc.com</t>
  </si>
  <si>
    <t>Lilli</t>
  </si>
  <si>
    <t>Scriven</t>
  </si>
  <si>
    <t>Hunter</t>
  </si>
  <si>
    <t>33 State St</t>
  </si>
  <si>
    <t>325-631-1560</t>
  </si>
  <si>
    <t>325-667-7868</t>
  </si>
  <si>
    <t>lilli@aol.com</t>
  </si>
  <si>
    <t>http://www.hunterjohnjesq.com</t>
  </si>
  <si>
    <t>Whitley</t>
  </si>
  <si>
    <t>Tomasulo</t>
  </si>
  <si>
    <t>Freehold Fence Co</t>
  </si>
  <si>
    <t>2 S 15th St</t>
  </si>
  <si>
    <t>Fort Worth</t>
  </si>
  <si>
    <t>817-526-4408</t>
  </si>
  <si>
    <t>817-819-7799</t>
  </si>
  <si>
    <t>whitley.tomasulo@aol.com</t>
  </si>
  <si>
    <t>http://www.freeholdfenceco.com</t>
  </si>
  <si>
    <t>Barbra</t>
  </si>
  <si>
    <t>Adkin</t>
  </si>
  <si>
    <t>Binswanger</t>
  </si>
  <si>
    <t>4 Kohler Memorial Dr</t>
  </si>
  <si>
    <t>718-201-3751</t>
  </si>
  <si>
    <t>718-732-9475</t>
  </si>
  <si>
    <t>badkin@hotmail.com</t>
  </si>
  <si>
    <t>http://www.binswanger.com</t>
  </si>
  <si>
    <t>Hermila</t>
  </si>
  <si>
    <t>Thyberg</t>
  </si>
  <si>
    <t>Chilton Malting Co</t>
  </si>
  <si>
    <t>1 Rancho Del Mar Shopping C</t>
  </si>
  <si>
    <t>401-893-4882</t>
  </si>
  <si>
    <t>401-885-7681</t>
  </si>
  <si>
    <t>hermila_thyberg@hotmail.com</t>
  </si>
  <si>
    <t>http://www.chiltonmaltingco.com</t>
  </si>
  <si>
    <t>Jesusita</t>
  </si>
  <si>
    <t>Flister</t>
  </si>
  <si>
    <t>Schoen</t>
  </si>
  <si>
    <t xml:space="preserve"> Edward J Jr</t>
  </si>
  <si>
    <t>3943 N Highland Ave</t>
  </si>
  <si>
    <t>717-885-9118</t>
  </si>
  <si>
    <t>717-686-7564</t>
  </si>
  <si>
    <t>jesusita.flister@hotmail.com</t>
  </si>
  <si>
    <t>http://www.schoenedwardjjr.com</t>
  </si>
  <si>
    <t>Caitlin</t>
  </si>
  <si>
    <t>Julia</t>
  </si>
  <si>
    <t>Helderman</t>
  </si>
  <si>
    <t xml:space="preserve"> Seymour Cpa</t>
  </si>
  <si>
    <t>5 Williams St</t>
  </si>
  <si>
    <t>401-948-4982</t>
  </si>
  <si>
    <t>401-552-9059</t>
  </si>
  <si>
    <t>caitlin.julia@julia.org</t>
  </si>
  <si>
    <t>http://www.heldermanseymourcpa.com</t>
  </si>
  <si>
    <t>Roosevelt</t>
  </si>
  <si>
    <t>Hoffis</t>
  </si>
  <si>
    <t>Denbrook</t>
  </si>
  <si>
    <t xml:space="preserve"> Myron</t>
  </si>
  <si>
    <t>60 Old Dover Rd</t>
  </si>
  <si>
    <t>Hialeah</t>
  </si>
  <si>
    <t>305-622-4739</t>
  </si>
  <si>
    <t>305-302-1135</t>
  </si>
  <si>
    <t>roosevelt.hoffis@aol.com</t>
  </si>
  <si>
    <t>http://www.denbrookmyron.com</t>
  </si>
  <si>
    <t>Helaine</t>
  </si>
  <si>
    <t>Halter</t>
  </si>
  <si>
    <t>Lippitt</t>
  </si>
  <si>
    <t xml:space="preserve"> Mike</t>
  </si>
  <si>
    <t>8 Sheridan Rd</t>
  </si>
  <si>
    <t>201-832-4168</t>
  </si>
  <si>
    <t>201-412-3040</t>
  </si>
  <si>
    <t>hhalter@yahoo.com</t>
  </si>
  <si>
    <t>http://www.lippittmike.com</t>
  </si>
  <si>
    <t>Lorean</t>
  </si>
  <si>
    <t>Martabano</t>
  </si>
  <si>
    <t>Hiram</t>
  </si>
  <si>
    <t xml:space="preserve"> Hogg P Esq</t>
  </si>
  <si>
    <t>85092 Southern Blvd</t>
  </si>
  <si>
    <t>210-856-4979</t>
  </si>
  <si>
    <t>210-634-2447</t>
  </si>
  <si>
    <t>lorean.martabano@hotmail.com</t>
  </si>
  <si>
    <t>http://www.hiramhoggpesq.com</t>
  </si>
  <si>
    <t>France</t>
  </si>
  <si>
    <t>Buzick</t>
  </si>
  <si>
    <t>In Travel Agency</t>
  </si>
  <si>
    <t>64 Newman Springs Rd E</t>
  </si>
  <si>
    <t>718-478-8504</t>
  </si>
  <si>
    <t>718-853-3740</t>
  </si>
  <si>
    <t>france.buzick@yahoo.com</t>
  </si>
  <si>
    <t>http://www.intravelagency.com</t>
  </si>
  <si>
    <t>Ferrario</t>
  </si>
  <si>
    <t>Newhart Foods Inc</t>
  </si>
  <si>
    <t>48 Stratford Ave</t>
  </si>
  <si>
    <t>Pomona</t>
  </si>
  <si>
    <t>909-993-3242</t>
  </si>
  <si>
    <t>909-631-5703</t>
  </si>
  <si>
    <t>jferrario@hotmail.com</t>
  </si>
  <si>
    <t>http://www.newhartfoodsinc.com</t>
  </si>
  <si>
    <t>Adelina</t>
  </si>
  <si>
    <t>Nabours</t>
  </si>
  <si>
    <t>Courtyard By Marriott</t>
  </si>
  <si>
    <t>80 Pittsford Victor Rd #9</t>
  </si>
  <si>
    <t>216-230-4892</t>
  </si>
  <si>
    <t>216-937-5320</t>
  </si>
  <si>
    <t>adelina_nabours@gmail.com</t>
  </si>
  <si>
    <t>http://www.courtyardbymarriott.com</t>
  </si>
  <si>
    <t>Derick</t>
  </si>
  <si>
    <t>Dhamer</t>
  </si>
  <si>
    <t>Studer</t>
  </si>
  <si>
    <t xml:space="preserve"> Eugene A Esq</t>
  </si>
  <si>
    <t>87163 N Main Ave</t>
  </si>
  <si>
    <t>212-304-4515</t>
  </si>
  <si>
    <t>212-225-9676</t>
  </si>
  <si>
    <t>ddhamer@cox.net</t>
  </si>
  <si>
    <t>http://www.studereugeneaesq.com</t>
  </si>
  <si>
    <t>Dallen</t>
  </si>
  <si>
    <t>Seashore Supply Co Waretown</t>
  </si>
  <si>
    <t>393 Lafayette Ave</t>
  </si>
  <si>
    <t>804-762-9576</t>
  </si>
  <si>
    <t>804-808-9574</t>
  </si>
  <si>
    <t>jerry.dallen@yahoo.com</t>
  </si>
  <si>
    <t>http://www.seashoresupplycowaretown.com</t>
  </si>
  <si>
    <t>Ragel</t>
  </si>
  <si>
    <t>Mayar Silk Inc</t>
  </si>
  <si>
    <t>99 5th Ave #33</t>
  </si>
  <si>
    <t>Trion</t>
  </si>
  <si>
    <t>Chattooga</t>
  </si>
  <si>
    <t>706-221-4243</t>
  </si>
  <si>
    <t>706-616-5131</t>
  </si>
  <si>
    <t>leota.ragel@gmail.com</t>
  </si>
  <si>
    <t>http://www.mayarsilkinc.com</t>
  </si>
  <si>
    <t>Jutta</t>
  </si>
  <si>
    <t>Amyot</t>
  </si>
  <si>
    <t>National Medical Excess Corp</t>
  </si>
  <si>
    <t>49 N Mays St</t>
  </si>
  <si>
    <t>Broussard</t>
  </si>
  <si>
    <t>337-515-1438</t>
  </si>
  <si>
    <t>337-991-8070</t>
  </si>
  <si>
    <t>jamyot@hotmail.com</t>
  </si>
  <si>
    <t>http://www.nationalmedicalexcesscorp.com</t>
  </si>
  <si>
    <t>Aja</t>
  </si>
  <si>
    <t>Gehrett</t>
  </si>
  <si>
    <t>Stero Company</t>
  </si>
  <si>
    <t>993 Washington Ave</t>
  </si>
  <si>
    <t>Nutley</t>
  </si>
  <si>
    <t>973-544-2677</t>
  </si>
  <si>
    <t>973-986-4456</t>
  </si>
  <si>
    <t>aja_gehrett@hotmail.com</t>
  </si>
  <si>
    <t>http://www.sterocompany.com</t>
  </si>
  <si>
    <t>Kirk</t>
  </si>
  <si>
    <t>Herritt</t>
  </si>
  <si>
    <t>Hasting</t>
  </si>
  <si>
    <t xml:space="preserve"> H Duane Esq</t>
  </si>
  <si>
    <t>88 15th Ave Ne</t>
  </si>
  <si>
    <t>Vestal</t>
  </si>
  <si>
    <t>Broome</t>
  </si>
  <si>
    <t>607-407-3716</t>
  </si>
  <si>
    <t>607-350-7690</t>
  </si>
  <si>
    <t>kirk.herritt@aol.com</t>
  </si>
  <si>
    <t>http://www.hastinghduaneesq.com</t>
  </si>
  <si>
    <t>Leonora</t>
  </si>
  <si>
    <t>Mauson</t>
  </si>
  <si>
    <t>Insty Prints</t>
  </si>
  <si>
    <t>3381 E 40th Ave</t>
  </si>
  <si>
    <t>973-412-2995</t>
  </si>
  <si>
    <t>973-355-2120</t>
  </si>
  <si>
    <t>leonora@yahoo.com</t>
  </si>
  <si>
    <t>http://www.instyprints.com</t>
  </si>
  <si>
    <t>Winfred</t>
  </si>
  <si>
    <t>Brucato</t>
  </si>
  <si>
    <t>Glenridge Manor Mobile Home Pk</t>
  </si>
  <si>
    <t>201 Ridgewood Rd</t>
  </si>
  <si>
    <t>Moscow</t>
  </si>
  <si>
    <t>Latah</t>
  </si>
  <si>
    <t>208-252-4552</t>
  </si>
  <si>
    <t>208-793-4108</t>
  </si>
  <si>
    <t>winfred_brucato@hotmail.com</t>
  </si>
  <si>
    <t>http://www.glenridgemanormobilehomepk.com</t>
  </si>
  <si>
    <t>Tarra</t>
  </si>
  <si>
    <t>Nachor</t>
  </si>
  <si>
    <t>Circuit Solution Inc</t>
  </si>
  <si>
    <t>39 Moccasin Dr</t>
  </si>
  <si>
    <t>415-411-1775</t>
  </si>
  <si>
    <t>415-284-2730</t>
  </si>
  <si>
    <t>tarra.nachor@cox.net</t>
  </si>
  <si>
    <t>http://www.circuitsolutioninc.com</t>
  </si>
  <si>
    <t>Corinne</t>
  </si>
  <si>
    <t>Loder</t>
  </si>
  <si>
    <t>Local Office</t>
  </si>
  <si>
    <t>4 Carroll St</t>
  </si>
  <si>
    <t>North Attleboro</t>
  </si>
  <si>
    <t>Bristol</t>
  </si>
  <si>
    <t>508-942-4186</t>
  </si>
  <si>
    <t>508-618-7826</t>
  </si>
  <si>
    <t>corinne@loder.org</t>
  </si>
  <si>
    <t>http://www.localoffice.com</t>
  </si>
  <si>
    <t>Dulce</t>
  </si>
  <si>
    <t>Labreche</t>
  </si>
  <si>
    <t>Lee Kilkelly Paulson &amp; Kabaker</t>
  </si>
  <si>
    <t>9581 E Arapahoe Rd</t>
  </si>
  <si>
    <t>Rochester</t>
  </si>
  <si>
    <t>248-357-8718</t>
  </si>
  <si>
    <t>248-811-5696</t>
  </si>
  <si>
    <t>dulce_labreche@yahoo.com</t>
  </si>
  <si>
    <t>http://www.leekilkellypaulsonkabaker.com</t>
  </si>
  <si>
    <t>Kate</t>
  </si>
  <si>
    <t>Keneipp</t>
  </si>
  <si>
    <t xml:space="preserve"> Maxon R Esq</t>
  </si>
  <si>
    <t>33 N Michigan Ave</t>
  </si>
  <si>
    <t>Green Bay</t>
  </si>
  <si>
    <t>920-353-6377</t>
  </si>
  <si>
    <t>920-355-1610</t>
  </si>
  <si>
    <t>kate_keneipp@yahoo.com</t>
  </si>
  <si>
    <t>http://www.davismaxonresq.com</t>
  </si>
  <si>
    <t>Kaitlyn</t>
  </si>
  <si>
    <t>Ogg</t>
  </si>
  <si>
    <t>Garrison</t>
  </si>
  <si>
    <t xml:space="preserve"> Paul E Esq</t>
  </si>
  <si>
    <t>2 S Biscayne Blvd</t>
  </si>
  <si>
    <t>410-665-4903</t>
  </si>
  <si>
    <t>410-773-3862</t>
  </si>
  <si>
    <t>kaitlyn.ogg@gmail.com</t>
  </si>
  <si>
    <t>http://www.garrisonpauleesq.com</t>
  </si>
  <si>
    <t>Sherita</t>
  </si>
  <si>
    <t>Saras</t>
  </si>
  <si>
    <t>Black History Resource Center</t>
  </si>
  <si>
    <t>8 Us Highway 22</t>
  </si>
  <si>
    <t>Colorado Springs</t>
  </si>
  <si>
    <t>El Paso</t>
  </si>
  <si>
    <t>719-669-1664</t>
  </si>
  <si>
    <t>719-547-9543</t>
  </si>
  <si>
    <t>sherita.saras@cox.net</t>
  </si>
  <si>
    <t>http://www.blackhistoryresourcecenter.com</t>
  </si>
  <si>
    <t>Lashawnda</t>
  </si>
  <si>
    <t>Stuer</t>
  </si>
  <si>
    <t>Rodriguez</t>
  </si>
  <si>
    <t xml:space="preserve"> J Christopher Esq</t>
  </si>
  <si>
    <t>7422 Martin Ave #8</t>
  </si>
  <si>
    <t>419-588-8719</t>
  </si>
  <si>
    <t>419-399-1744</t>
  </si>
  <si>
    <t>lstuer@cox.net</t>
  </si>
  <si>
    <t>http://www.rodriguezjchristopheresq.com</t>
  </si>
  <si>
    <t>Ernest</t>
  </si>
  <si>
    <t>Syrop</t>
  </si>
  <si>
    <t>Grant Family Health Center</t>
  </si>
  <si>
    <t>94 Chase Rd</t>
  </si>
  <si>
    <t>Hyattsville</t>
  </si>
  <si>
    <t>301-998-9644</t>
  </si>
  <si>
    <t>301-257-4883</t>
  </si>
  <si>
    <t>ernest@cox.net</t>
  </si>
  <si>
    <t>http://www.grantfamilyhealthcenter.com</t>
  </si>
  <si>
    <t>Nobuko</t>
  </si>
  <si>
    <t>Halsey</t>
  </si>
  <si>
    <t>Goeman Wood Products Inc</t>
  </si>
  <si>
    <t>8139 I Hwy 10 #92</t>
  </si>
  <si>
    <t>New Bedford</t>
  </si>
  <si>
    <t>508-855-9887</t>
  </si>
  <si>
    <t>508-897-7916</t>
  </si>
  <si>
    <t>nobuko.halsey@yahoo.com</t>
  </si>
  <si>
    <t>http://www.goemanwoodproductsinc.com</t>
  </si>
  <si>
    <t>Lavonna</t>
  </si>
  <si>
    <t>Wolny</t>
  </si>
  <si>
    <t>Linhares</t>
  </si>
  <si>
    <t xml:space="preserve"> Kenneth A Esq</t>
  </si>
  <si>
    <t>5 Cabot Rd</t>
  </si>
  <si>
    <t>703-483-1970</t>
  </si>
  <si>
    <t>703-892-2914</t>
  </si>
  <si>
    <t>lavonna.wolny@hotmail.com</t>
  </si>
  <si>
    <t>http://www.linhareskennethaesq.com</t>
  </si>
  <si>
    <t>Lashaunda</t>
  </si>
  <si>
    <t>Lizama</t>
  </si>
  <si>
    <t>Earnhardt Printing</t>
  </si>
  <si>
    <t>3387 Ryan Dr</t>
  </si>
  <si>
    <t>Hanover</t>
  </si>
  <si>
    <t>410-678-2473</t>
  </si>
  <si>
    <t>410-912-6032</t>
  </si>
  <si>
    <t>llizama@cox.net</t>
  </si>
  <si>
    <t>http://www.earnhardtprinting.com</t>
  </si>
  <si>
    <t>Mariann</t>
  </si>
  <si>
    <t>Bilden</t>
  </si>
  <si>
    <t>H P G Industrys Inc</t>
  </si>
  <si>
    <t>3125 Packer Ave #9851</t>
  </si>
  <si>
    <t>512-223-4791</t>
  </si>
  <si>
    <t>512-742-1149</t>
  </si>
  <si>
    <t>mariann.bilden@aol.com</t>
  </si>
  <si>
    <t>http://www.hpgindustrysinc.com</t>
  </si>
  <si>
    <t>Helene</t>
  </si>
  <si>
    <t>Rodenberger</t>
  </si>
  <si>
    <t>Bailey Transportation Prod Inc</t>
  </si>
  <si>
    <t>347 Chestnut St</t>
  </si>
  <si>
    <t>Peoria</t>
  </si>
  <si>
    <t>623-461-8551</t>
  </si>
  <si>
    <t>623-426-4907</t>
  </si>
  <si>
    <t>helene@aol.com</t>
  </si>
  <si>
    <t>http://www.baileytransportationprodinc.com</t>
  </si>
  <si>
    <t>Roselle</t>
  </si>
  <si>
    <t>Estell</t>
  </si>
  <si>
    <t>Mcglynn Bliss Pc</t>
  </si>
  <si>
    <t>8116 Mount Vernon Ave</t>
  </si>
  <si>
    <t>Bucyrus</t>
  </si>
  <si>
    <t>419-571-5920</t>
  </si>
  <si>
    <t>419-488-6648</t>
  </si>
  <si>
    <t>roselle.estell@hotmail.com</t>
  </si>
  <si>
    <t>http://www.mcglynnblisspc.com</t>
  </si>
  <si>
    <t>Samira</t>
  </si>
  <si>
    <t>Heintzman</t>
  </si>
  <si>
    <t>Mutual Fish Co</t>
  </si>
  <si>
    <t>8772 Old County Rd #5410</t>
  </si>
  <si>
    <t>Kent</t>
  </si>
  <si>
    <t>206-311-4137</t>
  </si>
  <si>
    <t>206-923-6042</t>
  </si>
  <si>
    <t>sheintzman@hotmail.com</t>
  </si>
  <si>
    <t>http://www.mutualfishco.com</t>
  </si>
  <si>
    <t>Margart</t>
  </si>
  <si>
    <t>Meisel</t>
  </si>
  <si>
    <t>Yeates</t>
  </si>
  <si>
    <t xml:space="preserve"> Arthur L Aia</t>
  </si>
  <si>
    <t>868 State St #38</t>
  </si>
  <si>
    <t>513-617-2362</t>
  </si>
  <si>
    <t>513-747-9603</t>
  </si>
  <si>
    <t>margart_meisel@yahoo.com</t>
  </si>
  <si>
    <t>http://www.yeatesarthurlaia.com</t>
  </si>
  <si>
    <t>Kristofer</t>
  </si>
  <si>
    <t>Bennick</t>
  </si>
  <si>
    <t>Logan</t>
  </si>
  <si>
    <t xml:space="preserve"> Ronald J Esq</t>
  </si>
  <si>
    <t>772 W River Dr</t>
  </si>
  <si>
    <t>Bloomington</t>
  </si>
  <si>
    <t>Monroe</t>
  </si>
  <si>
    <t>812-368-1511</t>
  </si>
  <si>
    <t>812-442-8544</t>
  </si>
  <si>
    <t>kristofer.bennick@yahoo.com</t>
  </si>
  <si>
    <t>http://www.loganronaldjesq.com</t>
  </si>
  <si>
    <t>Weldon</t>
  </si>
  <si>
    <t>Acuff</t>
  </si>
  <si>
    <t>Advantage Martgage Company</t>
  </si>
  <si>
    <t>73 W Barstow Ave</t>
  </si>
  <si>
    <t>Arlington Heights</t>
  </si>
  <si>
    <t>847-353-2156</t>
  </si>
  <si>
    <t>847-613-5866</t>
  </si>
  <si>
    <t>wacuff@gmail.com</t>
  </si>
  <si>
    <t>http://www.advantagemartgagecompany.com</t>
  </si>
  <si>
    <t>Shalon</t>
  </si>
  <si>
    <t>Shadrick</t>
  </si>
  <si>
    <t>Germer And Gertz Llp</t>
  </si>
  <si>
    <t>61047 Mayfield Ave</t>
  </si>
  <si>
    <t>718-232-2337</t>
  </si>
  <si>
    <t>718-394-4974</t>
  </si>
  <si>
    <t>shalon@cox.net</t>
  </si>
  <si>
    <t>http://www.germerandgertzllp.com</t>
  </si>
  <si>
    <t>Denise</t>
  </si>
  <si>
    <t>Patak</t>
  </si>
  <si>
    <t>Spence Law Offices</t>
  </si>
  <si>
    <t>2139 Santa Rosa Ave</t>
  </si>
  <si>
    <t>407-446-4358</t>
  </si>
  <si>
    <t>407-808-3254</t>
  </si>
  <si>
    <t>denise@patak.org</t>
  </si>
  <si>
    <t>http://www.spencelawoffices.com</t>
  </si>
  <si>
    <t>Louvenia</t>
  </si>
  <si>
    <t>Beech</t>
  </si>
  <si>
    <t>John Ortiz Nts Therapy Center</t>
  </si>
  <si>
    <t>598 43rd St</t>
  </si>
  <si>
    <t>310-820-2117</t>
  </si>
  <si>
    <t>310-652-2379</t>
  </si>
  <si>
    <t>louvenia.beech@beech.com</t>
  </si>
  <si>
    <t>http://www.johnortizntstherapycenter.com</t>
  </si>
  <si>
    <t>Audry</t>
  </si>
  <si>
    <t>Yaw</t>
  </si>
  <si>
    <t>Mike Uchrin Htg &amp; Air Cond Inc</t>
  </si>
  <si>
    <t>70295 Pioneer Ct</t>
  </si>
  <si>
    <t>813-797-4816</t>
  </si>
  <si>
    <t>813-744-7100</t>
  </si>
  <si>
    <t>audry.yaw@yaw.org</t>
  </si>
  <si>
    <t>http://www.mikeuchrinhtgaircondinc.com</t>
  </si>
  <si>
    <t>Kristel</t>
  </si>
  <si>
    <t>Ehmann</t>
  </si>
  <si>
    <t>Mccoy</t>
  </si>
  <si>
    <t xml:space="preserve"> Joy Reynolds Esq</t>
  </si>
  <si>
    <t>92899 Kalakaua Ave</t>
  </si>
  <si>
    <t>915-452-1290</t>
  </si>
  <si>
    <t>915-300-6100</t>
  </si>
  <si>
    <t>kristel.ehmann@aol.com</t>
  </si>
  <si>
    <t>http://www.mccoyjoyreynoldsesq.com</t>
  </si>
  <si>
    <t>Vincenza</t>
  </si>
  <si>
    <t>Zepp</t>
  </si>
  <si>
    <t>Kbor 1600 Am</t>
  </si>
  <si>
    <t>395 S 6th St #2</t>
  </si>
  <si>
    <t>619-603-5125</t>
  </si>
  <si>
    <t>619-935-6661</t>
  </si>
  <si>
    <t>vzepp@gmail.com</t>
  </si>
  <si>
    <t>http://www.kboram.com</t>
  </si>
  <si>
    <t>Elouise</t>
  </si>
  <si>
    <t>Gwalthney</t>
  </si>
  <si>
    <t>Quality Inn Northwest</t>
  </si>
  <si>
    <t>9506 Edgemore Ave</t>
  </si>
  <si>
    <t>Bladensburg</t>
  </si>
  <si>
    <t>301-841-5012</t>
  </si>
  <si>
    <t>301-591-3034</t>
  </si>
  <si>
    <t>egwalthney@yahoo.com</t>
  </si>
  <si>
    <t>http://www.qualityinnnorthwest.com</t>
  </si>
  <si>
    <t>Venita</t>
  </si>
  <si>
    <t>Maillard</t>
  </si>
  <si>
    <t>Wallace Church Assoc Inc</t>
  </si>
  <si>
    <t>72119 S Walker Ave #63</t>
  </si>
  <si>
    <t>Anaheim</t>
  </si>
  <si>
    <t>714-523-6653</t>
  </si>
  <si>
    <t>714-663-9740</t>
  </si>
  <si>
    <t>venita_maillard@gmail.com</t>
  </si>
  <si>
    <t>http://www.wallacechurchassocinc.com</t>
  </si>
  <si>
    <t>Kasandra</t>
  </si>
  <si>
    <t>Semidey</t>
  </si>
  <si>
    <t>Can Tron</t>
  </si>
  <si>
    <t>369 Latham St #500</t>
  </si>
  <si>
    <t>314-732-9131</t>
  </si>
  <si>
    <t>314-697-3652</t>
  </si>
  <si>
    <t>kasandra_semidey@semidey.com</t>
  </si>
  <si>
    <t>http://www.cantron.com</t>
  </si>
  <si>
    <t>Xochitl</t>
  </si>
  <si>
    <t>Discipio</t>
  </si>
  <si>
    <t>Ravaal Enterprises Inc</t>
  </si>
  <si>
    <t>3158 Runamuck Pl</t>
  </si>
  <si>
    <t>512-233-1831</t>
  </si>
  <si>
    <t>512-942-3411</t>
  </si>
  <si>
    <t>xdiscipio@gmail.com</t>
  </si>
  <si>
    <t>http://www.ravaalenterprisesinc.com</t>
  </si>
  <si>
    <t>Maile</t>
  </si>
  <si>
    <t>Linahan</t>
  </si>
  <si>
    <t>Thompson Steel Company Inc</t>
  </si>
  <si>
    <t>9 Plainsboro Rd #598</t>
  </si>
  <si>
    <t>Greensboro</t>
  </si>
  <si>
    <t>336-670-2640</t>
  </si>
  <si>
    <t>336-364-6037</t>
  </si>
  <si>
    <t>mlinahan@yahoo.com</t>
  </si>
  <si>
    <t>http://www.thompsonsteelcompanyinc.com</t>
  </si>
  <si>
    <t>Krissy</t>
  </si>
  <si>
    <t>Rauser</t>
  </si>
  <si>
    <t xml:space="preserve"> Mark A Esq</t>
  </si>
  <si>
    <t>8728 S Broad St</t>
  </si>
  <si>
    <t>Coram</t>
  </si>
  <si>
    <t>631-443-4710</t>
  </si>
  <si>
    <t>631-288-2866</t>
  </si>
  <si>
    <t>krauser@cox.net</t>
  </si>
  <si>
    <t>http://www.andersonmarkaesq.com</t>
  </si>
  <si>
    <t>Pete</t>
  </si>
  <si>
    <t>Dubaldi</t>
  </si>
  <si>
    <t>Womack &amp; Galich</t>
  </si>
  <si>
    <t>2215 Prosperity Dr</t>
  </si>
  <si>
    <t>Lyndhurst</t>
  </si>
  <si>
    <t>201-825-2514</t>
  </si>
  <si>
    <t>201-749-8866</t>
  </si>
  <si>
    <t>pdubaldi@hotmail.com</t>
  </si>
  <si>
    <t>http://www.womackgalich.com</t>
  </si>
  <si>
    <t>Linn</t>
  </si>
  <si>
    <t>Paa</t>
  </si>
  <si>
    <t>Valerie &amp; Company</t>
  </si>
  <si>
    <t>1 S Pine St</t>
  </si>
  <si>
    <t>Memphis</t>
  </si>
  <si>
    <t>Shelby</t>
  </si>
  <si>
    <t>901-412-4381</t>
  </si>
  <si>
    <t>901-573-9024</t>
  </si>
  <si>
    <t>linn_paa@paa.com</t>
  </si>
  <si>
    <t>http://www.valeriecompany.com</t>
  </si>
  <si>
    <t>Paris</t>
  </si>
  <si>
    <t>Wide</t>
  </si>
  <si>
    <t>Gehring Pumps Inc</t>
  </si>
  <si>
    <t>187 Market St</t>
  </si>
  <si>
    <t>404-505-4445</t>
  </si>
  <si>
    <t>404-607-8435</t>
  </si>
  <si>
    <t>paris@hotmail.com</t>
  </si>
  <si>
    <t>http://www.gehringpumpsinc.com</t>
  </si>
  <si>
    <t>Wynell</t>
  </si>
  <si>
    <t>Dorshorst</t>
  </si>
  <si>
    <t>Haehnel</t>
  </si>
  <si>
    <t xml:space="preserve"> Craig W Esq</t>
  </si>
  <si>
    <t>94290 S Buchanan St</t>
  </si>
  <si>
    <t>Pacifica</t>
  </si>
  <si>
    <t>650-473-1262</t>
  </si>
  <si>
    <t>650-749-9879</t>
  </si>
  <si>
    <t>wynell_dorshorst@dorshorst.org</t>
  </si>
  <si>
    <t>http://www.haehnelcraigwesq.com</t>
  </si>
  <si>
    <t>Quentin</t>
  </si>
  <si>
    <t>Birkner</t>
  </si>
  <si>
    <t>Spoor Behrins Campbell &amp; Young</t>
  </si>
  <si>
    <t>7061 N 2nd St</t>
  </si>
  <si>
    <t>952-702-7993</t>
  </si>
  <si>
    <t>952-314-5871</t>
  </si>
  <si>
    <t>qbirkner@aol.com</t>
  </si>
  <si>
    <t>http://www.spoorbehrinscampbellyoung.com</t>
  </si>
  <si>
    <t>Regenia</t>
  </si>
  <si>
    <t>Kannady</t>
  </si>
  <si>
    <t>Ken Jeter Store Equipment Inc</t>
  </si>
  <si>
    <t>10759 Main St</t>
  </si>
  <si>
    <t>480-726-1280</t>
  </si>
  <si>
    <t>480-205-5121</t>
  </si>
  <si>
    <t>regenia.kannady@cox.net</t>
  </si>
  <si>
    <t>http://www.kenjeterstoreequipmentinc.com</t>
  </si>
  <si>
    <t>Sheron</t>
  </si>
  <si>
    <t>Louissant</t>
  </si>
  <si>
    <t>Potter</t>
  </si>
  <si>
    <t xml:space="preserve"> Brenda J Cpa</t>
  </si>
  <si>
    <t>97 E 3rd St #9</t>
  </si>
  <si>
    <t>Long Island City</t>
  </si>
  <si>
    <t>Queens</t>
  </si>
  <si>
    <t>718-976-8610</t>
  </si>
  <si>
    <t>718-613-9994</t>
  </si>
  <si>
    <t>sheron@aol.com</t>
  </si>
  <si>
    <t>http://www.potterbrendajcpa.com</t>
  </si>
  <si>
    <t>Izetta</t>
  </si>
  <si>
    <t>Funnell</t>
  </si>
  <si>
    <t>Baird Kurtz &amp; Dobson</t>
  </si>
  <si>
    <t>82 Winsor St #54</t>
  </si>
  <si>
    <t>Dekalb</t>
  </si>
  <si>
    <t>770-844-3447</t>
  </si>
  <si>
    <t>770-584-4119</t>
  </si>
  <si>
    <t>izetta.funnell@hotmail.com</t>
  </si>
  <si>
    <t>http://www.bairdkurtzdobson.com</t>
  </si>
  <si>
    <t>Rodolfo</t>
  </si>
  <si>
    <t>Butzen</t>
  </si>
  <si>
    <t>Minor</t>
  </si>
  <si>
    <t xml:space="preserve"> Cynthia A Esq</t>
  </si>
  <si>
    <t>41 Steel Ct</t>
  </si>
  <si>
    <t>Northfield</t>
  </si>
  <si>
    <t>Rice</t>
  </si>
  <si>
    <t>507-210-3510</t>
  </si>
  <si>
    <t>507-590-5237</t>
  </si>
  <si>
    <t>rodolfo@hotmail.com</t>
  </si>
  <si>
    <t>http://www.minorcynthiaaesq.com</t>
  </si>
  <si>
    <t>Zona</t>
  </si>
  <si>
    <t>Colla</t>
  </si>
  <si>
    <t>Solove</t>
  </si>
  <si>
    <t xml:space="preserve"> Robert A Esq</t>
  </si>
  <si>
    <t>49440 Dearborn St</t>
  </si>
  <si>
    <t>Norwalk</t>
  </si>
  <si>
    <t>203-461-1949</t>
  </si>
  <si>
    <t>203-938-2557</t>
  </si>
  <si>
    <t>zona@hotmail.com</t>
  </si>
  <si>
    <t>http://www.soloverobertaesq.com</t>
  </si>
  <si>
    <t>Serina</t>
  </si>
  <si>
    <t>Zagen</t>
  </si>
  <si>
    <t>Mark Ii Imports Inc</t>
  </si>
  <si>
    <t>7 S Beverly Dr</t>
  </si>
  <si>
    <t>Fort Wayne</t>
  </si>
  <si>
    <t>260-273-3725</t>
  </si>
  <si>
    <t>260-382-4869</t>
  </si>
  <si>
    <t>szagen@aol.com</t>
  </si>
  <si>
    <t>http://www.markiiimportsinc.com</t>
  </si>
  <si>
    <t>Paz</t>
  </si>
  <si>
    <t>Sahagun</t>
  </si>
  <si>
    <t>White Sign Div Ctrl Equip Co</t>
  </si>
  <si>
    <t>919 Wall Blvd</t>
  </si>
  <si>
    <t>Meridian</t>
  </si>
  <si>
    <t>Lauderdale</t>
  </si>
  <si>
    <t>601-927-8287</t>
  </si>
  <si>
    <t>601-249-4511</t>
  </si>
  <si>
    <t>paz_sahagun@cox.net</t>
  </si>
  <si>
    <t>http://www.whitesigndivctrlequipco.com</t>
  </si>
  <si>
    <t>Markus</t>
  </si>
  <si>
    <t>Lukasik</t>
  </si>
  <si>
    <t>M &amp; M Store Fixtures Co Inc</t>
  </si>
  <si>
    <t>89 20th St E #779</t>
  </si>
  <si>
    <t>Sterling Heights</t>
  </si>
  <si>
    <t>Macomb</t>
  </si>
  <si>
    <t>586-970-7380</t>
  </si>
  <si>
    <t>586-247-1614</t>
  </si>
  <si>
    <t>markus@yahoo.com</t>
  </si>
  <si>
    <t>http://www.mmstorefixturescoinc.com</t>
  </si>
  <si>
    <t>Jaclyn</t>
  </si>
  <si>
    <t>Bachman</t>
  </si>
  <si>
    <t>Judah Caster &amp; Wheel Co</t>
  </si>
  <si>
    <t>721 Interstate 45 S</t>
  </si>
  <si>
    <t>719-853-3600</t>
  </si>
  <si>
    <t>719-223-2074</t>
  </si>
  <si>
    <t>jaclyn@aol.com</t>
  </si>
  <si>
    <t>http://www.judahcasterwheelco.com</t>
  </si>
  <si>
    <t>Cyril</t>
  </si>
  <si>
    <t>Daufeldt</t>
  </si>
  <si>
    <t>Galaxy International Inc</t>
  </si>
  <si>
    <t>3 Lawton St</t>
  </si>
  <si>
    <t>212-745-8484</t>
  </si>
  <si>
    <t>212-422-5427</t>
  </si>
  <si>
    <t>cyril_daufeldt@daufeldt.com</t>
  </si>
  <si>
    <t>http://www.galaxyinternationalinc.com</t>
  </si>
  <si>
    <t>Gayla</t>
  </si>
  <si>
    <t>Schnitzler</t>
  </si>
  <si>
    <t>Sigma Corp Of America</t>
  </si>
  <si>
    <t>38 Pleasant Hill Rd</t>
  </si>
  <si>
    <t>510-686-3407</t>
  </si>
  <si>
    <t>510-441-4055</t>
  </si>
  <si>
    <t>gschnitzler@gmail.com</t>
  </si>
  <si>
    <t>http://www.sigmacorpofamerica.com</t>
  </si>
  <si>
    <t>Nievas</t>
  </si>
  <si>
    <t>Soward</t>
  </si>
  <si>
    <t xml:space="preserve"> Anne Esq</t>
  </si>
  <si>
    <t>45 E Acacia Ct</t>
  </si>
  <si>
    <t>773-704-9903</t>
  </si>
  <si>
    <t>773-359-6109</t>
  </si>
  <si>
    <t>erick_nievas@aol.com</t>
  </si>
  <si>
    <t>http://www.sowardanneesq.com</t>
  </si>
  <si>
    <t>Jennie</t>
  </si>
  <si>
    <t>Drymon</t>
  </si>
  <si>
    <t>Osborne</t>
  </si>
  <si>
    <t xml:space="preserve"> Michelle M Esq</t>
  </si>
  <si>
    <t>63728 Poway Rd #1</t>
  </si>
  <si>
    <t>Scranton</t>
  </si>
  <si>
    <t>570-218-4831</t>
  </si>
  <si>
    <t>570-868-8688</t>
  </si>
  <si>
    <t>jennie@cox.net</t>
  </si>
  <si>
    <t>http://www.osbornemichellemesq.com</t>
  </si>
  <si>
    <t>Scipione</t>
  </si>
  <si>
    <t>Students In Free Entrprs Natl</t>
  </si>
  <si>
    <t>77 222 Dr</t>
  </si>
  <si>
    <t>Oroville</t>
  </si>
  <si>
    <t>530-986-9272</t>
  </si>
  <si>
    <t>530-399-3254</t>
  </si>
  <si>
    <t>mscipione@scipione.com</t>
  </si>
  <si>
    <t>http://www.studentsinfreeentrprsnatl.com</t>
  </si>
  <si>
    <t>Ciara</t>
  </si>
  <si>
    <t xml:space="preserve"> Robert M Esq</t>
  </si>
  <si>
    <t>53 W Carey St</t>
  </si>
  <si>
    <t>Port Jervis</t>
  </si>
  <si>
    <t>845-823-8877</t>
  </si>
  <si>
    <t>845-694-7919</t>
  </si>
  <si>
    <t>cventura@yahoo.com</t>
  </si>
  <si>
    <t>http://www.johnsonrobertmesq.com</t>
  </si>
  <si>
    <t>Galen</t>
  </si>
  <si>
    <t>Cantres</t>
  </si>
  <si>
    <t>Del Charro Apartments</t>
  </si>
  <si>
    <t>617 Nw 36th Ave</t>
  </si>
  <si>
    <t>Brook Park</t>
  </si>
  <si>
    <t>216-600-6111</t>
  </si>
  <si>
    <t>216-871-6876</t>
  </si>
  <si>
    <t>galen@yahoo.com</t>
  </si>
  <si>
    <t>http://www.delcharroapartments.com</t>
  </si>
  <si>
    <t>Truman</t>
  </si>
  <si>
    <t>Feichtner</t>
  </si>
  <si>
    <t>Legal Search Inc</t>
  </si>
  <si>
    <t>539 Coldwater Canyon Ave</t>
  </si>
  <si>
    <t>Bloomfield</t>
  </si>
  <si>
    <t>973-852-2736</t>
  </si>
  <si>
    <t>973-473-5108</t>
  </si>
  <si>
    <t>tfeichtner@yahoo.com</t>
  </si>
  <si>
    <t>http://www.legalsearchinc.com</t>
  </si>
  <si>
    <t>Gail</t>
  </si>
  <si>
    <t>Kitty</t>
  </si>
  <si>
    <t>Service Supply Co Inc</t>
  </si>
  <si>
    <t>735 Crawford Dr</t>
  </si>
  <si>
    <t>907-435-9166</t>
  </si>
  <si>
    <t>907-770-3542</t>
  </si>
  <si>
    <t>gail@kitty.com</t>
  </si>
  <si>
    <t>http://www.servicesupplycoinc.com</t>
  </si>
  <si>
    <t>Schoeneck</t>
  </si>
  <si>
    <t>Sameshima</t>
  </si>
  <si>
    <t xml:space="preserve"> Douglas J Esq</t>
  </si>
  <si>
    <t>910 Rahway Ave</t>
  </si>
  <si>
    <t>215-268-1275</t>
  </si>
  <si>
    <t>215-380-8820</t>
  </si>
  <si>
    <t>dalene@schoeneck.org</t>
  </si>
  <si>
    <t>http://www.sameshimadouglasjesq.com</t>
  </si>
  <si>
    <t>Gertude</t>
  </si>
  <si>
    <t>Witten</t>
  </si>
  <si>
    <t xml:space="preserve"> John Randolph Jr</t>
  </si>
  <si>
    <t>7 Tarrytown Rd</t>
  </si>
  <si>
    <t>513-977-7043</t>
  </si>
  <si>
    <t>513-863-9471</t>
  </si>
  <si>
    <t>gertude.witten@gmail.com</t>
  </si>
  <si>
    <t>http://www.thompsonjohnrandolphjr.com</t>
  </si>
  <si>
    <t>Lizbeth</t>
  </si>
  <si>
    <t>Kohl</t>
  </si>
  <si>
    <t>E T Balancing Co Inc</t>
  </si>
  <si>
    <t>35433 Blake St #588</t>
  </si>
  <si>
    <t>310-699-1222</t>
  </si>
  <si>
    <t>310-955-5788</t>
  </si>
  <si>
    <t>lizbeth@yahoo.com</t>
  </si>
  <si>
    <t>http://www.etbalancingcoinc.com</t>
  </si>
  <si>
    <t>Glenn</t>
  </si>
  <si>
    <t>Berray</t>
  </si>
  <si>
    <t>Griswold</t>
  </si>
  <si>
    <t xml:space="preserve"> John E Esq</t>
  </si>
  <si>
    <t>29 Cherry St #7073</t>
  </si>
  <si>
    <t>Des Moines</t>
  </si>
  <si>
    <t>Polk</t>
  </si>
  <si>
    <t>IA</t>
  </si>
  <si>
    <t>515-370-7348</t>
  </si>
  <si>
    <t>515-372-1738</t>
  </si>
  <si>
    <t>gberray@gmail.com</t>
  </si>
  <si>
    <t>http://www.griswoldjohneesq.com</t>
  </si>
  <si>
    <t>Lashandra</t>
  </si>
  <si>
    <t>Klang</t>
  </si>
  <si>
    <t>Acqua Group</t>
  </si>
  <si>
    <t>810 N La Brea Ave</t>
  </si>
  <si>
    <t>King of Prussia</t>
  </si>
  <si>
    <t>610-809-1818</t>
  </si>
  <si>
    <t>610-378-7332</t>
  </si>
  <si>
    <t>lashandra@yahoo.com</t>
  </si>
  <si>
    <t>http://www.acquagroup.com</t>
  </si>
  <si>
    <t>Newville</t>
  </si>
  <si>
    <t>Brooks</t>
  </si>
  <si>
    <t xml:space="preserve"> Morris J Jr</t>
  </si>
  <si>
    <t>987 Main St</t>
  </si>
  <si>
    <t>Raleigh</t>
  </si>
  <si>
    <t>Wake</t>
  </si>
  <si>
    <t>919-623-2524</t>
  </si>
  <si>
    <t>919-254-5987</t>
  </si>
  <si>
    <t>lnewville@newville.com</t>
  </si>
  <si>
    <t>http://www.brooksmorrisjjr.com</t>
  </si>
  <si>
    <t>Pagliuca</t>
  </si>
  <si>
    <t>Printing Images Corp</t>
  </si>
  <si>
    <t>36 Enterprise St Se</t>
  </si>
  <si>
    <t>509-695-5199</t>
  </si>
  <si>
    <t>509-595-6485</t>
  </si>
  <si>
    <t>laurel@yahoo.com</t>
  </si>
  <si>
    <t>http://www.printingimagescorp.com</t>
  </si>
  <si>
    <t>Mireya</t>
  </si>
  <si>
    <t>Frerking</t>
  </si>
  <si>
    <t>Roberts Supply Co Inc</t>
  </si>
  <si>
    <t>8429 Miller Rd</t>
  </si>
  <si>
    <t>Pelham</t>
  </si>
  <si>
    <t>914-868-5965</t>
  </si>
  <si>
    <t>914-883-3061</t>
  </si>
  <si>
    <t>mireya.frerking@hotmail.com</t>
  </si>
  <si>
    <t>http://www.robertssupplycoinc.com</t>
  </si>
  <si>
    <t>Annelle</t>
  </si>
  <si>
    <t>Tagala</t>
  </si>
  <si>
    <t>Vico Products Mfg Co</t>
  </si>
  <si>
    <t>5 W 7th St</t>
  </si>
  <si>
    <t>Parkville</t>
  </si>
  <si>
    <t>410-757-1035</t>
  </si>
  <si>
    <t>410-234-2267</t>
  </si>
  <si>
    <t>annelle@yahoo.com</t>
  </si>
  <si>
    <t>http://www.vicoproductsmfgco.com</t>
  </si>
  <si>
    <t>Dean</t>
  </si>
  <si>
    <t>Ketelsen</t>
  </si>
  <si>
    <t>J M Custom Design Millwork</t>
  </si>
  <si>
    <t>2 Flynn Rd</t>
  </si>
  <si>
    <t>Hicksville</t>
  </si>
  <si>
    <t>516-847-4418</t>
  </si>
  <si>
    <t>516-732-6649</t>
  </si>
  <si>
    <t>dean_ketelsen@gmail.com</t>
  </si>
  <si>
    <t>http://www.jmcustomdesignmillwork.com</t>
  </si>
  <si>
    <t>Levi</t>
  </si>
  <si>
    <t>Munis</t>
  </si>
  <si>
    <t>Farrell &amp; Johnson Office Equip</t>
  </si>
  <si>
    <t>2094 Ne 36th Ave</t>
  </si>
  <si>
    <t>508-456-4907</t>
  </si>
  <si>
    <t>508-658-7802</t>
  </si>
  <si>
    <t>levi.munis@gmail.com</t>
  </si>
  <si>
    <t>http://www.farrelljohnsonofficeequip.com</t>
  </si>
  <si>
    <t>Sylvie</t>
  </si>
  <si>
    <t>Ryser</t>
  </si>
  <si>
    <t>Millers Market &amp; Deli</t>
  </si>
  <si>
    <t>649 Tulane Ave</t>
  </si>
  <si>
    <t>Tulsa</t>
  </si>
  <si>
    <t>OK</t>
  </si>
  <si>
    <t>918-644-9555</t>
  </si>
  <si>
    <t>918-565-1706</t>
  </si>
  <si>
    <t>sylvie@aol.com</t>
  </si>
  <si>
    <t>http://www.millersmarketdeli.com</t>
  </si>
  <si>
    <t>Sharee</t>
  </si>
  <si>
    <t>Holiday Inn Naperville</t>
  </si>
  <si>
    <t>2094 Montour Blvd</t>
  </si>
  <si>
    <t>Muskegon</t>
  </si>
  <si>
    <t>231-467-9978</t>
  </si>
  <si>
    <t>231-265-6940</t>
  </si>
  <si>
    <t>sharee_maile@aol.com</t>
  </si>
  <si>
    <t>http://www.holidayinnnaperville.com</t>
  </si>
  <si>
    <t>Cordelia</t>
  </si>
  <si>
    <t>Storment</t>
  </si>
  <si>
    <t>Burrows</t>
  </si>
  <si>
    <t xml:space="preserve"> Jon H Esq</t>
  </si>
  <si>
    <t>393 Hammond Dr</t>
  </si>
  <si>
    <t>337-566-6001</t>
  </si>
  <si>
    <t>337-255-3427</t>
  </si>
  <si>
    <t>cordelia_storment@aol.com</t>
  </si>
  <si>
    <t>http://www.burrowsjonhesq.com</t>
  </si>
  <si>
    <t>Mollie</t>
  </si>
  <si>
    <t>Mcdoniel</t>
  </si>
  <si>
    <t>Dock Seal Specialty</t>
  </si>
  <si>
    <t>8590 Lake Lizzie Dr</t>
  </si>
  <si>
    <t>Bowling Green</t>
  </si>
  <si>
    <t>419-975-3182</t>
  </si>
  <si>
    <t>419-417-4674</t>
  </si>
  <si>
    <t>mollie_mcdoniel@yahoo.com</t>
  </si>
  <si>
    <t>http://www.docksealspecialty.com</t>
  </si>
  <si>
    <t>Brett</t>
  </si>
  <si>
    <t>Mccullan</t>
  </si>
  <si>
    <t>Five Star Limousines Of Tx Inc</t>
  </si>
  <si>
    <t>87895 Concord Rd</t>
  </si>
  <si>
    <t>619-461-9984</t>
  </si>
  <si>
    <t>619-727-3892</t>
  </si>
  <si>
    <t>brett.mccullan@mccullan.com</t>
  </si>
  <si>
    <t>http://www.fivestarlimousinesoftxinc.com</t>
  </si>
  <si>
    <t>Teddy</t>
  </si>
  <si>
    <t>Pedrozo</t>
  </si>
  <si>
    <t>Barkan</t>
  </si>
  <si>
    <t xml:space="preserve"> Neal J Esq</t>
  </si>
  <si>
    <t>46314 Route 130</t>
  </si>
  <si>
    <t>203-892-3863</t>
  </si>
  <si>
    <t>203-918-3939</t>
  </si>
  <si>
    <t>teddy_pedrozo@aol.com</t>
  </si>
  <si>
    <t>http://www.barkannealjesq.com</t>
  </si>
  <si>
    <t>Tasia</t>
  </si>
  <si>
    <t>Andreason</t>
  </si>
  <si>
    <t xml:space="preserve"> Robert A</t>
  </si>
  <si>
    <t>4 Cowesett Ave</t>
  </si>
  <si>
    <t>Kearny</t>
  </si>
  <si>
    <t>201-920-9002</t>
  </si>
  <si>
    <t>201-969-7063</t>
  </si>
  <si>
    <t>tasia_andreason@yahoo.com</t>
  </si>
  <si>
    <t>http://www.campbellroberta.com</t>
  </si>
  <si>
    <t>Hubert</t>
  </si>
  <si>
    <t>Walthall</t>
  </si>
  <si>
    <t>Dee</t>
  </si>
  <si>
    <t xml:space="preserve"> Deanna</t>
  </si>
  <si>
    <t>95 Main Ave #2</t>
  </si>
  <si>
    <t>Barberton</t>
  </si>
  <si>
    <t>330-903-1345</t>
  </si>
  <si>
    <t>330-566-8898</t>
  </si>
  <si>
    <t>hubert@walthall.org</t>
  </si>
  <si>
    <t>http://www.deedeanna.com</t>
  </si>
  <si>
    <t>Farrow</t>
  </si>
  <si>
    <t>Young</t>
  </si>
  <si>
    <t xml:space="preserve"> Timothy L Esq</t>
  </si>
  <si>
    <t>28 S 7th St #2824</t>
  </si>
  <si>
    <t>Englewood</t>
  </si>
  <si>
    <t>201-238-5688</t>
  </si>
  <si>
    <t>201-772-4377</t>
  </si>
  <si>
    <t>arthur.farrow@yahoo.com</t>
  </si>
  <si>
    <t>http://www.youngtimothylesq.com</t>
  </si>
  <si>
    <t>Vilma</t>
  </si>
  <si>
    <t>Berlanga</t>
  </si>
  <si>
    <t xml:space="preserve"> D Fred Esq</t>
  </si>
  <si>
    <t>79 S Howell Ave</t>
  </si>
  <si>
    <t>Grand Rapids</t>
  </si>
  <si>
    <t>616-737-3085</t>
  </si>
  <si>
    <t>616-568-4113</t>
  </si>
  <si>
    <t>vberlanga@berlanga.com</t>
  </si>
  <si>
    <t>http://www.wellsdfredesq.com</t>
  </si>
  <si>
    <t>Billye</t>
  </si>
  <si>
    <t>Miro</t>
  </si>
  <si>
    <t xml:space="preserve"> Francine H Esq</t>
  </si>
  <si>
    <t>36 Lancaster Dr Se</t>
  </si>
  <si>
    <t>Pearl</t>
  </si>
  <si>
    <t>Rankin</t>
  </si>
  <si>
    <t>601-567-5386</t>
  </si>
  <si>
    <t>601-637-5479</t>
  </si>
  <si>
    <t>billye_miro@cox.net</t>
  </si>
  <si>
    <t>http://www.grayfrancinehesq.com</t>
  </si>
  <si>
    <t>Glenna</t>
  </si>
  <si>
    <t>Slayton</t>
  </si>
  <si>
    <t>Toledo Iv Care</t>
  </si>
  <si>
    <t>2759 Livingston Ave</t>
  </si>
  <si>
    <t>901-640-9178</t>
  </si>
  <si>
    <t>901-869-4314</t>
  </si>
  <si>
    <t>glenna_slayton@cox.net</t>
  </si>
  <si>
    <t>http://www.toledoivcare.com</t>
  </si>
  <si>
    <t>Mitzie</t>
  </si>
  <si>
    <t>Hudnall</t>
  </si>
  <si>
    <t>Cangro Transmission Co</t>
  </si>
  <si>
    <t>17 Jersey Ave</t>
  </si>
  <si>
    <t>Arapahoe</t>
  </si>
  <si>
    <t>303-402-1940</t>
  </si>
  <si>
    <t>303-997-7760</t>
  </si>
  <si>
    <t>mitzie_hudnall@yahoo.com</t>
  </si>
  <si>
    <t>http://www.cangrotransmissionco.com</t>
  </si>
  <si>
    <t>Bernardine</t>
  </si>
  <si>
    <t>Rodefer</t>
  </si>
  <si>
    <t>Sat Poly Inc</t>
  </si>
  <si>
    <t>2 W Grand Ave</t>
  </si>
  <si>
    <t>901-901-4726</t>
  </si>
  <si>
    <t>901-739-5892</t>
  </si>
  <si>
    <t>bernardine_rodefer@yahoo.com</t>
  </si>
  <si>
    <t>http://www.satpolyinc.com</t>
  </si>
  <si>
    <t>Staci</t>
  </si>
  <si>
    <t>Schmaltz</t>
  </si>
  <si>
    <t>Midwest Contracting &amp; Mfg Inc</t>
  </si>
  <si>
    <t>18 Coronado Ave #563</t>
  </si>
  <si>
    <t>Pasadena</t>
  </si>
  <si>
    <t>626-866-2339</t>
  </si>
  <si>
    <t>626-293-7678</t>
  </si>
  <si>
    <t>staci_schmaltz@aol.com</t>
  </si>
  <si>
    <t>http://www.midwestcontractingmfginc.com</t>
  </si>
  <si>
    <t>Nichelle</t>
  </si>
  <si>
    <t>Meteer</t>
  </si>
  <si>
    <t>Print Doctor</t>
  </si>
  <si>
    <t>72 Beechwood Ter</t>
  </si>
  <si>
    <t>773-225-9985</t>
  </si>
  <si>
    <t>773-857-2231</t>
  </si>
  <si>
    <t>nichelle_meteer@meteer.com</t>
  </si>
  <si>
    <t>http://www.printdoctor.com</t>
  </si>
  <si>
    <t>Janine</t>
  </si>
  <si>
    <t>Rhoden</t>
  </si>
  <si>
    <t>Nordic Group Inc</t>
  </si>
  <si>
    <t>92 Broadway</t>
  </si>
  <si>
    <t>Astoria</t>
  </si>
  <si>
    <t>718-228-5894</t>
  </si>
  <si>
    <t>718-728-5051</t>
  </si>
  <si>
    <t>jrhoden@yahoo.com</t>
  </si>
  <si>
    <t>http://www.nordicgroupinc.com</t>
  </si>
  <si>
    <t>Ettie</t>
  </si>
  <si>
    <t>Hoopengardner</t>
  </si>
  <si>
    <t>Jackson Millwork Co</t>
  </si>
  <si>
    <t>39 Franklin Ave</t>
  </si>
  <si>
    <t>509-755-5393</t>
  </si>
  <si>
    <t>509-847-3352</t>
  </si>
  <si>
    <t>ettie.hoopengardner@hotmail.com</t>
  </si>
  <si>
    <t>http://www.jacksonmillworkco.com</t>
  </si>
  <si>
    <t>Eden</t>
  </si>
  <si>
    <t>Jayson</t>
  </si>
  <si>
    <t>Harris Corporation</t>
  </si>
  <si>
    <t>4 Iwaena St</t>
  </si>
  <si>
    <t>410-890-7866</t>
  </si>
  <si>
    <t>410-429-4888</t>
  </si>
  <si>
    <t>eden_jayson@yahoo.com</t>
  </si>
  <si>
    <t>http://www.harriscorporation.com</t>
  </si>
  <si>
    <t>Lynelle</t>
  </si>
  <si>
    <t>Auber</t>
  </si>
  <si>
    <t>United Cerebral Palsy Of Ne Pa</t>
  </si>
  <si>
    <t>32820 Corkwood Rd</t>
  </si>
  <si>
    <t>973-860-8610</t>
  </si>
  <si>
    <t>973-605-6492</t>
  </si>
  <si>
    <t>lynelle_auber@gmail.com</t>
  </si>
  <si>
    <t>http://www.unitedcerebralpalsyofnepa.com</t>
  </si>
  <si>
    <t>Merissa</t>
  </si>
  <si>
    <t>Tomblin</t>
  </si>
  <si>
    <t>One Day Surgery Center Inc</t>
  </si>
  <si>
    <t>34 Raritan Center Pky</t>
  </si>
  <si>
    <t>Bellflower</t>
  </si>
  <si>
    <t>562-579-6900</t>
  </si>
  <si>
    <t>562-719-7922</t>
  </si>
  <si>
    <t>merissa.tomblin@gmail.com</t>
  </si>
  <si>
    <t>http://www.onedaysurgerycenterinc.com</t>
  </si>
  <si>
    <t>Golda</t>
  </si>
  <si>
    <t>Kaniecki</t>
  </si>
  <si>
    <t>Calaveras Prospect</t>
  </si>
  <si>
    <t>6201 S Nevada Ave</t>
  </si>
  <si>
    <t>Toms River</t>
  </si>
  <si>
    <t>Ocean</t>
  </si>
  <si>
    <t>732-628-9909</t>
  </si>
  <si>
    <t>732-617-5310</t>
  </si>
  <si>
    <t>golda_kaniecki@yahoo.com</t>
  </si>
  <si>
    <t>http://www.calaverasprospect.com</t>
  </si>
  <si>
    <t>Catarina</t>
  </si>
  <si>
    <t>Gleich</t>
  </si>
  <si>
    <t>Terk</t>
  </si>
  <si>
    <t xml:space="preserve"> Robert E Esq</t>
  </si>
  <si>
    <t>78 Maryland Dr #146</t>
  </si>
  <si>
    <t>Denville</t>
  </si>
  <si>
    <t>973-210-3994</t>
  </si>
  <si>
    <t>973-491-8723</t>
  </si>
  <si>
    <t>catarina_gleich@hotmail.com</t>
  </si>
  <si>
    <t>http://www.terkroberteesq.com</t>
  </si>
  <si>
    <t>Virgie</t>
  </si>
  <si>
    <t>Kiel</t>
  </si>
  <si>
    <t>Cullen</t>
  </si>
  <si>
    <t xml:space="preserve"> Terrence P Esq</t>
  </si>
  <si>
    <t>76598 Rd  I 95 #1</t>
  </si>
  <si>
    <t>303-776-7548</t>
  </si>
  <si>
    <t>303-845-5408</t>
  </si>
  <si>
    <t>vkiel@hotmail.com</t>
  </si>
  <si>
    <t>http://www.cullenterrencepesq.com</t>
  </si>
  <si>
    <t>Jolene</t>
  </si>
  <si>
    <t>Ostolaza</t>
  </si>
  <si>
    <t>Central Die Casting Mfg Co Inc</t>
  </si>
  <si>
    <t>1610 14th St Nw</t>
  </si>
  <si>
    <t>Newport News</t>
  </si>
  <si>
    <t>Newport News City</t>
  </si>
  <si>
    <t>757-682-7116</t>
  </si>
  <si>
    <t>757-940-1741</t>
  </si>
  <si>
    <t>jolene@yahoo.com</t>
  </si>
  <si>
    <t>http://www.centraldiecastingmfgcoinc.com</t>
  </si>
  <si>
    <t>Keneth</t>
  </si>
  <si>
    <t>Borgman</t>
  </si>
  <si>
    <t>Centerline Engineering</t>
  </si>
  <si>
    <t>86350 Roszel Rd</t>
  </si>
  <si>
    <t>602-919-4211</t>
  </si>
  <si>
    <t>602-442-3092</t>
  </si>
  <si>
    <t>keneth@yahoo.com</t>
  </si>
  <si>
    <t>http://www.centerlineengineering.com</t>
  </si>
  <si>
    <t>Rikki</t>
  </si>
  <si>
    <t>Nayar</t>
  </si>
  <si>
    <t>Targan &amp; Kievit Pa</t>
  </si>
  <si>
    <t>1644 Clove Rd</t>
  </si>
  <si>
    <t>305-968-9487</t>
  </si>
  <si>
    <t>305-978-2069</t>
  </si>
  <si>
    <t>rikki@nayar.com</t>
  </si>
  <si>
    <t>http://www.targankievitpa.com</t>
  </si>
  <si>
    <t>Elke</t>
  </si>
  <si>
    <t>Sengbusch</t>
  </si>
  <si>
    <t>Riley Riper Hollin &amp; Colagreco</t>
  </si>
  <si>
    <t>9 W Central Ave</t>
  </si>
  <si>
    <t>602-896-2993</t>
  </si>
  <si>
    <t>602-575-3457</t>
  </si>
  <si>
    <t>elke_sengbusch@yahoo.com</t>
  </si>
  <si>
    <t>http://www.rileyriperhollincolagreco.com</t>
  </si>
  <si>
    <t>Sarao</t>
  </si>
  <si>
    <t>Kaplan</t>
  </si>
  <si>
    <t xml:space="preserve"> Joel S Esq</t>
  </si>
  <si>
    <t>27846 Lafayette Ave</t>
  </si>
  <si>
    <t>Oak Hill</t>
  </si>
  <si>
    <t>Volusia</t>
  </si>
  <si>
    <t>386-526-7800</t>
  </si>
  <si>
    <t>386-599-7296</t>
  </si>
  <si>
    <t>hoa@sarao.org</t>
  </si>
  <si>
    <t>http://www.kaplanjoelsesq.com</t>
  </si>
  <si>
    <t>Trinidad</t>
  </si>
  <si>
    <t>Mcrae</t>
  </si>
  <si>
    <t>Water Office</t>
  </si>
  <si>
    <t>10276 Brooks St</t>
  </si>
  <si>
    <t>415-331-9634</t>
  </si>
  <si>
    <t>415-419-1597</t>
  </si>
  <si>
    <t>trinidad_mcrae@yahoo.com</t>
  </si>
  <si>
    <t>http://www.wateroffice.com</t>
  </si>
  <si>
    <t>Mari</t>
  </si>
  <si>
    <t>Lueckenbach</t>
  </si>
  <si>
    <t>Westbrooks</t>
  </si>
  <si>
    <t xml:space="preserve"> Nelson E Jr</t>
  </si>
  <si>
    <t>1 Century Park E</t>
  </si>
  <si>
    <t>858-793-9684</t>
  </si>
  <si>
    <t>858-228-5683</t>
  </si>
  <si>
    <t>mari_lueckenbach@yahoo.com</t>
  </si>
  <si>
    <t>http://www.westbrooksnelsonejr.com</t>
  </si>
  <si>
    <t>Selma</t>
  </si>
  <si>
    <t>Husser</t>
  </si>
  <si>
    <t>Armon Communications</t>
  </si>
  <si>
    <t>9 State Highway 57 #22</t>
  </si>
  <si>
    <t>201-991-8369</t>
  </si>
  <si>
    <t>201-772-7699</t>
  </si>
  <si>
    <t>selma.husser@cox.net</t>
  </si>
  <si>
    <t>http://www.armoncommunications.com</t>
  </si>
  <si>
    <t>Antione</t>
  </si>
  <si>
    <t>Onofrio</t>
  </si>
  <si>
    <t>Jacobs &amp; Gerber Inc</t>
  </si>
  <si>
    <t>4 S Washington Ave</t>
  </si>
  <si>
    <t>909-430-7765</t>
  </si>
  <si>
    <t>909-665-3223</t>
  </si>
  <si>
    <t>aonofrio@onofrio.com</t>
  </si>
  <si>
    <t>http://www.jacobsgerberinc.com</t>
  </si>
  <si>
    <t>Luisa</t>
  </si>
  <si>
    <t>Jurney</t>
  </si>
  <si>
    <t>Forest Fire Laboratory</t>
  </si>
  <si>
    <t>25 Se 176th Pl</t>
  </si>
  <si>
    <t>Cambridge</t>
  </si>
  <si>
    <t>617-365-2134</t>
  </si>
  <si>
    <t>617-544-2541</t>
  </si>
  <si>
    <t>ljurney@hotmail.com</t>
  </si>
  <si>
    <t>http://www.forestfirelaboratory.com</t>
  </si>
  <si>
    <t>Clorinda</t>
  </si>
  <si>
    <t>Heimann</t>
  </si>
  <si>
    <t>Haughey</t>
  </si>
  <si>
    <t xml:space="preserve"> Charles Jr</t>
  </si>
  <si>
    <t>105 Richmond Valley Rd</t>
  </si>
  <si>
    <t>760-291-5497</t>
  </si>
  <si>
    <t>760-261-4786</t>
  </si>
  <si>
    <t>clorinda.heimann@hotmail.com</t>
  </si>
  <si>
    <t>http://www.haugheycharlesjr.com</t>
  </si>
  <si>
    <t>Dick</t>
  </si>
  <si>
    <t>Wenzinger</t>
  </si>
  <si>
    <t>Wheaton Plastic Products</t>
  </si>
  <si>
    <t>22 Spruce St #595</t>
  </si>
  <si>
    <t>310-510-9713</t>
  </si>
  <si>
    <t>310-936-2258</t>
  </si>
  <si>
    <t>dick@yahoo.com</t>
  </si>
  <si>
    <t>http://www.wheatonplasticproducts.com</t>
  </si>
  <si>
    <t>Ahmed</t>
  </si>
  <si>
    <t>Angalich</t>
  </si>
  <si>
    <t>Reese Plastics</t>
  </si>
  <si>
    <t>2 W Beverly Blvd</t>
  </si>
  <si>
    <t>Harrisburg</t>
  </si>
  <si>
    <t>Dauphin</t>
  </si>
  <si>
    <t>717-528-8996</t>
  </si>
  <si>
    <t>717-632-5831</t>
  </si>
  <si>
    <t>ahmed.angalich@angalich.com</t>
  </si>
  <si>
    <t>http://www.reeseplastics.com</t>
  </si>
  <si>
    <t>Iluminada</t>
  </si>
  <si>
    <t>Ohms</t>
  </si>
  <si>
    <t>Nazette Marner Good Wendt</t>
  </si>
  <si>
    <t>72 Southern Blvd</t>
  </si>
  <si>
    <t>Mesa</t>
  </si>
  <si>
    <t>480-293-2882</t>
  </si>
  <si>
    <t>480-866-6544</t>
  </si>
  <si>
    <t>iluminada.ohms@yahoo.com</t>
  </si>
  <si>
    <t>http://www.nazettemarnergoodwendt.com</t>
  </si>
  <si>
    <t>Joanna</t>
  </si>
  <si>
    <t>Leinenbach</t>
  </si>
  <si>
    <t>Levinson Axelrod Wheaton</t>
  </si>
  <si>
    <t>1 Washington St</t>
  </si>
  <si>
    <t>Lake Worth</t>
  </si>
  <si>
    <t>Palm Beach</t>
  </si>
  <si>
    <t>561-470-4574</t>
  </si>
  <si>
    <t>561-951-9734</t>
  </si>
  <si>
    <t>joanna_leinenbach@hotmail.com</t>
  </si>
  <si>
    <t>http://www.levinsonaxelrodwheaton.com</t>
  </si>
  <si>
    <t>Caprice</t>
  </si>
  <si>
    <t>Suell</t>
  </si>
  <si>
    <t>Egnor</t>
  </si>
  <si>
    <t xml:space="preserve"> W Dan Esq</t>
  </si>
  <si>
    <t>90177 N 55th Ave</t>
  </si>
  <si>
    <t>615-246-1824</t>
  </si>
  <si>
    <t>615-726-4537</t>
  </si>
  <si>
    <t>caprice@aol.com</t>
  </si>
  <si>
    <t>http://www.egnorwdanesq.com</t>
  </si>
  <si>
    <t>Stephane</t>
  </si>
  <si>
    <t>Myricks</t>
  </si>
  <si>
    <t>Portland Central Thriftlodge</t>
  </si>
  <si>
    <t>9 Tower Ave</t>
  </si>
  <si>
    <t>Boone</t>
  </si>
  <si>
    <t>KY</t>
  </si>
  <si>
    <t>859-717-7638</t>
  </si>
  <si>
    <t>859-308-4286</t>
  </si>
  <si>
    <t>stephane_myricks@cox.net</t>
  </si>
  <si>
    <t>http://www.portlandcentralthriftlodge.com</t>
  </si>
  <si>
    <t>Swayze</t>
  </si>
  <si>
    <t>Ulbrich Trucking</t>
  </si>
  <si>
    <t>278 Bayview Ave</t>
  </si>
  <si>
    <t>Milan</t>
  </si>
  <si>
    <t>734-561-6170</t>
  </si>
  <si>
    <t>734-851-8571</t>
  </si>
  <si>
    <t>quentin_swayze@yahoo.com</t>
  </si>
  <si>
    <t>http://www.ulbrichtrucking.com</t>
  </si>
  <si>
    <t>Annmarie</t>
  </si>
  <si>
    <t>Castros</t>
  </si>
  <si>
    <t>Tipiak Inc</t>
  </si>
  <si>
    <t>80312 W 32nd St</t>
  </si>
  <si>
    <t>936-751-7961</t>
  </si>
  <si>
    <t>936-937-2334</t>
  </si>
  <si>
    <t>annmarie_castros@gmail.com</t>
  </si>
  <si>
    <t>http://www.tipiakinc.com</t>
  </si>
  <si>
    <t>Shonda</t>
  </si>
  <si>
    <t>Greenbush</t>
  </si>
  <si>
    <t>Saint George Well Drilling</t>
  </si>
  <si>
    <t>82 Us Highway 46</t>
  </si>
  <si>
    <t>Clifton</t>
  </si>
  <si>
    <t>973-482-2430</t>
  </si>
  <si>
    <t>973-644-2974</t>
  </si>
  <si>
    <t>shonda_greenbush@cox.net</t>
  </si>
  <si>
    <t>http://www.saintgeorgewelldrilling.com</t>
  </si>
  <si>
    <t>Cecil</t>
  </si>
  <si>
    <t>Lapage</t>
  </si>
  <si>
    <t>Hawkes</t>
  </si>
  <si>
    <t xml:space="preserve"> Douglas D</t>
  </si>
  <si>
    <t>4 Stovall St #72</t>
  </si>
  <si>
    <t>Union City</t>
  </si>
  <si>
    <t>201-693-3967</t>
  </si>
  <si>
    <t>201-856-2720</t>
  </si>
  <si>
    <t>clapage@lapage.com</t>
  </si>
  <si>
    <t>http://www.hawkesdouglasd.com</t>
  </si>
  <si>
    <t>Jeanice</t>
  </si>
  <si>
    <t>Claucherty</t>
  </si>
  <si>
    <t>Accurel Systems Intrntl Corp</t>
  </si>
  <si>
    <t>19 Amboy Ave</t>
  </si>
  <si>
    <t>305-988-4162</t>
  </si>
  <si>
    <t>305-306-7834</t>
  </si>
  <si>
    <t>jeanice.claucherty@yahoo.com</t>
  </si>
  <si>
    <t>http://www.accurelsystemsintrntlcorp.com</t>
  </si>
  <si>
    <t>Josphine</t>
  </si>
  <si>
    <t>Villanueva</t>
  </si>
  <si>
    <t>Santa Cruz Community Internet</t>
  </si>
  <si>
    <t>63 Smith Ln #8343</t>
  </si>
  <si>
    <t>Moss</t>
  </si>
  <si>
    <t>931-553-9774</t>
  </si>
  <si>
    <t>931-486-6946</t>
  </si>
  <si>
    <t>josphine_villanueva@villanueva.com</t>
  </si>
  <si>
    <t>http://www.santacruzcommunityinternet.com</t>
  </si>
  <si>
    <t>Perruzza</t>
  </si>
  <si>
    <t>Gersh &amp; Danielson</t>
  </si>
  <si>
    <t>11360 S Halsted St</t>
  </si>
  <si>
    <t>Santa Ana</t>
  </si>
  <si>
    <t>714-771-3880</t>
  </si>
  <si>
    <t>714-531-1391</t>
  </si>
  <si>
    <t>dperruzza@perruzza.com</t>
  </si>
  <si>
    <t>http://www.gershdanielson.com</t>
  </si>
  <si>
    <t>Cassi</t>
  </si>
  <si>
    <t>Wildfong</t>
  </si>
  <si>
    <t>Cobb</t>
  </si>
  <si>
    <t xml:space="preserve"> James O Esq</t>
  </si>
  <si>
    <t>26849 Jefferson Hwy</t>
  </si>
  <si>
    <t>Rolling Meadows</t>
  </si>
  <si>
    <t>847-633-3216</t>
  </si>
  <si>
    <t>847-755-9041</t>
  </si>
  <si>
    <t>cassi.wildfong@aol.com</t>
  </si>
  <si>
    <t>http://www.cobbjamesoesq.com</t>
  </si>
  <si>
    <t>Britt</t>
  </si>
  <si>
    <t>Galam</t>
  </si>
  <si>
    <t>Wheatley Trucking Company</t>
  </si>
  <si>
    <t>2500 Pringle Rd Se #508</t>
  </si>
  <si>
    <t>Hatfield</t>
  </si>
  <si>
    <t>215-888-3304</t>
  </si>
  <si>
    <t>215-351-8523</t>
  </si>
  <si>
    <t>britt@galam.org</t>
  </si>
  <si>
    <t>http://www.wheatleytruckingcompany.com</t>
  </si>
  <si>
    <t>Adell</t>
  </si>
  <si>
    <t>Lipkin</t>
  </si>
  <si>
    <t>Systems Graph Inc Ab Dick Dlr</t>
  </si>
  <si>
    <t>65 Mountain View Dr</t>
  </si>
  <si>
    <t>Whippany</t>
  </si>
  <si>
    <t>973-654-1561</t>
  </si>
  <si>
    <t>973-662-8988</t>
  </si>
  <si>
    <t>adell.lipkin@lipkin.com</t>
  </si>
  <si>
    <t>http://www.systemsgraphincabdickdlr.com</t>
  </si>
  <si>
    <t>Jacqueline</t>
  </si>
  <si>
    <t>Rowling</t>
  </si>
  <si>
    <t>John Hancock Mutl Life Ins Co</t>
  </si>
  <si>
    <t>1 N San Saba</t>
  </si>
  <si>
    <t>814-865-8113</t>
  </si>
  <si>
    <t>814-481-1700</t>
  </si>
  <si>
    <t>jacqueline.rowling@yahoo.com</t>
  </si>
  <si>
    <t>http://www.johnhancockmutllifeinsco.com</t>
  </si>
  <si>
    <t>Lonny</t>
  </si>
  <si>
    <t>Weglarz</t>
  </si>
  <si>
    <t>History Division Of State</t>
  </si>
  <si>
    <t>51120 State Route 18</t>
  </si>
  <si>
    <t>Salt Lake City</t>
  </si>
  <si>
    <t>Salt Lake</t>
  </si>
  <si>
    <t>UT</t>
  </si>
  <si>
    <t>801-293-9853</t>
  </si>
  <si>
    <t>801-892-8781</t>
  </si>
  <si>
    <t>lonny_weglarz@gmail.com</t>
  </si>
  <si>
    <t>http://www.historydivisionofstate.com</t>
  </si>
  <si>
    <t>Lonna</t>
  </si>
  <si>
    <t>Diestel</t>
  </si>
  <si>
    <t>Dimmock</t>
  </si>
  <si>
    <t xml:space="preserve"> Thomas J Esq</t>
  </si>
  <si>
    <t>1482 College Ave</t>
  </si>
  <si>
    <t>Fayetteville</t>
  </si>
  <si>
    <t>Cumberland</t>
  </si>
  <si>
    <t>910-922-3672</t>
  </si>
  <si>
    <t>910-200-7912</t>
  </si>
  <si>
    <t>lonna_diestel@gmail.com</t>
  </si>
  <si>
    <t>http://www.dimmockthomasjesq.com</t>
  </si>
  <si>
    <t>Cristal</t>
  </si>
  <si>
    <t>Samara</t>
  </si>
  <si>
    <t>Intermed Inc</t>
  </si>
  <si>
    <t>4119 Metropolitan Dr</t>
  </si>
  <si>
    <t>213-975-8026</t>
  </si>
  <si>
    <t>213-696-8004</t>
  </si>
  <si>
    <t>cristal@cox.net</t>
  </si>
  <si>
    <t>http://www.intermedinc.com</t>
  </si>
  <si>
    <t>Kenneth</t>
  </si>
  <si>
    <t>Grenet</t>
  </si>
  <si>
    <t>Bank Of New York</t>
  </si>
  <si>
    <t>2167 Sierra Rd</t>
  </si>
  <si>
    <t>East Lansing</t>
  </si>
  <si>
    <t>517-499-2322</t>
  </si>
  <si>
    <t>517-867-8077</t>
  </si>
  <si>
    <t>kenneth.grenet@grenet.org</t>
  </si>
  <si>
    <t>http://www.bankofnewyork.com</t>
  </si>
  <si>
    <t>Elli</t>
  </si>
  <si>
    <t>Mclaird</t>
  </si>
  <si>
    <t>Sportmaster Intrnatl</t>
  </si>
  <si>
    <t>6 Sunrise Ave</t>
  </si>
  <si>
    <t>Utica</t>
  </si>
  <si>
    <t>Oneida</t>
  </si>
  <si>
    <t>315-818-2638</t>
  </si>
  <si>
    <t>315-474-5570</t>
  </si>
  <si>
    <t>emclaird@mclaird.com</t>
  </si>
  <si>
    <t>http://www.sportmasterintrnatl.com</t>
  </si>
  <si>
    <t>Alline</t>
  </si>
  <si>
    <t>Jeanty</t>
  </si>
  <si>
    <t>W W John Holden Inc</t>
  </si>
  <si>
    <t>55713 Lake City Hwy</t>
  </si>
  <si>
    <t>South Bend</t>
  </si>
  <si>
    <t>St Joseph</t>
  </si>
  <si>
    <t>574-656-2800</t>
  </si>
  <si>
    <t>574-405-1983</t>
  </si>
  <si>
    <t>ajeanty@gmail.com</t>
  </si>
  <si>
    <t>http://www.wwjohnholdeninc.com</t>
  </si>
  <si>
    <t>Sharika</t>
  </si>
  <si>
    <t>Eanes</t>
  </si>
  <si>
    <t>Maccani &amp; Delp</t>
  </si>
  <si>
    <t>75698 N Fiesta Blvd</t>
  </si>
  <si>
    <t>407-312-1691</t>
  </si>
  <si>
    <t>407-472-1332</t>
  </si>
  <si>
    <t>sharika.eanes@aol.com</t>
  </si>
  <si>
    <t>http://www.maccanidelp.com</t>
  </si>
  <si>
    <t>Nu</t>
  </si>
  <si>
    <t>Mcnease</t>
  </si>
  <si>
    <t>Amazonia Film Project</t>
  </si>
  <si>
    <t>88 Sw 28th Ter</t>
  </si>
  <si>
    <t>973-751-9003</t>
  </si>
  <si>
    <t>973-903-4175</t>
  </si>
  <si>
    <t>nu@gmail.com</t>
  </si>
  <si>
    <t>http://www.amazoniafilmproject.com</t>
  </si>
  <si>
    <t>Daniela</t>
  </si>
  <si>
    <t>Comnick</t>
  </si>
  <si>
    <t>Water &amp; Sewer Department</t>
  </si>
  <si>
    <t>7 Flowers Rd #403</t>
  </si>
  <si>
    <t>Trenton</t>
  </si>
  <si>
    <t>Mercer</t>
  </si>
  <si>
    <t>609-200-8577</t>
  </si>
  <si>
    <t>609-398-2805</t>
  </si>
  <si>
    <t>dcomnick@cox.net</t>
  </si>
  <si>
    <t>http://www.watersewerdepartment.com</t>
  </si>
  <si>
    <t>Cecilia</t>
  </si>
  <si>
    <t>Colaizzo</t>
  </si>
  <si>
    <t>Switchcraft Inc</t>
  </si>
  <si>
    <t>4 Nw 12th St #3849</t>
  </si>
  <si>
    <t>608-382-4541</t>
  </si>
  <si>
    <t>608-302-3387</t>
  </si>
  <si>
    <t>cecilia_colaizzo@colaizzo.com</t>
  </si>
  <si>
    <t>http://www.switchcraftinc.com</t>
  </si>
  <si>
    <t>Leslie</t>
  </si>
  <si>
    <t>Threets</t>
  </si>
  <si>
    <t>C W D C Metal Fabricators</t>
  </si>
  <si>
    <t>2 A Kelley Dr</t>
  </si>
  <si>
    <t>Katonah</t>
  </si>
  <si>
    <t>914-861-9748</t>
  </si>
  <si>
    <t>914-396-2615</t>
  </si>
  <si>
    <t>leslie@cox.net</t>
  </si>
  <si>
    <t>http://www.cwdcmetalfabricators.com</t>
  </si>
  <si>
    <t>Nan</t>
  </si>
  <si>
    <t>Koppinger</t>
  </si>
  <si>
    <t>Shimotani</t>
  </si>
  <si>
    <t xml:space="preserve"> Grace T</t>
  </si>
  <si>
    <t>88827 Frankford Ave</t>
  </si>
  <si>
    <t>336-370-5333</t>
  </si>
  <si>
    <t>336-564-1492</t>
  </si>
  <si>
    <t>nan@koppinger.com</t>
  </si>
  <si>
    <t>http://www.shimotanigracet.com</t>
  </si>
  <si>
    <t>Dewar</t>
  </si>
  <si>
    <t>Lisatoni</t>
  </si>
  <si>
    <t xml:space="preserve"> Jean Esq</t>
  </si>
  <si>
    <t>2 W Scyene Rd #3</t>
  </si>
  <si>
    <t>410-473-1708</t>
  </si>
  <si>
    <t>410-522-7621</t>
  </si>
  <si>
    <t>idewar@dewar.com</t>
  </si>
  <si>
    <t>http://www.lisatonijeanesq.com</t>
  </si>
  <si>
    <t>Tegan</t>
  </si>
  <si>
    <t>Arceo</t>
  </si>
  <si>
    <t>Ceramic Tile Sales Inc</t>
  </si>
  <si>
    <t>62260 Park Stre</t>
  </si>
  <si>
    <t>732-730-2692</t>
  </si>
  <si>
    <t>732-705-6719</t>
  </si>
  <si>
    <t>tegan.arceo@arceo.org</t>
  </si>
  <si>
    <t>http://www.ceramictilesalesinc.com</t>
  </si>
  <si>
    <t>Ruthann</t>
  </si>
  <si>
    <t>Keener</t>
  </si>
  <si>
    <t>Maiden Craft Inc</t>
  </si>
  <si>
    <t>3424 29th St Se</t>
  </si>
  <si>
    <t>Kerrville</t>
  </si>
  <si>
    <t>Kerr</t>
  </si>
  <si>
    <t>830-258-2769</t>
  </si>
  <si>
    <t>830-919-5991</t>
  </si>
  <si>
    <t>ruthann@hotmail.com</t>
  </si>
  <si>
    <t>http://www.maidencraftinc.com</t>
  </si>
  <si>
    <t>Joni</t>
  </si>
  <si>
    <t>Breland</t>
  </si>
  <si>
    <t>Carriage House Cllsn Rpr Inc</t>
  </si>
  <si>
    <t>35 E Main St #43</t>
  </si>
  <si>
    <t>Elk Grove Village</t>
  </si>
  <si>
    <t>847-519-5906</t>
  </si>
  <si>
    <t>847-740-5304</t>
  </si>
  <si>
    <t>joni_breland@cox.net</t>
  </si>
  <si>
    <t>http://www.carriagehousecllsnrprinc.com</t>
  </si>
  <si>
    <t>Vi</t>
  </si>
  <si>
    <t>Rentfro</t>
  </si>
  <si>
    <t>Video Workshop</t>
  </si>
  <si>
    <t>7163 W Clark Rd</t>
  </si>
  <si>
    <t>Freehold</t>
  </si>
  <si>
    <t>Monmouth</t>
  </si>
  <si>
    <t>732-605-4781</t>
  </si>
  <si>
    <t>732-724-7251</t>
  </si>
  <si>
    <t>vrentfro@cox.net</t>
  </si>
  <si>
    <t>http://www.videoworkshop.com</t>
  </si>
  <si>
    <t>Colette</t>
  </si>
  <si>
    <t>Kardas</t>
  </si>
  <si>
    <t>Fresno Tile Center Inc</t>
  </si>
  <si>
    <t>21575 S Apple Creek Rd</t>
  </si>
  <si>
    <t>Omaha</t>
  </si>
  <si>
    <t>NE</t>
  </si>
  <si>
    <t>402-896-5943</t>
  </si>
  <si>
    <t>402-707-1602</t>
  </si>
  <si>
    <t>colette.kardas@yahoo.com</t>
  </si>
  <si>
    <t>http://www.fresnotilecenterinc.com</t>
  </si>
  <si>
    <t>Malcolm</t>
  </si>
  <si>
    <t>Tromblay</t>
  </si>
  <si>
    <t>Versatile Sash &amp; Woodwork</t>
  </si>
  <si>
    <t>747 Leonis Blvd</t>
  </si>
  <si>
    <t>Annandale</t>
  </si>
  <si>
    <t>703-221-5602</t>
  </si>
  <si>
    <t>703-874-4248</t>
  </si>
  <si>
    <t>malcolm_tromblay@cox.net</t>
  </si>
  <si>
    <t>http://www.versatilesashwoodwork.com</t>
  </si>
  <si>
    <t>Harnos</t>
  </si>
  <si>
    <t>Warner Electric Brk &amp; Cltch Co</t>
  </si>
  <si>
    <t>13 Gunnison St</t>
  </si>
  <si>
    <t>Plano</t>
  </si>
  <si>
    <t>Collin</t>
  </si>
  <si>
    <t>972-558-1665</t>
  </si>
  <si>
    <t>972-961-4968</t>
  </si>
  <si>
    <t>ryan@cox.net</t>
  </si>
  <si>
    <t>http://www.warnerelectricbrkcltchco.com</t>
  </si>
  <si>
    <t>Jess</t>
  </si>
  <si>
    <t>Chaffins</t>
  </si>
  <si>
    <t>New York Public Library</t>
  </si>
  <si>
    <t>18 3rd Ave</t>
  </si>
  <si>
    <t>212-510-4633</t>
  </si>
  <si>
    <t>212-428-9538</t>
  </si>
  <si>
    <t>jess.chaffins@chaffins.org</t>
  </si>
  <si>
    <t>http://www.newyorkpubliclibrary.com</t>
  </si>
  <si>
    <t>Sharen</t>
  </si>
  <si>
    <t>Bourbon</t>
  </si>
  <si>
    <t>Mccaleb</t>
  </si>
  <si>
    <t xml:space="preserve"> John A Esq</t>
  </si>
  <si>
    <t>62 W Austin St</t>
  </si>
  <si>
    <t>Syosset</t>
  </si>
  <si>
    <t>516-816-1541</t>
  </si>
  <si>
    <t>516-749-3188</t>
  </si>
  <si>
    <t>sbourbon@yahoo.com</t>
  </si>
  <si>
    <t>http://www.mccalebjohnaesq.com</t>
  </si>
  <si>
    <t>Nickolas</t>
  </si>
  <si>
    <t>Juvera</t>
  </si>
  <si>
    <t>United Oil Co Inc</t>
  </si>
  <si>
    <t>177 S Rider Trl #52</t>
  </si>
  <si>
    <t>Crystal River</t>
  </si>
  <si>
    <t>352-598-8301</t>
  </si>
  <si>
    <t>352-947-6152</t>
  </si>
  <si>
    <t>nickolas_juvera@cox.net</t>
  </si>
  <si>
    <t>http://www.unitedoilcoinc.com</t>
  </si>
  <si>
    <t>Gary</t>
  </si>
  <si>
    <t>Nunlee</t>
  </si>
  <si>
    <t>Irving Foot Center</t>
  </si>
  <si>
    <t>2 W Mount Royal Ave</t>
  </si>
  <si>
    <t>Fortville</t>
  </si>
  <si>
    <t>317-542-6023</t>
  </si>
  <si>
    <t>317-887-8486</t>
  </si>
  <si>
    <t>gary_nunlee@nunlee.org</t>
  </si>
  <si>
    <t>http://www.irvingfootcenter.com</t>
  </si>
  <si>
    <t>Diane</t>
  </si>
  <si>
    <t>Devreese</t>
  </si>
  <si>
    <t>Acme Supply Co</t>
  </si>
  <si>
    <t>1953 Telegraph Rd</t>
  </si>
  <si>
    <t>Saint Joseph</t>
  </si>
  <si>
    <t>Buchanan</t>
  </si>
  <si>
    <t>816-557-9673</t>
  </si>
  <si>
    <t>816-329-5565</t>
  </si>
  <si>
    <t>diane@cox.net</t>
  </si>
  <si>
    <t>http://www.acmesupplyco.com</t>
  </si>
  <si>
    <t>Roslyn</t>
  </si>
  <si>
    <t>Chavous</t>
  </si>
  <si>
    <t xml:space="preserve"> James L</t>
  </si>
  <si>
    <t>63517 Dupont St</t>
  </si>
  <si>
    <t>Jackson</t>
  </si>
  <si>
    <t>Hinds</t>
  </si>
  <si>
    <t>601-234-9632</t>
  </si>
  <si>
    <t>601-973-5754</t>
  </si>
  <si>
    <t>roslyn.chavous@chavous.org</t>
  </si>
  <si>
    <t>http://www.mcraejamesl.com</t>
  </si>
  <si>
    <t>Schieler</t>
  </si>
  <si>
    <t>Mcgraths Seafood</t>
  </si>
  <si>
    <t>5 E Truman Rd</t>
  </si>
  <si>
    <t>325-869-2649</t>
  </si>
  <si>
    <t>325-740-3778</t>
  </si>
  <si>
    <t>glory@yahoo.com</t>
  </si>
  <si>
    <t>http://www.mcgrathsseafood.com</t>
  </si>
  <si>
    <t>Rasheeda</t>
  </si>
  <si>
    <t>Sayaphon</t>
  </si>
  <si>
    <t>Kummerer</t>
  </si>
  <si>
    <t xml:space="preserve"> J Michael Esq</t>
  </si>
  <si>
    <t>251 Park Ave #979</t>
  </si>
  <si>
    <t>Saratoga</t>
  </si>
  <si>
    <t>408-805-4309</t>
  </si>
  <si>
    <t>408-997-7490</t>
  </si>
  <si>
    <t>rasheeda@aol.com</t>
  </si>
  <si>
    <t>http://www.kummererjmichaelesq.com</t>
  </si>
  <si>
    <t>Alpha</t>
  </si>
  <si>
    <t>Palaia</t>
  </si>
  <si>
    <t>Stoffer</t>
  </si>
  <si>
    <t xml:space="preserve"> James M Jr</t>
  </si>
  <si>
    <t>43496 Commercial Dr #29</t>
  </si>
  <si>
    <t>856-312-2629</t>
  </si>
  <si>
    <t>856-513-7024</t>
  </si>
  <si>
    <t>alpha@yahoo.com</t>
  </si>
  <si>
    <t>http://www.stofferjamesmjr.com</t>
  </si>
  <si>
    <t>Refugia</t>
  </si>
  <si>
    <t>Jacobos</t>
  </si>
  <si>
    <t>North Central Fl Sfty Cncl</t>
  </si>
  <si>
    <t>2184 Worth St</t>
  </si>
  <si>
    <t>510-974-8671</t>
  </si>
  <si>
    <t>510-509-3496</t>
  </si>
  <si>
    <t>refugia.jacobos@jacobos.com</t>
  </si>
  <si>
    <t>http://www.northcentralflsftycncl.com</t>
  </si>
  <si>
    <t>Shawnda</t>
  </si>
  <si>
    <t>Yori</t>
  </si>
  <si>
    <t>Fiorucci Foods Usa Inc</t>
  </si>
  <si>
    <t>50126 N Plankinton Ave</t>
  </si>
  <si>
    <t>Longwood</t>
  </si>
  <si>
    <t>Seminole</t>
  </si>
  <si>
    <t>407-538-5106</t>
  </si>
  <si>
    <t>407-564-8113</t>
  </si>
  <si>
    <t>shawnda.yori@yahoo.com</t>
  </si>
  <si>
    <t>http://www.fioruccifoodsusainc.com</t>
  </si>
  <si>
    <t>Mona</t>
  </si>
  <si>
    <t>Delasancha</t>
  </si>
  <si>
    <t>Sign All</t>
  </si>
  <si>
    <t>38773 Gravois Ave</t>
  </si>
  <si>
    <t>Cheyenne</t>
  </si>
  <si>
    <t>Laramie</t>
  </si>
  <si>
    <t>307-403-1488</t>
  </si>
  <si>
    <t>307-816-7115</t>
  </si>
  <si>
    <t>mdelasancha@hotmail.com</t>
  </si>
  <si>
    <t>http://www.signall.com</t>
  </si>
  <si>
    <t>Gilma</t>
  </si>
  <si>
    <t>Liukko</t>
  </si>
  <si>
    <t>Sammys Steak Den</t>
  </si>
  <si>
    <t>16452 Greenwich St</t>
  </si>
  <si>
    <t>516-393-9967</t>
  </si>
  <si>
    <t>516-407-9573</t>
  </si>
  <si>
    <t>gilma_liukko@gmail.com</t>
  </si>
  <si>
    <t>http://www.sammyssteakden.com</t>
  </si>
  <si>
    <t>Janey</t>
  </si>
  <si>
    <t>Gabisi</t>
  </si>
  <si>
    <t>Dobscha</t>
  </si>
  <si>
    <t xml:space="preserve"> Stephen F Esq</t>
  </si>
  <si>
    <t>40 Cambridge Ave</t>
  </si>
  <si>
    <t>608-967-7194</t>
  </si>
  <si>
    <t>608-586-6912</t>
  </si>
  <si>
    <t>jgabisi@hotmail.com</t>
  </si>
  <si>
    <t>http://www.dobschastephenfesq.com</t>
  </si>
  <si>
    <t>Lili</t>
  </si>
  <si>
    <t>Paskin</t>
  </si>
  <si>
    <t>Morgan Custom Homes</t>
  </si>
  <si>
    <t>20113 4th Ave E</t>
  </si>
  <si>
    <t>201-431-2989</t>
  </si>
  <si>
    <t>201-478-8540</t>
  </si>
  <si>
    <t>lili.paskin@cox.net</t>
  </si>
  <si>
    <t>http://www.morgancustomhomes.com</t>
  </si>
  <si>
    <t>Loren</t>
  </si>
  <si>
    <t>Asar</t>
  </si>
  <si>
    <t>Olsen Payne &amp; Company</t>
  </si>
  <si>
    <t>6 Ridgewood Center Dr</t>
  </si>
  <si>
    <t>Old Forge</t>
  </si>
  <si>
    <t>570-648-3035</t>
  </si>
  <si>
    <t>570-569-2356</t>
  </si>
  <si>
    <t>loren.asar@aol.com</t>
  </si>
  <si>
    <t>http://www.olsenpaynecompany.com</t>
  </si>
  <si>
    <t>Dorothy</t>
  </si>
  <si>
    <t>Chesterfield</t>
  </si>
  <si>
    <t>Cowan &amp; Kelly</t>
  </si>
  <si>
    <t>469 Outwater Ln</t>
  </si>
  <si>
    <t>858-617-7834</t>
  </si>
  <si>
    <t>858-732-1884</t>
  </si>
  <si>
    <t>dorothy@cox.net</t>
  </si>
  <si>
    <t>http://www.cowankelly.com</t>
  </si>
  <si>
    <t>Similton</t>
  </si>
  <si>
    <t xml:space="preserve"> Wes Esq</t>
  </si>
  <si>
    <t>62 Monroe St</t>
  </si>
  <si>
    <t>Thousand Palms</t>
  </si>
  <si>
    <t>760-616-5388</t>
  </si>
  <si>
    <t>760-493-9208</t>
  </si>
  <si>
    <t>gail_similton@similton.com</t>
  </si>
  <si>
    <t>http://www.johnsonwesesq.com</t>
  </si>
  <si>
    <t>Catalina</t>
  </si>
  <si>
    <t>Tillotson</t>
  </si>
  <si>
    <t>Icn Pharmaceuticals Inc</t>
  </si>
  <si>
    <t>3338 A Lockport Pl #6</t>
  </si>
  <si>
    <t>Margate City</t>
  </si>
  <si>
    <t>609-373-3332</t>
  </si>
  <si>
    <t>609-826-4990</t>
  </si>
  <si>
    <t>catalina@hotmail.com</t>
  </si>
  <si>
    <t>http://www.icnpharmaceuticalsinc.com</t>
  </si>
  <si>
    <t>Lawrence</t>
  </si>
  <si>
    <t>Lorens</t>
  </si>
  <si>
    <t>New England Sec Equip Co Inc</t>
  </si>
  <si>
    <t>9 Hwy</t>
  </si>
  <si>
    <t>401-465-6432</t>
  </si>
  <si>
    <t>401-893-1820</t>
  </si>
  <si>
    <t>lawrence.lorens@hotmail.com</t>
  </si>
  <si>
    <t>http://www.newenglandsecequipcoinc.com</t>
  </si>
  <si>
    <t>Carlee</t>
  </si>
  <si>
    <t>Boulter</t>
  </si>
  <si>
    <t>Tippett</t>
  </si>
  <si>
    <t xml:space="preserve"> Troy M Ii</t>
  </si>
  <si>
    <t>8284 Hart St</t>
  </si>
  <si>
    <t>785-347-1805</t>
  </si>
  <si>
    <t>785-253-7049</t>
  </si>
  <si>
    <t>carlee.boulter@hotmail.com</t>
  </si>
  <si>
    <t>http://www.tippetttroymii.com</t>
  </si>
  <si>
    <t>Thaddeus</t>
  </si>
  <si>
    <t>Ankeny</t>
  </si>
  <si>
    <t>Atc Contracting</t>
  </si>
  <si>
    <t>5 Washington St #1</t>
  </si>
  <si>
    <t>916-920-3571</t>
  </si>
  <si>
    <t>916-459-2433</t>
  </si>
  <si>
    <t>tankeny@ankeny.org</t>
  </si>
  <si>
    <t>http://www.atccontracting.com</t>
  </si>
  <si>
    <t>Jovita</t>
  </si>
  <si>
    <t>Oles</t>
  </si>
  <si>
    <t>Pagano</t>
  </si>
  <si>
    <t xml:space="preserve"> Philip G Esq</t>
  </si>
  <si>
    <t>8 S Haven St</t>
  </si>
  <si>
    <t>Daytona Beach</t>
  </si>
  <si>
    <t>386-248-4118</t>
  </si>
  <si>
    <t>386-208-6976</t>
  </si>
  <si>
    <t>joles@gmail.com</t>
  </si>
  <si>
    <t>http://www.paganophilipgesq.com</t>
  </si>
  <si>
    <t>Alesia</t>
  </si>
  <si>
    <t>Hixenbaugh</t>
  </si>
  <si>
    <t>Kwikprint</t>
  </si>
  <si>
    <t>9 Front St</t>
  </si>
  <si>
    <t>District of Columbia</t>
  </si>
  <si>
    <t>DC</t>
  </si>
  <si>
    <t>202-646-7516</t>
  </si>
  <si>
    <t>202-276-6826</t>
  </si>
  <si>
    <t>alesia_hixenbaugh@hixenbaugh.org</t>
  </si>
  <si>
    <t>http://www.kwikprint.com</t>
  </si>
  <si>
    <t>Harabedian</t>
  </si>
  <si>
    <t>Buergi &amp; Madden Scale</t>
  </si>
  <si>
    <t>1933 Packer Ave #2</t>
  </si>
  <si>
    <t>Novato</t>
  </si>
  <si>
    <t>Marin</t>
  </si>
  <si>
    <t>415-423-3294</t>
  </si>
  <si>
    <t>415-926-6089</t>
  </si>
  <si>
    <t>lai@gmail.com</t>
  </si>
  <si>
    <t>http://www.buergimaddenscale.com</t>
  </si>
  <si>
    <t>Brittni</t>
  </si>
  <si>
    <t>Gillaspie</t>
  </si>
  <si>
    <t>Inner Label</t>
  </si>
  <si>
    <t>67 Rv Cent</t>
  </si>
  <si>
    <t>208-709-1235</t>
  </si>
  <si>
    <t>208-206-9848</t>
  </si>
  <si>
    <t>bgillaspie@gillaspie.com</t>
  </si>
  <si>
    <t>http://www.innerlabel.com</t>
  </si>
  <si>
    <t>Raylene</t>
  </si>
  <si>
    <t>Kampa</t>
  </si>
  <si>
    <t>Hermar Inc</t>
  </si>
  <si>
    <t>2 Sw Nyberg Rd</t>
  </si>
  <si>
    <t>Elkhart</t>
  </si>
  <si>
    <t>574-499-1454</t>
  </si>
  <si>
    <t>574-330-1884</t>
  </si>
  <si>
    <t>rkampa@kampa.org</t>
  </si>
  <si>
    <t>http://www.hermarinc.com</t>
  </si>
  <si>
    <t>Flo</t>
  </si>
  <si>
    <t>Bookamer</t>
  </si>
  <si>
    <t>Simonton Howe &amp; Schneider Pc</t>
  </si>
  <si>
    <t>89992 E 15th St</t>
  </si>
  <si>
    <t>Alliance</t>
  </si>
  <si>
    <t>Box Butte</t>
  </si>
  <si>
    <t>308-726-2182</t>
  </si>
  <si>
    <t>308-250-6987</t>
  </si>
  <si>
    <t>flo.bookamer@cox.net</t>
  </si>
  <si>
    <t>http://www.simontonhoweschneiderpc.com</t>
  </si>
  <si>
    <t>Jani</t>
  </si>
  <si>
    <t>Biddy</t>
  </si>
  <si>
    <t>Warehouse Office &amp; Paper Prod</t>
  </si>
  <si>
    <t>61556 W 20th Ave</t>
  </si>
  <si>
    <t>206-711-6498</t>
  </si>
  <si>
    <t>206-395-6284</t>
  </si>
  <si>
    <t>jbiddy@yahoo.com</t>
  </si>
  <si>
    <t>http://www.warehouseofficepaperprod.com</t>
  </si>
  <si>
    <t>Chauncey</t>
  </si>
  <si>
    <t>Motley</t>
  </si>
  <si>
    <t>Affiliated With Travelodge</t>
  </si>
  <si>
    <t>63 E Aurora Dr</t>
  </si>
  <si>
    <t>407-413-4842</t>
  </si>
  <si>
    <t>407-557-8857</t>
  </si>
  <si>
    <t>chauncey_motley@aol.com</t>
  </si>
  <si>
    <t>http://www.affiliatedwithtravelodge.com</t>
  </si>
  <si>
    <t>Area Code</t>
  </si>
  <si>
    <t>Full Name</t>
  </si>
  <si>
    <t>EmailProvider</t>
  </si>
  <si>
    <t>Email add len</t>
  </si>
  <si>
    <t>No of char</t>
  </si>
  <si>
    <t>Dom len</t>
  </si>
  <si>
    <t>Row Labels</t>
  </si>
  <si>
    <t>angalich.com</t>
  </si>
  <si>
    <t>ankeny.org</t>
  </si>
  <si>
    <t>aol.com</t>
  </si>
  <si>
    <t>aquas.com</t>
  </si>
  <si>
    <t>arceo.org</t>
  </si>
  <si>
    <t>arias.org</t>
  </si>
  <si>
    <t>barfield.com</t>
  </si>
  <si>
    <t>beech.com</t>
  </si>
  <si>
    <t>bowley.org</t>
  </si>
  <si>
    <t>brachle.org</t>
  </si>
  <si>
    <t>briddick.com</t>
  </si>
  <si>
    <t>brossart.com</t>
  </si>
  <si>
    <t>buemi.com</t>
  </si>
  <si>
    <t>burnard.com</t>
  </si>
  <si>
    <t>caiafa.org</t>
  </si>
  <si>
    <t>canlas.com</t>
  </si>
  <si>
    <t>caudy.org</t>
  </si>
  <si>
    <t>centini.org</t>
  </si>
  <si>
    <t>chaffins.org</t>
  </si>
  <si>
    <t>colaizzo.com</t>
  </si>
  <si>
    <t>cookey.org</t>
  </si>
  <si>
    <t>cox.net</t>
  </si>
  <si>
    <t>cronauer.com</t>
  </si>
  <si>
    <t>crupi.com</t>
  </si>
  <si>
    <t>daufeldt.com</t>
  </si>
  <si>
    <t>degonia.org</t>
  </si>
  <si>
    <t>denooyer.org</t>
  </si>
  <si>
    <t>dickerson.org</t>
  </si>
  <si>
    <t>emard.com</t>
  </si>
  <si>
    <t>engelberg.org</t>
  </si>
  <si>
    <t>felger.org</t>
  </si>
  <si>
    <t>fishburne.com</t>
  </si>
  <si>
    <t>fortino.com</t>
  </si>
  <si>
    <t>frey.com</t>
  </si>
  <si>
    <t>galam.org</t>
  </si>
  <si>
    <t>gellinger.com</t>
  </si>
  <si>
    <t>gesick.org</t>
  </si>
  <si>
    <t>gillaspie.com</t>
  </si>
  <si>
    <t>gmail.com</t>
  </si>
  <si>
    <t>grenet.org</t>
  </si>
  <si>
    <t>haroldson.org</t>
  </si>
  <si>
    <t>hauenstein.org</t>
  </si>
  <si>
    <t>hellickson.org</t>
  </si>
  <si>
    <t>hixenbaugh.org</t>
  </si>
  <si>
    <t>hoa.org</t>
  </si>
  <si>
    <t>hollack.org</t>
  </si>
  <si>
    <t>honeywell.com</t>
  </si>
  <si>
    <t>hotmail.com</t>
  </si>
  <si>
    <t>jacobos.com</t>
  </si>
  <si>
    <t>kampa.org</t>
  </si>
  <si>
    <t>kitty.com</t>
  </si>
  <si>
    <t>konopacki.org</t>
  </si>
  <si>
    <t>kulzer.org</t>
  </si>
  <si>
    <t>lietz.com</t>
  </si>
  <si>
    <t>lindall.com</t>
  </si>
  <si>
    <t>lipkin.com</t>
  </si>
  <si>
    <t>loder.org</t>
  </si>
  <si>
    <t>lother.com</t>
  </si>
  <si>
    <t>malvin.com</t>
  </si>
  <si>
    <t>mastella.com</t>
  </si>
  <si>
    <t>mccullan.com</t>
  </si>
  <si>
    <t>mclaird.com</t>
  </si>
  <si>
    <t>melnyk.com</t>
  </si>
  <si>
    <t>meteer.com</t>
  </si>
  <si>
    <t>miceli.org</t>
  </si>
  <si>
    <t>mirafuentes.com</t>
  </si>
  <si>
    <t>monarrez.org</t>
  </si>
  <si>
    <t>mondella.com</t>
  </si>
  <si>
    <t>mulqueen.org</t>
  </si>
  <si>
    <t>nayar.com</t>
  </si>
  <si>
    <t>nicolozakes.org</t>
  </si>
  <si>
    <t>nunlee.org</t>
  </si>
  <si>
    <t>onofrio.com</t>
  </si>
  <si>
    <t>ostrosky.com</t>
  </si>
  <si>
    <t>paa.com</t>
  </si>
  <si>
    <t>parvis.com</t>
  </si>
  <si>
    <t>patak.org</t>
  </si>
  <si>
    <t>pelkowski.org</t>
  </si>
  <si>
    <t>perez.org</t>
  </si>
  <si>
    <t>perin.org</t>
  </si>
  <si>
    <t>perruzza.com</t>
  </si>
  <si>
    <t>pontoriero.com</t>
  </si>
  <si>
    <t>reitler.com</t>
  </si>
  <si>
    <t>rim.org</t>
  </si>
  <si>
    <t>saulter.com</t>
  </si>
  <si>
    <t>schmierer.org</t>
  </si>
  <si>
    <t>scipione.com</t>
  </si>
  <si>
    <t>semidey.com</t>
  </si>
  <si>
    <t>setter.org</t>
  </si>
  <si>
    <t>shire.com</t>
  </si>
  <si>
    <t>silvestrini.com</t>
  </si>
  <si>
    <t>slusarski.com</t>
  </si>
  <si>
    <t>spickerman.com</t>
  </si>
  <si>
    <t>staback.com</t>
  </si>
  <si>
    <t>suffield.org</t>
  </si>
  <si>
    <t>sweigard.com</t>
  </si>
  <si>
    <t>tegarden.com</t>
  </si>
  <si>
    <t>toyama.org</t>
  </si>
  <si>
    <t>uyetake.org</t>
  </si>
  <si>
    <t>villanueva.com</t>
  </si>
  <si>
    <t>vocelka.com</t>
  </si>
  <si>
    <t>vonasek.org</t>
  </si>
  <si>
    <t>yahoo.com</t>
  </si>
  <si>
    <t>yaw.org</t>
  </si>
  <si>
    <t>zane.com</t>
  </si>
  <si>
    <t>zurcher.org</t>
  </si>
  <si>
    <t>#VALUE!</t>
  </si>
  <si>
    <t>Grand Total</t>
  </si>
  <si>
    <t>Count of Dom len</t>
  </si>
  <si>
    <t>Sum of Units</t>
  </si>
  <si>
    <t>Unit Sold by Region</t>
  </si>
  <si>
    <t xml:space="preserve">Email Provider </t>
  </si>
  <si>
    <t>Units Sold by items</t>
  </si>
  <si>
    <t>Total Sales</t>
  </si>
  <si>
    <t>Small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</si>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</sst>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0"/>
  </numFmts>
  <fonts count="6" x14ac:knownFonts="1"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8"/>
      <name val="Segoe UI"/>
      <family val="2"/>
      <scheme val="minor"/>
    </font>
    <font>
      <b/>
      <sz val="13"/>
      <color theme="3"/>
      <name val="Segoe UI"/>
      <family val="2"/>
      <scheme val="minor"/>
    </font>
    <font>
      <b/>
      <sz val="11"/>
      <color theme="3"/>
      <name val="Segoe UI"/>
      <family val="2"/>
      <scheme val="minor"/>
    </font>
    <font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4" borderId="0" xfId="0" applyFont="1" applyFill="1"/>
    <xf numFmtId="0" fontId="0" fillId="5" borderId="0" xfId="0" applyFill="1"/>
    <xf numFmtId="0" fontId="0" fillId="6" borderId="2" xfId="0" applyFont="1" applyFill="1" applyBorder="1"/>
    <xf numFmtId="14" fontId="0" fillId="0" borderId="0" xfId="0" applyNumberFormat="1"/>
    <xf numFmtId="0" fontId="3" fillId="0" borderId="3" xfId="1"/>
    <xf numFmtId="164" fontId="0" fillId="5" borderId="0" xfId="0" applyNumberFormat="1" applyFill="1"/>
    <xf numFmtId="0" fontId="4" fillId="0" borderId="0" xfId="2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5" fillId="0" borderId="0" xfId="0" applyFont="1"/>
  </cellXfs>
  <cellStyles count="3">
    <cellStyle name="Heading 2" xfId="1" builtinId="17"/>
    <cellStyle name="Heading 4" xfId="2" builtinId="19"/>
    <cellStyle name="Normal" xfId="0" builtinId="0"/>
  </cellStyles>
  <dxfs count="26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64" formatCode="&quot;$&quot;#,##0"/>
      <fill>
        <patternFill patternType="solid">
          <fgColor indexed="64"/>
          <bgColor theme="7" tint="0.79998168889431442"/>
        </patternFill>
      </fill>
    </dxf>
    <dxf>
      <numFmt numFmtId="164" formatCode="&quot;$&quot;#,##0"/>
      <fill>
        <patternFill patternType="solid">
          <fgColor indexed="64"/>
          <bgColor theme="7" tint="0.79998168889431442"/>
        </patternFill>
      </fill>
    </dxf>
    <dxf>
      <numFmt numFmtId="164" formatCode="&quot;$&quot;#,##0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e Asobo" refreshedDate="44014.552988310184" createdVersion="6" refreshedVersion="6" minRefreshableVersion="3" recordCount="501" xr:uid="{20B50668-82F6-4D25-878F-1EBCE0E2E727}">
  <cacheSource type="worksheet">
    <worksheetSource name="Table32"/>
  </cacheSource>
  <cacheFields count="18">
    <cacheField name="first_name" numFmtId="0">
      <sharedItems/>
    </cacheField>
    <cacheField name="last_name" numFmtId="0">
      <sharedItems containsBlank="1"/>
    </cacheField>
    <cacheField name="company_name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county" numFmtId="0">
      <sharedItems containsBlank="1"/>
    </cacheField>
    <cacheField name="state" numFmtId="0">
      <sharedItems containsBlank="1"/>
    </cacheField>
    <cacheField name="zip" numFmtId="0">
      <sharedItems containsBlank="1" containsMixedTypes="1" containsNumber="1" containsInteger="1" minValue="1581" maxValue="99712"/>
    </cacheField>
    <cacheField name="phone1" numFmtId="0">
      <sharedItems containsBlank="1" containsMixedTypes="1" containsNumber="1" containsInteger="1" minValue="2919" maxValue="99501"/>
    </cacheField>
    <cacheField name="phone2" numFmtId="0">
      <sharedItems containsBlank="1"/>
    </cacheField>
    <cacheField name="email" numFmtId="0">
      <sharedItems containsBlank="1"/>
    </cacheField>
    <cacheField name="web" numFmtId="0">
      <sharedItems containsBlank="1"/>
    </cacheField>
    <cacheField name="Area Code" numFmtId="0">
      <sharedItems/>
    </cacheField>
    <cacheField name="Full Name" numFmtId="0">
      <sharedItems/>
    </cacheField>
    <cacheField name="Email add len" numFmtId="0">
      <sharedItems containsSemiMixedTypes="0" containsString="0" containsNumber="1" containsInteger="1" minValue="0" maxValue="34"/>
    </cacheField>
    <cacheField name="No of char" numFmtId="0">
      <sharedItems containsMixedTypes="1" containsNumber="1" containsInteger="1" minValue="3" maxValue="22"/>
    </cacheField>
    <cacheField name="Dom len" numFmtId="0">
      <sharedItems containsMixedTypes="1" containsNumber="1" containsInteger="1" minValue="7" maxValue="15" count="10">
        <e v="#VALUE!"/>
        <n v="11"/>
        <n v="7"/>
        <n v="9"/>
        <n v="13"/>
        <n v="12"/>
        <n v="10"/>
        <n v="14"/>
        <n v="15"/>
        <n v="8"/>
      </sharedItems>
    </cacheField>
    <cacheField name="EmailProvider" numFmtId="0">
      <sharedItems count="107">
        <e v="#VALUE!"/>
        <s v="hotmail.com"/>
        <s v="cox.net"/>
        <s v="yahoo.com"/>
        <s v="gmail.com"/>
        <s v="aol.com"/>
        <s v="rim.org"/>
        <s v="slusarski.com"/>
        <s v="caudy.org"/>
        <s v="vocelka.com"/>
        <s v="ostrosky.com"/>
        <s v="perin.org"/>
        <s v="briddick.com"/>
        <s v="bowley.org"/>
        <s v="uyetake.org"/>
        <s v="mastella.com"/>
        <s v="monarrez.org"/>
        <s v="hollack.org"/>
        <s v="lindall.com"/>
        <s v="mondella.com"/>
        <s v="reitler.com"/>
        <s v="crupi.com"/>
        <s v="mulqueen.org"/>
        <s v="honeywell.com"/>
        <s v="dickerson.org"/>
        <s v="barfield.com"/>
        <s v="centini.org"/>
        <s v="buemi.com"/>
        <s v="cronauer.com"/>
        <s v="felger.org"/>
        <s v="miceli.org"/>
        <s v="schmierer.org"/>
        <s v="kulzer.org"/>
        <s v="perez.org"/>
        <s v="shire.com"/>
        <s v="spickerman.com"/>
        <s v="mirafuentes.com"/>
        <s v="zane.com"/>
        <s v="gellinger.com"/>
        <s v="frey.com"/>
        <s v="haroldson.org"/>
        <s v="parvis.com"/>
        <s v="hoa.org"/>
        <s v="degonia.org"/>
        <s v="cookey.org"/>
        <s v="melnyk.com"/>
        <s v="toyama.org"/>
        <s v="caiafa.org"/>
        <s v="pelkowski.org"/>
        <s v="emard.com"/>
        <s v="konopacki.org"/>
        <s v="silvestrini.com"/>
        <s v="gesick.org"/>
        <s v="lother.com"/>
        <s v="brossart.com"/>
        <s v="tegarden.com"/>
        <s v="saulter.com"/>
        <s v="malvin.com"/>
        <s v="suffield.org"/>
        <s v="fishburne.com"/>
        <s v="burnard.com"/>
        <s v="setter.org"/>
        <s v="arias.org"/>
        <s v="hellickson.org"/>
        <s v="staback.com"/>
        <s v="fortino.com"/>
        <s v="engelberg.org"/>
        <s v="zurcher.org"/>
        <s v="denooyer.org"/>
        <s v="sweigard.com"/>
        <s v="nicolozakes.org"/>
        <s v="pontoriero.com"/>
        <s v="aquas.com"/>
        <s v="hauenstein.org"/>
        <s v="brachle.org"/>
        <s v="canlas.com"/>
        <s v="lietz.com"/>
        <s v="vonasek.org"/>
        <s v="loder.org"/>
        <s v="patak.org"/>
        <s v="beech.com"/>
        <s v="yaw.org"/>
        <s v="semidey.com"/>
        <s v="paa.com"/>
        <s v="daufeldt.com"/>
        <s v="scipione.com"/>
        <s v="kitty.com"/>
        <s v="mccullan.com"/>
        <s v="meteer.com"/>
        <s v="nayar.com"/>
        <s v="onofrio.com"/>
        <s v="angalich.com"/>
        <s v="villanueva.com"/>
        <s v="perruzza.com"/>
        <s v="galam.org"/>
        <s v="lipkin.com"/>
        <s v="grenet.org"/>
        <s v="mclaird.com"/>
        <s v="colaizzo.com"/>
        <s v="arceo.org"/>
        <s v="chaffins.org"/>
        <s v="nunlee.org"/>
        <s v="jacobos.com"/>
        <s v="ankeny.org"/>
        <s v="hixenbaugh.org"/>
        <s v="gillaspie.com"/>
        <s v="kampa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e Asobo" refreshedDate="44014.55579027778" createdVersion="6" refreshedVersion="6" minRefreshableVersion="3" recordCount="43" xr:uid="{512553DD-26C8-4AA1-A9FA-D3311603D3FB}">
  <cacheSource type="worksheet">
    <worksheetSource name="Table33"/>
  </cacheSource>
  <cacheFields count="9">
    <cacheField name="#1" numFmtId="0">
      <sharedItems containsNonDate="0" containsString="0" containsBlank="1"/>
    </cacheField>
    <cacheField name="OrderDate" numFmtId="14">
      <sharedItems containsSemiMixedTypes="0" containsNonDate="0" containsDate="1" containsString="0" minDate="2018-01-06T00:00:00" maxDate="2019-12-05T00:00:00"/>
    </cacheField>
    <cacheField name="Region" numFmtId="0">
      <sharedItems count="3">
        <s v="Central"/>
        <s v="East"/>
        <s v="West"/>
      </sharedItems>
    </cacheField>
    <cacheField name="Rep" numFmtId="0">
      <sharedItems count="11">
        <s v="Jardine"/>
        <s v="Smith"/>
        <s v="Kivell"/>
        <s v="Gill"/>
        <s v="Morgan"/>
        <s v="Andrews"/>
        <s v="Parent"/>
        <s v="Jones"/>
        <s v="Howard"/>
        <s v="Thompson"/>
        <s v="Sorvino"/>
      </sharedItems>
    </cacheField>
    <cacheField name="Item" numFmtId="0">
      <sharedItems count="5">
        <s v="Binder"/>
        <s v="Desk"/>
        <s v="Pen"/>
        <s v="Pen Set"/>
        <s v="Pencil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299999999999994" maxValue="1879.06"/>
    </cacheField>
    <cacheField name="WeekDay" numFmtId="0">
      <sharedItems count="7">
        <s v="Wednesday"/>
        <s v="Friday"/>
        <s v="Tuesday"/>
        <s v="Sunday"/>
        <s v="Monday"/>
        <s v="Saturday"/>
        <s v="Thur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James"/>
    <s v="Butt"/>
    <s v="Benton"/>
    <s v=" John B Jr"/>
    <s v="6649 N Blue Gum St"/>
    <s v="New Orleans"/>
    <s v="Orleans"/>
    <s v="LA"/>
    <n v="70116"/>
    <s v="504-621-8927"/>
    <s v="504-845-1427"/>
    <s v="jbutt@gmail.com"/>
    <s v="504"/>
    <s v="James  Butt"/>
    <n v="12"/>
    <e v="#VALUE!"/>
    <x v="0"/>
    <x v="0"/>
  </r>
  <r>
    <s v="Josephine"/>
    <s v="Darakjy"/>
    <s v="Chanay"/>
    <s v=" Jeffrey A Esq"/>
    <s v="4 B Blue Ridge Blvd"/>
    <s v="Brighton"/>
    <s v="Livingston"/>
    <s v="MI"/>
    <n v="48116"/>
    <s v="810-292-9388"/>
    <s v="810-374-9840"/>
    <s v="josephine_darakjy@darakjy.org"/>
    <s v="810"/>
    <s v="Josephine  Darakjy"/>
    <n v="12"/>
    <e v="#VALUE!"/>
    <x v="0"/>
    <x v="0"/>
  </r>
  <r>
    <s v="Art"/>
    <s v="Venere"/>
    <s v="Chemel"/>
    <s v=" James L Cpa"/>
    <s v="8 W Cerritos Ave #54"/>
    <s v="Bridgeport"/>
    <s v="Gloucester"/>
    <s v="NJ"/>
    <n v="8014"/>
    <s v="856-636-8749"/>
    <s v="856-264-4130"/>
    <s v="art@venere.org"/>
    <s v="856"/>
    <s v="Art  Venere"/>
    <n v="12"/>
    <e v="#VALUE!"/>
    <x v="0"/>
    <x v="0"/>
  </r>
  <r>
    <s v="Lenna"/>
    <s v="Paprocki"/>
    <s v="Feltz Printing Service"/>
    <s v="639 Main St"/>
    <s v="Anchorage"/>
    <s v="Anchorage"/>
    <s v="AK"/>
    <n v="99501"/>
    <s v="907-385-4412"/>
    <s v="907-921-2010"/>
    <s v="lpaprocki@hotmail.com"/>
    <s v="http://www.feltzprintingservice.com"/>
    <s v="907"/>
    <s v="Lenna  Paprocki"/>
    <n v="21"/>
    <n v="10"/>
    <x v="1"/>
    <x v="1"/>
  </r>
  <r>
    <s v="Donette"/>
    <s v="Foller"/>
    <s v="Printing Dimensions"/>
    <s v="34 Center St"/>
    <s v="Hamilton"/>
    <s v="Butler"/>
    <s v="OH"/>
    <n v="45011"/>
    <s v="513-570-1893"/>
    <s v="513-549-4561"/>
    <s v="donette.foller@cox.net"/>
    <s v="http://www.printingdimensions.com"/>
    <s v="513"/>
    <s v="Donette  Foller"/>
    <n v="22"/>
    <n v="15"/>
    <x v="2"/>
    <x v="2"/>
  </r>
  <r>
    <s v="Simona"/>
    <s v="Morasca"/>
    <s v="Chapman"/>
    <s v=" Ross E Esq"/>
    <s v="3 Mcauley Dr"/>
    <s v="Ashland"/>
    <s v="Ashland"/>
    <s v="OH"/>
    <n v="44805"/>
    <s v="419-503-2484"/>
    <s v="419-800-6759"/>
    <s v="simona@morasca.com"/>
    <s v="419"/>
    <s v="Simona  Morasca"/>
    <n v="12"/>
    <e v="#VALUE!"/>
    <x v="0"/>
    <x v="0"/>
  </r>
  <r>
    <s v="Mitsue"/>
    <s v="Tollner"/>
    <s v="Morlong Associates"/>
    <s v="7 Eads St"/>
    <s v="Chicago"/>
    <s v="Cook"/>
    <s v="IL"/>
    <n v="60632"/>
    <s v="773-573-6914"/>
    <s v="773-924-8565"/>
    <s v="mitsue_tollner@yahoo.com"/>
    <s v="http://www.morlongassociates.com"/>
    <s v="773"/>
    <s v="Mitsue  Tollner"/>
    <n v="24"/>
    <n v="15"/>
    <x v="3"/>
    <x v="3"/>
  </r>
  <r>
    <s v="Leota"/>
    <s v="Dilliard"/>
    <s v="Commercial Press"/>
    <s v="7 W Jackson Blvd"/>
    <s v="San Jose"/>
    <s v="Santa Clara"/>
    <s v="CA"/>
    <n v="95111"/>
    <s v="408-752-3500"/>
    <s v="408-813-1105"/>
    <s v="leota@hotmail.com"/>
    <s v="http://www.commercialpress.com"/>
    <s v="408"/>
    <s v="Leota  Dilliard"/>
    <n v="17"/>
    <n v="6"/>
    <x v="1"/>
    <x v="1"/>
  </r>
  <r>
    <s v="Sage"/>
    <s v="Wieser"/>
    <s v="Truhlar And Truhlar Attys"/>
    <s v="5 Boston Ave #88"/>
    <s v="Sioux Falls"/>
    <s v="Minnehaha"/>
    <s v="SD"/>
    <n v="57105"/>
    <s v="605-414-2147"/>
    <s v="605-794-4895"/>
    <s v="sage_wieser@cox.net"/>
    <s v="http://www.truhlarandtruhlarattys.com"/>
    <s v="605"/>
    <s v="Sage  Wieser"/>
    <n v="19"/>
    <n v="12"/>
    <x v="2"/>
    <x v="2"/>
  </r>
  <r>
    <s v="Kris"/>
    <s v="Marrier"/>
    <s v="King"/>
    <s v=" Christopher A Esq"/>
    <s v="228 Runamuck Pl #2808"/>
    <s v="Baltimore"/>
    <s v="Baltimore City"/>
    <s v="MD"/>
    <n v="21224"/>
    <s v="410-655-8723"/>
    <s v="410-804-4694"/>
    <s v="kris@gmail.com"/>
    <s v="410"/>
    <s v="Kris  Marrier"/>
    <n v="12"/>
    <e v="#VALUE!"/>
    <x v="0"/>
    <x v="0"/>
  </r>
  <r>
    <s v="Minna"/>
    <s v="Amigon"/>
    <s v="Dorl"/>
    <s v=" James J Esq"/>
    <s v="2371 Jerrold Ave"/>
    <s v="Kulpsville"/>
    <s v="Montgomery"/>
    <s v="PA"/>
    <n v="19443"/>
    <s v="215-874-1229"/>
    <s v="215-422-8694"/>
    <s v="minna_amigon@yahoo.com"/>
    <s v="215"/>
    <s v="Minna  Amigon"/>
    <n v="12"/>
    <e v="#VALUE!"/>
    <x v="0"/>
    <x v="0"/>
  </r>
  <r>
    <s v="Abel"/>
    <s v="Maclead"/>
    <s v="Rangoni Of Florence"/>
    <s v="37275 St  Rt 17m M"/>
    <s v="Middle Island"/>
    <s v="Suffolk"/>
    <s v="NY"/>
    <n v="11953"/>
    <s v="631-335-3414"/>
    <s v="631-677-3675"/>
    <s v="amaclead@gmail.com"/>
    <s v="http://www.rangoniofflorence.com"/>
    <s v="631"/>
    <s v="Abel  Maclead"/>
    <n v="18"/>
    <n v="9"/>
    <x v="3"/>
    <x v="4"/>
  </r>
  <r>
    <s v="Kiley"/>
    <s v="Caldarera"/>
    <s v="Feiner Bros"/>
    <s v="25 E 75th St #69"/>
    <s v="Los Angeles"/>
    <s v="Los Angeles"/>
    <s v="CA"/>
    <n v="90034"/>
    <s v="310-498-5651"/>
    <s v="310-254-3084"/>
    <s v="kiley.caldarera@aol.com"/>
    <s v="http://www.feinerbros.com"/>
    <s v="310"/>
    <s v="Kiley  Caldarera"/>
    <n v="23"/>
    <n v="16"/>
    <x v="2"/>
    <x v="5"/>
  </r>
  <r>
    <s v="Graciela"/>
    <s v="Ruta"/>
    <s v="Buckley Miller &amp; Wright"/>
    <s v="98 Connecticut Ave Nw"/>
    <s v="Chagrin Falls"/>
    <s v="Geauga"/>
    <s v="OH"/>
    <n v="44023"/>
    <s v="440-780-8425"/>
    <s v="440-579-7763"/>
    <s v="gruta@cox.net"/>
    <s v="http://www.buckleymillerwright.com"/>
    <s v="440"/>
    <s v="Graciela  Ruta"/>
    <n v="13"/>
    <n v="6"/>
    <x v="2"/>
    <x v="2"/>
  </r>
  <r>
    <s v="Cammy"/>
    <s v="Albares"/>
    <s v="Rousseaux"/>
    <s v=" Michael Esq"/>
    <s v="56 E Morehead St"/>
    <s v="Laredo"/>
    <s v="Webb"/>
    <s v="TX"/>
    <n v="78045"/>
    <s v="956-537-6195"/>
    <s v="956-841-7216"/>
    <s v="calbares@gmail.com"/>
    <s v="956"/>
    <s v="Cammy  Albares"/>
    <n v="12"/>
    <e v="#VALUE!"/>
    <x v="0"/>
    <x v="0"/>
  </r>
  <r>
    <s v="Mattie"/>
    <s v="Poquette"/>
    <s v="Century Communications"/>
    <s v="73 State Road 434 E"/>
    <s v="Phoenix"/>
    <s v="Maricopa"/>
    <s v="AZ"/>
    <n v="85013"/>
    <s v="602-277-4385"/>
    <s v="602-953-6360"/>
    <s v="mattie@aol.com"/>
    <s v="http://www.centurycommunications.com"/>
    <s v="602"/>
    <s v="Mattie  Poquette"/>
    <n v="14"/>
    <n v="7"/>
    <x v="2"/>
    <x v="5"/>
  </r>
  <r>
    <s v="Meaghan"/>
    <s v="Garufi"/>
    <s v="Bolton"/>
    <s v=" Wilbur Esq"/>
    <s v="69734 E Carrillo St"/>
    <s v="Mc Minnville"/>
    <s v="Warren"/>
    <s v="TN"/>
    <n v="37110"/>
    <s v="931-313-9635"/>
    <s v="931-235-7959"/>
    <s v="meaghan@hotmail.com"/>
    <s v="931"/>
    <s v="Meaghan  Garufi"/>
    <n v="12"/>
    <e v="#VALUE!"/>
    <x v="0"/>
    <x v="0"/>
  </r>
  <r>
    <s v="Gladys"/>
    <s v="Rim"/>
    <s v="T M Byxbee Company Pc"/>
    <s v="322 New Horizon Blvd"/>
    <s v="Milwaukee"/>
    <s v="Milwaukee"/>
    <s v="WI"/>
    <n v="53207"/>
    <s v="414-661-9598"/>
    <s v="414-377-2880"/>
    <s v="gladys.rim@rim.org"/>
    <s v="http://www.tmbyxbeecompanypc.com"/>
    <s v="414"/>
    <s v="Gladys  Rim"/>
    <n v="18"/>
    <n v="11"/>
    <x v="2"/>
    <x v="6"/>
  </r>
  <r>
    <s v="Yuki"/>
    <s v="Whobrey"/>
    <s v="Farmers Insurance Group"/>
    <s v="1 State Route 27"/>
    <s v="Taylor"/>
    <s v="Wayne"/>
    <s v="MI"/>
    <n v="48180"/>
    <s v="313-288-7937"/>
    <s v="313-341-4470"/>
    <s v="yuki_whobrey@aol.com"/>
    <s v="http://www.farmersinsurancegroup.com"/>
    <s v="313"/>
    <s v="Yuki  Whobrey"/>
    <n v="20"/>
    <n v="13"/>
    <x v="2"/>
    <x v="5"/>
  </r>
  <r>
    <s v="Fletcher"/>
    <s v="Flosi"/>
    <s v="Post Box Services Plus"/>
    <s v="394 Manchester Blvd"/>
    <s v="Rockford"/>
    <s v="Winnebago"/>
    <s v="IL"/>
    <n v="61109"/>
    <s v="815-828-2147"/>
    <s v="815-426-5657"/>
    <s v="fletcher.flosi@yahoo.com"/>
    <s v="http://www.postboxservicesplus.com"/>
    <s v="815"/>
    <s v="Fletcher  Flosi"/>
    <n v="24"/>
    <n v="15"/>
    <x v="3"/>
    <x v="3"/>
  </r>
  <r>
    <s v="Bette"/>
    <s v="Nicka"/>
    <s v="Sport En Art"/>
    <s v="6 S 33rd St"/>
    <s v="Aston"/>
    <s v="Delaware"/>
    <s v="PA"/>
    <n v="19014"/>
    <s v="610-545-3615"/>
    <s v="610-492-4643"/>
    <s v="bette_nicka@cox.net"/>
    <s v="http://www.sportenart.com"/>
    <s v="610"/>
    <s v="Bette  Nicka"/>
    <n v="19"/>
    <n v="12"/>
    <x v="2"/>
    <x v="2"/>
  </r>
  <r>
    <s v="Veronika"/>
    <s v="Inouye"/>
    <s v="C 4 Network Inc"/>
    <s v="6 Greenleaf Ave"/>
    <s v="San Jose"/>
    <s v="Santa Clara"/>
    <s v="CA"/>
    <n v="95111"/>
    <s v="408-540-1785"/>
    <s v="408-813-4592"/>
    <s v="vinouye@aol.com"/>
    <s v="http://www.cnetworkinc.com"/>
    <s v="408"/>
    <s v="Veronika  Inouye"/>
    <n v="15"/>
    <n v="8"/>
    <x v="2"/>
    <x v="5"/>
  </r>
  <r>
    <s v="Willard"/>
    <s v="Kolmetz"/>
    <s v="Ingalls"/>
    <s v=" Donald R Esq"/>
    <s v="618 W Yakima Ave"/>
    <s v="Irving"/>
    <s v="Dallas"/>
    <s v="TX"/>
    <n v="75062"/>
    <s v="972-303-9197"/>
    <s v="972-896-4882"/>
    <s v="willard@hotmail.com"/>
    <s v="972"/>
    <s v="Willard  Kolmetz"/>
    <n v="12"/>
    <e v="#VALUE!"/>
    <x v="0"/>
    <x v="0"/>
  </r>
  <r>
    <s v="Maryann"/>
    <s v="Royster"/>
    <s v="Franklin"/>
    <s v=" Peter L Esq"/>
    <s v="74 S Westgate St"/>
    <s v="Albany"/>
    <s v="Albany"/>
    <s v="NY"/>
    <n v="12204"/>
    <s v="518-966-7987"/>
    <s v="518-448-8982"/>
    <s v="mroyster@royster.com"/>
    <s v="518"/>
    <s v="Maryann  Royster"/>
    <n v="12"/>
    <e v="#VALUE!"/>
    <x v="0"/>
    <x v="0"/>
  </r>
  <r>
    <s v="Alisha"/>
    <s v="Slusarski"/>
    <s v="Wtlz Power 107 Fm"/>
    <s v="3273 State St"/>
    <s v="Middlesex"/>
    <s v="Middlesex"/>
    <s v="NJ"/>
    <n v="8846"/>
    <s v="732-658-3154"/>
    <s v="732-635-3453"/>
    <s v="alisha@slusarski.com"/>
    <s v="http://www.wtlzpowerfm.com"/>
    <s v="732"/>
    <s v="Alisha  Slusarski"/>
    <n v="20"/>
    <n v="7"/>
    <x v="4"/>
    <x v="7"/>
  </r>
  <r>
    <s v="Allene"/>
    <s v="Iturbide"/>
    <s v="Ledecky"/>
    <s v=" David Esq"/>
    <s v="1 Central Ave"/>
    <s v="Stevens Point"/>
    <s v="Portage"/>
    <s v="WI"/>
    <n v="54481"/>
    <s v="715-662-6764"/>
    <s v="715-530-9863"/>
    <s v="allene_iturbide@cox.net"/>
    <s v="715"/>
    <s v="Allene  Iturbide"/>
    <n v="12"/>
    <e v="#VALUE!"/>
    <x v="0"/>
    <x v="0"/>
  </r>
  <r>
    <s v="Chanel"/>
    <s v="Caudy"/>
    <s v="Professional Image Inc"/>
    <s v="86 Nw 66th St #8673"/>
    <s v="Shawnee"/>
    <s v="Johnson"/>
    <s v="KS"/>
    <n v="66218"/>
    <s v="913-388-2079"/>
    <s v="913-899-1103"/>
    <s v="chanel.caudy@caudy.org"/>
    <s v="http://www.professionalimageinc.com"/>
    <s v="913"/>
    <s v="Chanel  Caudy"/>
    <n v="22"/>
    <n v="13"/>
    <x v="3"/>
    <x v="8"/>
  </r>
  <r>
    <s v="Ezekiel"/>
    <s v="Chui"/>
    <s v="Sider"/>
    <s v=" Donald C Esq"/>
    <s v="2 Cedar Ave #84"/>
    <s v="Easton"/>
    <s v="Talbot"/>
    <s v="MD"/>
    <n v="21601"/>
    <s v="410-669-1642"/>
    <s v="410-235-8738"/>
    <s v="ezekiel@chui.com"/>
    <s v="410"/>
    <s v="Ezekiel  Chui"/>
    <n v="12"/>
    <e v="#VALUE!"/>
    <x v="0"/>
    <x v="0"/>
  </r>
  <r>
    <s v="Willow"/>
    <s v="Kusko"/>
    <s v="U Pull It"/>
    <s v="90991 Thorburn Ave"/>
    <s v="New York"/>
    <s v="New York"/>
    <s v="NY"/>
    <n v="10011"/>
    <s v="212-582-4976"/>
    <s v="212-934-5167"/>
    <s v="wkusko@yahoo.com"/>
    <s v="http://www.upullit.com"/>
    <s v="212"/>
    <s v="Willow  Kusko"/>
    <n v="16"/>
    <n v="7"/>
    <x v="3"/>
    <x v="3"/>
  </r>
  <r>
    <s v="Bernardo"/>
    <s v="Figeroa"/>
    <s v="Clark"/>
    <s v=" Richard Cpa"/>
    <s v="386 9th Ave N"/>
    <s v="Conroe"/>
    <s v="Montgomery"/>
    <s v="TX"/>
    <n v="77301"/>
    <s v="936-336-3951"/>
    <s v="936-597-3614"/>
    <s v="bfigeroa@aol.com"/>
    <s v="936"/>
    <s v="Bernardo  Figeroa"/>
    <n v="12"/>
    <e v="#VALUE!"/>
    <x v="0"/>
    <x v="0"/>
  </r>
  <r>
    <s v="Ammie"/>
    <s v="Corrio"/>
    <s v="Moskowitz"/>
    <s v=" Barry S"/>
    <s v="74874 Atlantic Ave"/>
    <s v="Columbus"/>
    <s v="Franklin"/>
    <s v="OH"/>
    <n v="43215"/>
    <s v="614-801-9788"/>
    <s v="614-648-3265"/>
    <s v="ammie@corrio.com"/>
    <s v="614"/>
    <s v="Ammie  Corrio"/>
    <n v="12"/>
    <e v="#VALUE!"/>
    <x v="0"/>
    <x v="0"/>
  </r>
  <r>
    <s v="Francine"/>
    <s v="Vocelka"/>
    <s v="Cascade Realty Advisors Inc"/>
    <s v="366 South Dr"/>
    <s v="Las Cruces"/>
    <s v="Dona Ana"/>
    <s v="NM"/>
    <n v="88011"/>
    <s v="505-977-3911"/>
    <s v="505-335-5293"/>
    <s v="francine_vocelka@vocelka.com"/>
    <s v="http://www.cascaderealtyadvisorsinc.com"/>
    <s v="505"/>
    <s v="Francine  Vocelka"/>
    <n v="28"/>
    <n v="17"/>
    <x v="1"/>
    <x v="9"/>
  </r>
  <r>
    <s v="Ernie"/>
    <s v="Stenseth"/>
    <s v="Knwz Newsradio"/>
    <s v="45 E Liberty St"/>
    <s v="Ridgefield Park"/>
    <s v="Bergen"/>
    <s v="NJ"/>
    <n v="7660"/>
    <s v="201-709-6245"/>
    <s v="201-387-9093"/>
    <s v="ernie_stenseth@aol.com"/>
    <s v="http://www.knwznewsradio.com"/>
    <s v="201"/>
    <s v="Ernie  Stenseth"/>
    <n v="22"/>
    <n v="15"/>
    <x v="2"/>
    <x v="5"/>
  </r>
  <r>
    <s v="Albina"/>
    <s v="Glick"/>
    <s v="Giampetro"/>
    <s v=" Anthony D"/>
    <s v="4 Ralph Ct"/>
    <s v="Dunellen"/>
    <s v="Middlesex"/>
    <s v="NJ"/>
    <n v="8812"/>
    <s v="732-924-7882"/>
    <s v="732-782-6701"/>
    <s v="albina@glick.com"/>
    <s v="732"/>
    <s v="Albina  Glick"/>
    <n v="12"/>
    <e v="#VALUE!"/>
    <x v="0"/>
    <x v="0"/>
  </r>
  <r>
    <s v="Alishia"/>
    <s v="Sergi"/>
    <s v="Milford Enterprises Inc"/>
    <s v="2742 Distribution Way"/>
    <s v="New York"/>
    <s v="New York"/>
    <s v="NY"/>
    <n v="10025"/>
    <s v="212-860-1579"/>
    <s v="212-753-2740"/>
    <s v="asergi@gmail.com"/>
    <s v="http://www.milfordenterprisesinc.com"/>
    <s v="212"/>
    <s v="Alishia  Sergi"/>
    <n v="16"/>
    <n v="7"/>
    <x v="3"/>
    <x v="4"/>
  </r>
  <r>
    <s v="Solange"/>
    <s v="Shinko"/>
    <s v="Mosocco"/>
    <s v=" Ronald A"/>
    <s v="426 Wolf St"/>
    <s v="Metairie"/>
    <s v="Jefferson"/>
    <s v="LA"/>
    <n v="70002"/>
    <s v="504-979-9175"/>
    <s v="504-265-8174"/>
    <s v="solange@shinko.com"/>
    <s v="504"/>
    <s v="Solange  Shinko"/>
    <n v="12"/>
    <e v="#VALUE!"/>
    <x v="0"/>
    <x v="0"/>
  </r>
  <r>
    <s v="Jose"/>
    <s v="Stockham"/>
    <s v="Tri State Refueler Co"/>
    <s v="128 Bransten Rd"/>
    <s v="New York"/>
    <s v="New York"/>
    <s v="NY"/>
    <n v="10011"/>
    <s v="212-675-8570"/>
    <s v="212-569-4233"/>
    <s v="jose@yahoo.com"/>
    <s v="http://www.tristaterefuelerco.com"/>
    <s v="212"/>
    <s v="Jose  Stockham"/>
    <n v="14"/>
    <n v="5"/>
    <x v="3"/>
    <x v="3"/>
  </r>
  <r>
    <s v="Rozella"/>
    <s v="Ostrosky"/>
    <s v="Parkway Company"/>
    <s v="17 Morena Blvd"/>
    <s v="Camarillo"/>
    <s v="Ventura"/>
    <s v="CA"/>
    <n v="93012"/>
    <s v="805-832-6163"/>
    <s v="805-609-1531"/>
    <s v="rozella.ostrosky@ostrosky.com"/>
    <s v="http://www.parkwaycompany.com"/>
    <s v="805"/>
    <s v="Rozella  Ostrosky"/>
    <n v="29"/>
    <n v="17"/>
    <x v="5"/>
    <x v="10"/>
  </r>
  <r>
    <s v="Valentine"/>
    <s v="Gillian"/>
    <s v="Fbs Business Finance"/>
    <s v="775 W 17th St"/>
    <s v="San Antonio"/>
    <s v="Bexar"/>
    <s v="TX"/>
    <n v="78204"/>
    <s v="210-812-9597"/>
    <s v="210-300-6244"/>
    <s v="valentine_gillian@gmail.com"/>
    <s v="http://www.fbsbusinessfinance.com"/>
    <s v="210"/>
    <s v="Valentine  Gillian"/>
    <n v="27"/>
    <n v="18"/>
    <x v="3"/>
    <x v="4"/>
  </r>
  <r>
    <s v="Kati"/>
    <s v="Rulapaugh"/>
    <s v="Eder Assocs Consltng Engrs Pc"/>
    <s v="6980 Dorsett Rd"/>
    <s v="Abilene"/>
    <s v="Dickinson"/>
    <s v="KS"/>
    <n v="67410"/>
    <s v="785-463-7829"/>
    <s v="785-219-7724"/>
    <s v="kati.rulapaugh@hotmail.com"/>
    <s v="http://www.ederassocsconsltngengrspc.com"/>
    <s v="785"/>
    <s v="Kati  Rulapaugh"/>
    <n v="26"/>
    <n v="15"/>
    <x v="1"/>
    <x v="1"/>
  </r>
  <r>
    <s v="Youlanda"/>
    <s v="Schemmer"/>
    <s v="Tri M Tool Inc"/>
    <s v="2881 Lewis Rd"/>
    <s v="Prineville"/>
    <s v="Crook"/>
    <s v="OR"/>
    <n v="97754"/>
    <s v="541-548-8197"/>
    <s v="541-993-2611"/>
    <s v="youlanda@aol.com"/>
    <s v="http://www.trimtoolinc.com"/>
    <s v="541"/>
    <s v="Youlanda  Schemmer"/>
    <n v="16"/>
    <n v="9"/>
    <x v="2"/>
    <x v="5"/>
  </r>
  <r>
    <s v="Dyan"/>
    <s v="Oldroyd"/>
    <s v="International Eyelets Inc"/>
    <s v="7219 Woodfield Rd"/>
    <s v="Overland Park"/>
    <s v="Johnson"/>
    <s v="KS"/>
    <n v="66204"/>
    <s v="913-413-4604"/>
    <s v="913-645-8918"/>
    <s v="doldroyd@aol.com"/>
    <s v="http://www.internationaleyeletsinc.com"/>
    <s v="913"/>
    <s v="Dyan  Oldroyd"/>
    <n v="16"/>
    <n v="9"/>
    <x v="2"/>
    <x v="5"/>
  </r>
  <r>
    <s v="Roxane"/>
    <s v="Campain"/>
    <s v="Rapid Trading Intl"/>
    <s v="1048 Main St"/>
    <s v="Fairbanks"/>
    <s v="Fairbanks North Star"/>
    <s v="AK"/>
    <n v="99708"/>
    <s v="907-231-4722"/>
    <s v="907-335-6568"/>
    <s v="roxane@hotmail.com"/>
    <s v="http://www.rapidtradingintl.com"/>
    <s v="907"/>
    <s v="Roxane  Campain"/>
    <n v="18"/>
    <n v="7"/>
    <x v="1"/>
    <x v="1"/>
  </r>
  <r>
    <s v="Lavera"/>
    <s v="Perin"/>
    <s v="Abc Enterprises Inc"/>
    <s v="678 3rd Ave"/>
    <s v="Miami"/>
    <s v="Miami-Dade"/>
    <s v="FL"/>
    <n v="33196"/>
    <s v="305-606-7291"/>
    <s v="305-995-2078"/>
    <s v="lperin@perin.org"/>
    <s v="http://www.abcenterprisesinc.com"/>
    <s v="305"/>
    <s v="Lavera  Perin"/>
    <n v="16"/>
    <n v="7"/>
    <x v="3"/>
    <x v="11"/>
  </r>
  <r>
    <s v="Erick"/>
    <s v="Ferencz"/>
    <s v="Cindy Turner Associates"/>
    <s v="20 S Babcock St"/>
    <s v="Fairbanks"/>
    <s v="Fairbanks North Star"/>
    <s v="AK"/>
    <n v="99712"/>
    <s v="907-741-1044"/>
    <s v="907-227-6777"/>
    <s v="erick.ferencz@aol.com"/>
    <s v="http://www.cindyturnerassociates.com"/>
    <s v="907"/>
    <s v="Erick  Ferencz"/>
    <n v="21"/>
    <n v="14"/>
    <x v="2"/>
    <x v="5"/>
  </r>
  <r>
    <s v="Fatima"/>
    <s v="Saylors"/>
    <s v="Stanton"/>
    <s v=" James D Esq"/>
    <s v="2 Lighthouse Ave"/>
    <s v="Hopkins"/>
    <s v="Hennepin"/>
    <s v="MN"/>
    <n v="55343"/>
    <s v="952-768-2416"/>
    <s v="952-479-2375"/>
    <s v="fsaylors@saylors.org"/>
    <s v="952"/>
    <s v="Fatima  Saylors"/>
    <n v="12"/>
    <e v="#VALUE!"/>
    <x v="0"/>
    <x v="0"/>
  </r>
  <r>
    <s v="Jina"/>
    <s v="Briddick"/>
    <s v="Grace Pastries Inc"/>
    <s v="38938 Park Blvd"/>
    <s v="Boston"/>
    <s v="Suffolk"/>
    <s v="MA"/>
    <n v="2128"/>
    <s v="617-399-5124"/>
    <s v="617-997-5771"/>
    <s v="jina_briddick@briddick.com"/>
    <s v="http://www.gracepastriesinc.com"/>
    <s v="617"/>
    <s v="Jina  Briddick"/>
    <n v="26"/>
    <n v="14"/>
    <x v="5"/>
    <x v="12"/>
  </r>
  <r>
    <s v="Kanisha"/>
    <s v="Waycott"/>
    <s v="Schroer"/>
    <s v=" Gene E Esq"/>
    <s v="5 Tomahawk Dr"/>
    <s v="Los Angeles"/>
    <s v="Los Angeles"/>
    <s v="CA"/>
    <n v="90006"/>
    <s v="323-453-2780"/>
    <s v="323-315-7314"/>
    <s v="kanisha_waycott@yahoo.com"/>
    <s v="323"/>
    <s v="Kanisha  Waycott"/>
    <n v="12"/>
    <e v="#VALUE!"/>
    <x v="0"/>
    <x v="0"/>
  </r>
  <r>
    <s v="Emerson"/>
    <s v="Bowley"/>
    <s v="Knights Inn"/>
    <s v="762 S Main St"/>
    <s v="Madison"/>
    <s v="Dane"/>
    <s v="WI"/>
    <n v="53711"/>
    <s v="608-336-7444"/>
    <s v="608-658-7940"/>
    <s v="emerson.bowley@bowley.org"/>
    <s v="http://www.knightsinn.com"/>
    <s v="608"/>
    <s v="Emerson  Bowley"/>
    <n v="25"/>
    <n v="15"/>
    <x v="6"/>
    <x v="13"/>
  </r>
  <r>
    <s v="Blair"/>
    <s v="Malet"/>
    <s v="Bollinger Mach Shp &amp; Shipyard"/>
    <s v="209 Decker Dr"/>
    <s v="Philadelphia"/>
    <s v="Philadelphia"/>
    <s v="PA"/>
    <n v="19132"/>
    <s v="215-907-9111"/>
    <s v="215-794-4519"/>
    <s v="bmalet@yahoo.com"/>
    <s v="http://www.bollingermachshpshipyard.com"/>
    <s v="215"/>
    <s v="Blair  Malet"/>
    <n v="16"/>
    <n v="7"/>
    <x v="3"/>
    <x v="3"/>
  </r>
  <r>
    <s v="Brock"/>
    <s v="Bolognia"/>
    <s v="Orinda News"/>
    <s v="4486 W O St #1"/>
    <s v="New York"/>
    <s v="New York"/>
    <s v="NY"/>
    <n v="10003"/>
    <s v="212-402-9216"/>
    <s v="212-617-5063"/>
    <s v="bbolognia@yahoo.com"/>
    <s v="http://www.orindanews.com"/>
    <s v="212"/>
    <s v="Brock  Bolognia"/>
    <n v="19"/>
    <n v="10"/>
    <x v="3"/>
    <x v="3"/>
  </r>
  <r>
    <s v="Lorrie"/>
    <s v="Nestle"/>
    <s v="Ballard Spahr Andrews"/>
    <s v="39 S 7th St"/>
    <s v="Tullahoma"/>
    <s v="Coffee"/>
    <s v="TN"/>
    <n v="37388"/>
    <s v="931-875-6644"/>
    <s v="931-303-6041"/>
    <s v="lnestle@hotmail.com"/>
    <s v="http://www.ballardspahrandrews.com"/>
    <s v="931"/>
    <s v="Lorrie  Nestle"/>
    <n v="19"/>
    <n v="8"/>
    <x v="1"/>
    <x v="1"/>
  </r>
  <r>
    <s v="Sabra"/>
    <s v="Uyetake"/>
    <s v="Lowy Limousine Service"/>
    <s v="98839 Hawthorne Blvd #6101"/>
    <s v="Columbia"/>
    <s v="Richland"/>
    <s v="SC"/>
    <n v="29201"/>
    <s v="803-925-5213"/>
    <s v="803-681-3678"/>
    <s v="sabra@uyetake.org"/>
    <s v="http://www.lowylimousineservice.com"/>
    <s v="803"/>
    <s v="Sabra  Uyetake"/>
    <n v="17"/>
    <n v="6"/>
    <x v="1"/>
    <x v="14"/>
  </r>
  <r>
    <s v="Marjory"/>
    <s v="Mastella"/>
    <s v="Vicon Corporation"/>
    <s v="71 San Mateo Ave"/>
    <s v="Wayne"/>
    <s v="Delaware"/>
    <s v="PA"/>
    <n v="19087"/>
    <s v="610-814-5533"/>
    <s v="610-379-7125"/>
    <s v="mmastella@mastella.com"/>
    <s v="http://www.viconcorporation.com"/>
    <s v="610"/>
    <s v="Marjory  Mastella"/>
    <n v="22"/>
    <n v="10"/>
    <x v="5"/>
    <x v="15"/>
  </r>
  <r>
    <s v="Karl"/>
    <s v="Klonowski"/>
    <s v="Rossi"/>
    <s v=" Michael M"/>
    <s v="76 Brooks St #9"/>
    <s v="Flemington"/>
    <s v="Hunterdon"/>
    <s v="NJ"/>
    <n v="8822"/>
    <s v="908-877-6135"/>
    <s v="908-470-4661"/>
    <s v="karl_klonowski@yahoo.com"/>
    <s v="908"/>
    <s v="Karl  Klonowski"/>
    <n v="12"/>
    <e v="#VALUE!"/>
    <x v="0"/>
    <x v="0"/>
  </r>
  <r>
    <s v="Tonette"/>
    <s v="Wenner"/>
    <s v="Northwest Publishing"/>
    <s v="4545 Courthouse Rd"/>
    <s v="Westbury"/>
    <s v="Nassau"/>
    <s v="NY"/>
    <n v="11590"/>
    <s v="516-968-6051"/>
    <s v="516-333-4861"/>
    <s v="twenner@aol.com"/>
    <s v="http://www.northwestpublishing.com"/>
    <s v="516"/>
    <s v="Tonette  Wenner"/>
    <n v="15"/>
    <n v="8"/>
    <x v="2"/>
    <x v="5"/>
  </r>
  <r>
    <s v="Amber"/>
    <s v="Monarrez"/>
    <s v="Branford Wire &amp; Mfg Co"/>
    <s v="14288 Foster Ave #4121"/>
    <s v="Jenkintown"/>
    <s v="Montgomery"/>
    <s v="PA"/>
    <n v="19046"/>
    <s v="215-934-8655"/>
    <s v="215-329-6386"/>
    <s v="amber_monarrez@monarrez.org"/>
    <s v="http://www.branfordwiremfgco.com"/>
    <s v="215"/>
    <s v="Amber  Monarrez"/>
    <n v="27"/>
    <n v="15"/>
    <x v="5"/>
    <x v="16"/>
  </r>
  <r>
    <s v="Shenika"/>
    <s v="Seewald"/>
    <s v="East Coast Marketing"/>
    <s v="4 Otis St"/>
    <s v="Van Nuys"/>
    <s v="Los Angeles"/>
    <s v="CA"/>
    <n v="91405"/>
    <s v="818-423-4007"/>
    <s v="818-749-8650"/>
    <s v="shenika@gmail.com"/>
    <s v="http://www.eastcoastmarketing.com"/>
    <s v="818"/>
    <s v="Shenika  Seewald"/>
    <n v="17"/>
    <n v="8"/>
    <x v="3"/>
    <x v="4"/>
  </r>
  <r>
    <s v="Delmy"/>
    <s v="Ahle"/>
    <s v="Wye Technologies Inc"/>
    <s v="65895 S 16th St"/>
    <s v="Providence"/>
    <s v="Providence"/>
    <s v="RI"/>
    <n v="2909"/>
    <s v="401-458-2547"/>
    <s v="401-559-8961"/>
    <s v="delmy.ahle@hotmail.com"/>
    <s v="http://www.wyetechnologiesinc.com"/>
    <s v="401"/>
    <s v="Delmy  Ahle"/>
    <n v="22"/>
    <n v="11"/>
    <x v="1"/>
    <x v="1"/>
  </r>
  <r>
    <s v="Deeanna"/>
    <s v="Juhas"/>
    <s v="Healy"/>
    <s v=" George W Iv"/>
    <s v="14302 Pennsylvania Ave"/>
    <s v="Huntingdon Valley"/>
    <s v="Montgomery"/>
    <s v="PA"/>
    <n v="19006"/>
    <s v="215-211-9589"/>
    <s v="215-417-9563"/>
    <s v="deeanna_juhas@gmail.com"/>
    <s v="215"/>
    <s v="Deeanna  Juhas"/>
    <n v="12"/>
    <e v="#VALUE!"/>
    <x v="0"/>
    <x v="0"/>
  </r>
  <r>
    <s v="Blondell"/>
    <s v="Pugh"/>
    <s v="Alpenlite Inc"/>
    <s v="201 Hawk Ct"/>
    <s v="Providence"/>
    <s v="Providence"/>
    <s v="RI"/>
    <n v="2904"/>
    <s v="401-960-8259"/>
    <s v="401-300-8122"/>
    <s v="bpugh@aol.com"/>
    <s v="http://www.alpenliteinc.com"/>
    <s v="401"/>
    <s v="Blondell  Pugh"/>
    <n v="13"/>
    <n v="6"/>
    <x v="2"/>
    <x v="5"/>
  </r>
  <r>
    <s v="Jamal"/>
    <s v="Vanausdal"/>
    <s v="Hubbard"/>
    <s v=" Bruce Esq"/>
    <s v="53075 Sw 152nd Ter #615"/>
    <s v="Monroe Township"/>
    <s v="Middlesex"/>
    <s v="NJ"/>
    <n v="8831"/>
    <s v="732-234-1546"/>
    <s v="732-904-2931"/>
    <s v="jamal@vanausdal.org"/>
    <s v="732"/>
    <s v="Jamal  Vanausdal"/>
    <n v="12"/>
    <e v="#VALUE!"/>
    <x v="0"/>
    <x v="0"/>
  </r>
  <r>
    <s v="Cecily"/>
    <s v="Hollack"/>
    <s v="Arthur A Oliver &amp; Son Inc"/>
    <s v="59 N Groesbeck Hwy"/>
    <s v="Austin"/>
    <s v="Travis"/>
    <s v="TX"/>
    <n v="78731"/>
    <s v="512-486-3817"/>
    <s v="512-861-3814"/>
    <s v="cecily@hollack.org"/>
    <s v="http://www.arthuraoliversoninc.com"/>
    <s v="512"/>
    <s v="Cecily  Hollack"/>
    <n v="18"/>
    <n v="7"/>
    <x v="1"/>
    <x v="17"/>
  </r>
  <r>
    <s v="Carmelina"/>
    <s v="Lindall"/>
    <s v="George Jessop Carter Jewelers"/>
    <s v="2664 Lewis Rd"/>
    <s v="Littleton"/>
    <s v="Douglas"/>
    <s v="CO"/>
    <n v="80126"/>
    <s v="303-724-7371"/>
    <s v="303-874-5160"/>
    <s v="carmelina_lindall@lindall.com"/>
    <s v="http://www.georgejessopcarterjewelers.com"/>
    <s v="303"/>
    <s v="Carmelina  Lindall"/>
    <n v="29"/>
    <n v="18"/>
    <x v="1"/>
    <x v="18"/>
  </r>
  <r>
    <s v="Maurine"/>
    <s v="Yglesias"/>
    <s v="Schultz"/>
    <s v=" Thomas C Md"/>
    <s v="59 Shady Ln #53"/>
    <s v="Milwaukee"/>
    <s v="Milwaukee"/>
    <s v="WI"/>
    <n v="53214"/>
    <s v="414-748-1374"/>
    <s v="414-573-7719"/>
    <s v="maurine_yglesias@yglesias.com"/>
    <s v="414"/>
    <s v="Maurine  Yglesias"/>
    <n v="12"/>
    <e v="#VALUE!"/>
    <x v="0"/>
    <x v="0"/>
  </r>
  <r>
    <s v="Tawna"/>
    <s v="Buvens"/>
    <s v="H H H Enterprises Inc"/>
    <s v="3305 Nabell Ave #679"/>
    <s v="New York"/>
    <s v="New York"/>
    <s v="NY"/>
    <n v="10009"/>
    <s v="212-674-9610"/>
    <s v="212-462-9157"/>
    <s v="tawna@gmail.com"/>
    <s v="http://www.hhhenterprisesinc.com"/>
    <s v="212"/>
    <s v="Tawna  Buvens"/>
    <n v="15"/>
    <n v="6"/>
    <x v="3"/>
    <x v="4"/>
  </r>
  <r>
    <s v="Penney"/>
    <s v="Weight"/>
    <s v="Hawaiian King Hotel"/>
    <s v="18 Fountain St"/>
    <s v="Anchorage"/>
    <s v="Anchorage"/>
    <s v="AK"/>
    <n v="99515"/>
    <s v="907-797-9628"/>
    <s v="907-873-2882"/>
    <s v="penney_weight@aol.com"/>
    <s v="http://www.hawaiiankinghotel.com"/>
    <s v="907"/>
    <s v="Penney  Weight"/>
    <n v="21"/>
    <n v="14"/>
    <x v="2"/>
    <x v="5"/>
  </r>
  <r>
    <s v="Elly"/>
    <s v="Morocco"/>
    <s v="Killion Industries"/>
    <s v="7 W 32nd St"/>
    <s v="Erie"/>
    <s v="Erie"/>
    <s v="PA"/>
    <n v="16502"/>
    <s v="814-393-5571"/>
    <s v="814-420-3553"/>
    <s v="elly_morocco@gmail.com"/>
    <s v="http://www.killionindustries.com"/>
    <s v="814"/>
    <s v="Elly  Morocco"/>
    <n v="22"/>
    <n v="13"/>
    <x v="3"/>
    <x v="4"/>
  </r>
  <r>
    <s v="Ilene"/>
    <s v="Eroman"/>
    <s v="Robinson"/>
    <s v=" William J Esq"/>
    <s v="2853 S Central Expy"/>
    <s v="Glen Burnie"/>
    <s v="Anne Arundel"/>
    <s v="MD"/>
    <n v="21061"/>
    <s v="410-914-9018"/>
    <s v="410-937-4543"/>
    <s v="ilene.eroman@hotmail.com"/>
    <s v="410"/>
    <s v="Ilene  Eroman"/>
    <n v="12"/>
    <e v="#VALUE!"/>
    <x v="0"/>
    <x v="0"/>
  </r>
  <r>
    <s v="Vallie"/>
    <s v="Mondella"/>
    <s v="Private Properties"/>
    <s v="74 W College St"/>
    <s v="Boise"/>
    <s v="Ada"/>
    <s v="ID"/>
    <n v="83707"/>
    <s v="208-862-5339"/>
    <s v="208-737-8439"/>
    <s v="vmondella@mondella.com"/>
    <s v="http://www.privateproperties.com"/>
    <s v="208"/>
    <s v="Vallie  Mondella"/>
    <n v="22"/>
    <n v="10"/>
    <x v="5"/>
    <x v="19"/>
  </r>
  <r>
    <s v="Kallie"/>
    <s v="Blackwood"/>
    <s v="Rowley Schlimgen Inc"/>
    <s v="701 S Harrison Rd"/>
    <s v="San Francisco"/>
    <s v="San Francisco"/>
    <s v="CA"/>
    <n v="94104"/>
    <s v="415-315-2761"/>
    <s v="415-604-7609"/>
    <s v="kallie.blackwood@gmail.com"/>
    <s v="http://www.rowleyschlimgeninc.com"/>
    <s v="415"/>
    <s v="Kallie  Blackwood"/>
    <n v="26"/>
    <n v="17"/>
    <x v="3"/>
    <x v="4"/>
  </r>
  <r>
    <s v="Johnetta"/>
    <s v="Abdallah"/>
    <s v="Forging Specialties"/>
    <s v="1088 Pinehurst St"/>
    <s v="Chapel Hill"/>
    <s v="Orange"/>
    <s v="NC"/>
    <n v="27514"/>
    <s v="919-225-9345"/>
    <s v="919-715-3791"/>
    <s v="johnetta_abdallah@aol.com"/>
    <s v="http://www.forgingspecialties.com"/>
    <s v="919"/>
    <s v="Johnetta  Abdallah"/>
    <n v="25"/>
    <n v="18"/>
    <x v="2"/>
    <x v="5"/>
  </r>
  <r>
    <s v="Bobbye"/>
    <s v="Rhym"/>
    <s v="Smits"/>
    <s v=" Patricia Garity"/>
    <s v="30 W 80th St #1995"/>
    <s v="San Carlos"/>
    <s v="San Mateo"/>
    <s v="CA"/>
    <n v="94070"/>
    <s v="650-528-5783"/>
    <s v="650-811-9032"/>
    <s v="brhym@rhym.com"/>
    <s v="650"/>
    <s v="Bobbye  Rhym"/>
    <n v="12"/>
    <e v="#VALUE!"/>
    <x v="0"/>
    <x v="0"/>
  </r>
  <r>
    <s v="Micaela"/>
    <s v="Rhymes"/>
    <s v="H Lee Leonard Attorney At Law"/>
    <s v="20932 Hedley St"/>
    <s v="Concord"/>
    <s v="Contra Costa"/>
    <s v="CA"/>
    <n v="94520"/>
    <s v="925-647-3298"/>
    <s v="925-522-7798"/>
    <s v="micaela_rhymes@gmail.com"/>
    <s v="http://www.hleeleonardattorneyatlaw.com"/>
    <s v="925"/>
    <s v="Micaela  Rhymes"/>
    <n v="24"/>
    <n v="15"/>
    <x v="3"/>
    <x v="4"/>
  </r>
  <r>
    <s v="Tamar"/>
    <s v="Hoogland"/>
    <s v="A K Construction Co"/>
    <s v="2737 Pistorio Rd #9230"/>
    <s v="London"/>
    <s v="Madison"/>
    <s v="OH"/>
    <n v="43140"/>
    <s v="740-343-8575"/>
    <s v="740-526-5410"/>
    <s v="tamar@hotmail.com"/>
    <s v="http://www.akconstructionco.com"/>
    <s v="740"/>
    <s v="Tamar  Hoogland"/>
    <n v="17"/>
    <n v="6"/>
    <x v="1"/>
    <x v="1"/>
  </r>
  <r>
    <s v="Moon"/>
    <s v="Parlato"/>
    <s v="Ambelang"/>
    <s v=" Jessica M Md"/>
    <s v="74989 Brandon St"/>
    <s v="Wellsville"/>
    <s v="Allegany"/>
    <s v="NY"/>
    <n v="14895"/>
    <s v="585-866-8313"/>
    <s v="585-498-4278"/>
    <s v="moon@yahoo.com"/>
    <s v="585"/>
    <s v="Moon  Parlato"/>
    <n v="12"/>
    <e v="#VALUE!"/>
    <x v="0"/>
    <x v="0"/>
  </r>
  <r>
    <s v="Laurel"/>
    <s v="Reitler"/>
    <s v="Q A Service"/>
    <s v="6 Kains Ave"/>
    <s v="Baltimore"/>
    <s v="Baltimore City"/>
    <s v="MD"/>
    <n v="21215"/>
    <s v="410-520-4832"/>
    <s v="410-957-6903"/>
    <s v="laurel_reitler@reitler.com"/>
    <s v="http://www.qaservice.com"/>
    <s v="410"/>
    <s v="Laurel  Reitler"/>
    <n v="26"/>
    <n v="15"/>
    <x v="1"/>
    <x v="20"/>
  </r>
  <r>
    <s v="Delisa"/>
    <s v="Crupi"/>
    <s v="Wood &amp; Whitacre Contractors"/>
    <s v="47565 W Grand Ave"/>
    <s v="Newark"/>
    <s v="Essex"/>
    <s v="NJ"/>
    <n v="7105"/>
    <s v="973-354-2040"/>
    <s v="973-847-9611"/>
    <s v="delisa.crupi@crupi.com"/>
    <s v="http://www.woodwhitacrecontractors.com"/>
    <s v="973"/>
    <s v="Delisa  Crupi"/>
    <n v="22"/>
    <n v="13"/>
    <x v="3"/>
    <x v="21"/>
  </r>
  <r>
    <s v="Viva"/>
    <s v="Toelkes"/>
    <s v="Mark Iv Press Ltd"/>
    <s v="4284 Dorigo Ln"/>
    <s v="Chicago"/>
    <s v="Cook"/>
    <s v="IL"/>
    <n v="60647"/>
    <s v="773-446-5569"/>
    <s v="773-352-3437"/>
    <s v="viva.toelkes@gmail.com"/>
    <s v="http://www.markivpressltd.com"/>
    <s v="773"/>
    <s v="Viva  Toelkes"/>
    <n v="22"/>
    <n v="13"/>
    <x v="3"/>
    <x v="4"/>
  </r>
  <r>
    <s v="Elza"/>
    <s v="Lipke"/>
    <s v="Museum Of Science &amp; Industry"/>
    <s v="6794 Lake Dr E"/>
    <s v="Newark"/>
    <s v="Essex"/>
    <s v="NJ"/>
    <n v="7104"/>
    <s v="973-927-3447"/>
    <s v="973-796-3667"/>
    <s v="elza@yahoo.com"/>
    <s v="http://www.museumofscienceindustry.com"/>
    <s v="973"/>
    <s v="Elza  Lipke"/>
    <n v="14"/>
    <n v="5"/>
    <x v="3"/>
    <x v="3"/>
  </r>
  <r>
    <s v="Devorah"/>
    <s v="Chickering"/>
    <s v="Garrison Ind"/>
    <s v="31 Douglas Blvd #950"/>
    <s v="Clovis"/>
    <s v="Curry"/>
    <s v="NM"/>
    <n v="88101"/>
    <s v="505-975-8559"/>
    <s v="505-950-1763"/>
    <s v="devorah@hotmail.com"/>
    <s v="http://www.garrisonind.com"/>
    <s v="505"/>
    <s v="Devorah  Chickering"/>
    <n v="19"/>
    <n v="8"/>
    <x v="1"/>
    <x v="1"/>
  </r>
  <r>
    <s v="Timothy"/>
    <s v="Mulqueen"/>
    <s v="Saronix Nymph Products"/>
    <s v="44 W 4th St"/>
    <s v="Staten Island"/>
    <s v="Richmond"/>
    <s v="NY"/>
    <n v="10309"/>
    <s v="718-332-6527"/>
    <s v="718-654-7063"/>
    <s v="timothy_mulqueen@mulqueen.org"/>
    <s v="http://www.saronixnymphproducts.com"/>
    <s v="718"/>
    <s v="Timothy  Mulqueen"/>
    <n v="29"/>
    <n v="17"/>
    <x v="5"/>
    <x v="22"/>
  </r>
  <r>
    <s v="Arlette"/>
    <s v="Honeywell"/>
    <s v="Smc Inc"/>
    <s v="11279 Loytan St"/>
    <s v="Jacksonville"/>
    <s v="Duval"/>
    <s v="FL"/>
    <n v="32254"/>
    <s v="904-775-4480"/>
    <s v="904-514-9918"/>
    <s v="ahoneywell@honeywell.com"/>
    <s v="http://www.smcinc.com"/>
    <s v="904"/>
    <s v="Arlette  Honeywell"/>
    <n v="24"/>
    <n v="11"/>
    <x v="4"/>
    <x v="23"/>
  </r>
  <r>
    <s v="Dominque"/>
    <s v="Dickerson"/>
    <s v="E A I Electronic Assocs Inc"/>
    <s v="69 Marquette Ave"/>
    <s v="Hayward"/>
    <s v="Alameda"/>
    <s v="CA"/>
    <n v="94545"/>
    <s v="510-993-3758"/>
    <s v="510-901-7640"/>
    <s v="dominque.dickerson@dickerson.org"/>
    <s v="http://www.eaielectronicassocsinc.com"/>
    <s v="510"/>
    <s v="Dominque  Dickerson"/>
    <n v="32"/>
    <n v="19"/>
    <x v="4"/>
    <x v="24"/>
  </r>
  <r>
    <s v="Lettie"/>
    <s v="Isenhower"/>
    <s v="Conte"/>
    <s v=" Christopher A Esq"/>
    <s v="70 W Main St"/>
    <s v="Beachwood"/>
    <s v="Cuyahoga"/>
    <s v="OH"/>
    <n v="44122"/>
    <s v="216-657-7668"/>
    <s v="216-733-8494"/>
    <s v="lettie_isenhower@yahoo.com"/>
    <s v="216"/>
    <s v="Lettie  Isenhower"/>
    <n v="12"/>
    <e v="#VALUE!"/>
    <x v="0"/>
    <x v="0"/>
  </r>
  <r>
    <s v="Myra"/>
    <s v="Munns"/>
    <s v="Anker Law Office"/>
    <s v="461 Prospect Pl #316"/>
    <s v="Euless"/>
    <s v="Tarrant"/>
    <s v="TX"/>
    <n v="76040"/>
    <s v="817-914-7518"/>
    <s v="817-451-3518"/>
    <s v="mmunns@cox.net"/>
    <s v="http://www.ankerlawoffice.com"/>
    <s v="817"/>
    <s v="Myra  Munns"/>
    <n v="14"/>
    <n v="7"/>
    <x v="2"/>
    <x v="2"/>
  </r>
  <r>
    <s v="Stephaine"/>
    <s v="Barfield"/>
    <s v="Beutelschies &amp; Company"/>
    <s v="47154 Whipple Ave Nw"/>
    <s v="Gardena"/>
    <s v="Los Angeles"/>
    <s v="CA"/>
    <n v="90247"/>
    <s v="310-774-7643"/>
    <s v="310-968-1219"/>
    <s v="stephaine@barfield.com"/>
    <s v="http://www.beutelschiescompany.com"/>
    <s v="310"/>
    <s v="Stephaine  Barfield"/>
    <n v="22"/>
    <n v="10"/>
    <x v="5"/>
    <x v="25"/>
  </r>
  <r>
    <s v="Lai"/>
    <s v="Gato"/>
    <s v="Fligg"/>
    <s v=" Kenneth I Jr"/>
    <s v="37 Alabama Ave"/>
    <s v="Evanston"/>
    <s v="Cook"/>
    <s v="IL"/>
    <n v="60201"/>
    <s v="847-728-7286"/>
    <s v="847-957-4614"/>
    <s v="lai.gato@gato.org"/>
    <s v="847"/>
    <s v="Lai  Gato"/>
    <n v="12"/>
    <e v="#VALUE!"/>
    <x v="0"/>
    <x v="0"/>
  </r>
  <r>
    <s v="Stephen"/>
    <s v="Emigh"/>
    <s v="Sharp"/>
    <s v=" J Daniel Esq"/>
    <s v="3777 E Richmond St #900"/>
    <s v="Akron"/>
    <s v="Summit"/>
    <s v="OH"/>
    <n v="44302"/>
    <s v="330-537-5358"/>
    <s v="330-700-2312"/>
    <s v="stephen_emigh@hotmail.com"/>
    <s v="330"/>
    <s v="Stephen  Emigh"/>
    <n v="12"/>
    <e v="#VALUE!"/>
    <x v="0"/>
    <x v="0"/>
  </r>
  <r>
    <s v="Tyra"/>
    <s v="Shields"/>
    <s v="Assink"/>
    <s v=" Anne H Esq"/>
    <s v="3 Fort Worth Ave"/>
    <s v="Philadelphia"/>
    <s v="Philadelphia"/>
    <s v="PA"/>
    <n v="19106"/>
    <s v="215-255-1641"/>
    <s v="215-228-8264"/>
    <s v="tshields@gmail.com"/>
    <s v="215"/>
    <s v="Tyra  Shields"/>
    <n v="12"/>
    <e v="#VALUE!"/>
    <x v="0"/>
    <x v="0"/>
  </r>
  <r>
    <s v="Tammara"/>
    <s v="Wardrip"/>
    <s v="Jewel My Shop Inc"/>
    <s v="4800 Black Horse Pike"/>
    <s v="Burlingame"/>
    <s v="San Mateo"/>
    <s v="CA"/>
    <n v="94010"/>
    <s v="650-803-1936"/>
    <s v="650-216-5075"/>
    <s v="twardrip@cox.net"/>
    <s v="http://www.jewelmyshopinc.com"/>
    <s v="650"/>
    <s v="Tammara  Wardrip"/>
    <n v="16"/>
    <n v="9"/>
    <x v="2"/>
    <x v="2"/>
  </r>
  <r>
    <s v="Cory"/>
    <s v="Gibes"/>
    <s v="Chinese Translation Resources"/>
    <s v="83649 W Belmont Ave"/>
    <s v="San Gabriel"/>
    <s v="Los Angeles"/>
    <s v="CA"/>
    <n v="91776"/>
    <s v="626-572-1096"/>
    <s v="626-696-2777"/>
    <s v="cory.gibes@gmail.com"/>
    <s v="http://www.chinesetranslationresources.com"/>
    <s v="626"/>
    <s v="Cory  Gibes"/>
    <n v="20"/>
    <n v="11"/>
    <x v="3"/>
    <x v="4"/>
  </r>
  <r>
    <s v="Danica"/>
    <s v="Bruschke"/>
    <s v="Stevens"/>
    <s v=" Charles T"/>
    <s v="840 15th Ave"/>
    <s v="Waco"/>
    <s v="McLennan"/>
    <s v="TX"/>
    <n v="76708"/>
    <s v="254-782-8569"/>
    <s v="254-205-1422"/>
    <s v="danica_bruschke@gmail.com"/>
    <s v="254"/>
    <s v="Danica  Bruschke"/>
    <n v="12"/>
    <e v="#VALUE!"/>
    <x v="0"/>
    <x v="0"/>
  </r>
  <r>
    <s v="Wilda"/>
    <s v="Giguere"/>
    <s v="Mclaughlin"/>
    <s v=" Luther W Cpa"/>
    <s v="1747 Calle Amanecer #2"/>
    <s v="Anchorage"/>
    <s v="Anchorage"/>
    <s v="AK"/>
    <n v="99501"/>
    <s v="907-870-5536"/>
    <s v="907-914-9482"/>
    <s v="wilda@cox.net"/>
    <s v="907"/>
    <s v="Wilda  Giguere"/>
    <n v="12"/>
    <e v="#VALUE!"/>
    <x v="0"/>
    <x v="0"/>
  </r>
  <r>
    <s v="Elvera"/>
    <s v="Benimadho"/>
    <s v="Tree Musketeers"/>
    <s v="99385 Charity St #840"/>
    <s v="San Jose"/>
    <s v="Santa Clara"/>
    <s v="CA"/>
    <n v="95110"/>
    <s v="408-703-8505"/>
    <s v="408-440-8447"/>
    <s v="elvera.benimadho@cox.net"/>
    <s v="http://www.treemusketeers.com"/>
    <s v="408"/>
    <s v="Elvera  Benimadho"/>
    <n v="24"/>
    <n v="17"/>
    <x v="2"/>
    <x v="2"/>
  </r>
  <r>
    <s v="Carma"/>
    <s v="Vanheusen"/>
    <s v="Springfield Div Oh Edison Co"/>
    <s v="68556 Central Hwy"/>
    <s v="San Leandro"/>
    <s v="Alameda"/>
    <s v="CA"/>
    <n v="94577"/>
    <s v="510-503-7169"/>
    <s v="510-452-4835"/>
    <s v="carma@cox.net"/>
    <s v="http://www.springfielddivohedisonco.com"/>
    <s v="510"/>
    <s v="Carma  Vanheusen"/>
    <n v="13"/>
    <n v="6"/>
    <x v="2"/>
    <x v="2"/>
  </r>
  <r>
    <s v="Malinda"/>
    <s v="Hochard"/>
    <s v="Logan Memorial Hospital"/>
    <s v="55 Riverside Ave"/>
    <s v="Indianapolis"/>
    <s v="Marion"/>
    <s v="IN"/>
    <n v="46202"/>
    <s v="317-722-5066"/>
    <s v="317-472-2412"/>
    <s v="malinda.hochard@yahoo.com"/>
    <s v="http://www.loganmemorialhospital.com"/>
    <s v="317"/>
    <s v="Malinda  Hochard"/>
    <n v="25"/>
    <n v="16"/>
    <x v="3"/>
    <x v="3"/>
  </r>
  <r>
    <s v="Natalie"/>
    <s v="Fern"/>
    <s v="Kelly"/>
    <s v=" Charles G Esq"/>
    <s v="7140 University Ave"/>
    <s v="Rock Springs"/>
    <s v="Sweetwater"/>
    <s v="WY"/>
    <n v="82901"/>
    <s v="307-704-8713"/>
    <s v="307-279-3793"/>
    <s v="natalie.fern@hotmail.com"/>
    <s v="307"/>
    <s v="Natalie  Fern"/>
    <n v="12"/>
    <e v="#VALUE!"/>
    <x v="0"/>
    <x v="0"/>
  </r>
  <r>
    <s v="Lisha"/>
    <s v="Centini"/>
    <s v="Industrial Paper Shredders Inc"/>
    <s v="64 5th Ave #1153"/>
    <s v="Mc Lean"/>
    <s v="Fairfax"/>
    <s v="VA"/>
    <n v="22102"/>
    <s v="703-235-3937"/>
    <s v="703-475-7568"/>
    <s v="lisha@centini.org"/>
    <s v="http://www.industrialpapershreddersinc.com"/>
    <s v="703"/>
    <s v="Lisha  Centini"/>
    <n v="17"/>
    <n v="6"/>
    <x v="1"/>
    <x v="26"/>
  </r>
  <r>
    <s v="Arlene"/>
    <s v="Klusman"/>
    <s v="Beck Horizon Builders"/>
    <s v="3 Secor Rd"/>
    <s v="New Orleans"/>
    <s v="Orleans"/>
    <s v="LA"/>
    <n v="70112"/>
    <s v="504-710-5840"/>
    <s v="504-946-1807"/>
    <s v="arlene_klusman@gmail.com"/>
    <s v="http://www.beckhorizonbuilders.com"/>
    <s v="504"/>
    <s v="Arlene  Klusman"/>
    <n v="24"/>
    <n v="15"/>
    <x v="3"/>
    <x v="4"/>
  </r>
  <r>
    <s v="Alease"/>
    <s v="Buemi"/>
    <s v="Porto Cayo At Hawks Cay"/>
    <s v="4 Webbs Chapel Rd"/>
    <s v="Boulder"/>
    <s v="Boulder"/>
    <s v="CO"/>
    <n v="80303"/>
    <s v="303-301-4946"/>
    <s v="303-521-9860"/>
    <s v="alease@buemi.com"/>
    <s v="http://www.portocayoathawkscay.com"/>
    <s v="303"/>
    <s v="Alease  Buemi"/>
    <n v="16"/>
    <n v="7"/>
    <x v="3"/>
    <x v="27"/>
  </r>
  <r>
    <s v="Louisa"/>
    <s v="Cronauer"/>
    <s v="Pacific Grove Museum Ntrl Hist"/>
    <s v="524 Louisiana Ave Nw"/>
    <s v="San Leandro"/>
    <s v="Alameda"/>
    <s v="CA"/>
    <n v="94577"/>
    <s v="510-828-7047"/>
    <s v="510-472-7758"/>
    <s v="louisa@cronauer.com"/>
    <s v="http://www.pacificgrovemuseumntrlhist.com"/>
    <s v="510"/>
    <s v="Louisa  Cronauer"/>
    <n v="19"/>
    <n v="7"/>
    <x v="5"/>
    <x v="28"/>
  </r>
  <r>
    <s v="Angella"/>
    <s v="Cetta"/>
    <s v="Bender &amp; Hatley Pc"/>
    <s v="185 Blackstone Bldge"/>
    <s v="Honolulu"/>
    <s v="Honolulu"/>
    <s v="HI"/>
    <n v="96817"/>
    <s v="808-892-7943"/>
    <s v="808-475-2310"/>
    <s v="angella.cetta@hotmail.com"/>
    <s v="http://www.benderhatleypc.com"/>
    <s v="808"/>
    <s v="Angella  Cetta"/>
    <n v="25"/>
    <n v="14"/>
    <x v="1"/>
    <x v="1"/>
  </r>
  <r>
    <s v="Cyndy"/>
    <s v="Goldammer"/>
    <s v="Di Cristina J &amp; Son"/>
    <s v="170 Wyoming Ave"/>
    <s v="Burnsville"/>
    <s v="Dakota"/>
    <s v="MN"/>
    <n v="55337"/>
    <s v="952-334-9408"/>
    <s v="952-938-9457"/>
    <s v="cgoldammer@cox.net"/>
    <s v="http://www.dicristinajson.com"/>
    <s v="952"/>
    <s v="Cyndy  Goldammer"/>
    <n v="18"/>
    <n v="11"/>
    <x v="2"/>
    <x v="2"/>
  </r>
  <r>
    <s v="Rosio"/>
    <s v="Cork"/>
    <s v="Green Goddess"/>
    <s v="4 10th St W"/>
    <s v="High Point"/>
    <s v="Guilford"/>
    <s v="NC"/>
    <n v="27263"/>
    <s v="336-243-5659"/>
    <s v="336-497-4407"/>
    <s v="rosio.cork@gmail.com"/>
    <s v="http://www.greengoddess.com"/>
    <s v="336"/>
    <s v="Rosio  Cork"/>
    <n v="20"/>
    <n v="11"/>
    <x v="3"/>
    <x v="4"/>
  </r>
  <r>
    <s v="Celeste"/>
    <s v="Korando"/>
    <s v="American Arts &amp; Graphics"/>
    <s v="7 W Pinhook Rd"/>
    <s v="Lynbrook"/>
    <s v="Nassau"/>
    <s v="NY"/>
    <n v="11563"/>
    <s v="516-509-2347"/>
    <s v="516-365-7266"/>
    <s v="ckorando@hotmail.com"/>
    <s v="http://www.americanartsgraphics.com"/>
    <s v="516"/>
    <s v="Celeste  Korando"/>
    <n v="20"/>
    <n v="9"/>
    <x v="1"/>
    <x v="1"/>
  </r>
  <r>
    <s v="Twana"/>
    <s v="Felger"/>
    <s v="Opryland Hotel"/>
    <s v="1 Commerce Way"/>
    <s v="Portland"/>
    <s v="Washington"/>
    <s v="OR"/>
    <n v="97224"/>
    <s v="503-939-3153"/>
    <s v="503-909-7167"/>
    <s v="twana.felger@felger.org"/>
    <s v="http://www.oprylandhotel.com"/>
    <s v="503"/>
    <s v="Twana  Felger"/>
    <n v="23"/>
    <n v="13"/>
    <x v="6"/>
    <x v="29"/>
  </r>
  <r>
    <s v="Estrella"/>
    <s v="Samu"/>
    <s v="Marking Devices Pubg Co"/>
    <s v="64 Lakeview Ave"/>
    <s v="Beloit"/>
    <s v="Rock"/>
    <s v="WI"/>
    <n v="53511"/>
    <s v="608-976-7199"/>
    <s v="608-942-8836"/>
    <s v="estrella@aol.com"/>
    <s v="http://www.markingdevicespubgco.com"/>
    <s v="608"/>
    <s v="Estrella  Samu"/>
    <n v="16"/>
    <n v="9"/>
    <x v="2"/>
    <x v="5"/>
  </r>
  <r>
    <s v="Donte"/>
    <s v="Kines"/>
    <s v="W Tc Industries Inc"/>
    <s v="3 Aspen St"/>
    <s v="Worcester"/>
    <s v="Worcester"/>
    <s v="MA"/>
    <n v="1602"/>
    <s v="508-429-8576"/>
    <s v="508-843-1426"/>
    <s v="dkines@hotmail.com"/>
    <s v="http://www.wtcindustriesinc.com"/>
    <s v="508"/>
    <s v="Donte  Kines"/>
    <n v="18"/>
    <n v="7"/>
    <x v="1"/>
    <x v="1"/>
  </r>
  <r>
    <s v="Tiffiny"/>
    <s v="Steffensmeier"/>
    <s v="Whitehall Robbins Labs Divsn"/>
    <s v="32860 Sierra Rd"/>
    <s v="Miami"/>
    <s v="Miami-Dade"/>
    <s v="FL"/>
    <n v="33133"/>
    <s v="305-385-9695"/>
    <s v="305-304-6573"/>
    <s v="tiffiny_steffensmeier@cox.net"/>
    <s v="http://www.whitehallrobbinslabsdivsn.com"/>
    <s v="305"/>
    <s v="Tiffiny  Steffensmeier"/>
    <n v="29"/>
    <n v="22"/>
    <x v="2"/>
    <x v="2"/>
  </r>
  <r>
    <s v="Edna"/>
    <s v="Miceli"/>
    <s v="Sampler"/>
    <s v="555 Main St"/>
    <s v="Erie"/>
    <s v="Erie"/>
    <s v="PA"/>
    <n v="16502"/>
    <s v="814-460-2655"/>
    <s v="814-299-2877"/>
    <s v="emiceli@miceli.org"/>
    <s v="http://www.sampler.com"/>
    <s v="814"/>
    <s v="Edna  Miceli"/>
    <n v="18"/>
    <n v="8"/>
    <x v="6"/>
    <x v="30"/>
  </r>
  <r>
    <s v="Sue"/>
    <s v="Kownacki"/>
    <s v="Juno Chefs Incorporated"/>
    <s v="2 Se 3rd Ave"/>
    <s v="Mesquite"/>
    <s v="Dallas"/>
    <s v="TX"/>
    <n v="75149"/>
    <s v="972-666-3413"/>
    <s v="972-742-4000"/>
    <s v="sue@aol.com"/>
    <s v="http://www.junochefsincorporated.com"/>
    <s v="972"/>
    <s v="Sue  Kownacki"/>
    <n v="11"/>
    <n v="4"/>
    <x v="2"/>
    <x v="5"/>
  </r>
  <r>
    <s v="Jesusa"/>
    <s v="Shin"/>
    <s v="Carroccio"/>
    <s v=" A Thomas Esq"/>
    <s v="2239 Shawnee Mission Pky"/>
    <s v="Tullahoma"/>
    <s v="Coffee"/>
    <s v="TN"/>
    <n v="37388"/>
    <s v="931-273-8709"/>
    <s v="931-739-1551"/>
    <s v="jshin@shin.com"/>
    <s v="931"/>
    <s v="Jesusa  Shin"/>
    <n v="12"/>
    <e v="#VALUE!"/>
    <x v="0"/>
    <x v="0"/>
  </r>
  <r>
    <s v="Rolland"/>
    <s v="Francescon"/>
    <s v="Stanley"/>
    <s v=" Richard L Esq"/>
    <s v="2726 Charcot Ave"/>
    <s v="Paterson"/>
    <s v="Passaic"/>
    <s v="NJ"/>
    <n v="7501"/>
    <s v="973-649-2922"/>
    <s v="973-284-4048"/>
    <s v="rolland@cox.net"/>
    <s v="973"/>
    <s v="Rolland  Francescon"/>
    <n v="12"/>
    <e v="#VALUE!"/>
    <x v="0"/>
    <x v="0"/>
  </r>
  <r>
    <s v="Pamella"/>
    <s v="Schmierer"/>
    <s v="K Cs Cstm Mouldings Windows"/>
    <s v="5161 Dorsett Rd"/>
    <s v="Homestead"/>
    <s v="Miami-Dade"/>
    <s v="FL"/>
    <n v="33030"/>
    <s v="305-420-8970"/>
    <s v="305-575-8481"/>
    <s v="pamella.schmierer@schmierer.org"/>
    <s v="http://www.kcscstmmouldingswindows.com"/>
    <s v="305"/>
    <s v="Pamella  Schmierer"/>
    <n v="31"/>
    <n v="18"/>
    <x v="4"/>
    <x v="31"/>
  </r>
  <r>
    <s v="Glory"/>
    <s v="Kulzer"/>
    <s v="Comfort Inn"/>
    <s v="55892 Jacksonville Rd"/>
    <s v="Owings Mills"/>
    <s v="Baltimore"/>
    <s v="MD"/>
    <n v="21117"/>
    <s v="410-224-9462"/>
    <s v="410-916-8015"/>
    <s v="gkulzer@kulzer.org"/>
    <s v="http://www.comfortinn.com"/>
    <s v="410"/>
    <s v="Glory  Kulzer"/>
    <n v="18"/>
    <n v="8"/>
    <x v="6"/>
    <x v="32"/>
  </r>
  <r>
    <s v="Shawna"/>
    <s v="Palaspas"/>
    <s v="Windsor"/>
    <s v=" James L Esq"/>
    <s v="5 N Cleveland Massillon Rd"/>
    <s v="Thousand Oaks"/>
    <s v="Ventura"/>
    <s v="CA"/>
    <n v="91362"/>
    <s v="805-275-3566"/>
    <s v="805-638-6617"/>
    <s v="shawna_palaspas@palaspas.org"/>
    <s v="805"/>
    <s v="Shawna  Palaspas"/>
    <n v="12"/>
    <e v="#VALUE!"/>
    <x v="0"/>
    <x v="0"/>
  </r>
  <r>
    <s v="Brandon"/>
    <s v="Callaro"/>
    <s v="Jackson Shields Yeiser"/>
    <s v="7 Benton Dr"/>
    <s v="Honolulu"/>
    <s v="Honolulu"/>
    <s v="HI"/>
    <n v="96819"/>
    <s v="808-215-6832"/>
    <s v="808-240-5168"/>
    <s v="brandon_callaro@hotmail.com"/>
    <s v="http://www.jacksonshieldsyeiser.com"/>
    <s v="808"/>
    <s v="Brandon  Callaro"/>
    <n v="27"/>
    <n v="16"/>
    <x v="1"/>
    <x v="1"/>
  </r>
  <r>
    <s v="Scarlet"/>
    <s v="Cartan"/>
    <s v="Box"/>
    <s v=" J Calvin Esq"/>
    <s v="9390 S Howell Ave"/>
    <s v="Albany"/>
    <s v="Dougherty"/>
    <s v="GA"/>
    <n v="31701"/>
    <s v="229-735-3378"/>
    <s v="229-365-9658"/>
    <s v="scarlet.cartan@yahoo.com"/>
    <s v="229"/>
    <s v="Scarlet  Cartan"/>
    <n v="12"/>
    <e v="#VALUE!"/>
    <x v="0"/>
    <x v="0"/>
  </r>
  <r>
    <s v="Oretha"/>
    <s v="Menter"/>
    <s v="Custom Engineering Inc"/>
    <s v="8 County Center Dr #647"/>
    <s v="Boston"/>
    <s v="Suffolk"/>
    <s v="MA"/>
    <n v="2210"/>
    <s v="617-418-5043"/>
    <s v="617-697-6024"/>
    <s v="oretha_menter@yahoo.com"/>
    <s v="http://www.customengineeringinc.com"/>
    <s v="617"/>
    <s v="Oretha  Menter"/>
    <n v="23"/>
    <n v="14"/>
    <x v="3"/>
    <x v="3"/>
  </r>
  <r>
    <s v="Ty"/>
    <s v="Smith"/>
    <s v="Bresler Eitel Framg Gllry Ltd"/>
    <s v="4646 Kaahumanu St"/>
    <s v="Hackensack"/>
    <s v="Bergen"/>
    <s v="NJ"/>
    <n v="7601"/>
    <s v="201-672-1553"/>
    <s v="201-995-3149"/>
    <s v="tsmith@aol.com"/>
    <s v="http://www.breslereitelframggllryltd.com"/>
    <s v="201"/>
    <s v="Ty  Smith"/>
    <n v="14"/>
    <n v="7"/>
    <x v="2"/>
    <x v="5"/>
  </r>
  <r>
    <s v="Xuan"/>
    <s v="Rochin"/>
    <s v="Carol"/>
    <s v=" Drake Sparks Esq"/>
    <s v="2 Monroe St"/>
    <s v="San Mateo"/>
    <s v="San Mateo"/>
    <s v="CA"/>
    <n v="94403"/>
    <s v="650-933-5072"/>
    <s v="650-247-2625"/>
    <s v="xuan@gmail.com"/>
    <s v="650"/>
    <s v="Xuan  Rochin"/>
    <n v="12"/>
    <e v="#VALUE!"/>
    <x v="0"/>
    <x v="0"/>
  </r>
  <r>
    <s v="Lindsey"/>
    <s v="Dilello"/>
    <s v="Biltmore Investors Bank"/>
    <s v="52777 Leaders Heights Rd"/>
    <s v="Ontario"/>
    <s v="San Bernardino"/>
    <s v="CA"/>
    <n v="91761"/>
    <s v="909-639-9887"/>
    <s v="909-589-1693"/>
    <s v="lindsey.dilello@hotmail.com"/>
    <s v="http://www.biltmoreinvestorsbank.com"/>
    <s v="909"/>
    <s v="Lindsey  Dilello"/>
    <n v="27"/>
    <n v="16"/>
    <x v="1"/>
    <x v="1"/>
  </r>
  <r>
    <s v="Devora"/>
    <s v="Perez"/>
    <s v="Desco Equipment Corp"/>
    <s v="72868 Blackington Ave"/>
    <s v="Oakland"/>
    <s v="Alameda"/>
    <s v="CA"/>
    <n v="94606"/>
    <s v="510-955-3016"/>
    <s v="510-755-9274"/>
    <s v="devora_perez@perez.org"/>
    <s v="http://www.descoequipmentcorp.com"/>
    <s v="510"/>
    <s v="Devora  Perez"/>
    <n v="22"/>
    <n v="13"/>
    <x v="3"/>
    <x v="33"/>
  </r>
  <r>
    <s v="Herman"/>
    <s v="Demesa"/>
    <s v="Merlin Electric Co"/>
    <s v="9 Norristown Rd"/>
    <s v="Troy"/>
    <s v="Rensselaer"/>
    <s v="NY"/>
    <n v="12180"/>
    <s v="518-497-2940"/>
    <s v="518-931-7852"/>
    <s v="hdemesa@cox.net"/>
    <s v="http://www.merlinelectricco.com"/>
    <s v="518"/>
    <s v="Herman  Demesa"/>
    <n v="15"/>
    <n v="8"/>
    <x v="2"/>
    <x v="2"/>
  </r>
  <r>
    <s v="Rory"/>
    <s v="Papasergi"/>
    <s v="Bailey Cntl Co Div Babcock"/>
    <s v="83 County Road 437 #8581"/>
    <s v="Clarks Summit"/>
    <s v="Lackawanna"/>
    <s v="PA"/>
    <n v="18411"/>
    <s v="570-867-7489"/>
    <s v="570-469-8401"/>
    <s v="rpapasergi@cox.net"/>
    <s v="http://www.baileycntlcodivbabcock.com"/>
    <s v="570"/>
    <s v="Rory  Papasergi"/>
    <n v="18"/>
    <n v="11"/>
    <x v="2"/>
    <x v="2"/>
  </r>
  <r>
    <s v="Talia"/>
    <s v="Riopelle"/>
    <s v="Ford Brothers Wholesale Inc"/>
    <s v="1 N Harlem Ave #9"/>
    <s v="Orange"/>
    <s v="Essex"/>
    <s v="NJ"/>
    <n v="7050"/>
    <s v="973-245-2133"/>
    <s v="973-818-9788"/>
    <s v="talia_riopelle@aol.com"/>
    <s v="http://www.fordbrotherswholesaleinc.com"/>
    <s v="973"/>
    <s v="Talia  Riopelle"/>
    <n v="22"/>
    <n v="15"/>
    <x v="2"/>
    <x v="5"/>
  </r>
  <r>
    <s v="Van"/>
    <s v="Shire"/>
    <s v="Cambridge Inn"/>
    <s v="90131 J St"/>
    <s v="Pittstown"/>
    <s v="Hunterdon"/>
    <s v="NJ"/>
    <n v="8867"/>
    <s v="908-409-2890"/>
    <s v="908-448-1209"/>
    <s v="van.shire@shire.com"/>
    <s v="http://www.cambridgeinn.com"/>
    <s v="908"/>
    <s v="Van  Shire"/>
    <n v="19"/>
    <n v="10"/>
    <x v="3"/>
    <x v="34"/>
  </r>
  <r>
    <s v="Lucina"/>
    <s v="Lary"/>
    <s v="Matricciani"/>
    <s v=" Albert J Jr"/>
    <s v="8597 W National Ave"/>
    <s v="Cocoa"/>
    <s v="Brevard"/>
    <s v="FL"/>
    <n v="32922"/>
    <s v="321-749-4981"/>
    <s v="321-632-4668"/>
    <s v="lucina_lary@cox.net"/>
    <s v="321"/>
    <s v="Lucina  Lary"/>
    <n v="12"/>
    <e v="#VALUE!"/>
    <x v="0"/>
    <x v="0"/>
  </r>
  <r>
    <s v="Bok"/>
    <s v="Isaacs"/>
    <s v="Nelson Hawaiian Ltd"/>
    <s v="6 Gilson St"/>
    <s v="Bronx"/>
    <s v="Bronx"/>
    <s v="NY"/>
    <n v="10468"/>
    <s v="718-809-3762"/>
    <s v="718-478-8568"/>
    <s v="bok.isaacs@aol.com"/>
    <s v="http://www.nelsonhawaiianltd.com"/>
    <s v="718"/>
    <s v="Bok  Isaacs"/>
    <n v="18"/>
    <n v="11"/>
    <x v="2"/>
    <x v="5"/>
  </r>
  <r>
    <s v="Rolande"/>
    <s v="Spickerman"/>
    <s v="Neland Travel Agency"/>
    <s v="65 W Maple Ave"/>
    <s v="Pearl City"/>
    <s v="Honolulu"/>
    <s v="HI"/>
    <n v="96782"/>
    <s v="808-315-3077"/>
    <s v="808-526-5863"/>
    <s v="rolande.spickerman@spickerman.com"/>
    <s v="http://www.nelandtravelagency.com"/>
    <s v="808"/>
    <s v="Rolande  Spickerman"/>
    <n v="33"/>
    <n v="19"/>
    <x v="7"/>
    <x v="35"/>
  </r>
  <r>
    <s v="Howard"/>
    <s v="Paulas"/>
    <s v="Asendorf"/>
    <s v=" J Alan Esq"/>
    <s v="866 34th Ave"/>
    <s v="Denver"/>
    <s v="Denver"/>
    <s v="CO"/>
    <n v="80231"/>
    <s v="303-623-4241"/>
    <s v="303-692-3118"/>
    <s v="hpaulas@gmail.com"/>
    <s v="303"/>
    <s v="Howard  Paulas"/>
    <n v="12"/>
    <e v="#VALUE!"/>
    <x v="0"/>
    <x v="0"/>
  </r>
  <r>
    <s v="Kimbery"/>
    <s v="Madarang"/>
    <s v="Silberman"/>
    <s v=" Arthur L Esq"/>
    <s v="798 Lund Farm Way"/>
    <s v="Rockaway"/>
    <s v="Morris"/>
    <s v="NJ"/>
    <n v="7866"/>
    <s v="973-310-1634"/>
    <s v="973-225-6259"/>
    <s v="kimbery_madarang@cox.net"/>
    <s v="973"/>
    <s v="Kimbery  Madarang"/>
    <n v="12"/>
    <e v="#VALUE!"/>
    <x v="0"/>
    <x v="0"/>
  </r>
  <r>
    <s v="Thurman"/>
    <s v="Manno"/>
    <s v="Honey Bee Breeding Genetics &amp;"/>
    <s v="9387 Charcot Ave"/>
    <s v="Absecon"/>
    <s v="Atlantic"/>
    <s v="NJ"/>
    <n v="8201"/>
    <s v="609-524-3586"/>
    <s v="609-234-8376"/>
    <s v="thurman.manno@yahoo.com"/>
    <s v="http://www.honeybeebreedinggenetics.com"/>
    <s v="609"/>
    <s v="Thurman  Manno"/>
    <n v="23"/>
    <n v="14"/>
    <x v="3"/>
    <x v="3"/>
  </r>
  <r>
    <s v="Becky"/>
    <s v="Mirafuentes"/>
    <s v="Wells Kravitz Schnitzer"/>
    <s v="30553 Washington Rd"/>
    <s v="Plainfield"/>
    <s v="Union"/>
    <s v="NJ"/>
    <n v="7062"/>
    <s v="908-877-8409"/>
    <s v="908-426-8272"/>
    <s v="becky.mirafuentes@mirafuentes.com"/>
    <s v="http://www.wellskravitzschnitzer.com"/>
    <s v="908"/>
    <s v="Becky  Mirafuentes"/>
    <n v="33"/>
    <n v="18"/>
    <x v="8"/>
    <x v="36"/>
  </r>
  <r>
    <s v="Beatriz"/>
    <s v="Corrington"/>
    <s v="Prohab Rehabilitation Servs"/>
    <s v="481 W Lemon St"/>
    <s v="Middleboro"/>
    <s v="Plymouth"/>
    <s v="MA"/>
    <n v="2346"/>
    <s v="508-584-4279"/>
    <s v="508-315-3867"/>
    <s v="beatriz@yahoo.com"/>
    <s v="http://www.prohabrehabilitationservs.com"/>
    <s v="508"/>
    <s v="Beatriz  Corrington"/>
    <n v="17"/>
    <n v="8"/>
    <x v="3"/>
    <x v="3"/>
  </r>
  <r>
    <s v="Marti"/>
    <s v="Maybury"/>
    <s v="Eldridge"/>
    <s v=" Kristin K Esq"/>
    <s v="4 Warehouse Point Rd #7"/>
    <s v="Chicago"/>
    <s v="Cook"/>
    <s v="IL"/>
    <n v="60638"/>
    <s v="773-775-4522"/>
    <s v="773-539-1058"/>
    <s v="marti.maybury@yahoo.com"/>
    <s v="773"/>
    <s v="Marti  Maybury"/>
    <n v="12"/>
    <e v="#VALUE!"/>
    <x v="0"/>
    <x v="0"/>
  </r>
  <r>
    <s v="Nieves"/>
    <s v="Gotter"/>
    <s v="Vlahos"/>
    <s v=" John J Esq"/>
    <s v="4940 Pulaski Park Dr"/>
    <s v="Portland"/>
    <s v="Multnomah"/>
    <s v="OR"/>
    <n v="97202"/>
    <s v="503-527-5274"/>
    <s v="503-455-3094"/>
    <s v="nieves_gotter@gmail.com"/>
    <s v="503"/>
    <s v="Nieves  Gotter"/>
    <n v="12"/>
    <e v="#VALUE!"/>
    <x v="0"/>
    <x v="0"/>
  </r>
  <r>
    <s v="Leatha"/>
    <s v="Hagele"/>
    <s v="Ninas Indian Grs &amp; Videos"/>
    <s v="627 Walford Ave"/>
    <s v="Dallas"/>
    <s v="Dallas"/>
    <s v="TX"/>
    <n v="75227"/>
    <s v="214-339-1809"/>
    <s v="214-225-5850"/>
    <s v="lhagele@cox.net"/>
    <s v="http://www.ninasindiangrsvideos.com"/>
    <s v="214"/>
    <s v="Leatha  Hagele"/>
    <n v="15"/>
    <n v="8"/>
    <x v="2"/>
    <x v="2"/>
  </r>
  <r>
    <s v="Valentin"/>
    <s v="Klimek"/>
    <s v="Schmid"/>
    <s v=" Gayanne K Esq"/>
    <s v="137 Pioneer Way"/>
    <s v="Chicago"/>
    <s v="Cook"/>
    <s v="IL"/>
    <n v="60604"/>
    <s v="312-303-5453"/>
    <s v="312-512-2338"/>
    <s v="vklimek@klimek.org"/>
    <s v="312"/>
    <s v="Valentin  Klimek"/>
    <n v="12"/>
    <e v="#VALUE!"/>
    <x v="0"/>
    <x v="0"/>
  </r>
  <r>
    <s v="Melissa"/>
    <s v="Wiklund"/>
    <s v="Moapa Valley Federal Credit Un"/>
    <s v="61 13 Stoneridge #835"/>
    <s v="Findlay"/>
    <s v="Hancock"/>
    <s v="OH"/>
    <n v="45840"/>
    <s v="419-939-3613"/>
    <s v="419-254-4591"/>
    <s v="melissa@cox.net"/>
    <s v="http://www.moapavalleyfederalcreditun.com"/>
    <s v="419"/>
    <s v="Melissa  Wiklund"/>
    <n v="15"/>
    <n v="8"/>
    <x v="2"/>
    <x v="2"/>
  </r>
  <r>
    <s v="Sheridan"/>
    <s v="Zane"/>
    <s v="Kentucky Tennessee Clay Co"/>
    <s v="2409 Alabama Rd"/>
    <s v="Riverside"/>
    <s v="Riverside"/>
    <s v="CA"/>
    <n v="92501"/>
    <s v="951-645-3605"/>
    <s v="951-248-6822"/>
    <s v="sheridan.zane@zane.com"/>
    <s v="http://www.kentuckytennesseeclayco.com"/>
    <s v="951"/>
    <s v="Sheridan  Zane"/>
    <n v="22"/>
    <n v="14"/>
    <x v="9"/>
    <x v="37"/>
  </r>
  <r>
    <s v="Bulah"/>
    <s v="Padilla"/>
    <s v="Admiral Party Rentals &amp; Sales"/>
    <s v="8927 Vandever Ave"/>
    <s v="Waco"/>
    <s v="McLennan"/>
    <s v="TX"/>
    <n v="76707"/>
    <s v="254-463-4368"/>
    <s v="254-816-8417"/>
    <s v="bulah_padilla@hotmail.com"/>
    <s v="http://www.admiralpartyrentalssales.com"/>
    <s v="254"/>
    <s v="Bulah  Padilla"/>
    <n v="25"/>
    <n v="14"/>
    <x v="1"/>
    <x v="1"/>
  </r>
  <r>
    <s v="Audra"/>
    <s v="Kohnert"/>
    <s v="Nelson"/>
    <s v=" Karolyn King Esq"/>
    <s v="134 Lewis Rd"/>
    <s v="Nashville"/>
    <s v="Davidson"/>
    <s v="TN"/>
    <n v="37211"/>
    <s v="615-406-7854"/>
    <s v="615-448-9249"/>
    <s v="audra@kohnert.com"/>
    <s v="615"/>
    <s v="Audra  Kohnert"/>
    <n v="12"/>
    <e v="#VALUE!"/>
    <x v="0"/>
    <x v="0"/>
  </r>
  <r>
    <s v="Daren"/>
    <s v="Weirather"/>
    <s v="Panasystems"/>
    <s v="9 N College Ave #3"/>
    <s v="Milwaukee"/>
    <s v="Milwaukee"/>
    <s v="WI"/>
    <n v="53216"/>
    <s v="414-959-2540"/>
    <s v="414-838-3151"/>
    <s v="dweirather@aol.com"/>
    <s v="http://www.panasystems.com"/>
    <s v="414"/>
    <s v="Daren  Weirather"/>
    <n v="18"/>
    <n v="11"/>
    <x v="2"/>
    <x v="5"/>
  </r>
  <r>
    <s v="Fernanda"/>
    <s v="Jillson"/>
    <s v="Shank"/>
    <s v=" Edward L Esq"/>
    <s v="60480 Old Us Highway 51"/>
    <s v="Preston"/>
    <s v="Caroline"/>
    <s v="MD"/>
    <n v="21655"/>
    <s v="410-387-5260"/>
    <s v="410-724-6472"/>
    <s v="fjillson@aol.com"/>
    <s v="410"/>
    <s v="Fernanda  Jillson"/>
    <n v="12"/>
    <e v="#VALUE!"/>
    <x v="0"/>
    <x v="0"/>
  </r>
  <r>
    <s v="Gearldine"/>
    <s v="Gellinger"/>
    <s v="Megibow &amp; Edwards"/>
    <s v="4 Bloomfield Ave"/>
    <s v="Irving"/>
    <s v="Dallas"/>
    <s v="TX"/>
    <n v="75061"/>
    <s v="972-934-6914"/>
    <s v="972-821-7118"/>
    <s v="gearldine_gellinger@gellinger.com"/>
    <s v="http://www.megibowedwards.com"/>
    <s v="972"/>
    <s v="Gearldine  Gellinger"/>
    <n v="33"/>
    <n v="20"/>
    <x v="4"/>
    <x v="38"/>
  </r>
  <r>
    <s v="Chau"/>
    <s v="Kitzman"/>
    <s v="Benoff"/>
    <s v=" Edward Esq"/>
    <s v="429 Tiger Ln"/>
    <s v="Beverly Hills"/>
    <s v="Los Angeles"/>
    <s v="CA"/>
    <n v="90212"/>
    <s v="310-560-8022"/>
    <s v="310-969-7230"/>
    <s v="chau@gmail.com"/>
    <s v="310"/>
    <s v="Chau  Kitzman"/>
    <n v="12"/>
    <e v="#VALUE!"/>
    <x v="0"/>
    <x v="0"/>
  </r>
  <r>
    <s v="Theola"/>
    <s v="Frey"/>
    <s v="Woodbridge Free Public Library"/>
    <s v="54169 N Main St"/>
    <s v="Massapequa"/>
    <s v="Nassau"/>
    <s v="NY"/>
    <n v="11758"/>
    <s v="516-948-5768"/>
    <s v="516-357-3362"/>
    <s v="theola_frey@frey.com"/>
    <s v="http://www.woodbridgefreepubliclibrary.com"/>
    <s v="516"/>
    <s v="Theola  Frey"/>
    <n v="20"/>
    <n v="12"/>
    <x v="9"/>
    <x v="39"/>
  </r>
  <r>
    <s v="Cheryl"/>
    <s v="Haroldson"/>
    <s v="New York Life John Thune"/>
    <s v="92 Main St"/>
    <s v="Atlantic City"/>
    <s v="Atlantic"/>
    <s v="NJ"/>
    <n v="8401"/>
    <s v="609-518-7697"/>
    <s v="609-263-9243"/>
    <s v="cheryl@haroldson.org"/>
    <s v="http://www.newyorklifejohnthune.com"/>
    <s v="609"/>
    <s v="Cheryl  Haroldson"/>
    <n v="20"/>
    <n v="7"/>
    <x v="4"/>
    <x v="40"/>
  </r>
  <r>
    <s v="Laticia"/>
    <s v="Merced"/>
    <s v="Alinabal Inc"/>
    <s v="72 Mannix Dr"/>
    <s v="Cincinnati"/>
    <s v="Hamilton"/>
    <s v="OH"/>
    <n v="45203"/>
    <s v="513-508-7371"/>
    <s v="513-418-1566"/>
    <s v="lmerced@gmail.com"/>
    <s v="http://www.alinabalinc.com"/>
    <s v="513"/>
    <s v="Laticia  Merced"/>
    <n v="17"/>
    <n v="8"/>
    <x v="3"/>
    <x v="4"/>
  </r>
  <r>
    <s v="Carissa"/>
    <s v="Batman"/>
    <s v="Poletto"/>
    <s v=" Kim David Esq"/>
    <s v="12270 Caton Center Dr"/>
    <s v="Eugene"/>
    <s v="Lane"/>
    <s v="OR"/>
    <n v="97401"/>
    <s v="541-326-4074"/>
    <s v="541-801-5717"/>
    <s v="carissa.batman@yahoo.com"/>
    <s v="541"/>
    <s v="Carissa  Batman"/>
    <n v="12"/>
    <e v="#VALUE!"/>
    <x v="0"/>
    <x v="0"/>
  </r>
  <r>
    <s v="Lezlie"/>
    <s v="Craghead"/>
    <s v="Chang"/>
    <s v=" Carolyn Esq"/>
    <s v="749 W 18th St #45"/>
    <s v="Smithfield"/>
    <s v="Johnston"/>
    <s v="NC"/>
    <n v="27577"/>
    <s v="919-533-3762"/>
    <s v="919-885-2453"/>
    <s v="lezlie.craghead@craghead.org"/>
    <s v="919"/>
    <s v="Lezlie  Craghead"/>
    <n v="12"/>
    <e v="#VALUE!"/>
    <x v="0"/>
    <x v="0"/>
  </r>
  <r>
    <s v="Ozell"/>
    <s v="Shealy"/>
    <s v="Silver Bros Inc"/>
    <s v="8 Industry Ln"/>
    <s v="New York"/>
    <s v="New York"/>
    <s v="NY"/>
    <n v="10002"/>
    <s v="212-332-8435"/>
    <s v="212-880-8865"/>
    <s v="oshealy@hotmail.com"/>
    <s v="http://www.silverbrosinc.com"/>
    <s v="212"/>
    <s v="Ozell  Shealy"/>
    <n v="19"/>
    <n v="8"/>
    <x v="1"/>
    <x v="1"/>
  </r>
  <r>
    <s v="Arminda"/>
    <s v="Parvis"/>
    <s v="Newtec Inc"/>
    <s v="1 Huntwood Ave"/>
    <s v="Phoenix"/>
    <s v="Maricopa"/>
    <s v="AZ"/>
    <n v="85017"/>
    <s v="602-906-9419"/>
    <s v="602-277-3025"/>
    <s v="arminda@parvis.com"/>
    <s v="http://www.newtecinc.com"/>
    <s v="602"/>
    <s v="Arminda  Parvis"/>
    <n v="18"/>
    <n v="8"/>
    <x v="6"/>
    <x v="41"/>
  </r>
  <r>
    <s v="Reita"/>
    <s v="Leto"/>
    <s v="Creative Business Systems"/>
    <s v="55262 N French Rd"/>
    <s v="Indianapolis"/>
    <s v="Marion"/>
    <s v="IN"/>
    <n v="46240"/>
    <s v="317-234-1135"/>
    <s v="317-787-5514"/>
    <s v="reita.leto@gmail.com"/>
    <s v="http://www.creativebusinesssystems.com"/>
    <s v="317"/>
    <s v="Reita  Leto"/>
    <n v="20"/>
    <n v="11"/>
    <x v="3"/>
    <x v="4"/>
  </r>
  <r>
    <s v="Yolando"/>
    <s v="Luczki"/>
    <s v="Dal Tile Corporation"/>
    <s v="422 E 21st St"/>
    <s v="Syracuse"/>
    <s v="Onondaga"/>
    <s v="NY"/>
    <n v="13214"/>
    <s v="315-304-4759"/>
    <s v="315-640-6357"/>
    <s v="yolando@cox.net"/>
    <s v="http://www.daltilecorporation.com"/>
    <s v="315"/>
    <s v="Yolando  Luczki"/>
    <n v="15"/>
    <n v="8"/>
    <x v="2"/>
    <x v="2"/>
  </r>
  <r>
    <s v="Lizette"/>
    <s v="Stem"/>
    <s v="Edward S Katz"/>
    <s v="501 N 19th Ave"/>
    <s v="Cherry Hill"/>
    <s v="Camden"/>
    <s v="NJ"/>
    <n v="8002"/>
    <s v="856-487-5412"/>
    <s v="856-702-3676"/>
    <s v="lizette.stem@aol.com"/>
    <s v="http://www.edwardskatz.com"/>
    <s v="856"/>
    <s v="Lizette  Stem"/>
    <n v="20"/>
    <n v="13"/>
    <x v="2"/>
    <x v="5"/>
  </r>
  <r>
    <s v="Gregoria"/>
    <s v="Pawlowicz"/>
    <s v="Oh My Goodknits Inc"/>
    <s v="455 N Main Ave"/>
    <s v="Garden City"/>
    <s v="Nassau"/>
    <s v="NY"/>
    <n v="11530"/>
    <s v="516-212-1915"/>
    <s v="516-376-4230"/>
    <s v="gpawlowicz@yahoo.com"/>
    <s v="http://www.ohmygoodknitsinc.com"/>
    <s v="516"/>
    <s v="Gregoria  Pawlowicz"/>
    <n v="20"/>
    <n v="11"/>
    <x v="3"/>
    <x v="3"/>
  </r>
  <r>
    <s v="Carin"/>
    <s v="Deleo"/>
    <s v="Redeker"/>
    <s v=" Debbie"/>
    <s v="1844 Southern Blvd"/>
    <s v="Little Rock"/>
    <s v="Pulaski"/>
    <s v="AR"/>
    <n v="72202"/>
    <s v="501-308-1040"/>
    <s v="501-409-6072"/>
    <s v="cdeleo@deleo.com"/>
    <s v="501"/>
    <s v="Carin  Deleo"/>
    <n v="12"/>
    <e v="#VALUE!"/>
    <x v="0"/>
    <x v="0"/>
  </r>
  <r>
    <s v="Chantell"/>
    <s v="Maynerich"/>
    <s v="Desert Sands Motel"/>
    <s v="2023 Greg St"/>
    <s v="Saint Paul"/>
    <s v="Ramsey"/>
    <s v="MN"/>
    <n v="55101"/>
    <s v="651-591-2583"/>
    <s v="651-776-9688"/>
    <s v="chantell@yahoo.com"/>
    <s v="http://www.desertsandsmotel.com"/>
    <s v="651"/>
    <s v="Chantell  Maynerich"/>
    <n v="18"/>
    <n v="9"/>
    <x v="3"/>
    <x v="3"/>
  </r>
  <r>
    <s v="Dierdre"/>
    <s v="Yum"/>
    <s v="Cummins Southern Plains Inc"/>
    <s v="63381 Jenks Ave"/>
    <s v="Philadelphia"/>
    <s v="Philadelphia"/>
    <s v="PA"/>
    <n v="19134"/>
    <s v="215-325-3042"/>
    <s v="215-346-4666"/>
    <s v="dyum@yahoo.com"/>
    <s v="http://www.cumminssouthernplainsinc.com"/>
    <s v="215"/>
    <s v="Dierdre  Yum"/>
    <n v="14"/>
    <n v="5"/>
    <x v="3"/>
    <x v="3"/>
  </r>
  <r>
    <s v="Larae"/>
    <s v="Gudroe"/>
    <s v="Lehigh Furn Divsn Lehigh"/>
    <s v="6651 Municipal Rd"/>
    <s v="Houma"/>
    <s v="Terrebonne"/>
    <s v="LA"/>
    <n v="70360"/>
    <s v="985-890-7262"/>
    <s v="985-261-5783"/>
    <s v="larae_gudroe@gmail.com"/>
    <s v="http://www.lehighfurndivsnlehigh.com"/>
    <s v="985"/>
    <s v="Larae  Gudroe"/>
    <n v="22"/>
    <n v="13"/>
    <x v="3"/>
    <x v="4"/>
  </r>
  <r>
    <s v="Latrice"/>
    <s v="Tolfree"/>
    <s v="United Van Lines Agent"/>
    <s v="81 Norris Ave #525"/>
    <s v="Ronkonkoma"/>
    <s v="Suffolk"/>
    <s v="NY"/>
    <n v="11779"/>
    <s v="631-957-7624"/>
    <s v="631-998-2102"/>
    <s v="latrice.tolfree@hotmail.com"/>
    <s v="http://www.unitedvanlinesagent.com"/>
    <s v="631"/>
    <s v="Latrice  Tolfree"/>
    <n v="27"/>
    <n v="16"/>
    <x v="1"/>
    <x v="1"/>
  </r>
  <r>
    <s v="Kerry"/>
    <s v="Theodorov"/>
    <s v="Capitol Reporters"/>
    <s v="6916 W Main St"/>
    <s v="Sacramento"/>
    <s v="Sacramento"/>
    <s v="CA"/>
    <n v="95827"/>
    <s v="916-591-3277"/>
    <s v="916-770-7448"/>
    <s v="kerry.theodorov@gmail.com"/>
    <s v="http://www.capitolreporters.com"/>
    <s v="916"/>
    <s v="Kerry  Theodorov"/>
    <n v="25"/>
    <n v="16"/>
    <x v="3"/>
    <x v="4"/>
  </r>
  <r>
    <s v="Dorthy"/>
    <s v="Hidvegi"/>
    <s v="Kwik Kopy Printing"/>
    <s v="9635 S Main St"/>
    <s v="Boise"/>
    <s v="Ada"/>
    <s v="ID"/>
    <n v="83704"/>
    <s v="208-649-2373"/>
    <s v="208-690-3315"/>
    <s v="dhidvegi@yahoo.com"/>
    <s v="http://www.kwikkopyprinting.com"/>
    <s v="208"/>
    <s v="Dorthy  Hidvegi"/>
    <n v="18"/>
    <n v="9"/>
    <x v="3"/>
    <x v="3"/>
  </r>
  <r>
    <s v="Fannie"/>
    <s v="Lungren"/>
    <s v="Centro Inc"/>
    <s v="17 Us Highway 111"/>
    <s v="Round Rock"/>
    <s v="Williamson"/>
    <s v="TX"/>
    <n v="78664"/>
    <s v="512-587-5746"/>
    <s v="512-528-9933"/>
    <s v="fannie.lungren@yahoo.com"/>
    <s v="http://www.centroinc.com"/>
    <s v="512"/>
    <s v="Fannie  Lungren"/>
    <n v="24"/>
    <n v="15"/>
    <x v="3"/>
    <x v="3"/>
  </r>
  <r>
    <s v="Evangelina"/>
    <s v="Radde"/>
    <s v="Campbell"/>
    <s v=" Jan Esq"/>
    <s v="992 Civic Center Dr"/>
    <s v="Philadelphia"/>
    <s v="Philadelphia"/>
    <s v="PA"/>
    <n v="19123"/>
    <s v="215-964-3284"/>
    <s v="215-417-5612"/>
    <s v="evangelina@aol.com"/>
    <s v="215"/>
    <s v="Evangelina  Radde"/>
    <n v="12"/>
    <e v="#VALUE!"/>
    <x v="0"/>
    <x v="0"/>
  </r>
  <r>
    <s v="Novella"/>
    <s v="Degroot"/>
    <s v="Evans"/>
    <s v=" C Kelly Esq"/>
    <s v="303 N Radcliffe St"/>
    <s v="Hilo"/>
    <s v="Hawaii"/>
    <s v="HI"/>
    <n v="96720"/>
    <s v="808-477-4775"/>
    <s v="808-746-1865"/>
    <s v="novella_degroot@degroot.org"/>
    <s v="808"/>
    <s v="Novella  Degroot"/>
    <n v="12"/>
    <e v="#VALUE!"/>
    <x v="0"/>
    <x v="0"/>
  </r>
  <r>
    <s v="Clay"/>
    <s v="Hoa"/>
    <s v="Scat Enterprises"/>
    <s v="73 Saint Ann St #86"/>
    <s v="Reno"/>
    <s v="Washoe"/>
    <s v="NV"/>
    <n v="89502"/>
    <s v="775-501-8109"/>
    <s v="775-848-9135"/>
    <s v="choa@hoa.org"/>
    <s v="http://www.scatenterprises.com"/>
    <s v="775"/>
    <s v="Clay  Hoa"/>
    <n v="12"/>
    <n v="5"/>
    <x v="2"/>
    <x v="42"/>
  </r>
  <r>
    <s v="Jennifer"/>
    <s v="Fallick"/>
    <s v="Nagle"/>
    <s v=" Daniel J Esq"/>
    <s v="44 58th St"/>
    <s v="Wheeling"/>
    <s v="Cook"/>
    <s v="IL"/>
    <n v="60090"/>
    <s v="847-979-9545"/>
    <s v="847-800-3054"/>
    <s v="jfallick@yahoo.com"/>
    <s v="847"/>
    <s v="Jennifer  Fallick"/>
    <n v="12"/>
    <e v="#VALUE!"/>
    <x v="0"/>
    <x v="0"/>
  </r>
  <r>
    <s v="Irma"/>
    <s v="Wolfgramm"/>
    <s v="Serendiquity Bed &amp; Breakfast"/>
    <s v="9745 W Main St"/>
    <s v="Randolph"/>
    <s v="Morris"/>
    <s v="NJ"/>
    <n v="7869"/>
    <s v="973-545-7355"/>
    <s v="973-868-8660"/>
    <s v="irma.wolfgramm@hotmail.com"/>
    <s v="http://www.serendiquitybedbreakfast.com"/>
    <s v="973"/>
    <s v="Irma  Wolfgramm"/>
    <n v="26"/>
    <n v="15"/>
    <x v="1"/>
    <x v="1"/>
  </r>
  <r>
    <s v="Eun"/>
    <s v="Coody"/>
    <s v="Ray Carolyne Realty"/>
    <s v="84 Bloomfield Ave"/>
    <s v="Spartanburg"/>
    <s v="Spartanburg"/>
    <s v="SC"/>
    <n v="29301"/>
    <s v="864-256-3620"/>
    <s v="864-594-4578"/>
    <s v="eun@yahoo.com"/>
    <s v="http://www.raycarolynerealty.com"/>
    <s v="864"/>
    <s v="Eun  Coody"/>
    <n v="13"/>
    <n v="4"/>
    <x v="3"/>
    <x v="3"/>
  </r>
  <r>
    <s v="Sylvia"/>
    <s v="Cousey"/>
    <s v="Berg"/>
    <s v=" Charles E"/>
    <s v="287 Youngstown Warren Rd"/>
    <s v="Hampstead"/>
    <s v="Carroll"/>
    <s v="MD"/>
    <n v="21074"/>
    <s v="410-209-9545"/>
    <s v="410-863-8263"/>
    <s v="sylvia_cousey@cousey.org"/>
    <s v="410"/>
    <s v="Sylvia  Cousey"/>
    <n v="12"/>
    <e v="#VALUE!"/>
    <x v="0"/>
    <x v="0"/>
  </r>
  <r>
    <s v="Nana"/>
    <s v="Wrinkles"/>
    <s v="Ray"/>
    <s v=" Milbern D"/>
    <s v="6 Van Buren St"/>
    <s v="Mount Vernon"/>
    <s v="Westchester"/>
    <s v="NY"/>
    <n v="10553"/>
    <s v="914-855-2115"/>
    <s v="914-796-3775"/>
    <s v="nana@aol.com"/>
    <s v="914"/>
    <s v="Nana  Wrinkles"/>
    <n v="12"/>
    <e v="#VALUE!"/>
    <x v="0"/>
    <x v="0"/>
  </r>
  <r>
    <s v="Layla"/>
    <s v="Springe"/>
    <s v="Chadds Ford Winery"/>
    <s v="229 N Forty Driv"/>
    <s v="New York"/>
    <s v="New York"/>
    <s v="NY"/>
    <n v="10011"/>
    <s v="212-260-3151"/>
    <s v="212-253-7448"/>
    <s v="layla.springe@cox.net"/>
    <s v="http://www.chaddsfordwinery.com"/>
    <s v="212"/>
    <s v="Layla  Springe"/>
    <n v="21"/>
    <n v="14"/>
    <x v="2"/>
    <x v="2"/>
  </r>
  <r>
    <s v="Joesph"/>
    <s v="Degonia"/>
    <s v="A R Packaging"/>
    <s v="2887 Knowlton St #5435"/>
    <s v="Berkeley"/>
    <s v="Alameda"/>
    <s v="CA"/>
    <n v="94710"/>
    <s v="510-677-9785"/>
    <s v="510-942-5916"/>
    <s v="joesph_degonia@degonia.org"/>
    <s v="http://www.arpackaging.com"/>
    <s v="510"/>
    <s v="Joesph  Degonia"/>
    <n v="26"/>
    <n v="15"/>
    <x v="1"/>
    <x v="43"/>
  </r>
  <r>
    <s v="Annabelle"/>
    <s v="Boord"/>
    <s v="Corn Popper"/>
    <s v="523 Marquette Ave"/>
    <s v="Concord"/>
    <s v="Middlesex"/>
    <s v="MA"/>
    <n v="1742"/>
    <s v="978-697-6263"/>
    <s v="978-289-7717"/>
    <s v="annabelle.boord@cox.net"/>
    <s v="http://www.cornpopper.com"/>
    <s v="978"/>
    <s v="Annabelle  Boord"/>
    <n v="23"/>
    <n v="16"/>
    <x v="2"/>
    <x v="2"/>
  </r>
  <r>
    <s v="Stephaine"/>
    <s v="Vinning"/>
    <s v="Birite Foodservice Distr"/>
    <s v="3717 Hamann Industrial Pky"/>
    <s v="San Francisco"/>
    <s v="San Francisco"/>
    <s v="CA"/>
    <n v="94104"/>
    <s v="415-767-6596"/>
    <s v="415-712-9530"/>
    <s v="stephaine@cox.net"/>
    <s v="http://www.biritefoodservicedistr.com"/>
    <s v="415"/>
    <s v="Stephaine  Vinning"/>
    <n v="17"/>
    <n v="10"/>
    <x v="2"/>
    <x v="2"/>
  </r>
  <r>
    <s v="Nelida"/>
    <s v="Sawchuk"/>
    <s v="Anchorage Museum Of Hist &amp; Art"/>
    <s v="3 State Route 35 S"/>
    <s v="Paramus"/>
    <s v="Bergen"/>
    <s v="NJ"/>
    <n v="7652"/>
    <s v="201-971-1638"/>
    <s v="201-247-8925"/>
    <s v="nelida@gmail.com"/>
    <s v="http://www.anchoragemuseumofhistart.com"/>
    <s v="201"/>
    <s v="Nelida  Sawchuk"/>
    <n v="16"/>
    <n v="7"/>
    <x v="3"/>
    <x v="4"/>
  </r>
  <r>
    <s v="Marguerita"/>
    <s v="Hiatt"/>
    <s v="Haber"/>
    <s v=" George D Md"/>
    <s v="82 N Highway 67"/>
    <s v="Oakley"/>
    <s v="Contra Costa"/>
    <s v="CA"/>
    <n v="94561"/>
    <s v="925-634-7158"/>
    <s v="925-541-8521"/>
    <s v="marguerita.hiatt@gmail.com"/>
    <s v="925"/>
    <s v="Marguerita  Hiatt"/>
    <n v="12"/>
    <e v="#VALUE!"/>
    <x v="0"/>
    <x v="0"/>
  </r>
  <r>
    <s v="Carmela"/>
    <s v="Cookey"/>
    <s v="Royal Pontiac Olds Inc"/>
    <s v="9 Murfreesboro Rd"/>
    <s v="Chicago"/>
    <s v="Cook"/>
    <s v="IL"/>
    <n v="60623"/>
    <s v="773-494-4195"/>
    <s v="773-297-9391"/>
    <s v="ccookey@cookey.org"/>
    <s v="http://www.royalpontiacoldsinc.com"/>
    <s v="773"/>
    <s v="Carmela  Cookey"/>
    <n v="18"/>
    <n v="8"/>
    <x v="6"/>
    <x v="44"/>
  </r>
  <r>
    <s v="Junita"/>
    <s v="Brideau"/>
    <s v="Leonards Antiques Inc"/>
    <s v="6 S Broadway St"/>
    <s v="Cedar Grove"/>
    <s v="Essex"/>
    <s v="NJ"/>
    <n v="7009"/>
    <s v="973-943-3423"/>
    <s v="973-582-5469"/>
    <s v="jbrideau@aol.com"/>
    <s v="http://www.leonardsantiquesinc.com"/>
    <s v="973"/>
    <s v="Junita  Brideau"/>
    <n v="16"/>
    <n v="9"/>
    <x v="2"/>
    <x v="5"/>
  </r>
  <r>
    <s v="Claribel"/>
    <s v="Varriano"/>
    <s v="Meca"/>
    <s v="6 Harry L Dr #6327"/>
    <s v="Perrysburg"/>
    <s v="Wood"/>
    <s v="OH"/>
    <n v="43551"/>
    <s v="419-544-4900"/>
    <s v="419-573-2033"/>
    <s v="claribel_varriano@cox.net"/>
    <s v="http://www.meca.com"/>
    <s v="419"/>
    <s v="Claribel  Varriano"/>
    <n v="25"/>
    <n v="18"/>
    <x v="2"/>
    <x v="2"/>
  </r>
  <r>
    <s v="Benton"/>
    <s v="Skursky"/>
    <s v="Nercon Engineering &amp; Mfg Inc"/>
    <s v="47939 Porter Ave"/>
    <s v="Gardena"/>
    <s v="Los Angeles"/>
    <s v="CA"/>
    <n v="90248"/>
    <s v="310-579-2907"/>
    <s v="310-694-8466"/>
    <s v="benton.skursky@aol.com"/>
    <s v="http://www.nerconengineeringmfginc.com"/>
    <s v="310"/>
    <s v="Benton  Skursky"/>
    <n v="22"/>
    <n v="15"/>
    <x v="2"/>
    <x v="5"/>
  </r>
  <r>
    <s v="Hillary"/>
    <s v="Skulski"/>
    <s v="Replica I"/>
    <s v="9 Wales Rd Ne #914"/>
    <s v="Homosassa"/>
    <s v="Citrus"/>
    <s v="FL"/>
    <n v="34448"/>
    <s v="352-242-2570"/>
    <s v="352-990-5946"/>
    <s v="hillary.skulski@aol.com"/>
    <s v="http://www.replicai.com"/>
    <s v="352"/>
    <s v="Hillary  Skulski"/>
    <n v="23"/>
    <n v="16"/>
    <x v="2"/>
    <x v="5"/>
  </r>
  <r>
    <s v="Merilyn"/>
    <s v="Bayless"/>
    <s v="20 20 Printing Inc"/>
    <s v="195 13n N"/>
    <s v="Santa Clara"/>
    <s v="Santa Clara"/>
    <s v="CA"/>
    <n v="95054"/>
    <s v="408-758-5015"/>
    <s v="408-346-2180"/>
    <s v="merilyn_bayless@cox.net"/>
    <s v="http://www.printinginc.com"/>
    <s v="408"/>
    <s v="Merilyn  Bayless"/>
    <n v="23"/>
    <n v="16"/>
    <x v="2"/>
    <x v="2"/>
  </r>
  <r>
    <s v="Teri"/>
    <s v="Ennaco"/>
    <s v="Publishers Group West"/>
    <s v="99 Tank Farm Rd"/>
    <s v="Hazleton"/>
    <s v="Luzerne"/>
    <s v="PA"/>
    <n v="18201"/>
    <s v="570-889-5187"/>
    <s v="570-355-1665"/>
    <s v="tennaco@gmail.com"/>
    <s v="http://www.publishersgroupwest.com"/>
    <s v="570"/>
    <s v="Teri  Ennaco"/>
    <n v="17"/>
    <n v="8"/>
    <x v="3"/>
    <x v="4"/>
  </r>
  <r>
    <s v="Merlyn"/>
    <s v="Lawler"/>
    <s v="Nischwitz"/>
    <s v=" Jeffrey L Esq"/>
    <s v="4671 Alemany Blvd"/>
    <s v="Jersey City"/>
    <s v="Hudson"/>
    <s v="NJ"/>
    <n v="7304"/>
    <s v="201-588-7810"/>
    <s v="201-858-9960"/>
    <s v="merlyn_lawler@hotmail.com"/>
    <s v="201"/>
    <s v="Merlyn  Lawler"/>
    <n v="12"/>
    <e v="#VALUE!"/>
    <x v="0"/>
    <x v="0"/>
  </r>
  <r>
    <s v="Georgene"/>
    <s v="Montezuma"/>
    <s v="Payne Blades &amp; Wellborn Pa"/>
    <s v="98 University Dr"/>
    <s v="San Ramon"/>
    <s v="Contra Costa"/>
    <s v="CA"/>
    <n v="94583"/>
    <s v="925-615-5185"/>
    <s v="925-943-3449"/>
    <s v="gmontezuma@cox.net"/>
    <s v="http://www.paynebladeswellbornpa.com"/>
    <s v="925"/>
    <s v="Georgene  Montezuma"/>
    <n v="18"/>
    <n v="11"/>
    <x v="2"/>
    <x v="2"/>
  </r>
  <r>
    <s v="Jettie"/>
    <s v="Mconnell"/>
    <s v="Coldwell Bnkr Wright Real Est"/>
    <s v="50 E Wacker Dr"/>
    <s v="Bridgewater"/>
    <s v="Somerset"/>
    <s v="NJ"/>
    <n v="8807"/>
    <s v="908-802-3564"/>
    <s v="908-602-5258"/>
    <s v="jmconnell@hotmail.com"/>
    <s v="http://www.coldwellbnkrwrightrealest.com"/>
    <s v="908"/>
    <s v="Jettie  Mconnell"/>
    <n v="21"/>
    <n v="10"/>
    <x v="1"/>
    <x v="1"/>
  </r>
  <r>
    <s v="Lemuel"/>
    <s v="Latzke"/>
    <s v="Computer Repair Service"/>
    <s v="70 Euclid Ave #722"/>
    <s v="Bohemia"/>
    <s v="Suffolk"/>
    <s v="NY"/>
    <n v="11716"/>
    <s v="631-748-6479"/>
    <s v="631-291-4976"/>
    <s v="lemuel.latzke@gmail.com"/>
    <s v="http://www.computerrepairservice.com"/>
    <s v="631"/>
    <s v="Lemuel  Latzke"/>
    <n v="23"/>
    <n v="14"/>
    <x v="3"/>
    <x v="4"/>
  </r>
  <r>
    <s v="Melodie"/>
    <s v="Knipp"/>
    <s v="Fleetwood Building Block Inc"/>
    <s v="326 E Main St #6496"/>
    <s v="Thousand Oaks"/>
    <s v="Ventura"/>
    <s v="CA"/>
    <n v="91362"/>
    <s v="805-690-1682"/>
    <s v="805-810-8964"/>
    <s v="mknipp@gmail.com"/>
    <s v="http://www.fleetwoodbuildingblockinc.com"/>
    <s v="805"/>
    <s v="Melodie  Knipp"/>
    <n v="16"/>
    <n v="7"/>
    <x v="3"/>
    <x v="4"/>
  </r>
  <r>
    <s v="Candida"/>
    <s v="Corbley"/>
    <s v="Colts Neck Medical Assocs Inc"/>
    <s v="406 Main St"/>
    <s v="Somerville"/>
    <s v="Somerset"/>
    <s v="NJ"/>
    <n v="8876"/>
    <s v="908-275-8357"/>
    <s v="908-943-6103"/>
    <s v="candida_corbley@hotmail.com"/>
    <s v="http://www.coltsneckmedicalassocsinc.com"/>
    <s v="908"/>
    <s v="Candida  Corbley"/>
    <n v="27"/>
    <n v="16"/>
    <x v="1"/>
    <x v="1"/>
  </r>
  <r>
    <s v="Karan"/>
    <s v="Karpin"/>
    <s v="New England Taxidermy"/>
    <s v="3 Elmwood Dr"/>
    <s v="Beaverton"/>
    <s v="Washington"/>
    <s v="OR"/>
    <n v="97005"/>
    <s v="503-940-8327"/>
    <s v="503-707-5812"/>
    <s v="karan_karpin@gmail.com"/>
    <s v="http://www.newenglandtaxidermy.com"/>
    <s v="503"/>
    <s v="Karan  Karpin"/>
    <n v="22"/>
    <n v="13"/>
    <x v="3"/>
    <x v="4"/>
  </r>
  <r>
    <s v="Andra"/>
    <s v="Scheyer"/>
    <s v="Ludcke"/>
    <s v=" George O Esq"/>
    <s v="9 Church St"/>
    <s v="Salem"/>
    <s v="Marion"/>
    <s v="OR"/>
    <n v="97302"/>
    <s v="503-516-2189"/>
    <s v="503-950-3068"/>
    <s v="andra@gmail.com"/>
    <s v="503"/>
    <s v="Andra  Scheyer"/>
    <n v="12"/>
    <e v="#VALUE!"/>
    <x v="0"/>
    <x v="0"/>
  </r>
  <r>
    <s v="Felicidad"/>
    <s v="Poullion"/>
    <s v="Mccorkle"/>
    <s v=" Tom S Esq"/>
    <s v="9939 N 14th St"/>
    <s v="Riverton"/>
    <s v="Burlington"/>
    <s v="NJ"/>
    <n v="8077"/>
    <s v="856-305-9731"/>
    <s v="856-828-6021"/>
    <s v="fpoullion@poullion.com"/>
    <s v="856"/>
    <s v="Felicidad  Poullion"/>
    <n v="12"/>
    <e v="#VALUE!"/>
    <x v="0"/>
    <x v="0"/>
  </r>
  <r>
    <s v="Belen"/>
    <s v="Strassner"/>
    <s v="Eagle Software Inc"/>
    <s v="5384 Southwyck Blvd"/>
    <s v="Douglasville"/>
    <s v="Douglas"/>
    <s v="GA"/>
    <n v="30135"/>
    <s v="770-507-8791"/>
    <s v="770-802-4003"/>
    <s v="belen_strassner@aol.com"/>
    <s v="http://www.eaglesoftwareinc.com"/>
    <s v="770"/>
    <s v="Belen  Strassner"/>
    <n v="23"/>
    <n v="16"/>
    <x v="2"/>
    <x v="5"/>
  </r>
  <r>
    <s v="Gracia"/>
    <s v="Melnyk"/>
    <s v="Juvenile &amp; Adult Super"/>
    <s v="97 Airport Loop Dr"/>
    <s v="Jacksonville"/>
    <s v="Duval"/>
    <s v="FL"/>
    <n v="32216"/>
    <s v="904-235-3633"/>
    <s v="904-627-4341"/>
    <s v="gracia@melnyk.com"/>
    <s v="http://www.juvenileadultsuper.com"/>
    <s v="904"/>
    <s v="Gracia  Melnyk"/>
    <n v="17"/>
    <n v="7"/>
    <x v="6"/>
    <x v="45"/>
  </r>
  <r>
    <s v="Jolanda"/>
    <s v="Hanafan"/>
    <s v="Perez"/>
    <s v=" Joseph J Esq"/>
    <s v="37855 Nolan Rd"/>
    <s v="Bangor"/>
    <s v="Penobscot"/>
    <s v="ME"/>
    <n v="4401"/>
    <s v="207-458-9196"/>
    <s v="207-233-6185"/>
    <s v="jhanafan@gmail.com"/>
    <s v="207"/>
    <s v="Jolanda  Hanafan"/>
    <n v="12"/>
    <e v="#VALUE!"/>
    <x v="0"/>
    <x v="0"/>
  </r>
  <r>
    <s v="Barrett"/>
    <s v="Toyama"/>
    <s v="Case Foundation Co"/>
    <s v="4252 N Washington Ave #9"/>
    <s v="Kennedale"/>
    <s v="Tarrant"/>
    <s v="TX"/>
    <n v="76060"/>
    <s v="817-765-5781"/>
    <s v="817-577-6151"/>
    <s v="barrett.toyama@toyama.org"/>
    <s v="http://www.casefoundationco.com"/>
    <s v="817"/>
    <s v="Barrett  Toyama"/>
    <n v="25"/>
    <n v="15"/>
    <x v="6"/>
    <x v="46"/>
  </r>
  <r>
    <s v="Helga"/>
    <s v="Fredicks"/>
    <s v="Eis Environmental Engrs Inc"/>
    <s v="42754 S Ash Ave"/>
    <s v="Buffalo"/>
    <s v="Erie"/>
    <s v="NY"/>
    <n v="14228"/>
    <s v="716-752-4114"/>
    <s v="716-854-9845"/>
    <s v="helga_fredicks@yahoo.com"/>
    <s v="http://www.eisenvironmentalengrsinc.com"/>
    <s v="716"/>
    <s v="Helga  Fredicks"/>
    <n v="24"/>
    <n v="15"/>
    <x v="3"/>
    <x v="3"/>
  </r>
  <r>
    <s v="Ashlyn"/>
    <s v="Pinilla"/>
    <s v="Art Crafters"/>
    <s v="703 Beville Rd"/>
    <s v="Opa Locka"/>
    <s v="Miami-Dade"/>
    <s v="FL"/>
    <n v="33054"/>
    <s v="305-670-9628"/>
    <s v="305-857-5489"/>
    <s v="apinilla@cox.net"/>
    <s v="http://www.artcrafters.com"/>
    <s v="305"/>
    <s v="Ashlyn  Pinilla"/>
    <n v="16"/>
    <n v="9"/>
    <x v="2"/>
    <x v="2"/>
  </r>
  <r>
    <s v="Fausto"/>
    <s v="Agramonte"/>
    <s v="Marriott Hotels Resorts Suites"/>
    <s v="5 Harrison Rd"/>
    <s v="New York"/>
    <s v="New York"/>
    <s v="NY"/>
    <n v="10038"/>
    <s v="212-313-1783"/>
    <s v="212-778-3063"/>
    <s v="fausto_agramonte@yahoo.com"/>
    <s v="http://www.marriotthotelsresortssuites.com"/>
    <s v="212"/>
    <s v="Fausto  Agramonte"/>
    <n v="26"/>
    <n v="17"/>
    <x v="3"/>
    <x v="3"/>
  </r>
  <r>
    <s v="Ronny"/>
    <s v="Caiafa"/>
    <s v="Remaco Inc"/>
    <s v="73 Southern Blvd"/>
    <s v="Philadelphia"/>
    <s v="Philadelphia"/>
    <s v="PA"/>
    <n v="19103"/>
    <s v="215-605-7570"/>
    <s v="215-511-3531"/>
    <s v="ronny.caiafa@caiafa.org"/>
    <s v="http://www.remacoinc.com"/>
    <s v="215"/>
    <s v="Ronny  Caiafa"/>
    <n v="23"/>
    <n v="13"/>
    <x v="6"/>
    <x v="47"/>
  </r>
  <r>
    <s v="Marge"/>
    <s v="Limmel"/>
    <s v="Bjork"/>
    <s v=" Robert D Jr"/>
    <s v="189 Village Park Rd"/>
    <s v="Crestview"/>
    <s v="Okaloosa"/>
    <s v="FL"/>
    <n v="32536"/>
    <s v="850-430-1663"/>
    <s v="850-330-8079"/>
    <s v="marge@gmail.com"/>
    <s v="850"/>
    <s v="Marge  Limmel"/>
    <n v="12"/>
    <e v="#VALUE!"/>
    <x v="0"/>
    <x v="0"/>
  </r>
  <r>
    <s v="Norah"/>
    <s v="Waymire"/>
    <s v="Carmichael"/>
    <s v=" Jeffery L Esq"/>
    <s v="6 Middlegate Rd #106"/>
    <s v="San Francisco"/>
    <s v="San Francisco"/>
    <s v="CA"/>
    <n v="94107"/>
    <s v="415-306-7897"/>
    <s v="415-874-2984"/>
    <s v="norah.waymire@gmail.com"/>
    <s v="415"/>
    <s v="Norah  Waymire"/>
    <n v="12"/>
    <e v="#VALUE!"/>
    <x v="0"/>
    <x v="0"/>
  </r>
  <r>
    <s v="Aliza"/>
    <s v="Baltimore"/>
    <s v="Andrews"/>
    <s v=" J Robert Esq"/>
    <s v="1128 Delaware St"/>
    <s v="San Jose"/>
    <s v="Santa Clara"/>
    <s v="CA"/>
    <n v="95132"/>
    <s v="408-504-3552"/>
    <s v="408-425-1994"/>
    <s v="aliza@aol.com"/>
    <s v="408"/>
    <s v="Aliza  Baltimore"/>
    <n v="12"/>
    <e v="#VALUE!"/>
    <x v="0"/>
    <x v="0"/>
  </r>
  <r>
    <s v="Mozell"/>
    <s v="Pelkowski"/>
    <s v="Winship &amp; Byrne"/>
    <s v="577 Parade St"/>
    <s v="South San Francisco"/>
    <s v="San Mateo"/>
    <s v="CA"/>
    <n v="94080"/>
    <s v="650-947-1215"/>
    <s v="650-960-1069"/>
    <s v="mpelkowski@pelkowski.org"/>
    <s v="http://www.winshipbyrne.com"/>
    <s v="650"/>
    <s v="Mozell  Pelkowski"/>
    <n v="24"/>
    <n v="11"/>
    <x v="4"/>
    <x v="48"/>
  </r>
  <r>
    <s v="Viola"/>
    <s v="Bitsuie"/>
    <s v="Burton &amp; Davis"/>
    <s v="70 Mechanic St"/>
    <s v="Northridge"/>
    <s v="Los Angeles"/>
    <s v="CA"/>
    <n v="91325"/>
    <s v="818-864-4875"/>
    <s v="818-481-5787"/>
    <s v="viola@gmail.com"/>
    <s v="http://www.burtondavis.com"/>
    <s v="818"/>
    <s v="Viola  Bitsuie"/>
    <n v="15"/>
    <n v="6"/>
    <x v="3"/>
    <x v="4"/>
  </r>
  <r>
    <s v="Franklyn"/>
    <s v="Emard"/>
    <s v="Olympic Graphic Arts"/>
    <s v="4379 Highway 116"/>
    <s v="Philadelphia"/>
    <s v="Philadelphia"/>
    <s v="PA"/>
    <n v="19103"/>
    <s v="215-558-8189"/>
    <s v="215-483-3003"/>
    <s v="femard@emard.com"/>
    <s v="http://www.olympicgraphicarts.com"/>
    <s v="215"/>
    <s v="Franklyn  Emard"/>
    <n v="16"/>
    <n v="7"/>
    <x v="3"/>
    <x v="49"/>
  </r>
  <r>
    <s v="Willodean"/>
    <s v="Konopacki"/>
    <s v="Magnuson"/>
    <s v="55 Hawthorne Blvd"/>
    <s v="Lafayette"/>
    <s v="Lafayette"/>
    <s v="LA"/>
    <n v="70506"/>
    <s v="337-253-8384"/>
    <s v="337-774-7564"/>
    <s v="willodean_konopacki@konopacki.org"/>
    <s v="http://www.magnuson.com"/>
    <s v="337"/>
    <s v="Willodean  Konopacki"/>
    <n v="33"/>
    <n v="20"/>
    <x v="4"/>
    <x v="50"/>
  </r>
  <r>
    <s v="Beckie"/>
    <s v="Silvestrini"/>
    <s v="A All American Travel Inc"/>
    <s v="7116 Western Ave"/>
    <s v="Dearborn"/>
    <s v="Wayne"/>
    <s v="MI"/>
    <n v="48126"/>
    <s v="313-533-4884"/>
    <s v="313-390-7855"/>
    <s v="beckie.silvestrini@silvestrini.com"/>
    <s v="http://www.aallamericantravelinc.com"/>
    <s v="313"/>
    <s v="Beckie  Silvestrini"/>
    <n v="34"/>
    <n v="19"/>
    <x v="8"/>
    <x v="51"/>
  </r>
  <r>
    <s v="Rebecka"/>
    <s v="Gesick"/>
    <s v="Polykote Inc"/>
    <s v="2026 N Plankinton Ave #3"/>
    <s v="Austin"/>
    <s v="Travis"/>
    <s v="TX"/>
    <n v="78754"/>
    <s v="512-213-8574"/>
    <s v="512-693-8345"/>
    <s v="rgesick@gesick.org"/>
    <s v="http://www.polykoteinc.com"/>
    <s v="512"/>
    <s v="Rebecka  Gesick"/>
    <n v="18"/>
    <n v="8"/>
    <x v="6"/>
    <x v="52"/>
  </r>
  <r>
    <s v="Frederica"/>
    <s v="Blunk"/>
    <s v="Jets Cybernetics"/>
    <s v="99586 Main St"/>
    <s v="Dallas"/>
    <s v="Dallas"/>
    <s v="TX"/>
    <n v="75207"/>
    <s v="214-428-2285"/>
    <s v="214-529-1949"/>
    <s v="frederica_blunk@gmail.com"/>
    <s v="http://www.jetscybernetics.com"/>
    <s v="214"/>
    <s v="Frederica  Blunk"/>
    <n v="25"/>
    <n v="16"/>
    <x v="3"/>
    <x v="4"/>
  </r>
  <r>
    <s v="Glen"/>
    <s v="Bartolet"/>
    <s v="Metlab Testing Services"/>
    <s v="8739 Hudson St"/>
    <s v="Vashon"/>
    <s v="King"/>
    <s v="WA"/>
    <n v="98070"/>
    <s v="206-697-5796"/>
    <s v="206-389-1482"/>
    <s v="glen_bartolet@hotmail.com"/>
    <s v="http://www.metlabtestingservices.com"/>
    <s v="206"/>
    <s v="Glen  Bartolet"/>
    <n v="25"/>
    <n v="14"/>
    <x v="1"/>
    <x v="1"/>
  </r>
  <r>
    <s v="Freeman"/>
    <s v="Gochal"/>
    <s v="Kellermann"/>
    <s v=" William T Esq"/>
    <s v="383 Gunderman Rd #197"/>
    <s v="Coatesville"/>
    <s v="Chester"/>
    <s v="PA"/>
    <n v="19320"/>
    <s v="610-476-3501"/>
    <s v="610-752-2683"/>
    <s v="freeman_gochal@aol.com"/>
    <s v="610"/>
    <s v="Freeman  Gochal"/>
    <n v="12"/>
    <e v="#VALUE!"/>
    <x v="0"/>
    <x v="0"/>
  </r>
  <r>
    <s v="Vincent"/>
    <s v="Meinerding"/>
    <s v="Arturi"/>
    <s v=" Peter D Esq"/>
    <s v="4441 Point Term Mkt"/>
    <s v="Philadelphia"/>
    <s v="Philadelphia"/>
    <s v="PA"/>
    <n v="19143"/>
    <s v="215-372-1718"/>
    <s v="215-829-4221"/>
    <s v="vincent.meinerding@hotmail.com"/>
    <s v="215"/>
    <s v="Vincent  Meinerding"/>
    <n v="12"/>
    <e v="#VALUE!"/>
    <x v="0"/>
    <x v="0"/>
  </r>
  <r>
    <s v="Rima"/>
    <s v="Bevelacqua"/>
    <s v="Mcauley Mfg Co"/>
    <s v="2972 Lafayette Ave"/>
    <s v="Gardena"/>
    <s v="Los Angeles"/>
    <s v="CA"/>
    <n v="90248"/>
    <s v="310-858-5079"/>
    <s v="310-499-4200"/>
    <s v="rima@cox.net"/>
    <s v="http://www.mcauleymfgco.com"/>
    <s v="310"/>
    <s v="Rima  Bevelacqua"/>
    <n v="12"/>
    <n v="5"/>
    <x v="2"/>
    <x v="2"/>
  </r>
  <r>
    <s v="Glendora"/>
    <s v="Sarbacher"/>
    <s v="Defur Voran Hanley Radcliff"/>
    <s v="2140 Diamond Blvd"/>
    <s v="Rohnert Park"/>
    <s v="Sonoma"/>
    <s v="CA"/>
    <n v="94928"/>
    <s v="707-653-8214"/>
    <s v="707-881-3154"/>
    <s v="gsarbacher@gmail.com"/>
    <s v="http://www.defurvoranhanleyradcliff.com"/>
    <s v="707"/>
    <s v="Glendora  Sarbacher"/>
    <n v="20"/>
    <n v="11"/>
    <x v="3"/>
    <x v="4"/>
  </r>
  <r>
    <s v="Avery"/>
    <s v="Steier"/>
    <s v="Dill Dill Carr &amp; Stonbraker Pc"/>
    <s v="93 Redmond Rd #492"/>
    <s v="Orlando"/>
    <s v="Orange"/>
    <s v="FL"/>
    <n v="32803"/>
    <s v="407-808-9439"/>
    <s v="407-945-8566"/>
    <s v="avery@cox.net"/>
    <s v="http://www.dilldillcarrstonbrakerpc.com"/>
    <s v="407"/>
    <s v="Avery  Steier"/>
    <n v="13"/>
    <n v="6"/>
    <x v="2"/>
    <x v="2"/>
  </r>
  <r>
    <s v="Cristy"/>
    <s v="Lother"/>
    <s v="Kleensteel"/>
    <s v="3989 Portage Tr"/>
    <s v="Escondido"/>
    <s v="San Diego"/>
    <s v="CA"/>
    <n v="92025"/>
    <s v="760-971-4322"/>
    <s v="760-465-4762"/>
    <s v="cristy@lother.com"/>
    <s v="http://www.kleensteel.com"/>
    <s v="760"/>
    <s v="Cristy  Lother"/>
    <n v="17"/>
    <n v="7"/>
    <x v="6"/>
    <x v="53"/>
  </r>
  <r>
    <s v="Nicolette"/>
    <s v="Brossart"/>
    <s v="Goulds Pumps Inc Slurry Pump"/>
    <s v="1 Midway Rd"/>
    <s v="Westborough"/>
    <s v="Worcester"/>
    <s v="MA"/>
    <n v="1581"/>
    <s v="508-837-9230"/>
    <s v="508-504-6388"/>
    <s v="nicolette_brossart@brossart.com"/>
    <s v="http://www.gouldspumpsincslurrypump.com"/>
    <s v="508"/>
    <s v="Nicolette  Brossart"/>
    <n v="31"/>
    <n v="19"/>
    <x v="5"/>
    <x v="54"/>
  </r>
  <r>
    <s v="Tracey"/>
    <s v="Modzelewski"/>
    <s v="Kansas City Insurance Report"/>
    <s v="77132 Coon Rapids Blvd Nw"/>
    <s v="Conroe"/>
    <s v="Montgomery"/>
    <s v="TX"/>
    <n v="77301"/>
    <s v="936-264-9294"/>
    <s v="936-988-8171"/>
    <s v="tracey@hotmail.com"/>
    <s v="http://www.kansascityinsurancereport.com"/>
    <s v="936"/>
    <s v="Tracey  Modzelewski"/>
    <n v="18"/>
    <n v="7"/>
    <x v="1"/>
    <x v="1"/>
  </r>
  <r>
    <s v="Virgina"/>
    <s v="Tegarden"/>
    <s v="Berhanu International Foods"/>
    <s v="755 Harbor Way"/>
    <s v="Milwaukee"/>
    <s v="Milwaukee"/>
    <s v="WI"/>
    <n v="53226"/>
    <s v="414-214-8697"/>
    <s v="414-411-5744"/>
    <s v="virgina_tegarden@tegarden.com"/>
    <s v="http://www.berhanuinternationalfoods.com"/>
    <s v="414"/>
    <s v="Virgina  Tegarden"/>
    <n v="29"/>
    <n v="17"/>
    <x v="5"/>
    <x v="55"/>
  </r>
  <r>
    <s v="Tiera"/>
    <s v="Frankel"/>
    <s v="Roland Ashcroft"/>
    <s v="87 Sierra Rd"/>
    <s v="El Monte"/>
    <s v="Los Angeles"/>
    <s v="CA"/>
    <n v="91731"/>
    <s v="626-636-4117"/>
    <s v="626-638-4241"/>
    <s v="tfrankel@aol.com"/>
    <s v="http://www.rolandashcroft.com"/>
    <s v="626"/>
    <s v="Tiera  Frankel"/>
    <n v="16"/>
    <n v="9"/>
    <x v="2"/>
    <x v="5"/>
  </r>
  <r>
    <s v="Alaine"/>
    <s v="Bergesen"/>
    <s v="Hispanic Magazine"/>
    <s v="7667 S Hulen St #42"/>
    <s v="Yonkers"/>
    <s v="Westchester"/>
    <s v="NY"/>
    <n v="10701"/>
    <s v="914-300-9193"/>
    <s v="914-654-1426"/>
    <s v="alaine_bergesen@cox.net"/>
    <s v="http://www.hispanicmagazine.com"/>
    <s v="914"/>
    <s v="Alaine  Bergesen"/>
    <n v="23"/>
    <n v="16"/>
    <x v="2"/>
    <x v="2"/>
  </r>
  <r>
    <s v="Earleen"/>
    <s v="Mai"/>
    <s v="Little Sheet Metal Co"/>
    <s v="75684 S Withlapopka Dr #32"/>
    <s v="Dallas"/>
    <s v="Dallas"/>
    <s v="TX"/>
    <n v="75227"/>
    <s v="214-289-1973"/>
    <s v="214-785-6750"/>
    <s v="earleen_mai@cox.net"/>
    <s v="http://www.littlesheetmetalco.com"/>
    <s v="214"/>
    <s v="Earleen  Mai"/>
    <n v="19"/>
    <n v="12"/>
    <x v="2"/>
    <x v="2"/>
  </r>
  <r>
    <s v="Leonida"/>
    <s v="Gobern"/>
    <s v="Holmes"/>
    <s v=" Armstead J Esq"/>
    <s v="5 Elmwood Park Blvd"/>
    <s v="Biloxi"/>
    <s v="Harrison"/>
    <s v="MS"/>
    <n v="39530"/>
    <s v="228-235-5615"/>
    <s v="228-432-4635"/>
    <s v="leonida@gobern.org"/>
    <s v="228"/>
    <s v="Leonida  Gobern"/>
    <n v="12"/>
    <e v="#VALUE!"/>
    <x v="0"/>
    <x v="0"/>
  </r>
  <r>
    <s v="Ressie"/>
    <s v="Auffrey"/>
    <s v="Faw"/>
    <s v=" James C Cpa"/>
    <s v="23 Palo Alto Sq"/>
    <s v="Miami"/>
    <s v="Miami-Dade"/>
    <s v="FL"/>
    <n v="33134"/>
    <s v="305-604-8981"/>
    <s v="305-287-4743"/>
    <s v="ressie.auffrey@yahoo.com"/>
    <s v="305"/>
    <s v="Ressie  Auffrey"/>
    <n v="12"/>
    <e v="#VALUE!"/>
    <x v="0"/>
    <x v="0"/>
  </r>
  <r>
    <s v="Justine"/>
    <s v="Mugnolo"/>
    <s v="Evans Rule Company"/>
    <s v="38062 E Main St"/>
    <s v="New York"/>
    <s v="New York"/>
    <s v="NY"/>
    <n v="10048"/>
    <s v="212-304-9225"/>
    <s v="212-311-6377"/>
    <s v="jmugnolo@yahoo.com"/>
    <s v="http://www.evansrulecompany.com"/>
    <s v="212"/>
    <s v="Justine  Mugnolo"/>
    <n v="18"/>
    <n v="9"/>
    <x v="3"/>
    <x v="3"/>
  </r>
  <r>
    <s v="Eladia"/>
    <s v="Saulter"/>
    <s v="Tyee Productions Inc"/>
    <s v="3958 S Dupont Hwy #7"/>
    <s v="Ramsey"/>
    <s v="Bergen"/>
    <s v="NJ"/>
    <n v="7446"/>
    <s v="201-474-4924"/>
    <s v="201-365-8698"/>
    <s v="eladia@saulter.com"/>
    <s v="http://www.tyeeproductionsinc.com"/>
    <s v="201"/>
    <s v="Eladia  Saulter"/>
    <n v="18"/>
    <n v="7"/>
    <x v="1"/>
    <x v="56"/>
  </r>
  <r>
    <s v="Chaya"/>
    <s v="Malvin"/>
    <s v="Dunnells &amp; Duvall"/>
    <s v="560 Civic Center Dr"/>
    <s v="Ann Arbor"/>
    <s v="Washtenaw"/>
    <s v="MI"/>
    <n v="48103"/>
    <s v="734-928-5182"/>
    <s v="734-408-8174"/>
    <s v="chaya@malvin.com"/>
    <s v="http://www.dunnellsduvall.com"/>
    <s v="734"/>
    <s v="Chaya  Malvin"/>
    <n v="16"/>
    <n v="6"/>
    <x v="6"/>
    <x v="57"/>
  </r>
  <r>
    <s v="Gwenn"/>
    <s v="Suffield"/>
    <s v="Deltam Systems Inc"/>
    <s v="3270 Dequindre Rd"/>
    <s v="Deer Park"/>
    <s v="Suffolk"/>
    <s v="NY"/>
    <n v="11729"/>
    <s v="631-258-6558"/>
    <s v="631-295-9879"/>
    <s v="gwenn_suffield@suffield.org"/>
    <s v="http://www.deltamsystemsinc.com"/>
    <s v="631"/>
    <s v="Gwenn  Suffield"/>
    <n v="27"/>
    <n v="15"/>
    <x v="5"/>
    <x v="58"/>
  </r>
  <r>
    <s v="Salena"/>
    <s v="Karpel"/>
    <s v="Hammill Mfg Co"/>
    <s v="1 Garfield Ave #7"/>
    <s v="Canton"/>
    <s v="Stark"/>
    <s v="OH"/>
    <n v="44707"/>
    <s v="330-791-8557"/>
    <s v="330-618-2579"/>
    <s v="skarpel@cox.net"/>
    <s v="http://www.hammillmfgco.com"/>
    <s v="330"/>
    <s v="Salena  Karpel"/>
    <n v="15"/>
    <n v="8"/>
    <x v="2"/>
    <x v="2"/>
  </r>
  <r>
    <s v="Yoko"/>
    <s v="Fishburne"/>
    <s v="Sams Corner Store"/>
    <s v="9122 Carpenter Ave"/>
    <s v="New Haven"/>
    <s v="New Haven"/>
    <s v="CT"/>
    <n v="6511"/>
    <s v="203-506-4706"/>
    <s v="203-840-8634"/>
    <s v="yoko@fishburne.com"/>
    <s v="http://www.samscornerstore.com"/>
    <s v="203"/>
    <s v="Yoko  Fishburne"/>
    <n v="18"/>
    <n v="5"/>
    <x v="4"/>
    <x v="59"/>
  </r>
  <r>
    <s v="Taryn"/>
    <s v="Moyd"/>
    <s v="Siskin"/>
    <s v=" Mark J Esq"/>
    <s v="48 Lenox St"/>
    <s v="Fairfax"/>
    <s v="Fairfax City"/>
    <s v="VA"/>
    <n v="22030"/>
    <s v="703-322-4041"/>
    <s v="703-938-7939"/>
    <s v="taryn.moyd@hotmail.com"/>
    <s v="703"/>
    <s v="Taryn  Moyd"/>
    <n v="12"/>
    <e v="#VALUE!"/>
    <x v="0"/>
    <x v="0"/>
  </r>
  <r>
    <s v="Katina"/>
    <s v="Polidori"/>
    <s v="Cape &amp; Associates Real Estate"/>
    <s v="5 Little River Tpke"/>
    <s v="Wilmington"/>
    <s v="Middlesex"/>
    <s v="MA"/>
    <n v="1887"/>
    <s v="978-626-2978"/>
    <s v="978-679-7429"/>
    <s v="katina_polidori@aol.com"/>
    <s v="http://www.capeassociatesrealestate.com"/>
    <s v="978"/>
    <s v="Katina  Polidori"/>
    <n v="23"/>
    <n v="16"/>
    <x v="2"/>
    <x v="5"/>
  </r>
  <r>
    <s v="Rickie"/>
    <s v="Plumer"/>
    <s v="Merrill Lynch"/>
    <s v="3 N Groesbeck Hwy"/>
    <s v="Toledo"/>
    <s v="Lucas"/>
    <s v="OH"/>
    <n v="43613"/>
    <s v="419-693-1334"/>
    <s v="419-313-5571"/>
    <s v="rickie.plumer@aol.com"/>
    <s v="http://www.merrilllynch.com"/>
    <s v="419"/>
    <s v="Rickie  Plumer"/>
    <n v="21"/>
    <n v="14"/>
    <x v="2"/>
    <x v="5"/>
  </r>
  <r>
    <s v="Alex"/>
    <s v="Loader"/>
    <s v="Sublett"/>
    <s v=" Scott Esq"/>
    <s v="37 N Elm St #916"/>
    <s v="Tacoma"/>
    <s v="Pierce"/>
    <s v="WA"/>
    <n v="98409"/>
    <s v="253-660-7821"/>
    <s v="253-875-9222"/>
    <s v="alex@loader.com"/>
    <s v="253"/>
    <s v="Alex  Loader"/>
    <n v="12"/>
    <e v="#VALUE!"/>
    <x v="0"/>
    <x v="0"/>
  </r>
  <r>
    <s v="Lashon"/>
    <s v="Vizarro"/>
    <s v="Sentry Signs"/>
    <s v="433 Westminster Blvd #590"/>
    <s v="Roseville"/>
    <s v="Placer"/>
    <s v="CA"/>
    <n v="95661"/>
    <s v="916-741-7884"/>
    <s v="916-289-4526"/>
    <s v="lashon@aol.com"/>
    <s v="http://www.sentrysigns.com"/>
    <s v="916"/>
    <s v="Lashon  Vizarro"/>
    <n v="14"/>
    <n v="7"/>
    <x v="2"/>
    <x v="5"/>
  </r>
  <r>
    <s v="Lauran"/>
    <s v="Burnard"/>
    <s v="Professionals Unlimited"/>
    <s v="66697 Park Pl #3224"/>
    <s v="Riverton"/>
    <s v="Fremont"/>
    <s v="WY"/>
    <n v="82501"/>
    <s v="307-342-7795"/>
    <s v="307-453-7589"/>
    <s v="lburnard@burnard.com"/>
    <s v="http://www.professionalsunlimited.com"/>
    <s v="307"/>
    <s v="Lauran  Burnard"/>
    <n v="20"/>
    <n v="9"/>
    <x v="1"/>
    <x v="60"/>
  </r>
  <r>
    <s v="Ceola"/>
    <s v="Setter"/>
    <s v="Southern Steel Shelving Co"/>
    <s v="96263 Greenwood Pl"/>
    <s v="Warren"/>
    <s v="Knox"/>
    <s v="ME"/>
    <n v="4864"/>
    <s v="207-627-7565"/>
    <s v="207-297-5029"/>
    <s v="ceola.setter@setter.org"/>
    <s v="http://www.southernsteelshelvingco.com"/>
    <s v="207"/>
    <s v="Ceola  Setter"/>
    <n v="23"/>
    <n v="13"/>
    <x v="6"/>
    <x v="61"/>
  </r>
  <r>
    <s v="My"/>
    <s v="Rantanen"/>
    <s v="Bosco"/>
    <s v=" Paul J"/>
    <s v="8 Mcarthur Ln"/>
    <s v="Richboro"/>
    <s v="Bucks"/>
    <s v="PA"/>
    <n v="18954"/>
    <s v="215-491-5633"/>
    <s v="215-647-2158"/>
    <s v="my@hotmail.com"/>
    <s v="215"/>
    <s v="My  Rantanen"/>
    <n v="12"/>
    <e v="#VALUE!"/>
    <x v="0"/>
    <x v="0"/>
  </r>
  <r>
    <s v="Lorrine"/>
    <s v="Worlds"/>
    <s v="Longo"/>
    <s v=" Nicholas J Esq"/>
    <s v="8 Fair Lawn Ave"/>
    <s v="Tampa"/>
    <s v="Hillsborough"/>
    <s v="FL"/>
    <n v="33614"/>
    <s v="813-769-2939"/>
    <s v="813-863-6467"/>
    <s v="lorrine.worlds@worlds.com"/>
    <s v="813"/>
    <s v="Lorrine  Worlds"/>
    <n v="12"/>
    <e v="#VALUE!"/>
    <x v="0"/>
    <x v="0"/>
  </r>
  <r>
    <s v="Peggie"/>
    <s v="Sturiale"/>
    <s v="Henry County Middle School"/>
    <s v="9 N 14th St"/>
    <s v="El Cajon"/>
    <s v="San Diego"/>
    <s v="CA"/>
    <n v="92020"/>
    <s v="619-608-1763"/>
    <s v="619-695-8086"/>
    <s v="peggie@cox.net"/>
    <s v="http://www.henrycountymiddleschool.com"/>
    <s v="619"/>
    <s v="Peggie  Sturiale"/>
    <n v="14"/>
    <n v="7"/>
    <x v="2"/>
    <x v="2"/>
  </r>
  <r>
    <s v="Marvel"/>
    <s v="Raymo"/>
    <s v="Edison Supply &amp; Equipment Co"/>
    <s v="9 Vanowen St"/>
    <s v="College Station"/>
    <s v="Brazos"/>
    <s v="TX"/>
    <n v="77840"/>
    <s v="979-718-8968"/>
    <s v="979-809-5770"/>
    <s v="mraymo@yahoo.com"/>
    <s v="http://www.edisonsupplyequipmentco.com"/>
    <s v="979"/>
    <s v="Marvel  Raymo"/>
    <n v="16"/>
    <n v="7"/>
    <x v="3"/>
    <x v="3"/>
  </r>
  <r>
    <s v="Daron"/>
    <s v="Dinos"/>
    <s v="Wolf"/>
    <s v=" Warren R Esq"/>
    <s v="18 Waterloo Geneva Rd"/>
    <s v="Highland Park"/>
    <s v="Lake"/>
    <s v="IL"/>
    <n v="60035"/>
    <s v="847-233-3075"/>
    <s v="847-265-6609"/>
    <s v="daron_dinos@cox.net"/>
    <s v="847"/>
    <s v="Daron  Dinos"/>
    <n v="12"/>
    <e v="#VALUE!"/>
    <x v="0"/>
    <x v="0"/>
  </r>
  <r>
    <s v="An"/>
    <s v="Fritz"/>
    <s v="Linguistic Systems Inc"/>
    <s v="506 S Hacienda Dr"/>
    <s v="Atlantic City"/>
    <s v="Atlantic"/>
    <s v="NJ"/>
    <n v="8401"/>
    <s v="609-228-5265"/>
    <s v="609-854-7156"/>
    <s v="an_fritz@hotmail.com"/>
    <s v="http://www.linguisticsystemsinc.com"/>
    <s v="609"/>
    <s v="An  Fritz"/>
    <n v="20"/>
    <n v="9"/>
    <x v="1"/>
    <x v="1"/>
  </r>
  <r>
    <s v="Portia"/>
    <s v="Stimmel"/>
    <s v="Peace Christian Center"/>
    <s v="3732 Sherman Ave"/>
    <s v="Bridgewater"/>
    <s v="Somerset"/>
    <s v="NJ"/>
    <n v="8807"/>
    <s v="908-722-7128"/>
    <s v="908-670-4712"/>
    <s v="portia.stimmel@aol.com"/>
    <s v="http://www.peacechristiancenter.com"/>
    <s v="908"/>
    <s v="Portia  Stimmel"/>
    <n v="22"/>
    <n v="15"/>
    <x v="2"/>
    <x v="5"/>
  </r>
  <r>
    <s v="Rhea"/>
    <s v="Aredondo"/>
    <s v="Double B Foods Inc"/>
    <s v="25657 Live Oak St"/>
    <s v="Brooklyn"/>
    <s v="Kings"/>
    <s v="NY"/>
    <n v="11226"/>
    <s v="718-560-9537"/>
    <s v="718-280-4183"/>
    <s v="rhea_aredondo@cox.net"/>
    <s v="http://www.doublebfoodsinc.com"/>
    <s v="718"/>
    <s v="Rhea  Aredondo"/>
    <n v="21"/>
    <n v="14"/>
    <x v="2"/>
    <x v="2"/>
  </r>
  <r>
    <s v="Benedict"/>
    <s v="Sama"/>
    <s v="Alexander &amp; Alexander Inc"/>
    <s v="4923 Carey Ave"/>
    <s v="Saint Louis"/>
    <s v="Saint Louis City"/>
    <s v="MO"/>
    <n v="63104"/>
    <s v="314-787-1588"/>
    <s v="314-858-4832"/>
    <s v="bsama@cox.net"/>
    <s v="http://www.alexanderalexanderinc.com"/>
    <s v="314"/>
    <s v="Benedict  Sama"/>
    <n v="13"/>
    <n v="6"/>
    <x v="2"/>
    <x v="2"/>
  </r>
  <r>
    <s v="Alyce"/>
    <s v="Arias"/>
    <s v="Fairbanks Scales"/>
    <s v="3196 S Rider Trl"/>
    <s v="Stockton"/>
    <s v="San Joaquin"/>
    <s v="CA"/>
    <n v="95207"/>
    <s v="209-317-1801"/>
    <s v="209-242-7022"/>
    <s v="alyce@arias.org"/>
    <s v="http://www.fairbanksscales.com"/>
    <s v="209"/>
    <s v="Alyce  Arias"/>
    <n v="15"/>
    <n v="6"/>
    <x v="3"/>
    <x v="62"/>
  </r>
  <r>
    <s v="Heike"/>
    <s v="Berganza"/>
    <s v="Cali Sportswear Cutting Dept"/>
    <s v="3 Railway Ave #75"/>
    <s v="Little Falls"/>
    <s v="Passaic"/>
    <s v="NJ"/>
    <n v="7424"/>
    <s v="973-936-5095"/>
    <s v="973-822-8827"/>
    <s v="heike@gmail.com"/>
    <s v="http://www.calisportswearcuttingdept.com"/>
    <s v="973"/>
    <s v="Heike  Berganza"/>
    <n v="15"/>
    <n v="6"/>
    <x v="3"/>
    <x v="4"/>
  </r>
  <r>
    <s v="Carey"/>
    <s v="Dopico"/>
    <s v="Garofani"/>
    <s v=" John Esq"/>
    <s v="87393 E Highland Rd"/>
    <s v="Indianapolis"/>
    <s v="Marion"/>
    <s v="IN"/>
    <n v="46220"/>
    <s v="317-578-2453"/>
    <s v="317-441-5848"/>
    <s v="carey_dopico@dopico.org"/>
    <s v="317"/>
    <s v="Carey  Dopico"/>
    <n v="12"/>
    <e v="#VALUE!"/>
    <x v="0"/>
    <x v="0"/>
  </r>
  <r>
    <s v="Dottie"/>
    <s v="Hellickson"/>
    <s v="Thompson Fabricating Co"/>
    <s v="67 E Chestnut Hill Rd"/>
    <s v="Seattle"/>
    <s v="King"/>
    <s v="WA"/>
    <n v="98133"/>
    <s v="206-540-6076"/>
    <s v="206-295-5631"/>
    <s v="dottie@hellickson.org"/>
    <s v="http://www.thompsonfabricatingco.com"/>
    <s v="206"/>
    <s v="Dottie  Hellickson"/>
    <n v="21"/>
    <n v="7"/>
    <x v="7"/>
    <x v="63"/>
  </r>
  <r>
    <s v="Deandrea"/>
    <s v="Hughey"/>
    <s v="Century 21 Krall Real Estate"/>
    <s v="33 Lewis Rd #46"/>
    <s v="Burlington"/>
    <s v="Alamance"/>
    <s v="NC"/>
    <n v="27215"/>
    <s v="336-822-7652"/>
    <s v="336-467-3095"/>
    <s v="deandrea@yahoo.com"/>
    <s v="http://www.centurykrallrealestate.com"/>
    <s v="336"/>
    <s v="Deandrea  Hughey"/>
    <n v="18"/>
    <n v="9"/>
    <x v="3"/>
    <x v="3"/>
  </r>
  <r>
    <s v="Kimberlie"/>
    <s v="Duenas"/>
    <s v="Mid Contntl Rlty &amp; Prop Mgmt"/>
    <s v="8100 Jacksonville Rd #7"/>
    <s v="Hays"/>
    <s v="Ellis"/>
    <s v="KS"/>
    <n v="67601"/>
    <s v="785-629-8542"/>
    <s v="785-616-1685"/>
    <s v="kimberlie_duenas@yahoo.com"/>
    <s v="http://www.midcontntlrltypropmgmt.com"/>
    <s v="785"/>
    <s v="Kimberlie  Duenas"/>
    <n v="26"/>
    <n v="17"/>
    <x v="3"/>
    <x v="3"/>
  </r>
  <r>
    <s v="Martina"/>
    <s v="Staback"/>
    <s v="Ace Signs Inc"/>
    <s v="7 W Wabansia Ave #227"/>
    <s v="Orlando"/>
    <s v="Orange"/>
    <s v="FL"/>
    <n v="32822"/>
    <s v="407-471-6908"/>
    <s v="407-429-2145"/>
    <s v="martina_staback@staback.com"/>
    <s v="http://www.acesignsinc.com"/>
    <s v="407"/>
    <s v="Martina  Staback"/>
    <n v="27"/>
    <n v="16"/>
    <x v="1"/>
    <x v="64"/>
  </r>
  <r>
    <s v="Skye"/>
    <s v="Fillingim"/>
    <s v="Rodeway Inn"/>
    <s v="25 Minters Chapel Rd #9"/>
    <s v="Minneapolis"/>
    <s v="Hennepin"/>
    <s v="MN"/>
    <n v="55401"/>
    <s v="612-508-2655"/>
    <s v="612-664-6304"/>
    <s v="skye_fillingim@yahoo.com"/>
    <s v="http://www.rodewayinn.com"/>
    <s v="612"/>
    <s v="Skye  Fillingim"/>
    <n v="24"/>
    <n v="15"/>
    <x v="3"/>
    <x v="3"/>
  </r>
  <r>
    <s v="Jade"/>
    <s v="Farrar"/>
    <s v="Bonnet &amp; Daughter"/>
    <s v="6882 Torresdale Ave"/>
    <s v="Columbia"/>
    <s v="Richland"/>
    <s v="SC"/>
    <n v="29201"/>
    <s v="803-352-5387"/>
    <s v="803-975-3405"/>
    <s v="jade.farrar@yahoo.com"/>
    <s v="http://www.bonnetdaughter.com"/>
    <s v="803"/>
    <s v="Jade  Farrar"/>
    <n v="21"/>
    <n v="12"/>
    <x v="3"/>
    <x v="3"/>
  </r>
  <r>
    <s v="Charlene"/>
    <s v="Hamilton"/>
    <s v="Oshins &amp; Gibbons"/>
    <s v="985 E 6th Ave"/>
    <s v="Santa Rosa"/>
    <s v="Sonoma"/>
    <s v="CA"/>
    <n v="95407"/>
    <s v="707-300-1771"/>
    <s v="707-821-8037"/>
    <s v="charlene.hamilton@hotmail.com"/>
    <s v="http://www.oshinsgibbons.com"/>
    <s v="707"/>
    <s v="Charlene  Hamilton"/>
    <n v="29"/>
    <n v="18"/>
    <x v="1"/>
    <x v="1"/>
  </r>
  <r>
    <s v="Geoffrey"/>
    <s v="Acey"/>
    <s v="Price Business Services"/>
    <s v="7 West Ave #1"/>
    <s v="Palatine"/>
    <s v="Cook"/>
    <s v="IL"/>
    <n v="60067"/>
    <s v="847-222-1734"/>
    <s v="847-556-2909"/>
    <s v="geoffrey@gmail.com"/>
    <s v="http://www.pricebusinessservices.com"/>
    <s v="847"/>
    <s v="Geoffrey  Acey"/>
    <n v="18"/>
    <n v="9"/>
    <x v="3"/>
    <x v="4"/>
  </r>
  <r>
    <s v="Stevie"/>
    <s v="Westerbeck"/>
    <s v="Wise"/>
    <s v=" Dennis W Md"/>
    <s v="26659 N 13th St"/>
    <s v="Costa Mesa"/>
    <s v="Orange"/>
    <s v="CA"/>
    <n v="92626"/>
    <s v="949-867-4077"/>
    <s v="949-903-3898"/>
    <s v="stevie.westerbeck@yahoo.com"/>
    <s v="949"/>
    <s v="Stevie  Westerbeck"/>
    <n v="12"/>
    <e v="#VALUE!"/>
    <x v="0"/>
    <x v="0"/>
  </r>
  <r>
    <s v="Pamella"/>
    <s v="Fortino"/>
    <s v="Super 8 Motel"/>
    <s v="669 Packerland Dr #1438"/>
    <s v="Denver"/>
    <s v="Denver"/>
    <s v="CO"/>
    <n v="80212"/>
    <s v="303-404-2210"/>
    <s v="303-794-1341"/>
    <s v="pamella@fortino.com"/>
    <s v="http://www.supermotel.com"/>
    <s v="303"/>
    <s v="Pamella  Fortino"/>
    <n v="19"/>
    <n v="8"/>
    <x v="1"/>
    <x v="65"/>
  </r>
  <r>
    <s v="Harrison"/>
    <s v="Haufler"/>
    <s v="John Wagner Associates"/>
    <s v="759 Eldora St"/>
    <s v="New Haven"/>
    <s v="New Haven"/>
    <s v="CT"/>
    <n v="6515"/>
    <s v="203-801-6193"/>
    <s v="203-801-8497"/>
    <s v="hhaufler@hotmail.com"/>
    <s v="http://www.johnwagnerassociates.com"/>
    <s v="203"/>
    <s v="Harrison  Haufler"/>
    <n v="20"/>
    <n v="9"/>
    <x v="1"/>
    <x v="1"/>
  </r>
  <r>
    <s v="Johnna"/>
    <s v="Engelberg"/>
    <s v="Thrifty Oil Co"/>
    <s v="5 S Colorado Blvd #449"/>
    <s v="Bothell"/>
    <s v="Snohomish"/>
    <s v="WA"/>
    <n v="98021"/>
    <s v="425-986-7573"/>
    <s v="425-700-3751"/>
    <s v="jengelberg@engelberg.org"/>
    <s v="http://www.thriftyoilco.com"/>
    <s v="425"/>
    <s v="Johnna  Engelberg"/>
    <n v="24"/>
    <n v="11"/>
    <x v="4"/>
    <x v="66"/>
  </r>
  <r>
    <s v="Buddy"/>
    <s v="Cloney"/>
    <s v="Larkfield Photo"/>
    <s v="944 Gaither Dr"/>
    <s v="Strongsville"/>
    <s v="Cuyahoga"/>
    <s v="OH"/>
    <n v="44136"/>
    <s v="440-989-5826"/>
    <s v="440-327-2093"/>
    <s v="buddy.cloney@yahoo.com"/>
    <s v="http://www.larkfieldphoto.com"/>
    <s v="440"/>
    <s v="Buddy  Cloney"/>
    <n v="22"/>
    <n v="13"/>
    <x v="3"/>
    <x v="3"/>
  </r>
  <r>
    <s v="Dalene"/>
    <s v="Riden"/>
    <s v="Silverman Planetarium"/>
    <s v="66552 Malone Rd"/>
    <s v="Plaistow"/>
    <s v="Rockingham"/>
    <s v="NH"/>
    <n v="3865"/>
    <s v="603-315-6839"/>
    <s v="603-745-7497"/>
    <s v="dalene.riden@aol.com"/>
    <s v="http://www.silvermanplanetarium.com"/>
    <s v="603"/>
    <s v="Dalene  Riden"/>
    <n v="20"/>
    <n v="13"/>
    <x v="2"/>
    <x v="5"/>
  </r>
  <r>
    <s v="Jerry"/>
    <s v="Zurcher"/>
    <s v="J &amp; F Lumber"/>
    <s v="77 Massillon Rd #822"/>
    <s v="Satellite Beach"/>
    <s v="Brevard"/>
    <s v="FL"/>
    <n v="32937"/>
    <s v="321-518-5938"/>
    <s v="321-597-2159"/>
    <s v="jzurcher@zurcher.org"/>
    <s v="http://www.jflumber.com"/>
    <s v="321"/>
    <s v="Jerry  Zurcher"/>
    <n v="20"/>
    <n v="9"/>
    <x v="1"/>
    <x v="67"/>
  </r>
  <r>
    <s v="Haydee"/>
    <s v="Denooyer"/>
    <s v="Cleaning Station Inc"/>
    <s v="25346 New Rd"/>
    <s v="New York"/>
    <s v="New York"/>
    <s v="NY"/>
    <n v="10016"/>
    <s v="212-792-8658"/>
    <s v="212-782-3493"/>
    <s v="hdenooyer@denooyer.org"/>
    <s v="http://www.cleaningstationinc.com"/>
    <s v="212"/>
    <s v="Haydee  Denooyer"/>
    <n v="22"/>
    <n v="10"/>
    <x v="5"/>
    <x v="68"/>
  </r>
  <r>
    <s v="Joseph"/>
    <s v="Cryer"/>
    <s v="Ames Stationers"/>
    <s v="60 Fillmore Ave"/>
    <s v="Huntington Beach"/>
    <s v="Orange"/>
    <s v="CA"/>
    <n v="92647"/>
    <s v="714-584-2237"/>
    <s v="714-698-2170"/>
    <s v="joseph_cryer@cox.net"/>
    <s v="http://www.amesstationers.com"/>
    <s v="714"/>
    <s v="Joseph  Cryer"/>
    <n v="20"/>
    <n v="13"/>
    <x v="2"/>
    <x v="2"/>
  </r>
  <r>
    <s v="Deonna"/>
    <s v="Kippley"/>
    <s v="Midas Muffler Shops"/>
    <s v="57 Haven Ave #90"/>
    <s v="Southfield"/>
    <s v="Oakland"/>
    <s v="MI"/>
    <n v="48075"/>
    <s v="248-913-4677"/>
    <s v="248-793-4966"/>
    <s v="deonna_kippley@hotmail.com"/>
    <s v="http://www.midasmufflershops.com"/>
    <s v="248"/>
    <s v="Deonna  Kippley"/>
    <n v="26"/>
    <n v="15"/>
    <x v="1"/>
    <x v="1"/>
  </r>
  <r>
    <s v="Raymon"/>
    <s v="Calvaresi"/>
    <s v="Seaboard Securities Inc"/>
    <s v="6538 E Pomona St #60"/>
    <s v="Indianapolis"/>
    <s v="Marion"/>
    <s v="IN"/>
    <n v="46222"/>
    <s v="317-825-4724"/>
    <s v="317-342-1532"/>
    <s v="raymon.calvaresi@gmail.com"/>
    <s v="http://www.seaboardsecuritiesinc.com"/>
    <s v="317"/>
    <s v="Raymon  Calvaresi"/>
    <n v="26"/>
    <n v="17"/>
    <x v="3"/>
    <x v="4"/>
  </r>
  <r>
    <s v="Alecia"/>
    <s v="Bubash"/>
    <s v="Petersen"/>
    <s v=" James E Esq"/>
    <s v="6535 Joyce St"/>
    <s v="Wichita Falls"/>
    <s v="Wichita"/>
    <s v="TX"/>
    <n v="76301"/>
    <s v="940-276-7922"/>
    <s v="940-302-3036"/>
    <s v="alecia@aol.com"/>
    <s v="940"/>
    <s v="Alecia  Bubash"/>
    <n v="12"/>
    <e v="#VALUE!"/>
    <x v="0"/>
    <x v="0"/>
  </r>
  <r>
    <s v="Ma"/>
    <s v="Layous"/>
    <s v="Development Authority"/>
    <s v="78112 Morris Ave"/>
    <s v="North Haven"/>
    <s v="New Haven"/>
    <s v="CT"/>
    <n v="6473"/>
    <s v="203-721-3388"/>
    <s v="203-564-1543"/>
    <s v="mlayous@hotmail.com"/>
    <s v="http://www.developmentauthority.com"/>
    <s v="203"/>
    <s v="Ma  Layous"/>
    <n v="19"/>
    <n v="8"/>
    <x v="1"/>
    <x v="1"/>
  </r>
  <r>
    <s v="Detra"/>
    <s v="Coyier"/>
    <s v="Schott Fiber Optics Inc"/>
    <s v="96950 Hidden Ln"/>
    <s v="Aberdeen"/>
    <s v="Harford"/>
    <s v="MD"/>
    <n v="21001"/>
    <s v="410-739-9277"/>
    <s v="410-259-2118"/>
    <s v="detra@aol.com"/>
    <s v="http://www.schottfiberopticsinc.com"/>
    <s v="410"/>
    <s v="Detra  Coyier"/>
    <n v="13"/>
    <n v="6"/>
    <x v="2"/>
    <x v="5"/>
  </r>
  <r>
    <s v="Terrilyn"/>
    <s v="Rodeigues"/>
    <s v="Stuart J Agins"/>
    <s v="3718 S Main St"/>
    <s v="New Orleans"/>
    <s v="Orleans"/>
    <s v="LA"/>
    <n v="70130"/>
    <s v="504-463-4384"/>
    <s v="504-635-8518"/>
    <s v="terrilyn.rodeigues@cox.net"/>
    <s v="http://www.stuartjagins.com"/>
    <s v="504"/>
    <s v="Terrilyn  Rodeigues"/>
    <n v="26"/>
    <n v="19"/>
    <x v="2"/>
    <x v="2"/>
  </r>
  <r>
    <s v="Salome"/>
    <s v="Lacovara"/>
    <s v="Mitsumi Electronics Corp"/>
    <s v="9677 Commerce Dr"/>
    <s v="Richmond"/>
    <s v="Richmond City"/>
    <s v="VA"/>
    <n v="23219"/>
    <s v="804-550-5097"/>
    <s v="804-858-1011"/>
    <s v="slacovara@gmail.com"/>
    <s v="http://www.mitsumielectronicscorp.com"/>
    <s v="804"/>
    <s v="Salome  Lacovara"/>
    <n v="19"/>
    <n v="10"/>
    <x v="3"/>
    <x v="4"/>
  </r>
  <r>
    <s v="Garry"/>
    <s v="Keetch"/>
    <s v="Italian Express Franchise Corp"/>
    <s v="5 Green Pond Rd #4"/>
    <s v="Southampton"/>
    <s v="Bucks"/>
    <s v="PA"/>
    <n v="18966"/>
    <s v="215-979-8776"/>
    <s v="215-846-9046"/>
    <s v="garry_keetch@hotmail.com"/>
    <s v="http://www.italianexpressfranchisecorp.com"/>
    <s v="215"/>
    <s v="Garry  Keetch"/>
    <n v="24"/>
    <n v="13"/>
    <x v="1"/>
    <x v="1"/>
  </r>
  <r>
    <s v="Matthew"/>
    <s v="Neither"/>
    <s v="American Council On Sci &amp; Hlth"/>
    <s v="636 Commerce Dr #42"/>
    <s v="Shakopee"/>
    <s v="Scott"/>
    <s v="MN"/>
    <n v="55379"/>
    <s v="952-651-7597"/>
    <s v="952-906-4597"/>
    <s v="mneither@yahoo.com"/>
    <s v="http://www.americancouncilonscihlth.com"/>
    <s v="952"/>
    <s v="Matthew  Neither"/>
    <n v="18"/>
    <n v="9"/>
    <x v="3"/>
    <x v="3"/>
  </r>
  <r>
    <s v="Theodora"/>
    <s v="Restrepo"/>
    <s v="Kleri"/>
    <s v=" Patricia S Esq"/>
    <s v="42744 Hamann Industrial Pky #82"/>
    <s v="Miami"/>
    <s v="Miami-Dade"/>
    <s v="FL"/>
    <n v="33136"/>
    <s v="305-936-8226"/>
    <s v="305-573-1085"/>
    <s v="theodora.restrepo@restrepo.com"/>
    <s v="305"/>
    <s v="Theodora  Restrepo"/>
    <n v="12"/>
    <e v="#VALUE!"/>
    <x v="0"/>
    <x v="0"/>
  </r>
  <r>
    <s v="Noah"/>
    <s v="Kalafatis"/>
    <s v="Twiggs Abrams Blanchard"/>
    <s v="1950 5th Ave"/>
    <s v="Milwaukee"/>
    <s v="Milwaukee"/>
    <s v="WI"/>
    <n v="53209"/>
    <s v="414-263-5287"/>
    <s v="414-660-9766"/>
    <s v="noah.kalafatis@aol.com"/>
    <s v="http://www.twiggsabramsblanchard.com"/>
    <s v="414"/>
    <s v="Noah  Kalafatis"/>
    <n v="22"/>
    <n v="15"/>
    <x v="2"/>
    <x v="5"/>
  </r>
  <r>
    <s v="Carmen"/>
    <s v="Sweigard"/>
    <s v="Maui Research &amp; Technology Pk"/>
    <s v="61304 N French Rd"/>
    <s v="Somerset"/>
    <s v="Somerset"/>
    <s v="NJ"/>
    <n v="8873"/>
    <s v="732-941-2621"/>
    <s v="732-445-6940"/>
    <s v="csweigard@sweigard.com"/>
    <s v="http://www.mauiresearchtechnologypk.com"/>
    <s v="732"/>
    <s v="Carmen  Sweigard"/>
    <n v="22"/>
    <n v="10"/>
    <x v="5"/>
    <x v="69"/>
  </r>
  <r>
    <s v="Lavonda"/>
    <s v="Hengel"/>
    <s v="Bradley Nameplate Corp"/>
    <s v="87 Imperial Ct #79"/>
    <s v="Fargo"/>
    <s v="Cass"/>
    <s v="ND"/>
    <n v="58102"/>
    <s v="701-898-2154"/>
    <s v="701-421-7080"/>
    <s v="lavonda@cox.net"/>
    <s v="http://www.bradleynameplatecorp.com"/>
    <s v="701"/>
    <s v="Lavonda  Hengel"/>
    <n v="15"/>
    <n v="8"/>
    <x v="2"/>
    <x v="2"/>
  </r>
  <r>
    <s v="Junita"/>
    <s v="Stoltzman"/>
    <s v="Geonex Martel Inc"/>
    <s v="94 W Dodge Rd"/>
    <s v="Carson City"/>
    <s v="Carson City"/>
    <s v="NV"/>
    <n v="89701"/>
    <s v="775-638-9963"/>
    <s v="775-578-1214"/>
    <s v="junita@aol.com"/>
    <s v="http://www.geonexmartelinc.com"/>
    <s v="775"/>
    <s v="Junita  Stoltzman"/>
    <n v="14"/>
    <n v="7"/>
    <x v="2"/>
    <x v="5"/>
  </r>
  <r>
    <s v="Herminia"/>
    <s v="Nicolozakes"/>
    <s v="Sea Island Div Of Fstr Ind Inc"/>
    <s v="4 58th St #3519"/>
    <s v="Scottsdale"/>
    <s v="Maricopa"/>
    <s v="AZ"/>
    <n v="85254"/>
    <s v="602-954-5141"/>
    <s v="602-304-6433"/>
    <s v="herminia@nicolozakes.org"/>
    <s v="http://www.seaislanddivoffstrindinc.com"/>
    <s v="602"/>
    <s v="Herminia  Nicolozakes"/>
    <n v="24"/>
    <n v="9"/>
    <x v="8"/>
    <x v="70"/>
  </r>
  <r>
    <s v="Casie"/>
    <s v="Good"/>
    <s v="Papay"/>
    <s v=" Debbie J Esq"/>
    <s v="5221 Bear Valley Rd"/>
    <s v="Nashville"/>
    <s v="Davidson"/>
    <s v="TN"/>
    <n v="37211"/>
    <s v="615-390-2251"/>
    <s v="615-825-4297"/>
    <s v="casie.good@aol.com"/>
    <s v="615"/>
    <s v="Casie  Good"/>
    <n v="12"/>
    <e v="#VALUE!"/>
    <x v="0"/>
    <x v="0"/>
  </r>
  <r>
    <s v="Reena"/>
    <s v="Maisto"/>
    <s v="Lane Promotions"/>
    <s v="9648 S Main"/>
    <s v="Salisbury"/>
    <s v="Wicomico"/>
    <s v="MD"/>
    <n v="21801"/>
    <s v="410-351-1863"/>
    <s v="410-951-2667"/>
    <s v="reena@hotmail.com"/>
    <s v="http://www.lanepromotions.com"/>
    <s v="410"/>
    <s v="Reena  Maisto"/>
    <n v="17"/>
    <n v="6"/>
    <x v="1"/>
    <x v="1"/>
  </r>
  <r>
    <s v="Mirta"/>
    <s v="Mallett"/>
    <s v="Stephen Kennerly Archts Inc Pc"/>
    <s v="7 S San Marcos Rd"/>
    <s v="New York"/>
    <s v="New York"/>
    <s v="NY"/>
    <n v="10004"/>
    <s v="212-870-1286"/>
    <s v="212-745-6948"/>
    <s v="mirta_mallett@gmail.com"/>
    <s v="http://www.stephenkennerlyarchtsincpc.com"/>
    <s v="212"/>
    <s v="Mirta  Mallett"/>
    <n v="23"/>
    <n v="14"/>
    <x v="3"/>
    <x v="4"/>
  </r>
  <r>
    <s v="Cathrine"/>
    <s v="Pontoriero"/>
    <s v="Business Systems Of Wis Inc"/>
    <s v="812 S Haven St"/>
    <s v="Amarillo"/>
    <s v="Randall"/>
    <s v="TX"/>
    <n v="79109"/>
    <s v="806-703-1435"/>
    <s v="806-558-5848"/>
    <s v="cathrine.pontoriero@pontoriero.com"/>
    <s v="http://www.businesssystemsofwisinc.com"/>
    <s v="806"/>
    <s v="Cathrine  Pontoriero"/>
    <n v="34"/>
    <n v="20"/>
    <x v="7"/>
    <x v="71"/>
  </r>
  <r>
    <s v="Filiberto"/>
    <s v="Tawil"/>
    <s v="Flash"/>
    <s v=" Elena Salerno Esq"/>
    <s v="3882 W Congress St #799"/>
    <s v="Los Angeles"/>
    <s v="Los Angeles"/>
    <s v="CA"/>
    <n v="90016"/>
    <s v="323-765-2528"/>
    <s v="323-842-8226"/>
    <s v="ftawil@hotmail.com"/>
    <s v="323"/>
    <s v="Filiberto  Tawil"/>
    <n v="12"/>
    <e v="#VALUE!"/>
    <x v="0"/>
    <x v="0"/>
  </r>
  <r>
    <s v="Raul"/>
    <s v="Upthegrove"/>
    <s v="Neeley"/>
    <s v=" Gregory W Esq"/>
    <s v="4 E Colonial Dr"/>
    <s v="La Mesa"/>
    <s v="San Diego"/>
    <s v="CA"/>
    <n v="91942"/>
    <s v="619-509-5282"/>
    <s v="619-666-4765"/>
    <s v="rupthegrove@yahoo.com"/>
    <s v="619"/>
    <s v="Raul  Upthegrove"/>
    <n v="12"/>
    <e v="#VALUE!"/>
    <x v="0"/>
    <x v="0"/>
  </r>
  <r>
    <s v="Sarah"/>
    <s v="Candlish"/>
    <s v="Alabama Educational Tv Comm"/>
    <s v="45 2nd Ave #9759"/>
    <s v="Atlanta"/>
    <s v="Fulton"/>
    <s v="GA"/>
    <n v="30328"/>
    <s v="770-732-1194"/>
    <s v="770-531-2842"/>
    <s v="sarah.candlish@gmail.com"/>
    <s v="http://www.alabamaeducationaltvcomm.com"/>
    <s v="770"/>
    <s v="Sarah  Candlish"/>
    <n v="24"/>
    <n v="15"/>
    <x v="3"/>
    <x v="4"/>
  </r>
  <r>
    <s v="Lucy"/>
    <s v="Treston"/>
    <s v="Franz Inc"/>
    <s v="57254 Brickell Ave #372"/>
    <s v="Worcester"/>
    <s v="Worcester"/>
    <s v="MA"/>
    <n v="1602"/>
    <s v="508-769-5250"/>
    <s v="508-502-5634"/>
    <s v="lucy@cox.net"/>
    <s v="http://www.franzinc.com"/>
    <s v="508"/>
    <s v="Lucy  Treston"/>
    <n v="12"/>
    <n v="5"/>
    <x v="2"/>
    <x v="2"/>
  </r>
  <r>
    <s v="Judy"/>
    <s v="Aquas"/>
    <s v="Plantation Restaurant"/>
    <s v="8977 Connecticut Ave Nw #3"/>
    <s v="Niles"/>
    <s v="Berrien"/>
    <s v="MI"/>
    <n v="49120"/>
    <s v="269-756-7222"/>
    <s v="269-431-9464"/>
    <s v="jaquas@aquas.com"/>
    <s v="http://www.plantationrestaurant.com"/>
    <s v="269"/>
    <s v="Judy  Aquas"/>
    <n v="16"/>
    <n v="7"/>
    <x v="3"/>
    <x v="72"/>
  </r>
  <r>
    <s v="Yvonne"/>
    <s v="Tjepkema"/>
    <s v="Radio Communications Co"/>
    <s v="9 Waydell St"/>
    <s v="Fairfield"/>
    <s v="Essex"/>
    <s v="NJ"/>
    <n v="7004"/>
    <s v="973-714-1721"/>
    <s v="973-976-8627"/>
    <s v="yvonne.tjepkema@hotmail.com"/>
    <s v="http://www.radiocommunicationsco.com"/>
    <s v="973"/>
    <s v="Yvonne  Tjepkema"/>
    <n v="27"/>
    <n v="16"/>
    <x v="1"/>
    <x v="1"/>
  </r>
  <r>
    <s v="Kayleigh"/>
    <s v="Lace"/>
    <s v="Dentalaw Divsn Hlth Care"/>
    <s v="43 Huey P Long Ave"/>
    <s v="Lafayette"/>
    <s v="Lafayette"/>
    <s v="LA"/>
    <n v="70508"/>
    <s v="337-740-9323"/>
    <s v="337-751-2326"/>
    <s v="kayleigh.lace@yahoo.com"/>
    <s v="http://www.dentalawdivsnhlthcare.com"/>
    <s v="337"/>
    <s v="Kayleigh  Lace"/>
    <n v="23"/>
    <n v="14"/>
    <x v="3"/>
    <x v="3"/>
  </r>
  <r>
    <s v="Felix"/>
    <s v="Hirpara"/>
    <s v="American Speedy Printing Ctrs"/>
    <s v="7563 Cornwall Rd #4462"/>
    <s v="Denver"/>
    <s v="Lancaster"/>
    <s v="PA"/>
    <n v="17517"/>
    <s v="717-491-5643"/>
    <s v="717-583-1497"/>
    <s v="felix_hirpara@cox.net"/>
    <s v="http://www.americanspeedyprintingctrs.com"/>
    <s v="717"/>
    <s v="Felix  Hirpara"/>
    <n v="21"/>
    <n v="14"/>
    <x v="2"/>
    <x v="2"/>
  </r>
  <r>
    <s v="Tresa"/>
    <s v="Sweely"/>
    <s v="Grayson"/>
    <s v=" Grant S Esq"/>
    <s v="22 Bridle Ln"/>
    <s v="Valley Park"/>
    <s v="Saint Louis"/>
    <s v="MO"/>
    <n v="63088"/>
    <s v="314-359-9566"/>
    <s v="314-231-3514"/>
    <s v="tresa_sweely@hotmail.com"/>
    <s v="314"/>
    <s v="Tresa  Sweely"/>
    <n v="12"/>
    <e v="#VALUE!"/>
    <x v="0"/>
    <x v="0"/>
  </r>
  <r>
    <s v="Kristeen"/>
    <s v="Turinetti"/>
    <s v="Jeanerette Middle School"/>
    <s v="70099 E North Ave"/>
    <s v="Arlington"/>
    <s v="Tarrant"/>
    <s v="TX"/>
    <n v="76013"/>
    <s v="817-213-8851"/>
    <s v="817-947-9480"/>
    <s v="kristeen@gmail.com"/>
    <s v="http://www.jeanerettemiddleschool.com"/>
    <s v="817"/>
    <s v="Kristeen  Turinetti"/>
    <n v="18"/>
    <n v="9"/>
    <x v="3"/>
    <x v="4"/>
  </r>
  <r>
    <s v="Jenelle"/>
    <s v="Regusters"/>
    <s v="Haavisto"/>
    <s v=" Brian F Esq"/>
    <s v="3211 E Northeast Loop"/>
    <s v="Tampa"/>
    <s v="Hillsborough"/>
    <s v="FL"/>
    <n v="33619"/>
    <s v="813-932-8715"/>
    <s v="813-357-7296"/>
    <s v="jregusters@regusters.com"/>
    <s v="813"/>
    <s v="Jenelle  Regusters"/>
    <n v="12"/>
    <e v="#VALUE!"/>
    <x v="0"/>
    <x v="0"/>
  </r>
  <r>
    <s v="Renea"/>
    <s v="Monterrubio"/>
    <s v="Wmmt Radio Station"/>
    <s v="26 Montgomery St"/>
    <s v="Atlanta"/>
    <s v="Fulton"/>
    <s v="GA"/>
    <n v="30328"/>
    <s v="770-679-4752"/>
    <s v="770-930-9967"/>
    <s v="renea@hotmail.com"/>
    <s v="http://www.wmmtradiostation.com"/>
    <s v="770"/>
    <s v="Renea  Monterrubio"/>
    <n v="17"/>
    <n v="6"/>
    <x v="1"/>
    <x v="1"/>
  </r>
  <r>
    <s v="Olive"/>
    <s v="Matuszak"/>
    <s v="Colony Paints Sales Ofc &amp; Plnt"/>
    <s v="13252 Lighthouse Ave"/>
    <s v="Cathedral City"/>
    <s v="Riverside"/>
    <s v="CA"/>
    <n v="92234"/>
    <s v="760-938-6069"/>
    <s v="760-745-2649"/>
    <s v="olive@aol.com"/>
    <s v="http://www.colonypaintssalesofcplnt.com"/>
    <s v="760"/>
    <s v="Olive  Matuszak"/>
    <n v="13"/>
    <n v="6"/>
    <x v="2"/>
    <x v="5"/>
  </r>
  <r>
    <s v="Ligia"/>
    <s v="Reiber"/>
    <s v="Floral Expressions"/>
    <s v="206 Main St #2804"/>
    <s v="Lansing"/>
    <s v="Ingham"/>
    <s v="MI"/>
    <n v="48933"/>
    <s v="517-906-1108"/>
    <s v="517-747-7664"/>
    <s v="lreiber@cox.net"/>
    <s v="http://www.floralexpressions.com"/>
    <s v="517"/>
    <s v="Ligia  Reiber"/>
    <n v="15"/>
    <n v="8"/>
    <x v="2"/>
    <x v="2"/>
  </r>
  <r>
    <s v="Christiane"/>
    <s v="Eschberger"/>
    <s v="Casco Services Inc"/>
    <s v="96541 W Central Blvd"/>
    <s v="Phoenix"/>
    <s v="Maricopa"/>
    <s v="AZ"/>
    <n v="85034"/>
    <s v="602-390-4944"/>
    <s v="602-330-6894"/>
    <s v="christiane.eschberger@yahoo.com"/>
    <s v="http://www.cascoservicesinc.com"/>
    <s v="602"/>
    <s v="Christiane  Eschberger"/>
    <n v="31"/>
    <n v="22"/>
    <x v="3"/>
    <x v="3"/>
  </r>
  <r>
    <s v="Goldie"/>
    <s v="Schirpke"/>
    <s v="Reuter"/>
    <s v=" Arthur C Jr"/>
    <s v="34 Saint George Ave #2"/>
    <s v="Bangor"/>
    <s v="Penobscot"/>
    <s v="ME"/>
    <n v="4401"/>
    <s v="207-295-7569"/>
    <s v="207-748-3722"/>
    <s v="goldie.schirpke@yahoo.com"/>
    <s v="207"/>
    <s v="Goldie  Schirpke"/>
    <n v="12"/>
    <e v="#VALUE!"/>
    <x v="0"/>
    <x v="0"/>
  </r>
  <r>
    <s v="Loreta"/>
    <s v="Timenez"/>
    <s v="Kaminski"/>
    <s v=" Katherine Andritsaki"/>
    <s v="47857 Coney Island Ave"/>
    <s v="Clinton"/>
    <s v="Prince Georges"/>
    <s v="MD"/>
    <n v="20735"/>
    <s v="301-696-6420"/>
    <s v="301-392-6698"/>
    <s v="loreta.timenez@hotmail.com"/>
    <s v="301"/>
    <s v="Loreta  Timenez"/>
    <n v="12"/>
    <e v="#VALUE!"/>
    <x v="0"/>
    <x v="0"/>
  </r>
  <r>
    <s v="Fabiola"/>
    <s v="Hauenstein"/>
    <s v="Sidewinder Products Corp"/>
    <s v="8573 Lincoln Blvd"/>
    <s v="York"/>
    <s v="York"/>
    <s v="PA"/>
    <n v="17404"/>
    <s v="717-809-3119"/>
    <s v="717-344-2804"/>
    <s v="fabiola.hauenstein@hauenstein.org"/>
    <s v="http://www.sidewinderproductscorp.com"/>
    <s v="717"/>
    <s v="Fabiola  Hauenstein"/>
    <n v="33"/>
    <n v="19"/>
    <x v="7"/>
    <x v="73"/>
  </r>
  <r>
    <s v="Amie"/>
    <s v="Perigo"/>
    <s v="General Foam Corporation"/>
    <s v="596 Santa Maria Ave #7913"/>
    <s v="Mesquite"/>
    <s v="Dallas"/>
    <s v="TX"/>
    <n v="75150"/>
    <s v="972-419-7946"/>
    <s v="972-898-1033"/>
    <s v="amie.perigo@yahoo.com"/>
    <s v="http://www.generalfoamcorporation.com"/>
    <s v="972"/>
    <s v="Amie  Perigo"/>
    <n v="21"/>
    <n v="12"/>
    <x v="3"/>
    <x v="3"/>
  </r>
  <r>
    <s v="Raina"/>
    <s v="Brachle"/>
    <s v="Ikg Borden Divsn Harsco Corp"/>
    <s v="3829 Ventura Blvd"/>
    <s v="Butte"/>
    <s v="Silver Bow"/>
    <s v="MT"/>
    <n v="59701"/>
    <s v="406-318-1515"/>
    <s v="406-374-7752"/>
    <s v="raina.brachle@brachle.org"/>
    <s v="http://www.ikgbordendivsnharscocorp.com"/>
    <s v="406"/>
    <s v="Raina  Brachle"/>
    <n v="25"/>
    <n v="14"/>
    <x v="1"/>
    <x v="74"/>
  </r>
  <r>
    <s v="Erinn"/>
    <s v="Canlas"/>
    <s v="Anchor Computer Inc"/>
    <s v="13 S Hacienda Dr"/>
    <s v="Livingston"/>
    <s v="Essex"/>
    <s v="NJ"/>
    <n v="7039"/>
    <s v="973-767-3008"/>
    <s v="973-563-9502"/>
    <s v="erinn.canlas@canlas.com"/>
    <s v="http://www.anchorcomputerinc.com"/>
    <s v="973"/>
    <s v="Erinn  Canlas"/>
    <n v="23"/>
    <n v="13"/>
    <x v="6"/>
    <x v="75"/>
  </r>
  <r>
    <s v="Cherry"/>
    <s v="Lietz"/>
    <s v="Sebring &amp; Co"/>
    <s v="40 9th Ave Sw #91"/>
    <s v="Waterford"/>
    <s v="Oakland"/>
    <s v="MI"/>
    <n v="48329"/>
    <s v="248-980-6904"/>
    <s v="248-697-7722"/>
    <s v="cherry@lietz.com"/>
    <s v="http://www.sebringco.com"/>
    <s v="248"/>
    <s v="Cherry  Lietz"/>
    <n v="16"/>
    <n v="7"/>
    <x v="3"/>
    <x v="76"/>
  </r>
  <r>
    <s v="Kattie"/>
    <s v="Vonasek"/>
    <s v="H A C Farm Lines Co Optv Assoc"/>
    <s v="2845 Boulder Crescent St"/>
    <s v="Cleveland"/>
    <s v="Cuyahoga"/>
    <s v="OH"/>
    <n v="44103"/>
    <s v="216-923-3715"/>
    <s v="216-270-9653"/>
    <s v="kattie@vonasek.org"/>
    <s v="http://www.hacfarmlinescooptvassoc.com"/>
    <s v="216"/>
    <s v="Kattie  Vonasek"/>
    <n v="18"/>
    <n v="7"/>
    <x v="1"/>
    <x v="77"/>
  </r>
  <r>
    <s v="Lilli"/>
    <s v="Scriven"/>
    <s v="Hunter"/>
    <s v=" John J Esq"/>
    <s v="33 State St"/>
    <s v="Abilene"/>
    <s v="Taylor"/>
    <s v="TX"/>
    <n v="79601"/>
    <s v="325-631-1560"/>
    <s v="325-667-7868"/>
    <s v="lilli@aol.com"/>
    <s v="325"/>
    <s v="Lilli  Scriven"/>
    <n v="12"/>
    <e v="#VALUE!"/>
    <x v="0"/>
    <x v="0"/>
  </r>
  <r>
    <s v="Whitley"/>
    <s v="Tomasulo"/>
    <s v="Freehold Fence Co"/>
    <s v="2 S 15th St"/>
    <s v="Fort Worth"/>
    <s v="Tarrant"/>
    <s v="TX"/>
    <n v="76107"/>
    <s v="817-526-4408"/>
    <s v="817-819-7799"/>
    <s v="whitley.tomasulo@aol.com"/>
    <s v="http://www.freeholdfenceco.com"/>
    <s v="817"/>
    <s v="Whitley  Tomasulo"/>
    <n v="24"/>
    <n v="17"/>
    <x v="2"/>
    <x v="5"/>
  </r>
  <r>
    <s v="Barbra"/>
    <s v="Adkin"/>
    <s v="Binswanger"/>
    <s v="4 Kohler Memorial Dr"/>
    <s v="Brooklyn"/>
    <s v="Kings"/>
    <s v="NY"/>
    <n v="11230"/>
    <s v="718-201-3751"/>
    <s v="718-732-9475"/>
    <s v="badkin@hotmail.com"/>
    <s v="http://www.binswanger.com"/>
    <s v="718"/>
    <s v="Barbra  Adkin"/>
    <n v="18"/>
    <n v="7"/>
    <x v="1"/>
    <x v="1"/>
  </r>
  <r>
    <s v="Hermila"/>
    <s v="Thyberg"/>
    <s v="Chilton Malting Co"/>
    <s v="1 Rancho Del Mar Shopping C"/>
    <s v="Providence"/>
    <s v="Providence"/>
    <s v="RI"/>
    <n v="2903"/>
    <s v="401-893-4882"/>
    <s v="401-885-7681"/>
    <s v="hermila_thyberg@hotmail.com"/>
    <s v="http://www.chiltonmaltingco.com"/>
    <s v="401"/>
    <s v="Hermila  Thyberg"/>
    <n v="27"/>
    <n v="16"/>
    <x v="1"/>
    <x v="1"/>
  </r>
  <r>
    <s v="Jesusita"/>
    <s v="Flister"/>
    <s v="Schoen"/>
    <s v=" Edward J Jr"/>
    <s v="3943 N Highland Ave"/>
    <s v="Lancaster"/>
    <s v="Lancaster"/>
    <s v="PA"/>
    <n v="17601"/>
    <s v="717-885-9118"/>
    <s v="717-686-7564"/>
    <s v="jesusita.flister@hotmail.com"/>
    <s v="717"/>
    <s v="Jesusita  Flister"/>
    <n v="12"/>
    <e v="#VALUE!"/>
    <x v="0"/>
    <x v="0"/>
  </r>
  <r>
    <s v="Caitlin"/>
    <s v="Julia"/>
    <s v="Helderman"/>
    <s v=" Seymour Cpa"/>
    <s v="5 Williams St"/>
    <s v="Johnston"/>
    <s v="Providence"/>
    <s v="RI"/>
    <n v="2919"/>
    <s v="401-948-4982"/>
    <s v="401-552-9059"/>
    <s v="caitlin.julia@julia.org"/>
    <s v="401"/>
    <s v="Caitlin  Julia"/>
    <n v="12"/>
    <e v="#VALUE!"/>
    <x v="0"/>
    <x v="0"/>
  </r>
  <r>
    <s v="Roosevelt"/>
    <s v="Hoffis"/>
    <s v="Denbrook"/>
    <s v=" Myron"/>
    <s v="60 Old Dover Rd"/>
    <s v="Hialeah"/>
    <s v="Miami-Dade"/>
    <s v="FL"/>
    <n v="33014"/>
    <s v="305-622-4739"/>
    <s v="305-302-1135"/>
    <s v="roosevelt.hoffis@aol.com"/>
    <s v="305"/>
    <s v="Roosevelt  Hoffis"/>
    <n v="12"/>
    <e v="#VALUE!"/>
    <x v="0"/>
    <x v="0"/>
  </r>
  <r>
    <s v="Helaine"/>
    <s v="Halter"/>
    <s v="Lippitt"/>
    <s v=" Mike"/>
    <s v="8 Sheridan Rd"/>
    <s v="Jersey City"/>
    <s v="Hudson"/>
    <s v="NJ"/>
    <n v="7304"/>
    <s v="201-832-4168"/>
    <s v="201-412-3040"/>
    <s v="hhalter@yahoo.com"/>
    <s v="201"/>
    <s v="Helaine  Halter"/>
    <n v="12"/>
    <e v="#VALUE!"/>
    <x v="0"/>
    <x v="0"/>
  </r>
  <r>
    <s v="Lorean"/>
    <s v="Martabano"/>
    <s v="Hiram"/>
    <s v=" Hogg P Esq"/>
    <s v="85092 Southern Blvd"/>
    <s v="San Antonio"/>
    <s v="Bexar"/>
    <s v="TX"/>
    <n v="78204"/>
    <s v="210-856-4979"/>
    <s v="210-634-2447"/>
    <s v="lorean.martabano@hotmail.com"/>
    <s v="210"/>
    <s v="Lorean  Martabano"/>
    <n v="12"/>
    <e v="#VALUE!"/>
    <x v="0"/>
    <x v="0"/>
  </r>
  <r>
    <s v="France"/>
    <s v="Buzick"/>
    <s v="In Travel Agency"/>
    <s v="64 Newman Springs Rd E"/>
    <s v="Brooklyn"/>
    <s v="Kings"/>
    <s v="NY"/>
    <n v="11219"/>
    <s v="718-478-8504"/>
    <s v="718-853-3740"/>
    <s v="france.buzick@yahoo.com"/>
    <s v="http://www.intravelagency.com"/>
    <s v="718"/>
    <s v="France  Buzick"/>
    <n v="23"/>
    <n v="14"/>
    <x v="3"/>
    <x v="3"/>
  </r>
  <r>
    <s v="Justine"/>
    <s v="Ferrario"/>
    <s v="Newhart Foods Inc"/>
    <s v="48 Stratford Ave"/>
    <s v="Pomona"/>
    <s v="Los Angeles"/>
    <s v="CA"/>
    <n v="91768"/>
    <s v="909-993-3242"/>
    <s v="909-631-5703"/>
    <s v="jferrario@hotmail.com"/>
    <s v="http://www.newhartfoodsinc.com"/>
    <s v="909"/>
    <s v="Justine  Ferrario"/>
    <n v="21"/>
    <n v="10"/>
    <x v="1"/>
    <x v="1"/>
  </r>
  <r>
    <s v="Adelina"/>
    <s v="Nabours"/>
    <s v="Courtyard By Marriott"/>
    <s v="80 Pittsford Victor Rd #9"/>
    <s v="Cleveland"/>
    <s v="Cuyahoga"/>
    <s v="OH"/>
    <n v="44103"/>
    <s v="216-230-4892"/>
    <s v="216-937-5320"/>
    <s v="adelina_nabours@gmail.com"/>
    <s v="http://www.courtyardbymarriott.com"/>
    <s v="216"/>
    <s v="Adelina  Nabours"/>
    <n v="25"/>
    <n v="16"/>
    <x v="3"/>
    <x v="4"/>
  </r>
  <r>
    <s v="Derick"/>
    <s v="Dhamer"/>
    <s v="Studer"/>
    <s v=" Eugene A Esq"/>
    <s v="87163 N Main Ave"/>
    <s v="New York"/>
    <s v="New York"/>
    <s v="NY"/>
    <n v="10013"/>
    <s v="212-304-4515"/>
    <s v="212-225-9676"/>
    <s v="ddhamer@cox.net"/>
    <s v="212"/>
    <s v="Derick  Dhamer"/>
    <n v="12"/>
    <e v="#VALUE!"/>
    <x v="0"/>
    <x v="0"/>
  </r>
  <r>
    <s v="Jerry"/>
    <s v="Dallen"/>
    <s v="Seashore Supply Co Waretown"/>
    <s v="393 Lafayette Ave"/>
    <s v="Richmond"/>
    <s v="Richmond City"/>
    <s v="VA"/>
    <n v="23219"/>
    <s v="804-762-9576"/>
    <s v="804-808-9574"/>
    <s v="jerry.dallen@yahoo.com"/>
    <s v="http://www.seashoresupplycowaretown.com"/>
    <s v="804"/>
    <s v="Jerry  Dallen"/>
    <n v="22"/>
    <n v="13"/>
    <x v="3"/>
    <x v="3"/>
  </r>
  <r>
    <s v="Leota"/>
    <s v="Ragel"/>
    <s v="Mayar Silk Inc"/>
    <s v="99 5th Ave #33"/>
    <s v="Trion"/>
    <s v="Chattooga"/>
    <s v="GA"/>
    <n v="30753"/>
    <s v="706-221-4243"/>
    <s v="706-616-5131"/>
    <s v="leota.ragel@gmail.com"/>
    <s v="http://www.mayarsilkinc.com"/>
    <s v="706"/>
    <s v="Leota  Ragel"/>
    <n v="21"/>
    <n v="12"/>
    <x v="3"/>
    <x v="4"/>
  </r>
  <r>
    <s v="Jutta"/>
    <s v="Amyot"/>
    <s v="National Medical Excess Corp"/>
    <s v="49 N Mays St"/>
    <s v="Broussard"/>
    <s v="Lafayette"/>
    <s v="LA"/>
    <n v="70518"/>
    <s v="337-515-1438"/>
    <s v="337-991-8070"/>
    <s v="jamyot@hotmail.com"/>
    <s v="http://www.nationalmedicalexcesscorp.com"/>
    <s v="337"/>
    <s v="Jutta  Amyot"/>
    <n v="18"/>
    <n v="7"/>
    <x v="1"/>
    <x v="1"/>
  </r>
  <r>
    <s v="Aja"/>
    <s v="Gehrett"/>
    <s v="Stero Company"/>
    <s v="993 Washington Ave"/>
    <s v="Nutley"/>
    <s v="Essex"/>
    <s v="NJ"/>
    <n v="7110"/>
    <s v="973-544-2677"/>
    <s v="973-986-4456"/>
    <s v="aja_gehrett@hotmail.com"/>
    <s v="http://www.sterocompany.com"/>
    <s v="973"/>
    <s v="Aja  Gehrett"/>
    <n v="23"/>
    <n v="12"/>
    <x v="1"/>
    <x v="1"/>
  </r>
  <r>
    <s v="Kirk"/>
    <s v="Herritt"/>
    <s v="Hasting"/>
    <s v=" H Duane Esq"/>
    <s v="88 15th Ave Ne"/>
    <s v="Vestal"/>
    <s v="Broome"/>
    <s v="NY"/>
    <n v="13850"/>
    <s v="607-407-3716"/>
    <s v="607-350-7690"/>
    <s v="kirk.herritt@aol.com"/>
    <s v="607"/>
    <s v="Kirk  Herritt"/>
    <n v="12"/>
    <e v="#VALUE!"/>
    <x v="0"/>
    <x v="0"/>
  </r>
  <r>
    <s v="Leonora"/>
    <s v="Mauson"/>
    <s v="Insty Prints"/>
    <s v="3381 E 40th Ave"/>
    <s v="Passaic"/>
    <s v="Passaic"/>
    <s v="NJ"/>
    <n v="7055"/>
    <s v="973-412-2995"/>
    <s v="973-355-2120"/>
    <s v="leonora@yahoo.com"/>
    <s v="http://www.instyprints.com"/>
    <s v="973"/>
    <s v="Leonora  Mauson"/>
    <n v="17"/>
    <n v="8"/>
    <x v="3"/>
    <x v="3"/>
  </r>
  <r>
    <s v="Winfred"/>
    <s v="Brucato"/>
    <s v="Glenridge Manor Mobile Home Pk"/>
    <s v="201 Ridgewood Rd"/>
    <s v="Moscow"/>
    <s v="Latah"/>
    <s v="ID"/>
    <n v="83843"/>
    <s v="208-252-4552"/>
    <s v="208-793-4108"/>
    <s v="winfred_brucato@hotmail.com"/>
    <s v="http://www.glenridgemanormobilehomepk.com"/>
    <s v="208"/>
    <s v="Winfred  Brucato"/>
    <n v="27"/>
    <n v="16"/>
    <x v="1"/>
    <x v="1"/>
  </r>
  <r>
    <s v="Tarra"/>
    <s v="Nachor"/>
    <s v="Circuit Solution Inc"/>
    <s v="39 Moccasin Dr"/>
    <s v="San Francisco"/>
    <s v="San Francisco"/>
    <s v="CA"/>
    <n v="94104"/>
    <s v="415-411-1775"/>
    <s v="415-284-2730"/>
    <s v="tarra.nachor@cox.net"/>
    <s v="http://www.circuitsolutioninc.com"/>
    <s v="415"/>
    <s v="Tarra  Nachor"/>
    <n v="20"/>
    <n v="13"/>
    <x v="2"/>
    <x v="2"/>
  </r>
  <r>
    <s v="Corinne"/>
    <s v="Loder"/>
    <s v="Local Office"/>
    <s v="4 Carroll St"/>
    <s v="North Attleboro"/>
    <s v="Bristol"/>
    <s v="MA"/>
    <n v="2760"/>
    <s v="508-942-4186"/>
    <s v="508-618-7826"/>
    <s v="corinne@loder.org"/>
    <s v="http://www.localoffice.com"/>
    <s v="508"/>
    <s v="Corinne  Loder"/>
    <n v="17"/>
    <n v="8"/>
    <x v="3"/>
    <x v="78"/>
  </r>
  <r>
    <s v="Dulce"/>
    <s v="Labreche"/>
    <s v="Lee Kilkelly Paulson &amp; Kabaker"/>
    <s v="9581 E Arapahoe Rd"/>
    <s v="Rochester"/>
    <s v="Oakland"/>
    <s v="MI"/>
    <n v="48307"/>
    <s v="248-357-8718"/>
    <s v="248-811-5696"/>
    <s v="dulce_labreche@yahoo.com"/>
    <s v="http://www.leekilkellypaulsonkabaker.com"/>
    <s v="248"/>
    <s v="Dulce  Labreche"/>
    <n v="24"/>
    <n v="15"/>
    <x v="3"/>
    <x v="3"/>
  </r>
  <r>
    <s v="Kate"/>
    <s v="Keneipp"/>
    <s v="Davis"/>
    <s v=" Maxon R Esq"/>
    <s v="33 N Michigan Ave"/>
    <s v="Green Bay"/>
    <s v="Brown"/>
    <s v="WI"/>
    <n v="54301"/>
    <s v="920-353-6377"/>
    <s v="920-355-1610"/>
    <s v="kate_keneipp@yahoo.com"/>
    <s v="920"/>
    <s v="Kate  Keneipp"/>
    <n v="12"/>
    <e v="#VALUE!"/>
    <x v="0"/>
    <x v="0"/>
  </r>
  <r>
    <s v="Kaitlyn"/>
    <s v="Ogg"/>
    <s v="Garrison"/>
    <s v=" Paul E Esq"/>
    <s v="2 S Biscayne Blvd"/>
    <s v="Baltimore"/>
    <s v="Baltimore City"/>
    <s v="MD"/>
    <n v="21230"/>
    <s v="410-665-4903"/>
    <s v="410-773-3862"/>
    <s v="kaitlyn.ogg@gmail.com"/>
    <s v="410"/>
    <s v="Kaitlyn  Ogg"/>
    <n v="12"/>
    <e v="#VALUE!"/>
    <x v="0"/>
    <x v="0"/>
  </r>
  <r>
    <s v="Sherita"/>
    <s v="Saras"/>
    <s v="Black History Resource Center"/>
    <s v="8 Us Highway 22"/>
    <s v="Colorado Springs"/>
    <s v="El Paso"/>
    <s v="CO"/>
    <n v="80937"/>
    <s v="719-669-1664"/>
    <s v="719-547-9543"/>
    <s v="sherita.saras@cox.net"/>
    <s v="http://www.blackhistoryresourcecenter.com"/>
    <s v="719"/>
    <s v="Sherita  Saras"/>
    <n v="21"/>
    <n v="14"/>
    <x v="2"/>
    <x v="2"/>
  </r>
  <r>
    <s v="Lashawnda"/>
    <s v="Stuer"/>
    <s v="Rodriguez"/>
    <s v=" J Christopher Esq"/>
    <s v="7422 Martin Ave #8"/>
    <s v="Toledo"/>
    <s v="Lucas"/>
    <s v="OH"/>
    <n v="43607"/>
    <s v="419-588-8719"/>
    <s v="419-399-1744"/>
    <s v="lstuer@cox.net"/>
    <s v="419"/>
    <s v="Lashawnda  Stuer"/>
    <n v="12"/>
    <e v="#VALUE!"/>
    <x v="0"/>
    <x v="0"/>
  </r>
  <r>
    <s v="Ernest"/>
    <s v="Syrop"/>
    <s v="Grant Family Health Center"/>
    <s v="94 Chase Rd"/>
    <s v="Hyattsville"/>
    <s v="Prince Georges"/>
    <s v="MD"/>
    <n v="20785"/>
    <s v="301-998-9644"/>
    <s v="301-257-4883"/>
    <s v="ernest@cox.net"/>
    <s v="http://www.grantfamilyhealthcenter.com"/>
    <s v="301"/>
    <s v="Ernest  Syrop"/>
    <n v="14"/>
    <n v="7"/>
    <x v="2"/>
    <x v="2"/>
  </r>
  <r>
    <s v="Nobuko"/>
    <s v="Halsey"/>
    <s v="Goeman Wood Products Inc"/>
    <s v="8139 I Hwy 10 #92"/>
    <s v="New Bedford"/>
    <s v="Bristol"/>
    <s v="MA"/>
    <n v="2745"/>
    <s v="508-855-9887"/>
    <s v="508-897-7916"/>
    <s v="nobuko.halsey@yahoo.com"/>
    <s v="http://www.goemanwoodproductsinc.com"/>
    <s v="508"/>
    <s v="Nobuko  Halsey"/>
    <n v="23"/>
    <n v="14"/>
    <x v="3"/>
    <x v="3"/>
  </r>
  <r>
    <s v="Lavonna"/>
    <s v="Wolny"/>
    <s v="Linhares"/>
    <s v=" Kenneth A Esq"/>
    <s v="5 Cabot Rd"/>
    <s v="Mc Lean"/>
    <s v="Fairfax"/>
    <s v="VA"/>
    <n v="22102"/>
    <s v="703-483-1970"/>
    <s v="703-892-2914"/>
    <s v="lavonna.wolny@hotmail.com"/>
    <s v="703"/>
    <s v="Lavonna  Wolny"/>
    <n v="12"/>
    <e v="#VALUE!"/>
    <x v="0"/>
    <x v="0"/>
  </r>
  <r>
    <s v="Lashaunda"/>
    <s v="Lizama"/>
    <s v="Earnhardt Printing"/>
    <s v="3387 Ryan Dr"/>
    <s v="Hanover"/>
    <s v="Anne Arundel"/>
    <s v="MD"/>
    <n v="21076"/>
    <s v="410-678-2473"/>
    <s v="410-912-6032"/>
    <s v="llizama@cox.net"/>
    <s v="http://www.earnhardtprinting.com"/>
    <s v="410"/>
    <s v="Lashaunda  Lizama"/>
    <n v="15"/>
    <n v="8"/>
    <x v="2"/>
    <x v="2"/>
  </r>
  <r>
    <s v="Mariann"/>
    <s v="Bilden"/>
    <s v="H P G Industrys Inc"/>
    <s v="3125 Packer Ave #9851"/>
    <s v="Austin"/>
    <s v="Travis"/>
    <s v="TX"/>
    <n v="78753"/>
    <s v="512-223-4791"/>
    <s v="512-742-1149"/>
    <s v="mariann.bilden@aol.com"/>
    <s v="http://www.hpgindustrysinc.com"/>
    <s v="512"/>
    <s v="Mariann  Bilden"/>
    <n v="22"/>
    <n v="15"/>
    <x v="2"/>
    <x v="5"/>
  </r>
  <r>
    <s v="Helene"/>
    <s v="Rodenberger"/>
    <s v="Bailey Transportation Prod Inc"/>
    <s v="347 Chestnut St"/>
    <s v="Peoria"/>
    <s v="Maricopa"/>
    <s v="AZ"/>
    <n v="85381"/>
    <s v="623-461-8551"/>
    <s v="623-426-4907"/>
    <s v="helene@aol.com"/>
    <s v="http://www.baileytransportationprodinc.com"/>
    <s v="623"/>
    <s v="Helene  Rodenberger"/>
    <n v="14"/>
    <n v="7"/>
    <x v="2"/>
    <x v="5"/>
  </r>
  <r>
    <s v="Roselle"/>
    <s v="Estell"/>
    <s v="Mcglynn Bliss Pc"/>
    <s v="8116 Mount Vernon Ave"/>
    <s v="Bucyrus"/>
    <s v="Crawford"/>
    <s v="OH"/>
    <n v="44820"/>
    <s v="419-571-5920"/>
    <s v="419-488-6648"/>
    <s v="roselle.estell@hotmail.com"/>
    <s v="http://www.mcglynnblisspc.com"/>
    <s v="419"/>
    <s v="Roselle  Estell"/>
    <n v="26"/>
    <n v="15"/>
    <x v="1"/>
    <x v="1"/>
  </r>
  <r>
    <s v="Samira"/>
    <s v="Heintzman"/>
    <s v="Mutual Fish Co"/>
    <s v="8772 Old County Rd #5410"/>
    <s v="Kent"/>
    <s v="King"/>
    <s v="WA"/>
    <n v="98032"/>
    <s v="206-311-4137"/>
    <s v="206-923-6042"/>
    <s v="sheintzman@hotmail.com"/>
    <s v="http://www.mutualfishco.com"/>
    <s v="206"/>
    <s v="Samira  Heintzman"/>
    <n v="22"/>
    <n v="11"/>
    <x v="1"/>
    <x v="1"/>
  </r>
  <r>
    <s v="Margart"/>
    <s v="Meisel"/>
    <s v="Yeates"/>
    <s v=" Arthur L Aia"/>
    <s v="868 State St #38"/>
    <s v="Cincinnati"/>
    <s v="Hamilton"/>
    <s v="OH"/>
    <n v="45251"/>
    <s v="513-617-2362"/>
    <s v="513-747-9603"/>
    <s v="margart_meisel@yahoo.com"/>
    <s v="513"/>
    <s v="Margart  Meisel"/>
    <n v="12"/>
    <e v="#VALUE!"/>
    <x v="0"/>
    <x v="0"/>
  </r>
  <r>
    <s v="Kristofer"/>
    <s v="Bennick"/>
    <s v="Logan"/>
    <s v=" Ronald J Esq"/>
    <s v="772 W River Dr"/>
    <s v="Bloomington"/>
    <s v="Monroe"/>
    <s v="IN"/>
    <n v="47404"/>
    <s v="812-368-1511"/>
    <s v="812-442-8544"/>
    <s v="kristofer.bennick@yahoo.com"/>
    <s v="812"/>
    <s v="Kristofer  Bennick"/>
    <n v="12"/>
    <e v="#VALUE!"/>
    <x v="0"/>
    <x v="0"/>
  </r>
  <r>
    <s v="Weldon"/>
    <s v="Acuff"/>
    <s v="Advantage Martgage Company"/>
    <s v="73 W Barstow Ave"/>
    <s v="Arlington Heights"/>
    <s v="Cook"/>
    <s v="IL"/>
    <n v="60004"/>
    <s v="847-353-2156"/>
    <s v="847-613-5866"/>
    <s v="wacuff@gmail.com"/>
    <s v="http://www.advantagemartgagecompany.com"/>
    <s v="847"/>
    <s v="Weldon  Acuff"/>
    <n v="16"/>
    <n v="7"/>
    <x v="3"/>
    <x v="4"/>
  </r>
  <r>
    <s v="Shalon"/>
    <s v="Shadrick"/>
    <s v="Germer And Gertz Llp"/>
    <s v="61047 Mayfield Ave"/>
    <s v="Brooklyn"/>
    <s v="Kings"/>
    <s v="NY"/>
    <n v="11223"/>
    <s v="718-232-2337"/>
    <s v="718-394-4974"/>
    <s v="shalon@cox.net"/>
    <s v="http://www.germerandgertzllp.com"/>
    <s v="718"/>
    <s v="Shalon  Shadrick"/>
    <n v="14"/>
    <n v="7"/>
    <x v="2"/>
    <x v="2"/>
  </r>
  <r>
    <s v="Denise"/>
    <s v="Patak"/>
    <s v="Spence Law Offices"/>
    <s v="2139 Santa Rosa Ave"/>
    <s v="Orlando"/>
    <s v="Orange"/>
    <s v="FL"/>
    <n v="32801"/>
    <s v="407-446-4358"/>
    <s v="407-808-3254"/>
    <s v="denise@patak.org"/>
    <s v="http://www.spencelawoffices.com"/>
    <s v="407"/>
    <s v="Denise  Patak"/>
    <n v="16"/>
    <n v="7"/>
    <x v="3"/>
    <x v="79"/>
  </r>
  <r>
    <s v="Louvenia"/>
    <s v="Beech"/>
    <s v="John Ortiz Nts Therapy Center"/>
    <s v="598 43rd St"/>
    <s v="Beverly Hills"/>
    <s v="Los Angeles"/>
    <s v="CA"/>
    <n v="90210"/>
    <s v="310-820-2117"/>
    <s v="310-652-2379"/>
    <s v="louvenia.beech@beech.com"/>
    <s v="http://www.johnortizntstherapycenter.com"/>
    <s v="310"/>
    <s v="Louvenia  Beech"/>
    <n v="24"/>
    <n v="15"/>
    <x v="3"/>
    <x v="80"/>
  </r>
  <r>
    <s v="Audry"/>
    <s v="Yaw"/>
    <s v="Mike Uchrin Htg &amp; Air Cond Inc"/>
    <s v="70295 Pioneer Ct"/>
    <s v="Brandon"/>
    <s v="Hillsborough"/>
    <s v="FL"/>
    <n v="33511"/>
    <s v="813-797-4816"/>
    <s v="813-744-7100"/>
    <s v="audry.yaw@yaw.org"/>
    <s v="http://www.mikeuchrinhtgaircondinc.com"/>
    <s v="813"/>
    <s v="Audry  Yaw"/>
    <n v="17"/>
    <n v="10"/>
    <x v="2"/>
    <x v="81"/>
  </r>
  <r>
    <s v="Kristel"/>
    <s v="Ehmann"/>
    <s v="Mccoy"/>
    <s v=" Joy Reynolds Esq"/>
    <s v="92899 Kalakaua Ave"/>
    <s v="El Paso"/>
    <s v="El Paso"/>
    <s v="TX"/>
    <n v="79925"/>
    <s v="915-452-1290"/>
    <s v="915-300-6100"/>
    <s v="kristel.ehmann@aol.com"/>
    <s v="915"/>
    <s v="Kristel  Ehmann"/>
    <n v="12"/>
    <e v="#VALUE!"/>
    <x v="0"/>
    <x v="0"/>
  </r>
  <r>
    <s v="Vincenza"/>
    <s v="Zepp"/>
    <s v="Kbor 1600 Am"/>
    <s v="395 S 6th St #2"/>
    <s v="El Cajon"/>
    <s v="San Diego"/>
    <s v="CA"/>
    <n v="92020"/>
    <s v="619-603-5125"/>
    <s v="619-935-6661"/>
    <s v="vzepp@gmail.com"/>
    <s v="http://www.kboram.com"/>
    <s v="619"/>
    <s v="Vincenza  Zepp"/>
    <n v="15"/>
    <n v="6"/>
    <x v="3"/>
    <x v="4"/>
  </r>
  <r>
    <s v="Elouise"/>
    <s v="Gwalthney"/>
    <s v="Quality Inn Northwest"/>
    <s v="9506 Edgemore Ave"/>
    <s v="Bladensburg"/>
    <s v="Prince Georges"/>
    <s v="MD"/>
    <n v="20710"/>
    <s v="301-841-5012"/>
    <s v="301-591-3034"/>
    <s v="egwalthney@yahoo.com"/>
    <s v="http://www.qualityinnnorthwest.com"/>
    <s v="301"/>
    <s v="Elouise  Gwalthney"/>
    <n v="20"/>
    <n v="11"/>
    <x v="3"/>
    <x v="3"/>
  </r>
  <r>
    <s v="Venita"/>
    <s v="Maillard"/>
    <s v="Wallace Church Assoc Inc"/>
    <s v="72119 S Walker Ave #63"/>
    <s v="Anaheim"/>
    <s v="Orange"/>
    <s v="CA"/>
    <n v="92801"/>
    <s v="714-523-6653"/>
    <s v="714-663-9740"/>
    <s v="venita_maillard@gmail.com"/>
    <s v="http://www.wallacechurchassocinc.com"/>
    <s v="714"/>
    <s v="Venita  Maillard"/>
    <n v="25"/>
    <n v="16"/>
    <x v="3"/>
    <x v="4"/>
  </r>
  <r>
    <s v="Kasandra"/>
    <s v="Semidey"/>
    <s v="Can Tron"/>
    <s v="369 Latham St #500"/>
    <s v="Saint Louis"/>
    <s v="Saint Louis City"/>
    <s v="MO"/>
    <n v="63102"/>
    <s v="314-732-9131"/>
    <s v="314-697-3652"/>
    <s v="kasandra_semidey@semidey.com"/>
    <s v="http://www.cantron.com"/>
    <s v="314"/>
    <s v="Kasandra  Semidey"/>
    <n v="28"/>
    <n v="17"/>
    <x v="1"/>
    <x v="82"/>
  </r>
  <r>
    <s v="Xochitl"/>
    <s v="Discipio"/>
    <s v="Ravaal Enterprises Inc"/>
    <s v="3158 Runamuck Pl"/>
    <s v="Round Rock"/>
    <s v="Williamson"/>
    <s v="TX"/>
    <n v="78664"/>
    <s v="512-233-1831"/>
    <s v="512-942-3411"/>
    <s v="xdiscipio@gmail.com"/>
    <s v="http://www.ravaalenterprisesinc.com"/>
    <s v="512"/>
    <s v="Xochitl  Discipio"/>
    <n v="19"/>
    <n v="10"/>
    <x v="3"/>
    <x v="4"/>
  </r>
  <r>
    <s v="Maile"/>
    <s v="Linahan"/>
    <s v="Thompson Steel Company Inc"/>
    <s v="9 Plainsboro Rd #598"/>
    <s v="Greensboro"/>
    <s v="Guilford"/>
    <s v="NC"/>
    <n v="27409"/>
    <s v="336-670-2640"/>
    <s v="336-364-6037"/>
    <s v="mlinahan@yahoo.com"/>
    <s v="http://www.thompsonsteelcompanyinc.com"/>
    <s v="336"/>
    <s v="Maile  Linahan"/>
    <n v="18"/>
    <n v="9"/>
    <x v="3"/>
    <x v="3"/>
  </r>
  <r>
    <s v="Krissy"/>
    <s v="Rauser"/>
    <s v="Anderson"/>
    <s v=" Mark A Esq"/>
    <s v="8728 S Broad St"/>
    <s v="Coram"/>
    <s v="Suffolk"/>
    <s v="NY"/>
    <n v="11727"/>
    <s v="631-443-4710"/>
    <s v="631-288-2866"/>
    <s v="krauser@cox.net"/>
    <s v="631"/>
    <s v="Krissy  Rauser"/>
    <n v="12"/>
    <e v="#VALUE!"/>
    <x v="0"/>
    <x v="0"/>
  </r>
  <r>
    <s v="Pete"/>
    <s v="Dubaldi"/>
    <s v="Womack &amp; Galich"/>
    <s v="2215 Prosperity Dr"/>
    <s v="Lyndhurst"/>
    <s v="Bergen"/>
    <s v="NJ"/>
    <n v="7071"/>
    <s v="201-825-2514"/>
    <s v="201-749-8866"/>
    <s v="pdubaldi@hotmail.com"/>
    <s v="http://www.womackgalich.com"/>
    <s v="201"/>
    <s v="Pete  Dubaldi"/>
    <n v="20"/>
    <n v="9"/>
    <x v="1"/>
    <x v="1"/>
  </r>
  <r>
    <s v="Linn"/>
    <s v="Paa"/>
    <s v="Valerie &amp; Company"/>
    <s v="1 S Pine St"/>
    <s v="Memphis"/>
    <s v="Shelby"/>
    <s v="TN"/>
    <n v="38112"/>
    <s v="901-412-4381"/>
    <s v="901-573-9024"/>
    <s v="linn_paa@paa.com"/>
    <s v="http://www.valeriecompany.com"/>
    <s v="901"/>
    <s v="Linn  Paa"/>
    <n v="16"/>
    <n v="9"/>
    <x v="2"/>
    <x v="83"/>
  </r>
  <r>
    <s v="Paris"/>
    <s v="Wide"/>
    <s v="Gehring Pumps Inc"/>
    <s v="187 Market St"/>
    <s v="Atlanta"/>
    <s v="Fulton"/>
    <s v="GA"/>
    <n v="30342"/>
    <s v="404-505-4445"/>
    <s v="404-607-8435"/>
    <s v="paris@hotmail.com"/>
    <s v="http://www.gehringpumpsinc.com"/>
    <s v="404"/>
    <s v="Paris  Wide"/>
    <n v="17"/>
    <n v="6"/>
    <x v="1"/>
    <x v="1"/>
  </r>
  <r>
    <s v="Wynell"/>
    <s v="Dorshorst"/>
    <s v="Haehnel"/>
    <s v=" Craig W Esq"/>
    <s v="94290 S Buchanan St"/>
    <s v="Pacifica"/>
    <s v="San Mateo"/>
    <s v="CA"/>
    <n v="94044"/>
    <s v="650-473-1262"/>
    <s v="650-749-9879"/>
    <s v="wynell_dorshorst@dorshorst.org"/>
    <s v="650"/>
    <s v="Wynell  Dorshorst"/>
    <n v="12"/>
    <e v="#VALUE!"/>
    <x v="0"/>
    <x v="0"/>
  </r>
  <r>
    <s v="Quentin"/>
    <s v="Birkner"/>
    <s v="Spoor Behrins Campbell &amp; Young"/>
    <s v="7061 N 2nd St"/>
    <s v="Burnsville"/>
    <s v="Dakota"/>
    <s v="MN"/>
    <n v="55337"/>
    <s v="952-702-7993"/>
    <s v="952-314-5871"/>
    <s v="qbirkner@aol.com"/>
    <s v="http://www.spoorbehrinscampbellyoung.com"/>
    <s v="952"/>
    <s v="Quentin  Birkner"/>
    <n v="16"/>
    <n v="9"/>
    <x v="2"/>
    <x v="5"/>
  </r>
  <r>
    <s v="Regenia"/>
    <s v="Kannady"/>
    <s v="Ken Jeter Store Equipment Inc"/>
    <s v="10759 Main St"/>
    <s v="Scottsdale"/>
    <s v="Maricopa"/>
    <s v="AZ"/>
    <n v="85260"/>
    <s v="480-726-1280"/>
    <s v="480-205-5121"/>
    <s v="regenia.kannady@cox.net"/>
    <s v="http://www.kenjeterstoreequipmentinc.com"/>
    <s v="480"/>
    <s v="Regenia  Kannady"/>
    <n v="23"/>
    <n v="16"/>
    <x v="2"/>
    <x v="2"/>
  </r>
  <r>
    <s v="Sheron"/>
    <s v="Louissant"/>
    <s v="Potter"/>
    <s v=" Brenda J Cpa"/>
    <s v="97 E 3rd St #9"/>
    <s v="Long Island City"/>
    <s v="Queens"/>
    <s v="NY"/>
    <n v="11101"/>
    <s v="718-976-8610"/>
    <s v="718-613-9994"/>
    <s v="sheron@aol.com"/>
    <s v="718"/>
    <s v="Sheron  Louissant"/>
    <n v="12"/>
    <e v="#VALUE!"/>
    <x v="0"/>
    <x v="0"/>
  </r>
  <r>
    <s v="Izetta"/>
    <s v="Funnell"/>
    <s v="Baird Kurtz &amp; Dobson"/>
    <s v="82 Winsor St #54"/>
    <s v="Atlanta"/>
    <s v="Dekalb"/>
    <s v="GA"/>
    <n v="30340"/>
    <s v="770-844-3447"/>
    <s v="770-584-4119"/>
    <s v="izetta.funnell@hotmail.com"/>
    <s v="http://www.bairdkurtzdobson.com"/>
    <s v="770"/>
    <s v="Izetta  Funnell"/>
    <n v="26"/>
    <n v="15"/>
    <x v="1"/>
    <x v="1"/>
  </r>
  <r>
    <s v="Rodolfo"/>
    <s v="Butzen"/>
    <s v="Minor"/>
    <s v=" Cynthia A Esq"/>
    <s v="41 Steel Ct"/>
    <s v="Northfield"/>
    <s v="Rice"/>
    <s v="MN"/>
    <n v="55057"/>
    <s v="507-210-3510"/>
    <s v="507-590-5237"/>
    <s v="rodolfo@hotmail.com"/>
    <s v="507"/>
    <s v="Rodolfo  Butzen"/>
    <n v="12"/>
    <e v="#VALUE!"/>
    <x v="0"/>
    <x v="0"/>
  </r>
  <r>
    <s v="Zona"/>
    <s v="Colla"/>
    <s v="Solove"/>
    <s v=" Robert A Esq"/>
    <s v="49440 Dearborn St"/>
    <s v="Norwalk"/>
    <s v="Fairfield"/>
    <s v="CT"/>
    <n v="6854"/>
    <s v="203-461-1949"/>
    <s v="203-938-2557"/>
    <s v="zona@hotmail.com"/>
    <s v="203"/>
    <s v="Zona  Colla"/>
    <n v="12"/>
    <e v="#VALUE!"/>
    <x v="0"/>
    <x v="0"/>
  </r>
  <r>
    <s v="Serina"/>
    <s v="Zagen"/>
    <s v="Mark Ii Imports Inc"/>
    <s v="7 S Beverly Dr"/>
    <s v="Fort Wayne"/>
    <s v="Allen"/>
    <s v="IN"/>
    <n v="46802"/>
    <s v="260-273-3725"/>
    <s v="260-382-4869"/>
    <s v="szagen@aol.com"/>
    <s v="http://www.markiiimportsinc.com"/>
    <s v="260"/>
    <s v="Serina  Zagen"/>
    <n v="14"/>
    <n v="7"/>
    <x v="2"/>
    <x v="5"/>
  </r>
  <r>
    <s v="Paz"/>
    <s v="Sahagun"/>
    <s v="White Sign Div Ctrl Equip Co"/>
    <s v="919 Wall Blvd"/>
    <s v="Meridian"/>
    <s v="Lauderdale"/>
    <s v="MS"/>
    <n v="39307"/>
    <s v="601-927-8287"/>
    <s v="601-249-4511"/>
    <s v="paz_sahagun@cox.net"/>
    <s v="http://www.whitesigndivctrlequipco.com"/>
    <s v="601"/>
    <s v="Paz  Sahagun"/>
    <n v="19"/>
    <n v="12"/>
    <x v="2"/>
    <x v="2"/>
  </r>
  <r>
    <s v="Markus"/>
    <s v="Lukasik"/>
    <s v="M &amp; M Store Fixtures Co Inc"/>
    <s v="89 20th St E #779"/>
    <s v="Sterling Heights"/>
    <s v="Macomb"/>
    <s v="MI"/>
    <n v="48310"/>
    <s v="586-970-7380"/>
    <s v="586-247-1614"/>
    <s v="markus@yahoo.com"/>
    <s v="http://www.mmstorefixturescoinc.com"/>
    <s v="586"/>
    <s v="Markus  Lukasik"/>
    <n v="16"/>
    <n v="7"/>
    <x v="3"/>
    <x v="3"/>
  </r>
  <r>
    <s v="Jaclyn"/>
    <s v="Bachman"/>
    <s v="Judah Caster &amp; Wheel Co"/>
    <s v="721 Interstate 45 S"/>
    <s v="Colorado Springs"/>
    <s v="El Paso"/>
    <s v="CO"/>
    <n v="80919"/>
    <s v="719-853-3600"/>
    <s v="719-223-2074"/>
    <s v="jaclyn@aol.com"/>
    <s v="http://www.judahcasterwheelco.com"/>
    <s v="719"/>
    <s v="Jaclyn  Bachman"/>
    <n v="14"/>
    <n v="7"/>
    <x v="2"/>
    <x v="5"/>
  </r>
  <r>
    <s v="Cyril"/>
    <s v="Daufeldt"/>
    <s v="Galaxy International Inc"/>
    <s v="3 Lawton St"/>
    <s v="New York"/>
    <s v="New York"/>
    <s v="NY"/>
    <n v="10013"/>
    <s v="212-745-8484"/>
    <s v="212-422-5427"/>
    <s v="cyril_daufeldt@daufeldt.com"/>
    <s v="http://www.galaxyinternationalinc.com"/>
    <s v="212"/>
    <s v="Cyril  Daufeldt"/>
    <n v="27"/>
    <n v="15"/>
    <x v="5"/>
    <x v="84"/>
  </r>
  <r>
    <s v="Gayla"/>
    <s v="Schnitzler"/>
    <s v="Sigma Corp Of America"/>
    <s v="38 Pleasant Hill Rd"/>
    <s v="Hayward"/>
    <s v="Alameda"/>
    <s v="CA"/>
    <n v="94545"/>
    <s v="510-686-3407"/>
    <s v="510-441-4055"/>
    <s v="gschnitzler@gmail.com"/>
    <s v="http://www.sigmacorpofamerica.com"/>
    <s v="510"/>
    <s v="Gayla  Schnitzler"/>
    <n v="21"/>
    <n v="12"/>
    <x v="3"/>
    <x v="4"/>
  </r>
  <r>
    <s v="Erick"/>
    <s v="Nievas"/>
    <s v="Soward"/>
    <s v=" Anne Esq"/>
    <s v="45 E Acacia Ct"/>
    <s v="Chicago"/>
    <s v="Cook"/>
    <s v="IL"/>
    <n v="60624"/>
    <s v="773-704-9903"/>
    <s v="773-359-6109"/>
    <s v="erick_nievas@aol.com"/>
    <s v="773"/>
    <s v="Erick  Nievas"/>
    <n v="12"/>
    <e v="#VALUE!"/>
    <x v="0"/>
    <x v="0"/>
  </r>
  <r>
    <s v="Jennie"/>
    <s v="Drymon"/>
    <s v="Osborne"/>
    <s v=" Michelle M Esq"/>
    <s v="63728 Poway Rd #1"/>
    <s v="Scranton"/>
    <s v="Lackawanna"/>
    <s v="PA"/>
    <n v="18509"/>
    <s v="570-218-4831"/>
    <s v="570-868-8688"/>
    <s v="jennie@cox.net"/>
    <s v="570"/>
    <s v="Jennie  Drymon"/>
    <n v="12"/>
    <e v="#VALUE!"/>
    <x v="0"/>
    <x v="0"/>
  </r>
  <r>
    <s v="Mitsue"/>
    <s v="Scipione"/>
    <s v="Students In Free Entrprs Natl"/>
    <s v="77 222 Dr"/>
    <s v="Oroville"/>
    <s v="Butte"/>
    <s v="CA"/>
    <n v="95965"/>
    <s v="530-986-9272"/>
    <s v="530-399-3254"/>
    <s v="mscipione@scipione.com"/>
    <s v="http://www.studentsinfreeentrprsnatl.com"/>
    <s v="530"/>
    <s v="Mitsue  Scipione"/>
    <n v="22"/>
    <n v="10"/>
    <x v="5"/>
    <x v="85"/>
  </r>
  <r>
    <s v="Ciara"/>
    <s v="Ventura"/>
    <s v="Johnson"/>
    <s v=" Robert M Esq"/>
    <s v="53 W Carey St"/>
    <s v="Port Jervis"/>
    <s v="Orange"/>
    <s v="NY"/>
    <n v="12771"/>
    <s v="845-823-8877"/>
    <s v="845-694-7919"/>
    <s v="cventura@yahoo.com"/>
    <s v="845"/>
    <s v="Ciara  Ventura"/>
    <n v="12"/>
    <e v="#VALUE!"/>
    <x v="0"/>
    <x v="0"/>
  </r>
  <r>
    <s v="Galen"/>
    <s v="Cantres"/>
    <s v="Del Charro Apartments"/>
    <s v="617 Nw 36th Ave"/>
    <s v="Brook Park"/>
    <s v="Cuyahoga"/>
    <s v="OH"/>
    <n v="44142"/>
    <s v="216-600-6111"/>
    <s v="216-871-6876"/>
    <s v="galen@yahoo.com"/>
    <s v="http://www.delcharroapartments.com"/>
    <s v="216"/>
    <s v="Galen  Cantres"/>
    <n v="15"/>
    <n v="6"/>
    <x v="3"/>
    <x v="3"/>
  </r>
  <r>
    <s v="Truman"/>
    <s v="Feichtner"/>
    <s v="Legal Search Inc"/>
    <s v="539 Coldwater Canyon Ave"/>
    <s v="Bloomfield"/>
    <s v="Essex"/>
    <s v="NJ"/>
    <n v="7003"/>
    <s v="973-852-2736"/>
    <s v="973-473-5108"/>
    <s v="tfeichtner@yahoo.com"/>
    <s v="http://www.legalsearchinc.com"/>
    <s v="973"/>
    <s v="Truman  Feichtner"/>
    <n v="20"/>
    <n v="11"/>
    <x v="3"/>
    <x v="3"/>
  </r>
  <r>
    <s v="Gail"/>
    <s v="Kitty"/>
    <s v="Service Supply Co Inc"/>
    <s v="735 Crawford Dr"/>
    <s v="Anchorage"/>
    <s v="Anchorage"/>
    <s v="AK"/>
    <n v="99501"/>
    <s v="907-435-9166"/>
    <s v="907-770-3542"/>
    <s v="gail@kitty.com"/>
    <s v="http://www.servicesupplycoinc.com"/>
    <s v="907"/>
    <s v="Gail  Kitty"/>
    <n v="14"/>
    <n v="5"/>
    <x v="3"/>
    <x v="86"/>
  </r>
  <r>
    <s v="Dalene"/>
    <s v="Schoeneck"/>
    <s v="Sameshima"/>
    <s v=" Douglas J Esq"/>
    <s v="910 Rahway Ave"/>
    <s v="Philadelphia"/>
    <s v="Philadelphia"/>
    <s v="PA"/>
    <n v="19102"/>
    <s v="215-268-1275"/>
    <s v="215-380-8820"/>
    <s v="dalene@schoeneck.org"/>
    <s v="215"/>
    <s v="Dalene  Schoeneck"/>
    <n v="12"/>
    <e v="#VALUE!"/>
    <x v="0"/>
    <x v="0"/>
  </r>
  <r>
    <s v="Gertude"/>
    <s v="Witten"/>
    <s v="Thompson"/>
    <s v=" John Randolph Jr"/>
    <s v="7 Tarrytown Rd"/>
    <s v="Cincinnati"/>
    <s v="Hamilton"/>
    <s v="OH"/>
    <n v="45217"/>
    <s v="513-977-7043"/>
    <s v="513-863-9471"/>
    <s v="gertude.witten@gmail.com"/>
    <s v="513"/>
    <s v="Gertude  Witten"/>
    <n v="12"/>
    <e v="#VALUE!"/>
    <x v="0"/>
    <x v="0"/>
  </r>
  <r>
    <s v="Lizbeth"/>
    <s v="Kohl"/>
    <s v="E T Balancing Co Inc"/>
    <s v="35433 Blake St #588"/>
    <s v="Gardena"/>
    <s v="Los Angeles"/>
    <s v="CA"/>
    <n v="90248"/>
    <s v="310-699-1222"/>
    <s v="310-955-5788"/>
    <s v="lizbeth@yahoo.com"/>
    <s v="http://www.etbalancingcoinc.com"/>
    <s v="310"/>
    <s v="Lizbeth  Kohl"/>
    <n v="17"/>
    <n v="8"/>
    <x v="3"/>
    <x v="3"/>
  </r>
  <r>
    <s v="Glenn"/>
    <s v="Berray"/>
    <s v="Griswold"/>
    <s v=" John E Esq"/>
    <s v="29 Cherry St #7073"/>
    <s v="Des Moines"/>
    <s v="Polk"/>
    <s v="IA"/>
    <n v="50315"/>
    <s v="515-370-7348"/>
    <s v="515-372-1738"/>
    <s v="gberray@gmail.com"/>
    <s v="515"/>
    <s v="Glenn  Berray"/>
    <n v="12"/>
    <e v="#VALUE!"/>
    <x v="0"/>
    <x v="0"/>
  </r>
  <r>
    <s v="Lashandra"/>
    <s v="Klang"/>
    <s v="Acqua Group"/>
    <s v="810 N La Brea Ave"/>
    <s v="King of Prussia"/>
    <s v="Montgomery"/>
    <s v="PA"/>
    <n v="19406"/>
    <s v="610-809-1818"/>
    <s v="610-378-7332"/>
    <s v="lashandra@yahoo.com"/>
    <s v="http://www.acquagroup.com"/>
    <s v="610"/>
    <s v="Lashandra  Klang"/>
    <n v="19"/>
    <n v="10"/>
    <x v="3"/>
    <x v="3"/>
  </r>
  <r>
    <s v="Lenna"/>
    <s v="Newville"/>
    <s v="Brooks"/>
    <s v=" Morris J Jr"/>
    <s v="987 Main St"/>
    <s v="Raleigh"/>
    <s v="Wake"/>
    <s v="NC"/>
    <n v="27601"/>
    <s v="919-623-2524"/>
    <s v="919-254-5987"/>
    <s v="lnewville@newville.com"/>
    <s v="919"/>
    <s v="Lenna  Newville"/>
    <n v="12"/>
    <e v="#VALUE!"/>
    <x v="0"/>
    <x v="0"/>
  </r>
  <r>
    <s v="Laurel"/>
    <s v="Pagliuca"/>
    <s v="Printing Images Corp"/>
    <s v="36 Enterprise St Se"/>
    <s v="Richland"/>
    <s v="Benton"/>
    <s v="WA"/>
    <n v="99352"/>
    <s v="509-695-5199"/>
    <s v="509-595-6485"/>
    <s v="laurel@yahoo.com"/>
    <s v="http://www.printingimagescorp.com"/>
    <s v="509"/>
    <s v="Laurel  Pagliuca"/>
    <n v="16"/>
    <n v="7"/>
    <x v="3"/>
    <x v="3"/>
  </r>
  <r>
    <s v="Mireya"/>
    <s v="Frerking"/>
    <s v="Roberts Supply Co Inc"/>
    <s v="8429 Miller Rd"/>
    <s v="Pelham"/>
    <s v="Westchester"/>
    <s v="NY"/>
    <n v="10803"/>
    <s v="914-868-5965"/>
    <s v="914-883-3061"/>
    <s v="mireya.frerking@hotmail.com"/>
    <s v="http://www.robertssupplycoinc.com"/>
    <s v="914"/>
    <s v="Mireya  Frerking"/>
    <n v="27"/>
    <n v="16"/>
    <x v="1"/>
    <x v="1"/>
  </r>
  <r>
    <s v="Annelle"/>
    <s v="Tagala"/>
    <s v="Vico Products Mfg Co"/>
    <s v="5 W 7th St"/>
    <s v="Parkville"/>
    <s v="Baltimore"/>
    <s v="MD"/>
    <n v="21234"/>
    <s v="410-757-1035"/>
    <s v="410-234-2267"/>
    <s v="annelle@yahoo.com"/>
    <s v="http://www.vicoproductsmfgco.com"/>
    <s v="410"/>
    <s v="Annelle  Tagala"/>
    <n v="17"/>
    <n v="8"/>
    <x v="3"/>
    <x v="3"/>
  </r>
  <r>
    <s v="Dean"/>
    <s v="Ketelsen"/>
    <s v="J M Custom Design Millwork"/>
    <s v="2 Flynn Rd"/>
    <s v="Hicksville"/>
    <s v="Nassau"/>
    <s v="NY"/>
    <n v="11801"/>
    <s v="516-847-4418"/>
    <s v="516-732-6649"/>
    <s v="dean_ketelsen@gmail.com"/>
    <s v="http://www.jmcustomdesignmillwork.com"/>
    <s v="516"/>
    <s v="Dean  Ketelsen"/>
    <n v="23"/>
    <n v="14"/>
    <x v="3"/>
    <x v="4"/>
  </r>
  <r>
    <s v="Levi"/>
    <s v="Munis"/>
    <s v="Farrell &amp; Johnson Office Equip"/>
    <s v="2094 Ne 36th Ave"/>
    <s v="Worcester"/>
    <s v="Worcester"/>
    <s v="MA"/>
    <n v="1603"/>
    <s v="508-456-4907"/>
    <s v="508-658-7802"/>
    <s v="levi.munis@gmail.com"/>
    <s v="http://www.farrelljohnsonofficeequip.com"/>
    <s v="508"/>
    <s v="Levi  Munis"/>
    <n v="20"/>
    <n v="11"/>
    <x v="3"/>
    <x v="4"/>
  </r>
  <r>
    <s v="Sylvie"/>
    <s v="Ryser"/>
    <s v="Millers Market &amp; Deli"/>
    <s v="649 Tulane Ave"/>
    <s v="Tulsa"/>
    <s v="Tulsa"/>
    <s v="OK"/>
    <n v="74105"/>
    <s v="918-644-9555"/>
    <s v="918-565-1706"/>
    <s v="sylvie@aol.com"/>
    <s v="http://www.millersmarketdeli.com"/>
    <s v="918"/>
    <s v="Sylvie  Ryser"/>
    <n v="14"/>
    <n v="7"/>
    <x v="2"/>
    <x v="5"/>
  </r>
  <r>
    <s v="Sharee"/>
    <s v="Maile"/>
    <s v="Holiday Inn Naperville"/>
    <s v="2094 Montour Blvd"/>
    <s v="Muskegon"/>
    <s v="Muskegon"/>
    <s v="MI"/>
    <n v="49442"/>
    <s v="231-467-9978"/>
    <s v="231-265-6940"/>
    <s v="sharee_maile@aol.com"/>
    <s v="http://www.holidayinnnaperville.com"/>
    <s v="231"/>
    <s v="Sharee  Maile"/>
    <n v="20"/>
    <n v="13"/>
    <x v="2"/>
    <x v="5"/>
  </r>
  <r>
    <s v="Cordelia"/>
    <s v="Storment"/>
    <s v="Burrows"/>
    <s v=" Jon H Esq"/>
    <s v="393 Hammond Dr"/>
    <s v="Lafayette"/>
    <s v="Lafayette"/>
    <s v="LA"/>
    <n v="70506"/>
    <s v="337-566-6001"/>
    <s v="337-255-3427"/>
    <s v="cordelia_storment@aol.com"/>
    <s v="337"/>
    <s v="Cordelia  Storment"/>
    <n v="12"/>
    <e v="#VALUE!"/>
    <x v="0"/>
    <x v="0"/>
  </r>
  <r>
    <s v="Mollie"/>
    <s v="Mcdoniel"/>
    <s v="Dock Seal Specialty"/>
    <s v="8590 Lake Lizzie Dr"/>
    <s v="Bowling Green"/>
    <s v="Wood"/>
    <s v="OH"/>
    <n v="43402"/>
    <s v="419-975-3182"/>
    <s v="419-417-4674"/>
    <s v="mollie_mcdoniel@yahoo.com"/>
    <s v="http://www.docksealspecialty.com"/>
    <s v="419"/>
    <s v="Mollie  Mcdoniel"/>
    <n v="25"/>
    <n v="16"/>
    <x v="3"/>
    <x v="3"/>
  </r>
  <r>
    <s v="Brett"/>
    <s v="Mccullan"/>
    <s v="Five Star Limousines Of Tx Inc"/>
    <s v="87895 Concord Rd"/>
    <s v="La Mesa"/>
    <s v="San Diego"/>
    <s v="CA"/>
    <n v="91942"/>
    <s v="619-461-9984"/>
    <s v="619-727-3892"/>
    <s v="brett.mccullan@mccullan.com"/>
    <s v="http://www.fivestarlimousinesoftxinc.com"/>
    <s v="619"/>
    <s v="Brett  Mccullan"/>
    <n v="27"/>
    <n v="15"/>
    <x v="5"/>
    <x v="87"/>
  </r>
  <r>
    <s v="Teddy"/>
    <s v="Pedrozo"/>
    <s v="Barkan"/>
    <s v=" Neal J Esq"/>
    <s v="46314 Route 130"/>
    <s v="Bridgeport"/>
    <s v="Fairfield"/>
    <s v="CT"/>
    <n v="6610"/>
    <s v="203-892-3863"/>
    <s v="203-918-3939"/>
    <s v="teddy_pedrozo@aol.com"/>
    <s v="203"/>
    <s v="Teddy  Pedrozo"/>
    <n v="12"/>
    <e v="#VALUE!"/>
    <x v="0"/>
    <x v="0"/>
  </r>
  <r>
    <s v="Tasia"/>
    <s v="Andreason"/>
    <s v="Campbell"/>
    <s v=" Robert A"/>
    <s v="4 Cowesett Ave"/>
    <s v="Kearny"/>
    <s v="Hudson"/>
    <s v="NJ"/>
    <n v="7032"/>
    <s v="201-920-9002"/>
    <s v="201-969-7063"/>
    <s v="tasia_andreason@yahoo.com"/>
    <s v="201"/>
    <s v="Tasia  Andreason"/>
    <n v="12"/>
    <e v="#VALUE!"/>
    <x v="0"/>
    <x v="0"/>
  </r>
  <r>
    <s v="Hubert"/>
    <s v="Walthall"/>
    <s v="Dee"/>
    <s v=" Deanna"/>
    <s v="95 Main Ave #2"/>
    <s v="Barberton"/>
    <s v="Summit"/>
    <s v="OH"/>
    <n v="44203"/>
    <s v="330-903-1345"/>
    <s v="330-566-8898"/>
    <s v="hubert@walthall.org"/>
    <s v="330"/>
    <s v="Hubert  Walthall"/>
    <n v="12"/>
    <e v="#VALUE!"/>
    <x v="0"/>
    <x v="0"/>
  </r>
  <r>
    <s v="Arthur"/>
    <s v="Farrow"/>
    <s v="Young"/>
    <s v=" Timothy L Esq"/>
    <s v="28 S 7th St #2824"/>
    <s v="Englewood"/>
    <s v="Bergen"/>
    <s v="NJ"/>
    <n v="7631"/>
    <s v="201-238-5688"/>
    <s v="201-772-4377"/>
    <s v="arthur.farrow@yahoo.com"/>
    <s v="201"/>
    <s v="Arthur  Farrow"/>
    <n v="12"/>
    <e v="#VALUE!"/>
    <x v="0"/>
    <x v="0"/>
  </r>
  <r>
    <s v="Vilma"/>
    <s v="Berlanga"/>
    <s v="Wells"/>
    <s v=" D Fred Esq"/>
    <s v="79 S Howell Ave"/>
    <s v="Grand Rapids"/>
    <s v="Kent"/>
    <s v="MI"/>
    <n v="49546"/>
    <s v="616-737-3085"/>
    <s v="616-568-4113"/>
    <s v="vberlanga@berlanga.com"/>
    <s v="616"/>
    <s v="Vilma  Berlanga"/>
    <n v="12"/>
    <e v="#VALUE!"/>
    <x v="0"/>
    <x v="0"/>
  </r>
  <r>
    <s v="Billye"/>
    <s v="Miro"/>
    <s v="Gray"/>
    <s v=" Francine H Esq"/>
    <s v="36 Lancaster Dr Se"/>
    <s v="Pearl"/>
    <s v="Rankin"/>
    <s v="MS"/>
    <n v="39208"/>
    <s v="601-567-5386"/>
    <s v="601-637-5479"/>
    <s v="billye_miro@cox.net"/>
    <s v="601"/>
    <s v="Billye  Miro"/>
    <n v="12"/>
    <e v="#VALUE!"/>
    <x v="0"/>
    <x v="0"/>
  </r>
  <r>
    <s v="Glenna"/>
    <s v="Slayton"/>
    <s v="Toledo Iv Care"/>
    <s v="2759 Livingston Ave"/>
    <s v="Memphis"/>
    <s v="Shelby"/>
    <s v="TN"/>
    <n v="38118"/>
    <s v="901-640-9178"/>
    <s v="901-869-4314"/>
    <s v="glenna_slayton@cox.net"/>
    <s v="http://www.toledoivcare.com"/>
    <s v="901"/>
    <s v="Glenna  Slayton"/>
    <n v="22"/>
    <n v="15"/>
    <x v="2"/>
    <x v="2"/>
  </r>
  <r>
    <s v="Mitzie"/>
    <s v="Hudnall"/>
    <s v="Cangro Transmission Co"/>
    <s v="17 Jersey Ave"/>
    <s v="Englewood"/>
    <s v="Arapahoe"/>
    <s v="CO"/>
    <n v="80110"/>
    <s v="303-402-1940"/>
    <s v="303-997-7760"/>
    <s v="mitzie_hudnall@yahoo.com"/>
    <s v="http://www.cangrotransmissionco.com"/>
    <s v="303"/>
    <s v="Mitzie  Hudnall"/>
    <n v="24"/>
    <n v="15"/>
    <x v="3"/>
    <x v="3"/>
  </r>
  <r>
    <s v="Bernardine"/>
    <s v="Rodefer"/>
    <s v="Sat Poly Inc"/>
    <s v="2 W Grand Ave"/>
    <s v="Memphis"/>
    <s v="Shelby"/>
    <s v="TN"/>
    <n v="38112"/>
    <s v="901-901-4726"/>
    <s v="901-739-5892"/>
    <s v="bernardine_rodefer@yahoo.com"/>
    <s v="http://www.satpolyinc.com"/>
    <s v="901"/>
    <s v="Bernardine  Rodefer"/>
    <n v="28"/>
    <n v="19"/>
    <x v="3"/>
    <x v="3"/>
  </r>
  <r>
    <s v="Staci"/>
    <s v="Schmaltz"/>
    <s v="Midwest Contracting &amp; Mfg Inc"/>
    <s v="18 Coronado Ave #563"/>
    <s v="Pasadena"/>
    <s v="Los Angeles"/>
    <s v="CA"/>
    <n v="91106"/>
    <s v="626-866-2339"/>
    <s v="626-293-7678"/>
    <s v="staci_schmaltz@aol.com"/>
    <s v="http://www.midwestcontractingmfginc.com"/>
    <s v="626"/>
    <s v="Staci  Schmaltz"/>
    <n v="22"/>
    <n v="15"/>
    <x v="2"/>
    <x v="5"/>
  </r>
  <r>
    <s v="Nichelle"/>
    <s v="Meteer"/>
    <s v="Print Doctor"/>
    <s v="72 Beechwood Ter"/>
    <s v="Chicago"/>
    <s v="Cook"/>
    <s v="IL"/>
    <n v="60657"/>
    <s v="773-225-9985"/>
    <s v="773-857-2231"/>
    <s v="nichelle_meteer@meteer.com"/>
    <s v="http://www.printdoctor.com"/>
    <s v="773"/>
    <s v="Nichelle  Meteer"/>
    <n v="26"/>
    <n v="16"/>
    <x v="6"/>
    <x v="88"/>
  </r>
  <r>
    <s v="Janine"/>
    <s v="Rhoden"/>
    <s v="Nordic Group Inc"/>
    <s v="92 Broadway"/>
    <s v="Astoria"/>
    <s v="Queens"/>
    <s v="NY"/>
    <n v="11103"/>
    <s v="718-228-5894"/>
    <s v="718-728-5051"/>
    <s v="jrhoden@yahoo.com"/>
    <s v="http://www.nordicgroupinc.com"/>
    <s v="718"/>
    <s v="Janine  Rhoden"/>
    <n v="17"/>
    <n v="8"/>
    <x v="3"/>
    <x v="3"/>
  </r>
  <r>
    <s v="Ettie"/>
    <s v="Hoopengardner"/>
    <s v="Jackson Millwork Co"/>
    <s v="39 Franklin Ave"/>
    <s v="Richland"/>
    <s v="Benton"/>
    <s v="WA"/>
    <n v="99352"/>
    <s v="509-755-5393"/>
    <s v="509-847-3352"/>
    <s v="ettie.hoopengardner@hotmail.com"/>
    <s v="http://www.jacksonmillworkco.com"/>
    <s v="509"/>
    <s v="Ettie  Hoopengardner"/>
    <n v="31"/>
    <n v="20"/>
    <x v="1"/>
    <x v="1"/>
  </r>
  <r>
    <s v="Eden"/>
    <s v="Jayson"/>
    <s v="Harris Corporation"/>
    <s v="4 Iwaena St"/>
    <s v="Baltimore"/>
    <s v="Baltimore City"/>
    <s v="MD"/>
    <n v="21202"/>
    <s v="410-890-7866"/>
    <s v="410-429-4888"/>
    <s v="eden_jayson@yahoo.com"/>
    <s v="http://www.harriscorporation.com"/>
    <s v="410"/>
    <s v="Eden  Jayson"/>
    <n v="21"/>
    <n v="12"/>
    <x v="3"/>
    <x v="3"/>
  </r>
  <r>
    <s v="Lynelle"/>
    <s v="Auber"/>
    <s v="United Cerebral Palsy Of Ne Pa"/>
    <s v="32820 Corkwood Rd"/>
    <s v="Newark"/>
    <s v="Essex"/>
    <s v="NJ"/>
    <n v="7104"/>
    <s v="973-860-8610"/>
    <s v="973-605-6492"/>
    <s v="lynelle_auber@gmail.com"/>
    <s v="http://www.unitedcerebralpalsyofnepa.com"/>
    <s v="973"/>
    <s v="Lynelle  Auber"/>
    <n v="23"/>
    <n v="14"/>
    <x v="3"/>
    <x v="4"/>
  </r>
  <r>
    <s v="Merissa"/>
    <s v="Tomblin"/>
    <s v="One Day Surgery Center Inc"/>
    <s v="34 Raritan Center Pky"/>
    <s v="Bellflower"/>
    <s v="Los Angeles"/>
    <s v="CA"/>
    <n v="90706"/>
    <s v="562-579-6900"/>
    <s v="562-719-7922"/>
    <s v="merissa.tomblin@gmail.com"/>
    <s v="http://www.onedaysurgerycenterinc.com"/>
    <s v="562"/>
    <s v="Merissa  Tomblin"/>
    <n v="25"/>
    <n v="16"/>
    <x v="3"/>
    <x v="4"/>
  </r>
  <r>
    <s v="Golda"/>
    <s v="Kaniecki"/>
    <s v="Calaveras Prospect"/>
    <s v="6201 S Nevada Ave"/>
    <s v="Toms River"/>
    <s v="Ocean"/>
    <s v="NJ"/>
    <n v="8755"/>
    <s v="732-628-9909"/>
    <s v="732-617-5310"/>
    <s v="golda_kaniecki@yahoo.com"/>
    <s v="http://www.calaverasprospect.com"/>
    <s v="732"/>
    <s v="Golda  Kaniecki"/>
    <n v="24"/>
    <n v="15"/>
    <x v="3"/>
    <x v="3"/>
  </r>
  <r>
    <s v="Catarina"/>
    <s v="Gleich"/>
    <s v="Terk"/>
    <s v=" Robert E Esq"/>
    <s v="78 Maryland Dr #146"/>
    <s v="Denville"/>
    <s v="Morris"/>
    <s v="NJ"/>
    <n v="7834"/>
    <s v="973-210-3994"/>
    <s v="973-491-8723"/>
    <s v="catarina_gleich@hotmail.com"/>
    <s v="973"/>
    <s v="Catarina  Gleich"/>
    <n v="12"/>
    <e v="#VALUE!"/>
    <x v="0"/>
    <x v="0"/>
  </r>
  <r>
    <s v="Virgie"/>
    <s v="Kiel"/>
    <s v="Cullen"/>
    <s v=" Terrence P Esq"/>
    <s v="76598 Rd  I 95 #1"/>
    <s v="Denver"/>
    <s v="Denver"/>
    <s v="CO"/>
    <n v="80216"/>
    <s v="303-776-7548"/>
    <s v="303-845-5408"/>
    <s v="vkiel@hotmail.com"/>
    <s v="303"/>
    <s v="Virgie  Kiel"/>
    <n v="12"/>
    <e v="#VALUE!"/>
    <x v="0"/>
    <x v="0"/>
  </r>
  <r>
    <s v="Jolene"/>
    <s v="Ostolaza"/>
    <s v="Central Die Casting Mfg Co Inc"/>
    <s v="1610 14th St Nw"/>
    <s v="Newport News"/>
    <s v="Newport News City"/>
    <s v="VA"/>
    <n v="23608"/>
    <s v="757-682-7116"/>
    <s v="757-940-1741"/>
    <s v="jolene@yahoo.com"/>
    <s v="http://www.centraldiecastingmfgcoinc.com"/>
    <s v="757"/>
    <s v="Jolene  Ostolaza"/>
    <n v="16"/>
    <n v="7"/>
    <x v="3"/>
    <x v="3"/>
  </r>
  <r>
    <s v="Keneth"/>
    <s v="Borgman"/>
    <s v="Centerline Engineering"/>
    <s v="86350 Roszel Rd"/>
    <s v="Phoenix"/>
    <s v="Maricopa"/>
    <s v="AZ"/>
    <n v="85012"/>
    <s v="602-919-4211"/>
    <s v="602-442-3092"/>
    <s v="keneth@yahoo.com"/>
    <s v="http://www.centerlineengineering.com"/>
    <s v="602"/>
    <s v="Keneth  Borgman"/>
    <n v="16"/>
    <n v="7"/>
    <x v="3"/>
    <x v="3"/>
  </r>
  <r>
    <s v="Rikki"/>
    <s v="Nayar"/>
    <s v="Targan &amp; Kievit Pa"/>
    <s v="1644 Clove Rd"/>
    <s v="Miami"/>
    <s v="Miami-Dade"/>
    <s v="FL"/>
    <n v="33155"/>
    <s v="305-968-9487"/>
    <s v="305-978-2069"/>
    <s v="rikki@nayar.com"/>
    <s v="http://www.targankievitpa.com"/>
    <s v="305"/>
    <s v="Rikki  Nayar"/>
    <n v="15"/>
    <n v="6"/>
    <x v="3"/>
    <x v="89"/>
  </r>
  <r>
    <s v="Elke"/>
    <s v="Sengbusch"/>
    <s v="Riley Riper Hollin &amp; Colagreco"/>
    <s v="9 W Central Ave"/>
    <s v="Phoenix"/>
    <s v="Maricopa"/>
    <s v="AZ"/>
    <n v="85013"/>
    <s v="602-896-2993"/>
    <s v="602-575-3457"/>
    <s v="elke_sengbusch@yahoo.com"/>
    <s v="http://www.rileyriperhollincolagreco.com"/>
    <s v="602"/>
    <s v="Elke  Sengbusch"/>
    <n v="24"/>
    <n v="15"/>
    <x v="3"/>
    <x v="3"/>
  </r>
  <r>
    <s v="Hoa"/>
    <s v="Sarao"/>
    <s v="Kaplan"/>
    <s v=" Joel S Esq"/>
    <s v="27846 Lafayette Ave"/>
    <s v="Oak Hill"/>
    <s v="Volusia"/>
    <s v="FL"/>
    <n v="32759"/>
    <s v="386-526-7800"/>
    <s v="386-599-7296"/>
    <s v="hoa@sarao.org"/>
    <s v="386"/>
    <s v="Hoa  Sarao"/>
    <n v="12"/>
    <e v="#VALUE!"/>
    <x v="0"/>
    <x v="0"/>
  </r>
  <r>
    <s v="Trinidad"/>
    <s v="Mcrae"/>
    <s v="Water Office"/>
    <s v="10276 Brooks St"/>
    <s v="San Francisco"/>
    <s v="San Francisco"/>
    <s v="CA"/>
    <n v="94105"/>
    <s v="415-331-9634"/>
    <s v="415-419-1597"/>
    <s v="trinidad_mcrae@yahoo.com"/>
    <s v="http://www.wateroffice.com"/>
    <s v="415"/>
    <s v="Trinidad  Mcrae"/>
    <n v="24"/>
    <n v="15"/>
    <x v="3"/>
    <x v="3"/>
  </r>
  <r>
    <s v="Mari"/>
    <s v="Lueckenbach"/>
    <s v="Westbrooks"/>
    <s v=" Nelson E Jr"/>
    <s v="1 Century Park E"/>
    <s v="San Diego"/>
    <s v="San Diego"/>
    <s v="CA"/>
    <n v="92110"/>
    <s v="858-793-9684"/>
    <s v="858-228-5683"/>
    <s v="mari_lueckenbach@yahoo.com"/>
    <s v="858"/>
    <s v="Mari  Lueckenbach"/>
    <n v="12"/>
    <e v="#VALUE!"/>
    <x v="0"/>
    <x v="0"/>
  </r>
  <r>
    <s v="Selma"/>
    <s v="Husser"/>
    <s v="Armon Communications"/>
    <s v="9 State Highway 57 #22"/>
    <s v="Jersey City"/>
    <s v="Hudson"/>
    <s v="NJ"/>
    <n v="7306"/>
    <s v="201-991-8369"/>
    <s v="201-772-7699"/>
    <s v="selma.husser@cox.net"/>
    <s v="http://www.armoncommunications.com"/>
    <s v="201"/>
    <s v="Selma  Husser"/>
    <n v="20"/>
    <n v="13"/>
    <x v="2"/>
    <x v="2"/>
  </r>
  <r>
    <s v="Antione"/>
    <s v="Onofrio"/>
    <s v="Jacobs &amp; Gerber Inc"/>
    <s v="4 S Washington Ave"/>
    <s v="San Bernardino"/>
    <s v="San Bernardino"/>
    <s v="CA"/>
    <n v="92410"/>
    <s v="909-430-7765"/>
    <s v="909-665-3223"/>
    <s v="aonofrio@onofrio.com"/>
    <s v="http://www.jacobsgerberinc.com"/>
    <s v="909"/>
    <s v="Antione  Onofrio"/>
    <n v="20"/>
    <n v="9"/>
    <x v="1"/>
    <x v="90"/>
  </r>
  <r>
    <s v="Luisa"/>
    <s v="Jurney"/>
    <s v="Forest Fire Laboratory"/>
    <s v="25 Se 176th Pl"/>
    <s v="Cambridge"/>
    <s v="Middlesex"/>
    <s v="MA"/>
    <n v="2138"/>
    <s v="617-365-2134"/>
    <s v="617-544-2541"/>
    <s v="ljurney@hotmail.com"/>
    <s v="http://www.forestfirelaboratory.com"/>
    <s v="617"/>
    <s v="Luisa  Jurney"/>
    <n v="19"/>
    <n v="8"/>
    <x v="1"/>
    <x v="1"/>
  </r>
  <r>
    <s v="Clorinda"/>
    <s v="Heimann"/>
    <s v="Haughey"/>
    <s v=" Charles Jr"/>
    <s v="105 Richmond Valley Rd"/>
    <s v="Escondido"/>
    <s v="San Diego"/>
    <s v="CA"/>
    <n v="92025"/>
    <s v="760-291-5497"/>
    <s v="760-261-4786"/>
    <s v="clorinda.heimann@hotmail.com"/>
    <s v="760"/>
    <s v="Clorinda  Heimann"/>
    <n v="12"/>
    <e v="#VALUE!"/>
    <x v="0"/>
    <x v="0"/>
  </r>
  <r>
    <s v="Dick"/>
    <s v="Wenzinger"/>
    <s v="Wheaton Plastic Products"/>
    <s v="22 Spruce St #595"/>
    <s v="Gardena"/>
    <s v="Los Angeles"/>
    <s v="CA"/>
    <n v="90248"/>
    <s v="310-510-9713"/>
    <s v="310-936-2258"/>
    <s v="dick@yahoo.com"/>
    <s v="http://www.wheatonplasticproducts.com"/>
    <s v="310"/>
    <s v="Dick  Wenzinger"/>
    <n v="14"/>
    <n v="5"/>
    <x v="3"/>
    <x v="3"/>
  </r>
  <r>
    <s v="Ahmed"/>
    <s v="Angalich"/>
    <s v="Reese Plastics"/>
    <s v="2 W Beverly Blvd"/>
    <s v="Harrisburg"/>
    <s v="Dauphin"/>
    <s v="PA"/>
    <n v="17110"/>
    <s v="717-528-8996"/>
    <s v="717-632-5831"/>
    <s v="ahmed.angalich@angalich.com"/>
    <s v="http://www.reeseplastics.com"/>
    <s v="717"/>
    <s v="Ahmed  Angalich"/>
    <n v="27"/>
    <n v="15"/>
    <x v="5"/>
    <x v="91"/>
  </r>
  <r>
    <s v="Iluminada"/>
    <s v="Ohms"/>
    <s v="Nazette Marner Good Wendt"/>
    <s v="72 Southern Blvd"/>
    <s v="Mesa"/>
    <s v="Maricopa"/>
    <s v="AZ"/>
    <n v="85204"/>
    <s v="480-293-2882"/>
    <s v="480-866-6544"/>
    <s v="iluminada.ohms@yahoo.com"/>
    <s v="http://www.nazettemarnergoodwendt.com"/>
    <s v="480"/>
    <s v="Iluminada  Ohms"/>
    <n v="24"/>
    <n v="15"/>
    <x v="3"/>
    <x v="3"/>
  </r>
  <r>
    <s v="Joanna"/>
    <s v="Leinenbach"/>
    <s v="Levinson Axelrod Wheaton"/>
    <s v="1 Washington St"/>
    <s v="Lake Worth"/>
    <s v="Palm Beach"/>
    <s v="FL"/>
    <n v="33461"/>
    <s v="561-470-4574"/>
    <s v="561-951-9734"/>
    <s v="joanna_leinenbach@hotmail.com"/>
    <s v="http://www.levinsonaxelrodwheaton.com"/>
    <s v="561"/>
    <s v="Joanna  Leinenbach"/>
    <n v="29"/>
    <n v="18"/>
    <x v="1"/>
    <x v="1"/>
  </r>
  <r>
    <s v="Caprice"/>
    <s v="Suell"/>
    <s v="Egnor"/>
    <s v=" W Dan Esq"/>
    <s v="90177 N 55th Ave"/>
    <s v="Nashville"/>
    <s v="Davidson"/>
    <s v="TN"/>
    <n v="37211"/>
    <s v="615-246-1824"/>
    <s v="615-726-4537"/>
    <s v="caprice@aol.com"/>
    <s v="615"/>
    <s v="Caprice  Suell"/>
    <n v="12"/>
    <e v="#VALUE!"/>
    <x v="0"/>
    <x v="0"/>
  </r>
  <r>
    <s v="Stephane"/>
    <s v="Myricks"/>
    <s v="Portland Central Thriftlodge"/>
    <s v="9 Tower Ave"/>
    <s v="Burlington"/>
    <s v="Boone"/>
    <s v="KY"/>
    <n v="41005"/>
    <s v="859-717-7638"/>
    <s v="859-308-4286"/>
    <s v="stephane_myricks@cox.net"/>
    <s v="http://www.portlandcentralthriftlodge.com"/>
    <s v="859"/>
    <s v="Stephane  Myricks"/>
    <n v="24"/>
    <n v="17"/>
    <x v="2"/>
    <x v="2"/>
  </r>
  <r>
    <s v="Quentin"/>
    <s v="Swayze"/>
    <s v="Ulbrich Trucking"/>
    <s v="278 Bayview Ave"/>
    <s v="Milan"/>
    <s v="Monroe"/>
    <s v="MI"/>
    <n v="48160"/>
    <s v="734-561-6170"/>
    <s v="734-851-8571"/>
    <s v="quentin_swayze@yahoo.com"/>
    <s v="http://www.ulbrichtrucking.com"/>
    <s v="734"/>
    <s v="Quentin  Swayze"/>
    <n v="24"/>
    <n v="15"/>
    <x v="3"/>
    <x v="3"/>
  </r>
  <r>
    <s v="Annmarie"/>
    <s v="Castros"/>
    <s v="Tipiak Inc"/>
    <s v="80312 W 32nd St"/>
    <s v="Conroe"/>
    <s v="Montgomery"/>
    <s v="TX"/>
    <n v="77301"/>
    <s v="936-751-7961"/>
    <s v="936-937-2334"/>
    <s v="annmarie_castros@gmail.com"/>
    <s v="http://www.tipiakinc.com"/>
    <s v="936"/>
    <s v="Annmarie  Castros"/>
    <n v="26"/>
    <n v="17"/>
    <x v="3"/>
    <x v="4"/>
  </r>
  <r>
    <s v="Shonda"/>
    <s v="Greenbush"/>
    <s v="Saint George Well Drilling"/>
    <s v="82 Us Highway 46"/>
    <s v="Clifton"/>
    <s v="Passaic"/>
    <s v="NJ"/>
    <n v="7011"/>
    <s v="973-482-2430"/>
    <s v="973-644-2974"/>
    <s v="shonda_greenbush@cox.net"/>
    <s v="http://www.saintgeorgewelldrilling.com"/>
    <s v="973"/>
    <s v="Shonda  Greenbush"/>
    <n v="24"/>
    <n v="17"/>
    <x v="2"/>
    <x v="2"/>
  </r>
  <r>
    <s v="Cecil"/>
    <s v="Lapage"/>
    <s v="Hawkes"/>
    <s v=" Douglas D"/>
    <s v="4 Stovall St #72"/>
    <s v="Union City"/>
    <s v="Hudson"/>
    <s v="NJ"/>
    <n v="7087"/>
    <s v="201-693-3967"/>
    <s v="201-856-2720"/>
    <s v="clapage@lapage.com"/>
    <s v="201"/>
    <s v="Cecil  Lapage"/>
    <n v="12"/>
    <e v="#VALUE!"/>
    <x v="0"/>
    <x v="0"/>
  </r>
  <r>
    <s v="Jeanice"/>
    <s v="Claucherty"/>
    <s v="Accurel Systems Intrntl Corp"/>
    <s v="19 Amboy Ave"/>
    <s v="Miami"/>
    <s v="Miami-Dade"/>
    <s v="FL"/>
    <n v="33142"/>
    <s v="305-988-4162"/>
    <s v="305-306-7834"/>
    <s v="jeanice.claucherty@yahoo.com"/>
    <s v="http://www.accurelsystemsintrntlcorp.com"/>
    <s v="305"/>
    <s v="Jeanice  Claucherty"/>
    <n v="28"/>
    <n v="19"/>
    <x v="3"/>
    <x v="3"/>
  </r>
  <r>
    <s v="Josphine"/>
    <s v="Villanueva"/>
    <s v="Santa Cruz Community Internet"/>
    <s v="63 Smith Ln #8343"/>
    <s v="Moss"/>
    <s v="Clay"/>
    <s v="TN"/>
    <n v="38575"/>
    <s v="931-553-9774"/>
    <s v="931-486-6946"/>
    <s v="josphine_villanueva@villanueva.com"/>
    <s v="http://www.santacruzcommunityinternet.com"/>
    <s v="931"/>
    <s v="Josphine  Villanueva"/>
    <n v="34"/>
    <n v="20"/>
    <x v="7"/>
    <x v="92"/>
  </r>
  <r>
    <s v="Daniel"/>
    <s v="Perruzza"/>
    <s v="Gersh &amp; Danielson"/>
    <s v="11360 S Halsted St"/>
    <s v="Santa Ana"/>
    <s v="Orange"/>
    <s v="CA"/>
    <n v="92705"/>
    <s v="714-771-3880"/>
    <s v="714-531-1391"/>
    <s v="dperruzza@perruzza.com"/>
    <s v="http://www.gershdanielson.com"/>
    <s v="714"/>
    <s v="Daniel  Perruzza"/>
    <n v="22"/>
    <n v="10"/>
    <x v="5"/>
    <x v="93"/>
  </r>
  <r>
    <s v="Cassi"/>
    <s v="Wildfong"/>
    <s v="Cobb"/>
    <s v=" James O Esq"/>
    <s v="26849 Jefferson Hwy"/>
    <s v="Rolling Meadows"/>
    <s v="Cook"/>
    <s v="IL"/>
    <n v="60008"/>
    <s v="847-633-3216"/>
    <s v="847-755-9041"/>
    <s v="cassi.wildfong@aol.com"/>
    <s v="847"/>
    <s v="Cassi  Wildfong"/>
    <n v="12"/>
    <e v="#VALUE!"/>
    <x v="0"/>
    <x v="0"/>
  </r>
  <r>
    <s v="Britt"/>
    <s v="Galam"/>
    <s v="Wheatley Trucking Company"/>
    <s v="2500 Pringle Rd Se #508"/>
    <s v="Hatfield"/>
    <s v="Montgomery"/>
    <s v="PA"/>
    <n v="19440"/>
    <s v="215-888-3304"/>
    <s v="215-351-8523"/>
    <s v="britt@galam.org"/>
    <s v="http://www.wheatleytruckingcompany.com"/>
    <s v="215"/>
    <s v="Britt  Galam"/>
    <n v="15"/>
    <n v="6"/>
    <x v="3"/>
    <x v="94"/>
  </r>
  <r>
    <s v="Adell"/>
    <s v="Lipkin"/>
    <s v="Systems Graph Inc Ab Dick Dlr"/>
    <s v="65 Mountain View Dr"/>
    <s v="Whippany"/>
    <s v="Morris"/>
    <s v="NJ"/>
    <n v="7981"/>
    <s v="973-654-1561"/>
    <s v="973-662-8988"/>
    <s v="adell.lipkin@lipkin.com"/>
    <s v="http://www.systemsgraphincabdickdlr.com"/>
    <s v="973"/>
    <s v="Adell  Lipkin"/>
    <n v="23"/>
    <n v="13"/>
    <x v="6"/>
    <x v="95"/>
  </r>
  <r>
    <s v="Jacqueline"/>
    <s v="Rowling"/>
    <s v="John Hancock Mutl Life Ins Co"/>
    <s v="1 N San Saba"/>
    <s v="Erie"/>
    <s v="Erie"/>
    <s v="PA"/>
    <n v="16501"/>
    <s v="814-865-8113"/>
    <s v="814-481-1700"/>
    <s v="jacqueline.rowling@yahoo.com"/>
    <s v="http://www.johnhancockmutllifeinsco.com"/>
    <s v="814"/>
    <s v="Jacqueline  Rowling"/>
    <n v="28"/>
    <n v="19"/>
    <x v="3"/>
    <x v="3"/>
  </r>
  <r>
    <s v="Lonny"/>
    <s v="Weglarz"/>
    <s v="History Division Of State"/>
    <s v="51120 State Route 18"/>
    <s v="Salt Lake City"/>
    <s v="Salt Lake"/>
    <s v="UT"/>
    <n v="84115"/>
    <s v="801-293-9853"/>
    <s v="801-892-8781"/>
    <s v="lonny_weglarz@gmail.com"/>
    <s v="http://www.historydivisionofstate.com"/>
    <s v="801"/>
    <s v="Lonny  Weglarz"/>
    <n v="23"/>
    <n v="14"/>
    <x v="3"/>
    <x v="4"/>
  </r>
  <r>
    <s v="Lonna"/>
    <s v="Diestel"/>
    <s v="Dimmock"/>
    <s v=" Thomas J Esq"/>
    <s v="1482 College Ave"/>
    <s v="Fayetteville"/>
    <s v="Cumberland"/>
    <s v="NC"/>
    <n v="28301"/>
    <s v="910-922-3672"/>
    <s v="910-200-7912"/>
    <s v="lonna_diestel@gmail.com"/>
    <s v="910"/>
    <s v="Lonna  Diestel"/>
    <n v="12"/>
    <e v="#VALUE!"/>
    <x v="0"/>
    <x v="0"/>
  </r>
  <r>
    <s v="Cristal"/>
    <s v="Samara"/>
    <s v="Intermed Inc"/>
    <s v="4119 Metropolitan Dr"/>
    <s v="Los Angeles"/>
    <s v="Los Angeles"/>
    <s v="CA"/>
    <n v="90021"/>
    <s v="213-975-8026"/>
    <s v="213-696-8004"/>
    <s v="cristal@cox.net"/>
    <s v="http://www.intermedinc.com"/>
    <s v="213"/>
    <s v="Cristal  Samara"/>
    <n v="15"/>
    <n v="8"/>
    <x v="2"/>
    <x v="2"/>
  </r>
  <r>
    <s v="Kenneth"/>
    <s v="Grenet"/>
    <s v="Bank Of New York"/>
    <s v="2167 Sierra Rd"/>
    <s v="East Lansing"/>
    <s v="Ingham"/>
    <s v="MI"/>
    <n v="48823"/>
    <s v="517-499-2322"/>
    <s v="517-867-8077"/>
    <s v="kenneth.grenet@grenet.org"/>
    <s v="http://www.bankofnewyork.com"/>
    <s v="517"/>
    <s v="Kenneth  Grenet"/>
    <n v="25"/>
    <n v="15"/>
    <x v="6"/>
    <x v="96"/>
  </r>
  <r>
    <s v="Elli"/>
    <s v="Mclaird"/>
    <s v="Sportmaster Intrnatl"/>
    <s v="6 Sunrise Ave"/>
    <s v="Utica"/>
    <s v="Oneida"/>
    <s v="NY"/>
    <n v="13501"/>
    <s v="315-818-2638"/>
    <s v="315-474-5570"/>
    <s v="emclaird@mclaird.com"/>
    <s v="http://www.sportmasterintrnatl.com"/>
    <s v="315"/>
    <s v="Elli  Mclaird"/>
    <n v="20"/>
    <n v="9"/>
    <x v="1"/>
    <x v="97"/>
  </r>
  <r>
    <s v="Alline"/>
    <s v="Jeanty"/>
    <s v="W W John Holden Inc"/>
    <s v="55713 Lake City Hwy"/>
    <s v="South Bend"/>
    <s v="St Joseph"/>
    <s v="IN"/>
    <n v="46601"/>
    <s v="574-656-2800"/>
    <s v="574-405-1983"/>
    <s v="ajeanty@gmail.com"/>
    <s v="http://www.wwjohnholdeninc.com"/>
    <s v="574"/>
    <s v="Alline  Jeanty"/>
    <n v="17"/>
    <n v="8"/>
    <x v="3"/>
    <x v="4"/>
  </r>
  <r>
    <s v="Sharika"/>
    <s v="Eanes"/>
    <s v="Maccani &amp; Delp"/>
    <s v="75698 N Fiesta Blvd"/>
    <s v="Orlando"/>
    <s v="Orange"/>
    <s v="FL"/>
    <n v="32806"/>
    <s v="407-312-1691"/>
    <s v="407-472-1332"/>
    <s v="sharika.eanes@aol.com"/>
    <s v="http://www.maccanidelp.com"/>
    <s v="407"/>
    <s v="Sharika  Eanes"/>
    <n v="21"/>
    <n v="14"/>
    <x v="2"/>
    <x v="5"/>
  </r>
  <r>
    <s v="Nu"/>
    <s v="Mcnease"/>
    <s v="Amazonia Film Project"/>
    <s v="88 Sw 28th Ter"/>
    <s v="Harrison"/>
    <s v="Hudson"/>
    <s v="NJ"/>
    <n v="7029"/>
    <s v="973-751-9003"/>
    <s v="973-903-4175"/>
    <s v="nu@gmail.com"/>
    <s v="http://www.amazoniafilmproject.com"/>
    <s v="973"/>
    <s v="Nu  Mcnease"/>
    <n v="12"/>
    <n v="3"/>
    <x v="3"/>
    <x v="4"/>
  </r>
  <r>
    <s v="Daniela"/>
    <s v="Comnick"/>
    <s v="Water &amp; Sewer Department"/>
    <s v="7 Flowers Rd #403"/>
    <s v="Trenton"/>
    <s v="Mercer"/>
    <s v="NJ"/>
    <n v="8611"/>
    <s v="609-200-8577"/>
    <s v="609-398-2805"/>
    <s v="dcomnick@cox.net"/>
    <s v="http://www.watersewerdepartment.com"/>
    <s v="609"/>
    <s v="Daniela  Comnick"/>
    <n v="16"/>
    <n v="9"/>
    <x v="2"/>
    <x v="2"/>
  </r>
  <r>
    <s v="Cecilia"/>
    <s v="Colaizzo"/>
    <s v="Switchcraft Inc"/>
    <s v="4 Nw 12th St #3849"/>
    <s v="Madison"/>
    <s v="Dane"/>
    <s v="WI"/>
    <n v="53717"/>
    <s v="608-382-4541"/>
    <s v="608-302-3387"/>
    <s v="cecilia_colaizzo@colaizzo.com"/>
    <s v="http://www.switchcraftinc.com"/>
    <s v="608"/>
    <s v="Cecilia  Colaizzo"/>
    <n v="29"/>
    <n v="17"/>
    <x v="5"/>
    <x v="98"/>
  </r>
  <r>
    <s v="Leslie"/>
    <s v="Threets"/>
    <s v="C W D C Metal Fabricators"/>
    <s v="2 A Kelley Dr"/>
    <s v="Katonah"/>
    <s v="Westchester"/>
    <s v="NY"/>
    <n v="10536"/>
    <s v="914-861-9748"/>
    <s v="914-396-2615"/>
    <s v="leslie@cox.net"/>
    <s v="http://www.cwdcmetalfabricators.com"/>
    <s v="914"/>
    <s v="Leslie  Threets"/>
    <n v="14"/>
    <n v="7"/>
    <x v="2"/>
    <x v="2"/>
  </r>
  <r>
    <s v="Nan"/>
    <s v="Koppinger"/>
    <s v="Shimotani"/>
    <s v=" Grace T"/>
    <s v="88827 Frankford Ave"/>
    <s v="Greensboro"/>
    <s v="Guilford"/>
    <s v="NC"/>
    <n v="27401"/>
    <s v="336-370-5333"/>
    <s v="336-564-1492"/>
    <s v="nan@koppinger.com"/>
    <s v="336"/>
    <s v="Nan  Koppinger"/>
    <n v="12"/>
    <e v="#VALUE!"/>
    <x v="0"/>
    <x v="0"/>
  </r>
  <r>
    <s v="Izetta"/>
    <s v="Dewar"/>
    <s v="Lisatoni"/>
    <s v=" Jean Esq"/>
    <s v="2 W Scyene Rd #3"/>
    <s v="Baltimore"/>
    <s v="Baltimore City"/>
    <s v="MD"/>
    <n v="21217"/>
    <s v="410-473-1708"/>
    <s v="410-522-7621"/>
    <s v="idewar@dewar.com"/>
    <s v="410"/>
    <s v="Izetta  Dewar"/>
    <n v="12"/>
    <e v="#VALUE!"/>
    <x v="0"/>
    <x v="0"/>
  </r>
  <r>
    <s v="Tegan"/>
    <s v="Arceo"/>
    <s v="Ceramic Tile Sales Inc"/>
    <s v="62260 Park Stre"/>
    <s v="Monroe Township"/>
    <s v="Middlesex"/>
    <s v="NJ"/>
    <n v="8831"/>
    <s v="732-730-2692"/>
    <s v="732-705-6719"/>
    <s v="tegan.arceo@arceo.org"/>
    <s v="http://www.ceramictilesalesinc.com"/>
    <s v="732"/>
    <s v="Tegan  Arceo"/>
    <n v="21"/>
    <n v="12"/>
    <x v="3"/>
    <x v="99"/>
  </r>
  <r>
    <s v="Ruthann"/>
    <s v="Keener"/>
    <s v="Maiden Craft Inc"/>
    <s v="3424 29th St Se"/>
    <s v="Kerrville"/>
    <s v="Kerr"/>
    <s v="TX"/>
    <n v="78028"/>
    <s v="830-258-2769"/>
    <s v="830-919-5991"/>
    <s v="ruthann@hotmail.com"/>
    <s v="http://www.maidencraftinc.com"/>
    <s v="830"/>
    <s v="Ruthann  Keener"/>
    <n v="19"/>
    <n v="8"/>
    <x v="1"/>
    <x v="1"/>
  </r>
  <r>
    <s v="Joni"/>
    <s v="Breland"/>
    <s v="Carriage House Cllsn Rpr Inc"/>
    <s v="35 E Main St #43"/>
    <s v="Elk Grove Village"/>
    <s v="Cook"/>
    <s v="IL"/>
    <n v="60007"/>
    <s v="847-519-5906"/>
    <s v="847-740-5304"/>
    <s v="joni_breland@cox.net"/>
    <s v="http://www.carriagehousecllsnrprinc.com"/>
    <s v="847"/>
    <s v="Joni  Breland"/>
    <n v="20"/>
    <n v="13"/>
    <x v="2"/>
    <x v="2"/>
  </r>
  <r>
    <s v="Vi"/>
    <s v="Rentfro"/>
    <s v="Video Workshop"/>
    <s v="7163 W Clark Rd"/>
    <s v="Freehold"/>
    <s v="Monmouth"/>
    <s v="NJ"/>
    <n v="7728"/>
    <s v="732-605-4781"/>
    <s v="732-724-7251"/>
    <s v="vrentfro@cox.net"/>
    <s v="http://www.videoworkshop.com"/>
    <s v="732"/>
    <s v="Vi  Rentfro"/>
    <n v="16"/>
    <n v="9"/>
    <x v="2"/>
    <x v="2"/>
  </r>
  <r>
    <s v="Colette"/>
    <s v="Kardas"/>
    <s v="Fresno Tile Center Inc"/>
    <s v="21575 S Apple Creek Rd"/>
    <s v="Omaha"/>
    <s v="Douglas"/>
    <s v="NE"/>
    <n v="68124"/>
    <s v="402-896-5943"/>
    <s v="402-707-1602"/>
    <s v="colette.kardas@yahoo.com"/>
    <s v="http://www.fresnotilecenterinc.com"/>
    <s v="402"/>
    <s v="Colette  Kardas"/>
    <n v="24"/>
    <n v="15"/>
    <x v="3"/>
    <x v="3"/>
  </r>
  <r>
    <s v="Malcolm"/>
    <s v="Tromblay"/>
    <s v="Versatile Sash &amp; Woodwork"/>
    <s v="747 Leonis Blvd"/>
    <s v="Annandale"/>
    <s v="Fairfax"/>
    <s v="VA"/>
    <n v="22003"/>
    <s v="703-221-5602"/>
    <s v="703-874-4248"/>
    <s v="malcolm_tromblay@cox.net"/>
    <s v="http://www.versatilesashwoodwork.com"/>
    <s v="703"/>
    <s v="Malcolm  Tromblay"/>
    <n v="24"/>
    <n v="17"/>
    <x v="2"/>
    <x v="2"/>
  </r>
  <r>
    <s v="Ryan"/>
    <s v="Harnos"/>
    <s v="Warner Electric Brk &amp; Cltch Co"/>
    <s v="13 Gunnison St"/>
    <s v="Plano"/>
    <s v="Collin"/>
    <s v="TX"/>
    <n v="75075"/>
    <s v="972-558-1665"/>
    <s v="972-961-4968"/>
    <s v="ryan@cox.net"/>
    <s v="http://www.warnerelectricbrkcltchco.com"/>
    <s v="972"/>
    <s v="Ryan  Harnos"/>
    <n v="12"/>
    <n v="5"/>
    <x v="2"/>
    <x v="2"/>
  </r>
  <r>
    <s v="Jess"/>
    <s v="Chaffins"/>
    <s v="New York Public Library"/>
    <s v="18 3rd Ave"/>
    <s v="New York"/>
    <s v="New York"/>
    <s v="NY"/>
    <n v="10016"/>
    <s v="212-510-4633"/>
    <s v="212-428-9538"/>
    <s v="jess.chaffins@chaffins.org"/>
    <s v="http://www.newyorkpubliclibrary.com"/>
    <s v="212"/>
    <s v="Jess  Chaffins"/>
    <n v="26"/>
    <n v="14"/>
    <x v="5"/>
    <x v="100"/>
  </r>
  <r>
    <s v="Sharen"/>
    <s v="Bourbon"/>
    <s v="Mccaleb"/>
    <s v=" John A Esq"/>
    <s v="62 W Austin St"/>
    <s v="Syosset"/>
    <s v="Nassau"/>
    <s v="NY"/>
    <n v="11791"/>
    <s v="516-816-1541"/>
    <s v="516-749-3188"/>
    <s v="sbourbon@yahoo.com"/>
    <s v="516"/>
    <s v="Sharen  Bourbon"/>
    <n v="12"/>
    <e v="#VALUE!"/>
    <x v="0"/>
    <x v="0"/>
  </r>
  <r>
    <s v="Nickolas"/>
    <s v="Juvera"/>
    <s v="United Oil Co Inc"/>
    <s v="177 S Rider Trl #52"/>
    <s v="Crystal River"/>
    <s v="Citrus"/>
    <s v="FL"/>
    <n v="34429"/>
    <s v="352-598-8301"/>
    <s v="352-947-6152"/>
    <s v="nickolas_juvera@cox.net"/>
    <s v="http://www.unitedoilcoinc.com"/>
    <s v="352"/>
    <s v="Nickolas  Juvera"/>
    <n v="23"/>
    <n v="16"/>
    <x v="2"/>
    <x v="2"/>
  </r>
  <r>
    <s v="Gary"/>
    <s v="Nunlee"/>
    <s v="Irving Foot Center"/>
    <s v="2 W Mount Royal Ave"/>
    <s v="Fortville"/>
    <s v="Hancock"/>
    <s v="IN"/>
    <n v="46040"/>
    <s v="317-542-6023"/>
    <s v="317-887-8486"/>
    <s v="gary_nunlee@nunlee.org"/>
    <s v="http://www.irvingfootcenter.com"/>
    <s v="317"/>
    <s v="Gary  Nunlee"/>
    <n v="22"/>
    <n v="12"/>
    <x v="6"/>
    <x v="101"/>
  </r>
  <r>
    <s v="Diane"/>
    <s v="Devreese"/>
    <s v="Acme Supply Co"/>
    <s v="1953 Telegraph Rd"/>
    <s v="Saint Joseph"/>
    <s v="Buchanan"/>
    <s v="MO"/>
    <n v="64504"/>
    <s v="816-557-9673"/>
    <s v="816-329-5565"/>
    <s v="diane@cox.net"/>
    <s v="http://www.acmesupplyco.com"/>
    <s v="816"/>
    <s v="Diane  Devreese"/>
    <n v="13"/>
    <n v="6"/>
    <x v="2"/>
    <x v="2"/>
  </r>
  <r>
    <s v="Roslyn"/>
    <s v="Chavous"/>
    <s v="Mcrae"/>
    <s v=" James L"/>
    <s v="63517 Dupont St"/>
    <s v="Jackson"/>
    <s v="Hinds"/>
    <s v="MS"/>
    <n v="39211"/>
    <s v="601-234-9632"/>
    <s v="601-973-5754"/>
    <s v="roslyn.chavous@chavous.org"/>
    <s v="601"/>
    <s v="Roslyn  Chavous"/>
    <n v="12"/>
    <e v="#VALUE!"/>
    <x v="0"/>
    <x v="0"/>
  </r>
  <r>
    <s v="Glory"/>
    <s v="Schieler"/>
    <s v="Mcgraths Seafood"/>
    <s v="5 E Truman Rd"/>
    <s v="Abilene"/>
    <s v="Taylor"/>
    <s v="TX"/>
    <n v="79602"/>
    <s v="325-869-2649"/>
    <s v="325-740-3778"/>
    <s v="glory@yahoo.com"/>
    <s v="http://www.mcgrathsseafood.com"/>
    <s v="325"/>
    <s v="Glory  Schieler"/>
    <n v="15"/>
    <n v="6"/>
    <x v="3"/>
    <x v="3"/>
  </r>
  <r>
    <s v="Rasheeda"/>
    <s v="Sayaphon"/>
    <s v="Kummerer"/>
    <s v=" J Michael Esq"/>
    <s v="251 Park Ave #979"/>
    <s v="Saratoga"/>
    <s v="Santa Clara"/>
    <s v="CA"/>
    <n v="95070"/>
    <s v="408-805-4309"/>
    <s v="408-997-7490"/>
    <s v="rasheeda@aol.com"/>
    <s v="408"/>
    <s v="Rasheeda  Sayaphon"/>
    <n v="12"/>
    <e v="#VALUE!"/>
    <x v="0"/>
    <x v="0"/>
  </r>
  <r>
    <s v="Alpha"/>
    <s v="Palaia"/>
    <s v="Stoffer"/>
    <s v=" James M Jr"/>
    <s v="43496 Commercial Dr #29"/>
    <s v="Cherry Hill"/>
    <s v="Camden"/>
    <s v="NJ"/>
    <n v="8003"/>
    <s v="856-312-2629"/>
    <s v="856-513-7024"/>
    <s v="alpha@yahoo.com"/>
    <s v="856"/>
    <s v="Alpha  Palaia"/>
    <n v="12"/>
    <e v="#VALUE!"/>
    <x v="0"/>
    <x v="0"/>
  </r>
  <r>
    <s v="Refugia"/>
    <s v="Jacobos"/>
    <s v="North Central Fl Sfty Cncl"/>
    <s v="2184 Worth St"/>
    <s v="Hayward"/>
    <s v="Alameda"/>
    <s v="CA"/>
    <n v="94545"/>
    <s v="510-974-8671"/>
    <s v="510-509-3496"/>
    <s v="refugia.jacobos@jacobos.com"/>
    <s v="http://www.northcentralflsftycncl.com"/>
    <s v="510"/>
    <s v="Refugia  Jacobos"/>
    <n v="27"/>
    <n v="16"/>
    <x v="1"/>
    <x v="102"/>
  </r>
  <r>
    <s v="Shawnda"/>
    <s v="Yori"/>
    <s v="Fiorucci Foods Usa Inc"/>
    <s v="50126 N Plankinton Ave"/>
    <s v="Longwood"/>
    <s v="Seminole"/>
    <s v="FL"/>
    <n v="32750"/>
    <s v="407-538-5106"/>
    <s v="407-564-8113"/>
    <s v="shawnda.yori@yahoo.com"/>
    <s v="http://www.fioruccifoodsusainc.com"/>
    <s v="407"/>
    <s v="Shawnda  Yori"/>
    <n v="22"/>
    <n v="13"/>
    <x v="3"/>
    <x v="3"/>
  </r>
  <r>
    <s v="Mona"/>
    <s v="Delasancha"/>
    <s v="Sign All"/>
    <s v="38773 Gravois Ave"/>
    <s v="Cheyenne"/>
    <s v="Laramie"/>
    <s v="WY"/>
    <n v="82001"/>
    <s v="307-403-1488"/>
    <s v="307-816-7115"/>
    <s v="mdelasancha@hotmail.com"/>
    <s v="http://www.signall.com"/>
    <s v="307"/>
    <s v="Mona  Delasancha"/>
    <n v="23"/>
    <n v="12"/>
    <x v="1"/>
    <x v="1"/>
  </r>
  <r>
    <s v="Gilma"/>
    <s v="Liukko"/>
    <s v="Sammys Steak Den"/>
    <s v="16452 Greenwich St"/>
    <s v="Garden City"/>
    <s v="Nassau"/>
    <s v="NY"/>
    <n v="11530"/>
    <s v="516-393-9967"/>
    <s v="516-407-9573"/>
    <s v="gilma_liukko@gmail.com"/>
    <s v="http://www.sammyssteakden.com"/>
    <s v="516"/>
    <s v="Gilma  Liukko"/>
    <n v="22"/>
    <n v="13"/>
    <x v="3"/>
    <x v="4"/>
  </r>
  <r>
    <s v="Janey"/>
    <s v="Gabisi"/>
    <s v="Dobscha"/>
    <s v=" Stephen F Esq"/>
    <s v="40 Cambridge Ave"/>
    <s v="Madison"/>
    <s v="Dane"/>
    <s v="WI"/>
    <n v="53715"/>
    <s v="608-967-7194"/>
    <s v="608-586-6912"/>
    <s v="jgabisi@hotmail.com"/>
    <s v="608"/>
    <s v="Janey  Gabisi"/>
    <n v="12"/>
    <e v="#VALUE!"/>
    <x v="0"/>
    <x v="0"/>
  </r>
  <r>
    <s v="Lili"/>
    <s v="Paskin"/>
    <s v="Morgan Custom Homes"/>
    <s v="20113 4th Ave E"/>
    <s v="Kearny"/>
    <s v="Hudson"/>
    <s v="NJ"/>
    <n v="7032"/>
    <s v="201-431-2989"/>
    <s v="201-478-8540"/>
    <s v="lili.paskin@cox.net"/>
    <s v="http://www.morgancustomhomes.com"/>
    <s v="201"/>
    <s v="Lili  Paskin"/>
    <n v="19"/>
    <n v="12"/>
    <x v="2"/>
    <x v="2"/>
  </r>
  <r>
    <s v="Loren"/>
    <s v="Asar"/>
    <s v="Olsen Payne &amp; Company"/>
    <s v="6 Ridgewood Center Dr"/>
    <s v="Old Forge"/>
    <s v="Lackawanna"/>
    <s v="PA"/>
    <n v="18518"/>
    <s v="570-648-3035"/>
    <s v="570-569-2356"/>
    <s v="loren.asar@aol.com"/>
    <s v="http://www.olsenpaynecompany.com"/>
    <s v="570"/>
    <s v="Loren  Asar"/>
    <n v="18"/>
    <n v="11"/>
    <x v="2"/>
    <x v="5"/>
  </r>
  <r>
    <s v="Dorothy"/>
    <s v="Chesterfield"/>
    <s v="Cowan &amp; Kelly"/>
    <s v="469 Outwater Ln"/>
    <s v="San Diego"/>
    <s v="San Diego"/>
    <s v="CA"/>
    <n v="92126"/>
    <s v="858-617-7834"/>
    <s v="858-732-1884"/>
    <s v="dorothy@cox.net"/>
    <s v="http://www.cowankelly.com"/>
    <s v="858"/>
    <s v="Dorothy  Chesterfield"/>
    <n v="15"/>
    <n v="8"/>
    <x v="2"/>
    <x v="2"/>
  </r>
  <r>
    <s v="Gail"/>
    <s v="Similton"/>
    <s v="Johnson"/>
    <s v=" Wes Esq"/>
    <s v="62 Monroe St"/>
    <s v="Thousand Palms"/>
    <s v="Riverside"/>
    <s v="CA"/>
    <n v="92276"/>
    <s v="760-616-5388"/>
    <s v="760-493-9208"/>
    <s v="gail_similton@similton.com"/>
    <s v="760"/>
    <s v="Gail  Similton"/>
    <n v="12"/>
    <e v="#VALUE!"/>
    <x v="0"/>
    <x v="0"/>
  </r>
  <r>
    <s v="Catalina"/>
    <s v="Tillotson"/>
    <s v="Icn Pharmaceuticals Inc"/>
    <s v="3338 A Lockport Pl #6"/>
    <s v="Margate City"/>
    <s v="Atlantic"/>
    <s v="NJ"/>
    <n v="8402"/>
    <s v="609-373-3332"/>
    <s v="609-826-4990"/>
    <s v="catalina@hotmail.com"/>
    <s v="http://www.icnpharmaceuticalsinc.com"/>
    <s v="609"/>
    <s v="Catalina  Tillotson"/>
    <n v="20"/>
    <n v="9"/>
    <x v="1"/>
    <x v="1"/>
  </r>
  <r>
    <s v="Lawrence"/>
    <s v="Lorens"/>
    <s v="New England Sec Equip Co Inc"/>
    <s v="9 Hwy"/>
    <s v="Providence"/>
    <s v="Providence"/>
    <s v="RI"/>
    <n v="2906"/>
    <s v="401-465-6432"/>
    <s v="401-893-1820"/>
    <s v="lawrence.lorens@hotmail.com"/>
    <s v="http://www.newenglandsecequipcoinc.com"/>
    <s v="401"/>
    <s v="Lawrence  Lorens"/>
    <n v="27"/>
    <n v="16"/>
    <x v="1"/>
    <x v="1"/>
  </r>
  <r>
    <s v="Carlee"/>
    <s v="Boulter"/>
    <s v="Tippett"/>
    <s v=" Troy M Ii"/>
    <s v="8284 Hart St"/>
    <s v="Abilene"/>
    <s v="Dickinson"/>
    <s v="KS"/>
    <n v="67410"/>
    <s v="785-347-1805"/>
    <s v="785-253-7049"/>
    <s v="carlee.boulter@hotmail.com"/>
    <s v="785"/>
    <s v="Carlee  Boulter"/>
    <n v="12"/>
    <e v="#VALUE!"/>
    <x v="0"/>
    <x v="0"/>
  </r>
  <r>
    <s v="Thaddeus"/>
    <s v="Ankeny"/>
    <s v="Atc Contracting"/>
    <s v="5 Washington St #1"/>
    <s v="Roseville"/>
    <s v="Placer"/>
    <s v="CA"/>
    <n v="95678"/>
    <s v="916-920-3571"/>
    <s v="916-459-2433"/>
    <s v="tankeny@ankeny.org"/>
    <s v="http://www.atccontracting.com"/>
    <s v="916"/>
    <s v="Thaddeus  Ankeny"/>
    <n v="18"/>
    <n v="8"/>
    <x v="6"/>
    <x v="103"/>
  </r>
  <r>
    <s v="Jovita"/>
    <s v="Oles"/>
    <s v="Pagano"/>
    <s v=" Philip G Esq"/>
    <s v="8 S Haven St"/>
    <s v="Daytona Beach"/>
    <s v="Volusia"/>
    <s v="FL"/>
    <n v="32114"/>
    <s v="386-248-4118"/>
    <s v="386-208-6976"/>
    <s v="joles@gmail.com"/>
    <s v="386"/>
    <s v="Jovita  Oles"/>
    <n v="12"/>
    <e v="#VALUE!"/>
    <x v="0"/>
    <x v="0"/>
  </r>
  <r>
    <s v="Alesia"/>
    <s v="Hixenbaugh"/>
    <s v="Kwikprint"/>
    <s v="9 Front St"/>
    <s v="Washington"/>
    <s v="District of Columbia"/>
    <s v="DC"/>
    <n v="20001"/>
    <s v="202-646-7516"/>
    <s v="202-276-6826"/>
    <s v="alesia_hixenbaugh@hixenbaugh.org"/>
    <s v="http://www.kwikprint.com"/>
    <s v="202"/>
    <s v="Alesia  Hixenbaugh"/>
    <n v="32"/>
    <n v="18"/>
    <x v="7"/>
    <x v="104"/>
  </r>
  <r>
    <s v="Lai"/>
    <s v="Harabedian"/>
    <s v="Buergi &amp; Madden Scale"/>
    <s v="1933 Packer Ave #2"/>
    <s v="Novato"/>
    <s v="Marin"/>
    <s v="CA"/>
    <n v="94945"/>
    <s v="415-423-3294"/>
    <s v="415-926-6089"/>
    <s v="lai@gmail.com"/>
    <s v="http://www.buergimaddenscale.com"/>
    <s v="415"/>
    <s v="Lai  Harabedian"/>
    <n v="13"/>
    <n v="4"/>
    <x v="3"/>
    <x v="4"/>
  </r>
  <r>
    <s v="Brittni"/>
    <s v="Gillaspie"/>
    <s v="Inner Label"/>
    <s v="67 Rv Cent"/>
    <s v="Boise"/>
    <s v="Ada"/>
    <s v="ID"/>
    <n v="83709"/>
    <s v="208-709-1235"/>
    <s v="208-206-9848"/>
    <s v="bgillaspie@gillaspie.com"/>
    <s v="http://www.innerlabel.com"/>
    <s v="208"/>
    <s v="Brittni  Gillaspie"/>
    <n v="24"/>
    <n v="11"/>
    <x v="4"/>
    <x v="105"/>
  </r>
  <r>
    <s v="Raylene"/>
    <s v="Kampa"/>
    <s v="Hermar Inc"/>
    <s v="2 Sw Nyberg Rd"/>
    <s v="Elkhart"/>
    <s v="Elkhart"/>
    <s v="IN"/>
    <n v="46514"/>
    <s v="574-499-1454"/>
    <s v="574-330-1884"/>
    <s v="rkampa@kampa.org"/>
    <s v="http://www.hermarinc.com"/>
    <s v="574"/>
    <s v="Raylene  Kampa"/>
    <n v="16"/>
    <n v="7"/>
    <x v="3"/>
    <x v="106"/>
  </r>
  <r>
    <s v="Flo"/>
    <s v="Bookamer"/>
    <s v="Simonton Howe &amp; Schneider Pc"/>
    <s v="89992 E 15th St"/>
    <s v="Alliance"/>
    <s v="Box Butte"/>
    <s v="NE"/>
    <n v="69301"/>
    <s v="308-726-2182"/>
    <s v="308-250-6987"/>
    <s v="flo.bookamer@cox.net"/>
    <s v="http://www.simontonhoweschneiderpc.com"/>
    <s v="308"/>
    <s v="Flo  Bookamer"/>
    <n v="20"/>
    <n v="13"/>
    <x v="2"/>
    <x v="2"/>
  </r>
  <r>
    <s v="Jani"/>
    <s v="Biddy"/>
    <s v="Warehouse Office &amp; Paper Prod"/>
    <s v="61556 W 20th Ave"/>
    <s v="Seattle"/>
    <s v="King"/>
    <s v="WA"/>
    <n v="98104"/>
    <s v="206-711-6498"/>
    <s v="206-395-6284"/>
    <s v="jbiddy@yahoo.com"/>
    <s v="http://www.warehouseofficepaperprod.com"/>
    <s v="206"/>
    <s v="Jani  Biddy"/>
    <n v="16"/>
    <n v="7"/>
    <x v="3"/>
    <x v="3"/>
  </r>
  <r>
    <s v="Chauncey"/>
    <s v="Motley"/>
    <s v="Affiliated With Travelodge"/>
    <s v="63 E Aurora Dr"/>
    <s v="Orlando"/>
    <s v="Orange"/>
    <s v="FL"/>
    <n v="32804"/>
    <s v="407-413-4842"/>
    <s v="407-557-8857"/>
    <s v="chauncey_motley@aol.com"/>
    <s v="http://www.affiliatedwithtravelodge.com"/>
    <s v="407"/>
    <s v="Chauncey  Motley"/>
    <n v="23"/>
    <n v="16"/>
    <x v="2"/>
    <x v="5"/>
  </r>
  <r>
    <s v="Chauncey|Motley|Affiliated With Travelodge|63 E Aurora Dr|Orlando|Orange|FL|32804|407-413-4842|407-557-8857|chauncey_motley@aol.com|http://www.affiliatedwithtravelodge.com"/>
    <m/>
    <m/>
    <m/>
    <m/>
    <m/>
    <m/>
    <m/>
    <m/>
    <m/>
    <m/>
    <m/>
    <s v=""/>
    <s v="Chauncey|Motley|Affiliated With Travelodge|63 E Aurora Dr|Orlando|Orange|FL|32804|407-413-4842|407-557-8857|chauncey_motley@aol.com|http://www.affiliatedwithtravelodge.com  "/>
    <n v="0"/>
    <e v="#VALUE!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m/>
    <d v="2019-12-04T00:00:00"/>
    <x v="0"/>
    <x v="0"/>
    <x v="0"/>
    <n v="94"/>
    <n v="19.989999999999998"/>
    <n v="1879.06"/>
    <x v="0"/>
  </r>
  <r>
    <m/>
    <d v="2019-02-01T00:00:00"/>
    <x v="0"/>
    <x v="1"/>
    <x v="0"/>
    <n v="87"/>
    <n v="15"/>
    <n v="1305"/>
    <x v="1"/>
  </r>
  <r>
    <m/>
    <d v="2018-01-23T00:00:00"/>
    <x v="0"/>
    <x v="2"/>
    <x v="0"/>
    <n v="50"/>
    <n v="19.989999999999998"/>
    <n v="999.5"/>
    <x v="2"/>
  </r>
  <r>
    <m/>
    <d v="2019-05-31T00:00:00"/>
    <x v="0"/>
    <x v="3"/>
    <x v="0"/>
    <n v="80"/>
    <n v="8.99"/>
    <n v="719.2"/>
    <x v="1"/>
  </r>
  <r>
    <m/>
    <d v="2019-01-15T00:00:00"/>
    <x v="0"/>
    <x v="3"/>
    <x v="0"/>
    <n v="46"/>
    <n v="8.99"/>
    <n v="413.54"/>
    <x v="2"/>
  </r>
  <r>
    <m/>
    <d v="2018-10-05T00:00:00"/>
    <x v="0"/>
    <x v="4"/>
    <x v="0"/>
    <n v="28"/>
    <n v="8.99"/>
    <n v="251.72"/>
    <x v="1"/>
  </r>
  <r>
    <m/>
    <d v="2019-12-04T00:00:00"/>
    <x v="0"/>
    <x v="5"/>
    <x v="0"/>
    <n v="28"/>
    <n v="4.99"/>
    <n v="139.72"/>
    <x v="0"/>
  </r>
  <r>
    <m/>
    <d v="2019-11-17T00:00:00"/>
    <x v="0"/>
    <x v="0"/>
    <x v="0"/>
    <n v="11"/>
    <n v="4.99"/>
    <n v="54.89"/>
    <x v="3"/>
  </r>
  <r>
    <m/>
    <d v="2019-06-17T00:00:00"/>
    <x v="0"/>
    <x v="2"/>
    <x v="1"/>
    <n v="5"/>
    <n v="125"/>
    <n v="625"/>
    <x v="4"/>
  </r>
  <r>
    <m/>
    <d v="2018-09-01T00:00:00"/>
    <x v="0"/>
    <x v="1"/>
    <x v="1"/>
    <n v="2"/>
    <n v="125"/>
    <n v="250"/>
    <x v="5"/>
  </r>
  <r>
    <m/>
    <d v="2018-02-26T00:00:00"/>
    <x v="0"/>
    <x v="3"/>
    <x v="2"/>
    <n v="27"/>
    <n v="19.989999999999998"/>
    <n v="539.73"/>
    <x v="4"/>
  </r>
  <r>
    <m/>
    <d v="2019-08-07T00:00:00"/>
    <x v="0"/>
    <x v="2"/>
    <x v="3"/>
    <n v="42"/>
    <n v="23.95"/>
    <n v="1005.9"/>
    <x v="0"/>
  </r>
  <r>
    <m/>
    <d v="2019-07-21T00:00:00"/>
    <x v="0"/>
    <x v="4"/>
    <x v="3"/>
    <n v="55"/>
    <n v="12.49"/>
    <n v="686.95"/>
    <x v="3"/>
  </r>
  <r>
    <m/>
    <d v="2018-11-25T00:00:00"/>
    <x v="0"/>
    <x v="2"/>
    <x v="3"/>
    <n v="96"/>
    <n v="4.99"/>
    <n v="479.04"/>
    <x v="3"/>
  </r>
  <r>
    <m/>
    <d v="2019-03-24T00:00:00"/>
    <x v="0"/>
    <x v="0"/>
    <x v="3"/>
    <n v="50"/>
    <n v="4.99"/>
    <n v="249.5"/>
    <x v="3"/>
  </r>
  <r>
    <m/>
    <d v="2018-05-05T00:00:00"/>
    <x v="0"/>
    <x v="0"/>
    <x v="4"/>
    <n v="90"/>
    <n v="4.99"/>
    <n v="449.1"/>
    <x v="5"/>
  </r>
  <r>
    <m/>
    <d v="2018-06-25T00:00:00"/>
    <x v="0"/>
    <x v="4"/>
    <x v="4"/>
    <n v="90"/>
    <n v="4.99"/>
    <n v="449.1"/>
    <x v="4"/>
  </r>
  <r>
    <m/>
    <d v="2018-02-09T00:00:00"/>
    <x v="0"/>
    <x v="0"/>
    <x v="4"/>
    <n v="36"/>
    <n v="4.99"/>
    <n v="179.64"/>
    <x v="1"/>
  </r>
  <r>
    <m/>
    <d v="2018-04-18T00:00:00"/>
    <x v="0"/>
    <x v="5"/>
    <x v="4"/>
    <n v="75"/>
    <n v="1.99"/>
    <n v="149.25"/>
    <x v="0"/>
  </r>
  <r>
    <m/>
    <d v="2019-04-10T00:00:00"/>
    <x v="0"/>
    <x v="5"/>
    <x v="4"/>
    <n v="66"/>
    <n v="1.99"/>
    <n v="131.34"/>
    <x v="0"/>
  </r>
  <r>
    <m/>
    <d v="2018-12-12T00:00:00"/>
    <x v="0"/>
    <x v="1"/>
    <x v="4"/>
    <n v="67"/>
    <n v="1.29"/>
    <n v="86.43"/>
    <x v="0"/>
  </r>
  <r>
    <m/>
    <d v="2019-05-14T00:00:00"/>
    <x v="0"/>
    <x v="3"/>
    <x v="4"/>
    <n v="53"/>
    <n v="1.29"/>
    <n v="68.37"/>
    <x v="2"/>
  </r>
  <r>
    <m/>
    <d v="2019-10-31T00:00:00"/>
    <x v="0"/>
    <x v="5"/>
    <x v="4"/>
    <n v="14"/>
    <n v="1.29"/>
    <n v="18.059999999999999"/>
    <x v="6"/>
  </r>
  <r>
    <m/>
    <d v="2019-09-10T00:00:00"/>
    <x v="0"/>
    <x v="3"/>
    <x v="4"/>
    <n v="7"/>
    <n v="1.29"/>
    <n v="9.0299999999999994"/>
    <x v="2"/>
  </r>
  <r>
    <m/>
    <d v="2018-07-29T00:00:00"/>
    <x v="1"/>
    <x v="6"/>
    <x v="0"/>
    <n v="81"/>
    <n v="19.989999999999998"/>
    <n v="1619.19"/>
    <x v="3"/>
  </r>
  <r>
    <m/>
    <d v="2018-06-08T00:00:00"/>
    <x v="1"/>
    <x v="7"/>
    <x v="0"/>
    <n v="60"/>
    <n v="8.99"/>
    <n v="539.4"/>
    <x v="1"/>
  </r>
  <r>
    <m/>
    <d v="2018-04-01T00:00:00"/>
    <x v="1"/>
    <x v="7"/>
    <x v="0"/>
    <n v="60"/>
    <n v="4.99"/>
    <n v="299.39999999999998"/>
    <x v="3"/>
  </r>
  <r>
    <m/>
    <d v="2018-07-12T00:00:00"/>
    <x v="1"/>
    <x v="8"/>
    <x v="0"/>
    <n v="29"/>
    <n v="1.99"/>
    <n v="57.71"/>
    <x v="6"/>
  </r>
  <r>
    <m/>
    <d v="2019-02-18T00:00:00"/>
    <x v="1"/>
    <x v="7"/>
    <x v="0"/>
    <n v="4"/>
    <n v="4.99"/>
    <n v="19.96"/>
    <x v="4"/>
  </r>
  <r>
    <m/>
    <d v="2018-10-22T00:00:00"/>
    <x v="1"/>
    <x v="7"/>
    <x v="2"/>
    <n v="64"/>
    <n v="8.99"/>
    <n v="575.36"/>
    <x v="4"/>
  </r>
  <r>
    <m/>
    <d v="2019-04-27T00:00:00"/>
    <x v="1"/>
    <x v="8"/>
    <x v="2"/>
    <n v="96"/>
    <n v="4.99"/>
    <n v="479.04"/>
    <x v="5"/>
  </r>
  <r>
    <m/>
    <d v="2018-11-08T00:00:00"/>
    <x v="1"/>
    <x v="6"/>
    <x v="2"/>
    <n v="15"/>
    <n v="19.989999999999998"/>
    <n v="299.85000000000002"/>
    <x v="6"/>
  </r>
  <r>
    <m/>
    <d v="2018-12-29T00:00:00"/>
    <x v="1"/>
    <x v="6"/>
    <x v="3"/>
    <n v="74"/>
    <n v="15.99"/>
    <n v="1183.26"/>
    <x v="5"/>
  </r>
  <r>
    <m/>
    <d v="2019-07-04T00:00:00"/>
    <x v="1"/>
    <x v="7"/>
    <x v="3"/>
    <n v="62"/>
    <n v="4.99"/>
    <n v="309.38"/>
    <x v="6"/>
  </r>
  <r>
    <m/>
    <d v="2018-09-18T00:00:00"/>
    <x v="1"/>
    <x v="7"/>
    <x v="3"/>
    <n v="16"/>
    <n v="15.99"/>
    <n v="255.84"/>
    <x v="2"/>
  </r>
  <r>
    <m/>
    <d v="2018-01-06T00:00:00"/>
    <x v="1"/>
    <x v="7"/>
    <x v="4"/>
    <n v="95"/>
    <n v="1.99"/>
    <n v="189.05"/>
    <x v="5"/>
  </r>
  <r>
    <m/>
    <d v="2018-08-15T00:00:00"/>
    <x v="1"/>
    <x v="7"/>
    <x v="4"/>
    <n v="35"/>
    <n v="4.99"/>
    <n v="174.65"/>
    <x v="0"/>
  </r>
  <r>
    <m/>
    <d v="2019-10-14T00:00:00"/>
    <x v="2"/>
    <x v="9"/>
    <x v="0"/>
    <n v="57"/>
    <n v="19.989999999999998"/>
    <n v="1139.43"/>
    <x v="4"/>
  </r>
  <r>
    <m/>
    <d v="2019-03-07T00:00:00"/>
    <x v="2"/>
    <x v="10"/>
    <x v="0"/>
    <n v="7"/>
    <n v="19.989999999999998"/>
    <n v="139.93"/>
    <x v="6"/>
  </r>
  <r>
    <m/>
    <d v="2019-08-24T00:00:00"/>
    <x v="2"/>
    <x v="10"/>
    <x v="1"/>
    <n v="3"/>
    <n v="275"/>
    <n v="825"/>
    <x v="5"/>
  </r>
  <r>
    <m/>
    <d v="2019-09-27T00:00:00"/>
    <x v="2"/>
    <x v="10"/>
    <x v="2"/>
    <n v="76"/>
    <n v="1.99"/>
    <n v="151.24"/>
    <x v="1"/>
  </r>
  <r>
    <m/>
    <d v="2018-03-15T00:00:00"/>
    <x v="2"/>
    <x v="10"/>
    <x v="4"/>
    <n v="56"/>
    <n v="2.99"/>
    <n v="167.44"/>
    <x v="6"/>
  </r>
  <r>
    <m/>
    <d v="2018-05-22T00:00:00"/>
    <x v="2"/>
    <x v="9"/>
    <x v="4"/>
    <n v="32"/>
    <n v="1.99"/>
    <n v="63.6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B800F-9E56-4CDC-BBE2-B242C125B3B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">
        <item x="2"/>
        <item x="9"/>
        <item x="3"/>
        <item x="6"/>
        <item x="1"/>
        <item x="5"/>
        <item x="4"/>
        <item x="7"/>
        <item x="8"/>
        <item x="0"/>
        <item t="default"/>
      </items>
    </pivotField>
    <pivotField axis="axisRow" showAll="0">
      <items count="108">
        <item x="91"/>
        <item x="103"/>
        <item x="5"/>
        <item x="72"/>
        <item x="99"/>
        <item x="62"/>
        <item x="25"/>
        <item x="80"/>
        <item x="13"/>
        <item x="74"/>
        <item x="12"/>
        <item x="54"/>
        <item x="27"/>
        <item x="60"/>
        <item x="47"/>
        <item x="75"/>
        <item x="8"/>
        <item x="26"/>
        <item x="100"/>
        <item x="98"/>
        <item x="44"/>
        <item x="2"/>
        <item x="28"/>
        <item x="21"/>
        <item x="84"/>
        <item x="43"/>
        <item x="68"/>
        <item x="24"/>
        <item x="49"/>
        <item x="66"/>
        <item x="29"/>
        <item x="59"/>
        <item x="65"/>
        <item x="39"/>
        <item x="94"/>
        <item x="38"/>
        <item x="52"/>
        <item x="105"/>
        <item x="4"/>
        <item x="96"/>
        <item x="40"/>
        <item x="73"/>
        <item x="63"/>
        <item x="104"/>
        <item x="42"/>
        <item x="17"/>
        <item x="23"/>
        <item x="1"/>
        <item x="102"/>
        <item x="106"/>
        <item x="86"/>
        <item x="50"/>
        <item x="32"/>
        <item x="76"/>
        <item x="18"/>
        <item x="95"/>
        <item x="78"/>
        <item x="53"/>
        <item x="57"/>
        <item x="15"/>
        <item x="87"/>
        <item x="97"/>
        <item x="45"/>
        <item x="88"/>
        <item x="30"/>
        <item x="36"/>
        <item x="16"/>
        <item x="19"/>
        <item x="22"/>
        <item x="89"/>
        <item x="70"/>
        <item x="101"/>
        <item x="90"/>
        <item x="10"/>
        <item x="83"/>
        <item x="41"/>
        <item x="79"/>
        <item x="48"/>
        <item x="33"/>
        <item x="11"/>
        <item x="93"/>
        <item x="71"/>
        <item x="20"/>
        <item x="6"/>
        <item x="56"/>
        <item x="31"/>
        <item x="85"/>
        <item x="82"/>
        <item x="61"/>
        <item x="34"/>
        <item x="51"/>
        <item x="7"/>
        <item x="35"/>
        <item x="64"/>
        <item x="58"/>
        <item x="69"/>
        <item x="55"/>
        <item x="46"/>
        <item x="14"/>
        <item x="92"/>
        <item x="9"/>
        <item x="77"/>
        <item x="3"/>
        <item x="81"/>
        <item x="37"/>
        <item x="67"/>
        <item x="0"/>
        <item t="default"/>
      </items>
    </pivotField>
  </pivotFields>
  <rowFields count="1">
    <field x="17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Count of Dom len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C51BC-B852-4817-9ED2-ED3E5A2835C2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8">
        <item x="3"/>
        <item x="4"/>
        <item x="2"/>
        <item x="0"/>
        <item x="6"/>
        <item x="1"/>
        <item x="5"/>
        <item t="default"/>
      </items>
    </pivotField>
  </pivotFields>
  <rowFields count="2">
    <field x="8"/>
    <field x="2"/>
  </rowFields>
  <rowItems count="27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D7524-52C6-4541-8E63-8A5964A4C768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9"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>
      <items count="12">
        <item x="5"/>
        <item x="3"/>
        <item x="8"/>
        <item x="0"/>
        <item x="7"/>
        <item x="2"/>
        <item x="4"/>
        <item x="6"/>
        <item x="1"/>
        <item x="10"/>
        <item x="9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19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5E7D5-F210-48E3-BB27-D98A1C35AF70}" name="_PoliticalParties" displayName="_PoliticalParties" ref="C2:D46" totalsRowShown="0">
  <autoFilter ref="C2:D46" xr:uid="{E7CD4003-751B-4777-9629-E9FE73544611}"/>
  <tableColumns count="2">
    <tableColumn id="1" xr3:uid="{B3727E9A-6ED0-4F0C-B77F-EAC3B7972836}" name="PARTY CODE" dataDxfId="25"/>
    <tableColumn id="2" xr3:uid="{8BF6FDF4-8233-4343-B8F0-DF140BE5B742}" name="NA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C2B8A94-0EA3-4426-B810-EA4AF43A1E23}" name="_Movies129" displayName="_Movies129" ref="B2:C13" totalsRowShown="0">
  <autoFilter ref="B2:C13" xr:uid="{AB74AC41-232B-46C7-BA1D-57DD5E04DC4E}"/>
  <tableColumns count="2">
    <tableColumn id="1" xr3:uid="{C684909C-5F1B-4B00-B77D-5E67D3BF7EF0}" name="Movie Name"/>
    <tableColumn id="2" xr3:uid="{C178167C-B067-474F-A90B-EE57F5174BFF}" name="Revenue (M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E8F9A70-D5FD-4FC7-BF81-C4514327141E}" name="_Movies230" displayName="_Movies230" ref="E2:F15" totalsRowShown="0">
  <autoFilter ref="E2:F15" xr:uid="{A86A964E-5C4E-4909-B14F-BA8DA42F5195}"/>
  <tableColumns count="2">
    <tableColumn id="1" xr3:uid="{84ADC9C7-9C22-4340-9FED-97996F2A5D0F}" name="Movie Name"/>
    <tableColumn id="2" xr3:uid="{55C2305F-EE84-42D0-9307-78407351FB20}" name="Rating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458269A-A55C-427F-9D1E-82145EBA87F5}" name="_Movies1" displayName="_Movies1" ref="C2:D13" totalsRowShown="0">
  <autoFilter ref="C2:D13" xr:uid="{8BA1D41A-9B16-4722-BA08-22359EC989B1}"/>
  <tableColumns count="2">
    <tableColumn id="1" xr3:uid="{AD50FFDC-003E-4131-B636-40A3EC9521F4}" name="Movie Name"/>
    <tableColumn id="2" xr3:uid="{D5476727-D62D-4EA6-AA0D-C518038BE3B4}" name="Revenue (M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D46929-C4E2-4CAC-98B2-8A25BCA2E51F}" name="_Movies2" displayName="_Movies2" ref="F2:G15" totalsRowShown="0">
  <autoFilter ref="F2:G15" xr:uid="{49437778-427A-4E99-B37C-27023A6AF999}"/>
  <tableColumns count="2">
    <tableColumn id="1" xr3:uid="{A86E92CA-2419-4759-8EE3-52BE61E9DB43}" name="Movie Name"/>
    <tableColumn id="2" xr3:uid="{0546C90E-17AA-4DEE-898A-579FCBA4030A}" name="Rating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68D9DE1-98BF-418E-AF25-222AAB36F402}" name="Table32" displayName="Table32" ref="C1:T502" totalsRowShown="0">
  <autoFilter ref="C1:T502" xr:uid="{D5FF599A-ADFE-4907-B20D-F69CCDA5C79C}">
    <filterColumn colId="8">
      <customFilters>
        <customFilter operator="notEqual" val="Phone number"/>
      </customFilters>
    </filterColumn>
    <filterColumn colId="10">
      <filters>
        <filter val="305-302-1135"/>
        <filter val="305-573-1085"/>
        <filter val="325-667-7868"/>
        <filter val="330-566-8898"/>
        <filter val="330-700-2312"/>
        <filter val="336-564-1492"/>
        <filter val="337-255-3427"/>
        <filter val="386-208-6976"/>
        <filter val="adelina_nabours@gmail.com"/>
        <filter val="adell.lipkin@lipkin.com"/>
        <filter val="ahmed.angalich@angalich.com"/>
        <filter val="ahoneywell@honeywell.com"/>
        <filter val="aja_gehrett@hotmail.com"/>
        <filter val="ajeanty@gmail.com"/>
        <filter val="alaine_bergesen@cox.net"/>
        <filter val="alease@buemi.com"/>
        <filter val="alesia_hixenbaugh@hixenbaugh.org"/>
        <filter val="alisha@slusarski.com"/>
        <filter val="alyce@arias.org"/>
        <filter val="amaclead@gmail.com"/>
        <filter val="amber_monarrez@monarrez.org"/>
        <filter val="amie.perigo@yahoo.com"/>
        <filter val="an_fritz@hotmail.com"/>
        <filter val="angella.cetta@hotmail.com"/>
        <filter val="annabelle.boord@cox.net"/>
        <filter val="annelle@yahoo.com"/>
        <filter val="annmarie_castros@gmail.com"/>
        <filter val="aonofrio@onofrio.com"/>
        <filter val="apinilla@cox.net"/>
        <filter val="arlene_klusman@gmail.com"/>
        <filter val="arminda@parvis.com"/>
        <filter val="asergi@gmail.com"/>
        <filter val="audry.yaw@yaw.org"/>
        <filter val="avery@cox.net"/>
        <filter val="badkin@hotmail.com"/>
        <filter val="barrett.toyama@toyama.org"/>
        <filter val="bbolognia@yahoo.com"/>
        <filter val="beatriz@yahoo.com"/>
        <filter val="beckie.silvestrini@silvestrini.com"/>
        <filter val="becky.mirafuentes@mirafuentes.com"/>
        <filter val="belen_strassner@aol.com"/>
        <filter val="benton.skursky@aol.com"/>
        <filter val="bernardine_rodefer@yahoo.com"/>
        <filter val="bette_nicka@cox.net"/>
        <filter val="bgillaspie@gillaspie.com"/>
        <filter val="bmalet@yahoo.com"/>
        <filter val="bok.isaacs@aol.com"/>
        <filter val="bpugh@aol.com"/>
        <filter val="brandon_callaro@hotmail.com"/>
        <filter val="brett.mccullan@mccullan.com"/>
        <filter val="britt@galam.org"/>
        <filter val="bsama@cox.net"/>
        <filter val="buddy.cloney@yahoo.com"/>
        <filter val="bulah_padilla@hotmail.com"/>
        <filter val="candida_corbley@hotmail.com"/>
        <filter val="carma@cox.net"/>
        <filter val="carmelina_lindall@lindall.com"/>
        <filter val="catalina@hotmail.com"/>
        <filter val="cathrine.pontoriero@pontoriero.com"/>
        <filter val="ccookey@cookey.org"/>
        <filter val="cecilia_colaizzo@colaizzo.com"/>
        <filter val="cecily@hollack.org"/>
        <filter val="ceola.setter@setter.org"/>
        <filter val="cgoldammer@cox.net"/>
        <filter val="chanel.caudy@caudy.org"/>
        <filter val="chantell@yahoo.com"/>
        <filter val="charlene.hamilton@hotmail.com"/>
        <filter val="chauncey_motley@aol.com"/>
        <filter val="chaya@malvin.com"/>
        <filter val="cherry@lietz.com"/>
        <filter val="cheryl@haroldson.org"/>
        <filter val="choa@hoa.org"/>
        <filter val="christiane.eschberger@yahoo.com"/>
        <filter val="ckorando@hotmail.com"/>
        <filter val="claribel_varriano@cox.net"/>
        <filter val="colette.kardas@yahoo.com"/>
        <filter val="corinne@loder.org"/>
        <filter val="cory.gibes@gmail.com"/>
        <filter val="cristal@cox.net"/>
        <filter val="cristy@lother.com"/>
        <filter val="csweigard@sweigard.com"/>
        <filter val="cyril_daufeldt@daufeldt.com"/>
        <filter val="dalene.riden@aol.com"/>
        <filter val="dcomnick@cox.net"/>
        <filter val="dean_ketelsen@gmail.com"/>
        <filter val="deandrea@yahoo.com"/>
        <filter val="delisa.crupi@crupi.com"/>
        <filter val="delmy.ahle@hotmail.com"/>
        <filter val="denise@patak.org"/>
        <filter val="deonna_kippley@hotmail.com"/>
        <filter val="detra@aol.com"/>
        <filter val="devora_perez@perez.org"/>
        <filter val="devorah@hotmail.com"/>
        <filter val="dhidvegi@yahoo.com"/>
        <filter val="diane@cox.net"/>
        <filter val="dick@yahoo.com"/>
        <filter val="dkines@hotmail.com"/>
        <filter val="doldroyd@aol.com"/>
        <filter val="dominque.dickerson@dickerson.org"/>
        <filter val="donette.foller@cox.net"/>
        <filter val="dorothy@cox.net"/>
        <filter val="dottie@hellickson.org"/>
        <filter val="dperruzza@perruzza.com"/>
        <filter val="dulce_labreche@yahoo.com"/>
        <filter val="dweirather@aol.com"/>
        <filter val="dyum@yahoo.com"/>
        <filter val="earleen_mai@cox.net"/>
        <filter val="eden_jayson@yahoo.com"/>
        <filter val="egwalthney@yahoo.com"/>
        <filter val="eladia@saulter.com"/>
        <filter val="elke_sengbusch@yahoo.com"/>
        <filter val="elly_morocco@gmail.com"/>
        <filter val="elvera.benimadho@cox.net"/>
        <filter val="elza@yahoo.com"/>
        <filter val="emclaird@mclaird.com"/>
        <filter val="emerson.bowley@bowley.org"/>
        <filter val="emiceli@miceli.org"/>
        <filter val="erick.ferencz@aol.com"/>
        <filter val="erinn.canlas@canlas.com"/>
        <filter val="ernest@cox.net"/>
        <filter val="ernie_stenseth@aol.com"/>
        <filter val="estrella@aol.com"/>
        <filter val="ettie.hoopengardner@hotmail.com"/>
        <filter val="eun@yahoo.com"/>
        <filter val="fabiola.hauenstein@hauenstein.org"/>
        <filter val="fannie.lungren@yahoo.com"/>
        <filter val="fausto_agramonte@yahoo.com"/>
        <filter val="felix_hirpara@cox.net"/>
        <filter val="femard@emard.com"/>
        <filter val="fletcher.flosi@yahoo.com"/>
        <filter val="flo.bookamer@cox.net"/>
        <filter val="france.buzick@yahoo.com"/>
        <filter val="francine_vocelka@vocelka.com"/>
        <filter val="frederica_blunk@gmail.com"/>
        <filter val="gail@kitty.com"/>
        <filter val="galen@yahoo.com"/>
        <filter val="garry_keetch@hotmail.com"/>
        <filter val="gary_nunlee@nunlee.org"/>
        <filter val="gearldine_gellinger@gellinger.com"/>
        <filter val="geoffrey@gmail.com"/>
        <filter val="gilma_liukko@gmail.com"/>
        <filter val="gkulzer@kulzer.org"/>
        <filter val="gladys.rim@rim.org"/>
        <filter val="glen_bartolet@hotmail.com"/>
        <filter val="glenna_slayton@cox.net"/>
        <filter val="glory@yahoo.com"/>
        <filter val="gmontezuma@cox.net"/>
        <filter val="golda_kaniecki@yahoo.com"/>
        <filter val="gpawlowicz@yahoo.com"/>
        <filter val="gracia@melnyk.com"/>
        <filter val="gruta@cox.net"/>
        <filter val="gsarbacher@gmail.com"/>
        <filter val="gschnitzler@gmail.com"/>
        <filter val="gwenn_suffield@suffield.org"/>
        <filter val="hdemesa@cox.net"/>
        <filter val="hdenooyer@denooyer.org"/>
        <filter val="heike@gmail.com"/>
        <filter val="helene@aol.com"/>
        <filter val="helga_fredicks@yahoo.com"/>
        <filter val="hermila_thyberg@hotmail.com"/>
        <filter val="herminia@nicolozakes.org"/>
        <filter val="hhaufler@hotmail.com"/>
        <filter val="hillary.skulski@aol.com"/>
        <filter val="iluminada.ohms@yahoo.com"/>
        <filter val="irma.wolfgramm@hotmail.com"/>
        <filter val="izetta.funnell@hotmail.com"/>
        <filter val="jaclyn@aol.com"/>
        <filter val="jacqueline.rowling@yahoo.com"/>
        <filter val="jade.farrar@yahoo.com"/>
        <filter val="jamyot@hotmail.com"/>
        <filter val="jaquas@aquas.com"/>
        <filter val="jbiddy@yahoo.com"/>
        <filter val="jbrideau@aol.com"/>
        <filter val="jeanice.claucherty@yahoo.com"/>
        <filter val="jengelberg@engelberg.org"/>
        <filter val="jerry.dallen@yahoo.com"/>
        <filter val="jess.chaffins@chaffins.org"/>
        <filter val="jferrario@hotmail.com"/>
        <filter val="jina_briddick@briddick.com"/>
        <filter val="jmconnell@hotmail.com"/>
        <filter val="jmugnolo@yahoo.com"/>
        <filter val="joanna_leinenbach@hotmail.com"/>
        <filter val="joesph_degonia@degonia.org"/>
        <filter val="johnetta_abdallah@aol.com"/>
        <filter val="jolene@yahoo.com"/>
        <filter val="joni_breland@cox.net"/>
        <filter val="jose@yahoo.com"/>
        <filter val="joseph_cryer@cox.net"/>
        <filter val="josphine_villanueva@villanueva.com"/>
        <filter val="jrhoden@yahoo.com"/>
        <filter val="junita@aol.com"/>
        <filter val="jzurcher@zurcher.org"/>
        <filter val="kallie.blackwood@gmail.com"/>
        <filter val="karan_karpin@gmail.com"/>
        <filter val="kasandra_semidey@semidey.com"/>
        <filter val="kati.rulapaugh@hotmail.com"/>
        <filter val="katina_polidori@aol.com"/>
        <filter val="kattie@vonasek.org"/>
        <filter val="kayleigh.lace@yahoo.com"/>
        <filter val="keneth@yahoo.com"/>
        <filter val="kenneth.grenet@grenet.org"/>
        <filter val="kerry.theodorov@gmail.com"/>
        <filter val="kiley.caldarera@aol.com"/>
        <filter val="kimberlie_duenas@yahoo.com"/>
        <filter val="kristeen@gmail.com"/>
        <filter val="lai@gmail.com"/>
        <filter val="larae_gudroe@gmail.com"/>
        <filter val="lashandra@yahoo.com"/>
        <filter val="lashon@aol.com"/>
        <filter val="latrice.tolfree@hotmail.com"/>
        <filter val="laurel@yahoo.com"/>
        <filter val="laurel_reitler@reitler.com"/>
        <filter val="lavonda@cox.net"/>
        <filter val="lawrence.lorens@hotmail.com"/>
        <filter val="layla.springe@cox.net"/>
        <filter val="lburnard@burnard.com"/>
        <filter val="lemuel.latzke@gmail.com"/>
        <filter val="leonora@yahoo.com"/>
        <filter val="leota.ragel@gmail.com"/>
        <filter val="leota@hotmail.com"/>
        <filter val="leslie@cox.net"/>
        <filter val="levi.munis@gmail.com"/>
        <filter val="lhagele@cox.net"/>
        <filter val="lili.paskin@cox.net"/>
        <filter val="lindsey.dilello@hotmail.com"/>
        <filter val="linn_paa@paa.com"/>
        <filter val="lisha@centini.org"/>
        <filter val="lizbeth@yahoo.com"/>
        <filter val="lizette.stem@aol.com"/>
        <filter val="ljurney@hotmail.com"/>
        <filter val="llizama@cox.net"/>
        <filter val="lmerced@gmail.com"/>
        <filter val="lnestle@hotmail.com"/>
        <filter val="lonny_weglarz@gmail.com"/>
        <filter val="loren.asar@aol.com"/>
        <filter val="louisa@cronauer.com"/>
        <filter val="louvenia.beech@beech.com"/>
        <filter val="lpaprocki@hotmail.com"/>
        <filter val="lperin@perin.org"/>
        <filter val="lreiber@cox.net"/>
        <filter val="lucy@cox.net"/>
        <filter val="lynelle_auber@gmail.com"/>
        <filter val="malcolm_tromblay@cox.net"/>
        <filter val="malinda.hochard@yahoo.com"/>
        <filter val="mariann.bilden@aol.com"/>
        <filter val="markus@yahoo.com"/>
        <filter val="martina_staback@staback.com"/>
        <filter val="mattie@aol.com"/>
        <filter val="mdelasancha@hotmail.com"/>
        <filter val="melissa@cox.net"/>
        <filter val="merilyn_bayless@cox.net"/>
        <filter val="merissa.tomblin@gmail.com"/>
        <filter val="micaela_rhymes@gmail.com"/>
        <filter val="mireya.frerking@hotmail.com"/>
        <filter val="mirta_mallett@gmail.com"/>
        <filter val="mitsue_tollner@yahoo.com"/>
        <filter val="mitzie_hudnall@yahoo.com"/>
        <filter val="mknipp@gmail.com"/>
        <filter val="mlayous@hotmail.com"/>
        <filter val="mlinahan@yahoo.com"/>
        <filter val="mmastella@mastella.com"/>
        <filter val="mmunns@cox.net"/>
        <filter val="mneither@yahoo.com"/>
        <filter val="mollie_mcdoniel@yahoo.com"/>
        <filter val="mpelkowski@pelkowski.org"/>
        <filter val="mraymo@yahoo.com"/>
        <filter val="mscipione@scipione.com"/>
        <filter val="nelida@gmail.com"/>
        <filter val="nichelle_meteer@meteer.com"/>
        <filter val="nickolas_juvera@cox.net"/>
        <filter val="nicolette_brossart@brossart.com"/>
        <filter val="noah.kalafatis@aol.com"/>
        <filter val="nobuko.halsey@yahoo.com"/>
        <filter val="nu@gmail.com"/>
        <filter val="olive@aol.com"/>
        <filter val="oretha_menter@yahoo.com"/>
        <filter val="oshealy@hotmail.com"/>
        <filter val="pamella.schmierer@schmierer.org"/>
        <filter val="pamella@fortino.com"/>
        <filter val="paris@hotmail.com"/>
        <filter val="paz_sahagun@cox.net"/>
        <filter val="pdubaldi@hotmail.com"/>
        <filter val="peggie@cox.net"/>
        <filter val="penney_weight@aol.com"/>
        <filter val="portia.stimmel@aol.com"/>
        <filter val="qbirkner@aol.com"/>
        <filter val="quentin_swayze@yahoo.com"/>
        <filter val="raina.brachle@brachle.org"/>
        <filter val="raymon.calvaresi@gmail.com"/>
        <filter val="reena@hotmail.com"/>
        <filter val="refugia.jacobos@jacobos.com"/>
        <filter val="regenia.kannady@cox.net"/>
        <filter val="reita.leto@gmail.com"/>
        <filter val="renea@hotmail.com"/>
        <filter val="rgesick@gesick.org"/>
        <filter val="rhea_aredondo@cox.net"/>
        <filter val="rickie.plumer@aol.com"/>
        <filter val="rikki@nayar.com"/>
        <filter val="rima@cox.net"/>
        <filter val="rkampa@kampa.org"/>
        <filter val="rolande.spickerman@spickerman.com"/>
        <filter val="ronny.caiafa@caiafa.org"/>
        <filter val="roselle.estell@hotmail.com"/>
        <filter val="rosio.cork@gmail.com"/>
        <filter val="roxane@hotmail.com"/>
        <filter val="rozella.ostrosky@ostrosky.com"/>
        <filter val="rpapasergi@cox.net"/>
        <filter val="ruthann@hotmail.com"/>
        <filter val="ryan@cox.net"/>
        <filter val="sabra@uyetake.org"/>
        <filter val="sage_wieser@cox.net"/>
        <filter val="sarah.candlish@gmail.com"/>
        <filter val="selma.husser@cox.net"/>
        <filter val="shalon@cox.net"/>
        <filter val="sharee_maile@aol.com"/>
        <filter val="sharika.eanes@aol.com"/>
        <filter val="shawnda.yori@yahoo.com"/>
        <filter val="sheintzman@hotmail.com"/>
        <filter val="shenika@gmail.com"/>
        <filter val="sheridan.zane@zane.com"/>
        <filter val="sherita.saras@cox.net"/>
        <filter val="shonda_greenbush@cox.net"/>
        <filter val="skarpel@cox.net"/>
        <filter val="skye_fillingim@yahoo.com"/>
        <filter val="slacovara@gmail.com"/>
        <filter val="staci_schmaltz@aol.com"/>
        <filter val="stephaine@barfield.com"/>
        <filter val="stephaine@cox.net"/>
        <filter val="stephane_myricks@cox.net"/>
        <filter val="sue@aol.com"/>
        <filter val="sylvie@aol.com"/>
        <filter val="szagen@aol.com"/>
        <filter val="talia_riopelle@aol.com"/>
        <filter val="tamar@hotmail.com"/>
        <filter val="tankeny@ankeny.org"/>
        <filter val="tarra.nachor@cox.net"/>
        <filter val="tawna@gmail.com"/>
        <filter val="tegan.arceo@arceo.org"/>
        <filter val="tennaco@gmail.com"/>
        <filter val="terrilyn.rodeigues@cox.net"/>
        <filter val="tfeichtner@yahoo.com"/>
        <filter val="tfrankel@aol.com"/>
        <filter val="theola_frey@frey.com"/>
        <filter val="thurman.manno@yahoo.com"/>
        <filter val="tiffiny_steffensmeier@cox.net"/>
        <filter val="timothy_mulqueen@mulqueen.org"/>
        <filter val="tracey@hotmail.com"/>
        <filter val="trinidad_mcrae@yahoo.com"/>
        <filter val="tsmith@aol.com"/>
        <filter val="twana.felger@felger.org"/>
        <filter val="twardrip@cox.net"/>
        <filter val="twenner@aol.com"/>
        <filter val="valentine_gillian@gmail.com"/>
        <filter val="van.shire@shire.com"/>
        <filter val="venita_maillard@gmail.com"/>
        <filter val="vinouye@aol.com"/>
        <filter val="viola@gmail.com"/>
        <filter val="virgina_tegarden@tegarden.com"/>
        <filter val="viva.toelkes@gmail.com"/>
        <filter val="vmondella@mondella.com"/>
        <filter val="vrentfro@cox.net"/>
        <filter val="vzepp@gmail.com"/>
        <filter val="wacuff@gmail.com"/>
        <filter val="whitley.tomasulo@aol.com"/>
        <filter val="willodean_konopacki@konopacki.org"/>
        <filter val="winfred_brucato@hotmail.com"/>
        <filter val="wkusko@yahoo.com"/>
        <filter val="xdiscipio@gmail.com"/>
        <filter val="yoko@fishburne.com"/>
        <filter val="yolando@cox.net"/>
        <filter val="youlanda@aol.com"/>
        <filter val="yuki_whobrey@aol.com"/>
        <filter val="yvonne.tjepkema@hotmail.com"/>
      </filters>
    </filterColumn>
  </autoFilter>
  <tableColumns count="18">
    <tableColumn id="1" xr3:uid="{096CBABC-1974-412B-A974-ED533F52F764}" name="first_name"/>
    <tableColumn id="2" xr3:uid="{763648B6-44B8-436E-96F2-A9AB3F550257}" name="last_name"/>
    <tableColumn id="3" xr3:uid="{6D5F8C67-DBBE-4E96-BFC1-438713C57994}" name="company_name"/>
    <tableColumn id="4" xr3:uid="{C81B341E-921D-4B7F-80E5-1D4F273BE471}" name="address"/>
    <tableColumn id="5" xr3:uid="{4DDBF740-2861-4CF8-A8A4-A90A8AA31BCA}" name="city"/>
    <tableColumn id="6" xr3:uid="{002AAF47-1AE9-46C3-9431-3F7527AE59AD}" name="county"/>
    <tableColumn id="7" xr3:uid="{18746C14-7D1A-4279-834F-F81E72D25A01}" name="state"/>
    <tableColumn id="8" xr3:uid="{AE1FD2FE-7086-4233-ACB5-CF95ACA685C5}" name="zip"/>
    <tableColumn id="9" xr3:uid="{E8276DDC-FDEF-4D59-A98A-5B99236597EC}" name="phone1"/>
    <tableColumn id="10" xr3:uid="{26FA2E60-5BDF-44C7-BD61-BCAD8A09428A}" name="phone2"/>
    <tableColumn id="11" xr3:uid="{754AE8EE-331F-46A0-97E7-07344FA55993}" name="email"/>
    <tableColumn id="12" xr3:uid="{9D37CE7C-A1D4-4538-B005-E292CAE6863F}" name="web"/>
    <tableColumn id="18" xr3:uid="{DAF0B270-CBAE-4427-B487-EFB0957DE7B3}" name="Area Code" dataDxfId="8">
      <calculatedColumnFormula>LEFT(Table32[[#This Row],[phone2]],3)</calculatedColumnFormula>
    </tableColumn>
    <tableColumn id="19" xr3:uid="{23D9108B-6890-43F6-A643-7E34B45EAB7F}" name="Full Name" dataDxfId="3">
      <calculatedColumnFormula>CONCATENATE(Table32[[#This Row],[first_name]],"  ",Table32[[#This Row],[last_name]])</calculatedColumnFormula>
    </tableColumn>
    <tableColumn id="20" xr3:uid="{8936B103-CF9C-4EC1-8966-8544ED7653A4}" name="Email add len" dataDxfId="7">
      <calculatedColumnFormula>LEN(Table32[[#This Row],[email]])</calculatedColumnFormula>
    </tableColumn>
    <tableColumn id="21" xr3:uid="{CD508125-7935-439C-875C-194EA16C44BF}" name="No of char" dataDxfId="6">
      <calculatedColumnFormula>FIND("@",Table32[[#This Row],[email]],1)</calculatedColumnFormula>
    </tableColumn>
    <tableColumn id="22" xr3:uid="{18A815A9-6489-4340-9641-33FD836C09B9}" name="Dom len" dataDxfId="5">
      <calculatedColumnFormula>Q2-R2</calculatedColumnFormula>
    </tableColumn>
    <tableColumn id="23" xr3:uid="{C02D5011-1752-4929-80B5-88E9D01E02EA}" name="EmailProvider" dataDxfId="4">
      <calculatedColumnFormula>RIGHT(Table32[[#This Row],[email]],Table32[[#This Row],[Dom len]])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37267C8-CD82-405D-BC16-F2AE23091767}" name="Table33" displayName="Table33" ref="B2:J45" totalsRowShown="0">
  <autoFilter ref="B2:J45" xr:uid="{95E64E23-8DAE-473F-96A2-E42C4C20F5CD}"/>
  <tableColumns count="9">
    <tableColumn id="1" xr3:uid="{2C358445-6FAC-4DF4-8446-68C666C935F3}" name="#1"/>
    <tableColumn id="2" xr3:uid="{AA04466F-3961-4364-914E-DE5222BD7B47}" name="OrderDate" dataDxfId="2"/>
    <tableColumn id="3" xr3:uid="{66B5F27D-52E0-41FE-BD17-FFCE13A4CE2D}" name="Region"/>
    <tableColumn id="4" xr3:uid="{4B911805-B695-480F-8AA1-C9A5934800B8}" name="Rep"/>
    <tableColumn id="5" xr3:uid="{08F86DE4-DC2C-4344-9D0A-B615CAE20E24}" name="Item"/>
    <tableColumn id="6" xr3:uid="{6A1F10BD-E922-4D5C-9710-77D417B03097}" name="Units"/>
    <tableColumn id="7" xr3:uid="{8FD397E7-234B-4B59-A2A0-0983AD81011C}" name="UnitCost"/>
    <tableColumn id="8" xr3:uid="{65979BE9-6A03-4543-9439-FEF5CEBF7E26}" name="Total"/>
    <tableColumn id="9" xr3:uid="{8F518B3D-7B6F-4C87-9F4D-158E542DB56F}" name="WeekDay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DDA2D7-CC2E-42CB-B636-5BB8C5BFDAC0}" name="Table7" displayName="Table7" ref="C2:E43" totalsRowShown="0">
  <autoFilter ref="C2:E43" xr:uid="{805A89FC-F67D-4F2A-8AD9-315BA64B3EBB}"/>
  <tableColumns count="3">
    <tableColumn id="1" xr3:uid="{965361F8-07C8-48D9-86C4-8A19A266C197}" name="ProductCategoryID"/>
    <tableColumn id="3" xr3:uid="{FF52DF0A-B423-40B2-80EB-E93A2351E2B9}" name="Product Category"/>
    <tableColumn id="2" xr3:uid="{24286D30-A655-4A47-86E7-966C3FA5A1E9}" name="Product Model" dataDxfId="0">
      <calculatedColumnFormula>VLOOKUP(C3,Table8[[ProductModelID]:[Product Model]],2,0)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FBC7AA-AD7C-42B5-B944-BDE68895B792}" name="Table8" displayName="Table8" ref="H2:J130" totalsRowShown="0">
  <autoFilter ref="H2:J130" xr:uid="{509D2A7A-E4A3-4EA4-9732-8B79D166A420}"/>
  <tableColumns count="3">
    <tableColumn id="1" xr3:uid="{1811DC6C-5A7C-46A9-9814-43BAFF0EC717}" name="ProductModelID"/>
    <tableColumn id="2" xr3:uid="{61836F32-0EB9-494F-A71F-96216A4186C8}" name="Product Model"/>
    <tableColumn id="3" xr3:uid="{741C3DA3-4B79-40AE-9240-F4719D4AC1D7}" name="Product Category" dataDxfId="1">
      <calculatedColumnFormula>VLOOKUP(Table8[[#This Row],[ProductModelID]],Table7[],2,0)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576B4B-C4B8-4411-B62B-4245E8E11A0D}" name="Table5" displayName="Table5" ref="C2:N297" totalsRowShown="0">
  <autoFilter ref="C2:N297" xr:uid="{0AA2CD7C-D77C-4119-98E9-E891CFFD6EC9}"/>
  <tableColumns count="12">
    <tableColumn id="1" xr3:uid="{53D11BCD-E4E2-46A4-BE4B-42CA4844C396}" name="ProductID"/>
    <tableColumn id="2" xr3:uid="{16AA76DE-2AA2-40C5-9A09-6009C3486DD6}" name="Name"/>
    <tableColumn id="3" xr3:uid="{4433A5D0-F31C-4488-A90A-B2429539AD54}" name="ProductNumber"/>
    <tableColumn id="4" xr3:uid="{C6EBFDB6-2B60-4C79-A895-D3E0F1B24D28}" name="Color"/>
    <tableColumn id="5" xr3:uid="{52C7B4E4-EB96-413E-8F8F-87D60655DBA5}" name="StandardCost"/>
    <tableColumn id="6" xr3:uid="{76AE578B-2C27-467E-A17D-04E5D3162095}" name="ListPrice"/>
    <tableColumn id="7" xr3:uid="{C7C0FCA4-BB5D-47FD-927D-D5E789CD220F}" name="Size"/>
    <tableColumn id="8" xr3:uid="{2AF87E0A-84A9-4D7D-A5C5-07549F0C7F12}" name="Weight"/>
    <tableColumn id="9" xr3:uid="{AF449242-D340-47DE-87A9-1965AE6D9540}" name="ProductCategoryID"/>
    <tableColumn id="10" xr3:uid="{CD525F59-F62B-4B77-9A84-FB713F066B96}" name="ProductModelID"/>
    <tableColumn id="11" xr3:uid="{21C0EC92-4555-4F9B-8E99-199D3E13E12F}" name="Product Category" dataDxfId="21"/>
    <tableColumn id="12" xr3:uid="{B1F3A72F-0027-490D-B63C-70131454367F}" name="Product Model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792C18-E9D3-4F9C-96B8-86CF29384FFA}" name="Table11" displayName="Table11" ref="Q2:U50" totalsRowShown="0">
  <autoFilter ref="Q2:U50" xr:uid="{2E3154F2-E48B-4578-A7AB-1F439F1D60A4}"/>
  <tableColumns count="5">
    <tableColumn id="1" xr3:uid="{DB3FBD6D-46BA-4674-AB4B-91FF85D269BF}" name="Color"/>
    <tableColumn id="2" xr3:uid="{C2290D60-8F1A-4E09-A060-88F1ECC74D8D}" name="Product Category"/>
    <tableColumn id="3" xr3:uid="{39B17F6D-9B0E-443A-A202-C4471147FC69}" name="Highest Price" dataDxfId="19"/>
    <tableColumn id="4" xr3:uid="{589E4976-FC2A-4877-9E57-0FFEE90FC083}" name="Lowest Price" dataDxfId="18"/>
    <tableColumn id="5" xr3:uid="{AD7445AC-C61A-4AE5-8008-411E3C8A3160}" name="Average Price" dataDxfId="1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3405A-A601-4394-B5B5-618FE64C3E29}" name="Table2" displayName="Table2" ref="F2:I8" totalsRowShown="0">
  <autoFilter ref="F2:I8" xr:uid="{FE211E40-9C05-469E-834E-D759E60A8FB6}"/>
  <tableColumns count="4">
    <tableColumn id="1" xr3:uid="{B6185416-D7F0-44A6-A2C4-E5671B4379A2}" name="First"/>
    <tableColumn id="2" xr3:uid="{2B8EEF39-79E5-4A50-9F8D-788C8B2729D5}" name="Last"/>
    <tableColumn id="3" xr3:uid="{49204E21-7D9C-4CA7-BD43-719E4EB6B359}" name="Party Code" dataDxfId="24"/>
    <tableColumn id="4" xr3:uid="{578DAE5E-9DBA-4CB1-8302-5A18E1BBABE7}" name="Political Party Name" dataDxfId="16">
      <calculatedColumnFormula>VLOOKUP(Table2[[#This Row],[Party Code]],_PoliticalParties[],2,0)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6365F-3484-44E0-8AC3-F78B08A45278}" name="_Products" displayName="_Products" ref="L2:M42" totalsRowShown="0">
  <autoFilter ref="L2:M42" xr:uid="{43C62DD3-B8E2-4C63-9C56-190020D5B087}"/>
  <tableColumns count="2">
    <tableColumn id="1" xr3:uid="{53FBDC16-D548-4F8E-9DDF-0DEAACC6CFEA}" name="Item"/>
    <tableColumn id="2" xr3:uid="{6E68A04F-5E29-419D-A0B1-7CC8C9BA3845}" name="Item Descriptio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A64EB1-56A9-4E90-8E9A-73FAE4665AE0}" name="Table3" displayName="Table3" ref="O2:P9" totalsRowShown="0">
  <autoFilter ref="O2:P9" xr:uid="{AC0E31E1-7088-4B89-A4D9-9D6B44B415D7}"/>
  <tableColumns count="2">
    <tableColumn id="1" xr3:uid="{59579F06-6AE1-4712-BCE1-033EADC9C12C}" name="Item"/>
    <tableColumn id="2" xr3:uid="{24C812AA-E606-49A6-A706-E1A2A6F64C41}" name="Description" dataDxfId="2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F345A0-A33C-421A-8418-6E82E2F11677}" name="_ItemDescription" displayName="_ItemDescription" ref="C2:E389" totalsRowShown="0">
  <autoFilter ref="C2:E389" xr:uid="{25CACB8A-1A89-441B-9009-688ADCBF20D4}"/>
  <tableColumns count="3">
    <tableColumn id="1" xr3:uid="{352E991C-ED2B-4B27-89A6-E59CB170E816}" name="Item + Description"/>
    <tableColumn id="5" xr3:uid="{FF3B41A5-DFD5-47A5-94A5-89DF89BA6DB8}" name="Item" dataDxfId="15">
      <calculatedColumnFormula>LEFT(_ItemDescription[[#This Row],[Item + Description]],11)</calculatedColumnFormula>
    </tableColumn>
    <tableColumn id="6" xr3:uid="{2F2CB4C2-1E82-4389-88CC-B305D3D22076}" name="Description" dataDxfId="14">
      <calculatedColumnFormula>RIGHT(_ItemDescription[[#This Row],[Item + Description]],30)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B1B48A-F52C-430D-AFC1-43E61E6BDB4A}" name="_ItemDescription11" displayName="_ItemDescription11" ref="H2:I389" totalsRowShown="0">
  <autoFilter ref="H2:I389" xr:uid="{A393BFDB-B704-4DDA-AB94-A4B18719FEEE}"/>
  <tableColumns count="2">
    <tableColumn id="1" xr3:uid="{6C946784-06BF-48C7-B27A-12F480F5039E}" name="Item + Description"/>
    <tableColumn id="5" xr3:uid="{FC51BDE2-838E-4F01-A6EE-D63702CEE851}" name="Pepper" dataDxfId="13">
      <calculatedColumnFormula>ISNUMBER(SEARCH("PEPPER",_ItemDescription11[[#This Row],[Item + Description]]))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5658F0-272D-4A2F-8E1F-96AC6271317F}" name="Table13" displayName="Table13" ref="C2:G202" totalsRowShown="0">
  <autoFilter ref="C2:G202" xr:uid="{AF83E224-5878-4904-BFBC-893C2A49F972}"/>
  <sortState xmlns:xlrd2="http://schemas.microsoft.com/office/spreadsheetml/2017/richdata2" ref="C3:G202">
    <sortCondition ref="D2:D202"/>
  </sortState>
  <tableColumns count="5">
    <tableColumn id="1" xr3:uid="{FB6984DE-4995-4362-98CA-48D77DA22740}" name="Last, First Name"/>
    <tableColumn id="5" xr3:uid="{14C2E1DB-E75D-450E-A6C0-E191E38240C9}" name="Occupation"/>
    <tableColumn id="6" xr3:uid="{676FD206-26EE-4711-BD4A-6320E38A6A8D}" name="Age"/>
    <tableColumn id="2" xr3:uid="{54901684-AED5-423F-9AE1-CEE33F2F3639}" name="First Name" dataDxfId="12">
      <calculatedColumnFormula>LEFT(C3,FIND(",",C3)-1)</calculatedColumnFormula>
    </tableColumn>
    <tableColumn id="3" xr3:uid="{12072978-D5B7-4CB9-8D67-7F23430F5DC4}" name="Last Name" dataDxfId="11">
      <calculatedColumnFormula>RIGHT(C3,LEN(C3)-FIND(",",C3,1))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48649D-0718-4895-83C7-50C26181A706}" name="Table14" displayName="Table14" ref="J2:K130" totalsRowShown="0">
  <autoFilter ref="J2:K130" xr:uid="{B7C34E39-4AB9-4005-961F-799634D3CE88}"/>
  <tableColumns count="2">
    <tableColumn id="1" xr3:uid="{C1A5048E-164A-490D-B5AA-7A0E7D5E4AD3}" name="First Name"/>
    <tableColumn id="2" xr3:uid="{64DD30C3-91F2-4DD5-B59B-F0378B3613A5}" name="Count of First" dataDxfId="10">
      <calculatedColumnFormula>COUNTIF(Table14[First Name],"April")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048B72-D14E-4477-AD20-9EDD229C555C}" name="Table15" displayName="Table15" ref="N2:O95" totalsRowShown="0">
  <autoFilter ref="N2:O95" xr:uid="{A2B6EDA0-B0FC-465F-9985-F66254FD30E8}"/>
  <tableColumns count="2">
    <tableColumn id="1" xr3:uid="{A45E583D-62CF-4789-BC22-781A0AB8D61F}" name="Last Name" dataDxfId="22"/>
    <tableColumn id="2" xr3:uid="{43D6D2E3-D510-4066-ACF0-6C00FF38845F}" name="Count of Last" dataDxfId="9">
      <calculatedColumnFormula>COUNTIF(Table15[Last Name],"Adams")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chool 2">
  <a:themeElements>
    <a:clrScheme name="Unlimited-Multiple Col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5B89A"/>
      </a:accent1>
      <a:accent2>
        <a:srgbClr val="3B97D3"/>
      </a:accent2>
      <a:accent3>
        <a:srgbClr val="9CBE5C"/>
      </a:accent3>
      <a:accent4>
        <a:srgbClr val="F29C1F"/>
      </a:accent4>
      <a:accent5>
        <a:srgbClr val="C20E68"/>
      </a:accent5>
      <a:accent6>
        <a:srgbClr val="2C3E50"/>
      </a:accent6>
      <a:hlink>
        <a:srgbClr val="0563C1"/>
      </a:hlink>
      <a:folHlink>
        <a:srgbClr val="954F72"/>
      </a:folHlink>
    </a:clrScheme>
    <a:fontScheme name="Segoe UI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chool" id="{CBE0DCFB-F18E-4DA7-9E66-C5745ED06F11}" vid="{9649064A-74FF-4EDD-830A-40CFFE01CE3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2663-790E-4D50-89A0-46EC93CCB02B}">
  <dimension ref="B1:P46"/>
  <sheetViews>
    <sheetView showGridLines="0" workbookViewId="0">
      <selection activeCell="I4" sqref="I4"/>
    </sheetView>
  </sheetViews>
  <sheetFormatPr defaultRowHeight="16.5" x14ac:dyDescent="0.45"/>
  <cols>
    <col min="1" max="1" width="3.5" customWidth="1"/>
    <col min="2" max="2" width="3.33203125" bestFit="1" customWidth="1"/>
    <col min="3" max="3" width="14.5" bestFit="1" customWidth="1"/>
    <col min="4" max="4" width="39.25" bestFit="1" customWidth="1"/>
    <col min="5" max="5" width="3.5" customWidth="1"/>
    <col min="8" max="8" width="12.58203125" bestFit="1" customWidth="1"/>
    <col min="9" max="9" width="20.5" customWidth="1"/>
    <col min="10" max="10" width="3.5" customWidth="1"/>
    <col min="11" max="11" width="3.33203125" bestFit="1" customWidth="1"/>
    <col min="12" max="12" width="14.25" bestFit="1" customWidth="1"/>
    <col min="13" max="13" width="52.5" bestFit="1" customWidth="1"/>
    <col min="14" max="14" width="3.5" customWidth="1"/>
    <col min="15" max="15" width="14.25" bestFit="1" customWidth="1"/>
    <col min="16" max="16" width="52.5" bestFit="1" customWidth="1"/>
  </cols>
  <sheetData>
    <row r="1" spans="2:16" x14ac:dyDescent="0.45">
      <c r="B1" s="5" t="s">
        <v>88</v>
      </c>
      <c r="K1" s="5" t="s">
        <v>155</v>
      </c>
    </row>
    <row r="2" spans="2:16" x14ac:dyDescent="0.45">
      <c r="C2" t="s">
        <v>18</v>
      </c>
      <c r="D2" t="s">
        <v>19</v>
      </c>
      <c r="F2" t="s">
        <v>0</v>
      </c>
      <c r="G2" t="s">
        <v>1</v>
      </c>
      <c r="H2" t="s">
        <v>87</v>
      </c>
      <c r="I2" t="s">
        <v>2</v>
      </c>
      <c r="L2" t="s">
        <v>89</v>
      </c>
      <c r="M2" t="s">
        <v>90</v>
      </c>
      <c r="O2" t="s">
        <v>89</v>
      </c>
      <c r="P2" t="s">
        <v>154</v>
      </c>
    </row>
    <row r="3" spans="2:16" x14ac:dyDescent="0.45">
      <c r="C3" s="1">
        <v>1</v>
      </c>
      <c r="D3" t="s">
        <v>20</v>
      </c>
      <c r="F3" t="s">
        <v>3</v>
      </c>
      <c r="G3" t="s">
        <v>4</v>
      </c>
      <c r="H3" s="1" t="s">
        <v>5</v>
      </c>
      <c r="I3" s="6" t="str">
        <f>VLOOKUP(Table2[[#This Row],[Party Code]],_PoliticalParties[],2,0)</f>
        <v>Democratic</v>
      </c>
      <c r="L3" t="s">
        <v>91</v>
      </c>
      <c r="M3" t="s">
        <v>119</v>
      </c>
      <c r="O3" t="s">
        <v>96</v>
      </c>
      <c r="P3" s="6"/>
    </row>
    <row r="4" spans="2:16" x14ac:dyDescent="0.45">
      <c r="C4" s="1">
        <v>2</v>
      </c>
      <c r="D4" t="s">
        <v>21</v>
      </c>
      <c r="F4" t="s">
        <v>6</v>
      </c>
      <c r="G4" t="s">
        <v>7</v>
      </c>
      <c r="H4" s="1">
        <v>1</v>
      </c>
      <c r="I4" s="6" t="str">
        <f>VLOOKUP(Table2[[#This Row],[Party Code]],_PoliticalParties[],2,0)</f>
        <v>Green</v>
      </c>
      <c r="L4" t="s">
        <v>92</v>
      </c>
      <c r="M4" t="s">
        <v>120</v>
      </c>
      <c r="O4" t="s">
        <v>98</v>
      </c>
      <c r="P4" s="6"/>
    </row>
    <row r="5" spans="2:16" x14ac:dyDescent="0.45">
      <c r="C5" s="1">
        <v>3</v>
      </c>
      <c r="D5" t="s">
        <v>22</v>
      </c>
      <c r="F5" t="s">
        <v>8</v>
      </c>
      <c r="G5" t="s">
        <v>9</v>
      </c>
      <c r="H5" s="1" t="s">
        <v>10</v>
      </c>
      <c r="I5" s="6" t="str">
        <f>VLOOKUP(Table2[[#This Row],[Party Code]],_PoliticalParties[],2,0)</f>
        <v>Republican</v>
      </c>
      <c r="L5" t="s">
        <v>93</v>
      </c>
      <c r="M5" t="s">
        <v>121</v>
      </c>
      <c r="O5" t="s">
        <v>101</v>
      </c>
      <c r="P5" s="6"/>
    </row>
    <row r="6" spans="2:16" x14ac:dyDescent="0.45">
      <c r="C6" s="1">
        <v>4</v>
      </c>
      <c r="D6" t="s">
        <v>23</v>
      </c>
      <c r="F6" t="s">
        <v>11</v>
      </c>
      <c r="G6" t="s">
        <v>12</v>
      </c>
      <c r="H6" s="1" t="s">
        <v>13</v>
      </c>
      <c r="I6" s="6" t="str">
        <f>VLOOKUP(Table2[[#This Row],[Party Code]],_PoliticalParties[],2,0)</f>
        <v>American Independent</v>
      </c>
      <c r="L6" t="s">
        <v>94</v>
      </c>
      <c r="M6" t="s">
        <v>122</v>
      </c>
      <c r="O6" t="s">
        <v>106</v>
      </c>
      <c r="P6" s="6"/>
    </row>
    <row r="7" spans="2:16" x14ac:dyDescent="0.45">
      <c r="C7" s="1">
        <v>5</v>
      </c>
      <c r="D7" t="s">
        <v>24</v>
      </c>
      <c r="F7" t="s">
        <v>14</v>
      </c>
      <c r="G7" t="s">
        <v>15</v>
      </c>
      <c r="H7" s="1" t="s">
        <v>13</v>
      </c>
      <c r="I7" s="6" t="str">
        <f>VLOOKUP(Table2[[#This Row],[Party Code]],_PoliticalParties[],2,0)</f>
        <v>American Independent</v>
      </c>
      <c r="L7" t="s">
        <v>95</v>
      </c>
      <c r="M7" t="s">
        <v>123</v>
      </c>
      <c r="O7" t="s">
        <v>108</v>
      </c>
      <c r="P7" s="6"/>
    </row>
    <row r="8" spans="2:16" x14ac:dyDescent="0.45">
      <c r="C8" s="1">
        <v>6</v>
      </c>
      <c r="D8" t="s">
        <v>25</v>
      </c>
      <c r="F8" t="s">
        <v>16</v>
      </c>
      <c r="G8" t="s">
        <v>17</v>
      </c>
      <c r="H8" s="1">
        <v>7</v>
      </c>
      <c r="I8" s="6" t="str">
        <f>VLOOKUP(Table2[[#This Row],[Party Code]],_PoliticalParties[],2,0)</f>
        <v>Middle Class Pty</v>
      </c>
      <c r="L8" t="s">
        <v>96</v>
      </c>
      <c r="M8" t="s">
        <v>124</v>
      </c>
      <c r="O8" t="s">
        <v>114</v>
      </c>
      <c r="P8" s="6"/>
    </row>
    <row r="9" spans="2:16" x14ac:dyDescent="0.45">
      <c r="C9" s="1">
        <v>7</v>
      </c>
      <c r="D9" t="s">
        <v>26</v>
      </c>
      <c r="L9" t="s">
        <v>97</v>
      </c>
      <c r="M9" t="s">
        <v>125</v>
      </c>
      <c r="O9" t="s">
        <v>118</v>
      </c>
      <c r="P9" s="6"/>
    </row>
    <row r="10" spans="2:16" x14ac:dyDescent="0.45">
      <c r="C10" s="1">
        <v>8</v>
      </c>
      <c r="D10" t="s">
        <v>27</v>
      </c>
      <c r="L10" t="s">
        <v>98</v>
      </c>
      <c r="M10" t="s">
        <v>126</v>
      </c>
    </row>
    <row r="11" spans="2:16" x14ac:dyDescent="0.45">
      <c r="C11" s="1">
        <v>9</v>
      </c>
      <c r="D11" t="s">
        <v>28</v>
      </c>
      <c r="L11" t="s">
        <v>93</v>
      </c>
      <c r="M11" t="s">
        <v>127</v>
      </c>
    </row>
    <row r="12" spans="2:16" x14ac:dyDescent="0.45">
      <c r="C12" s="1">
        <v>10</v>
      </c>
      <c r="D12" t="s">
        <v>29</v>
      </c>
      <c r="L12" t="s">
        <v>98</v>
      </c>
      <c r="M12" t="s">
        <v>128</v>
      </c>
    </row>
    <row r="13" spans="2:16" x14ac:dyDescent="0.45">
      <c r="C13" s="1">
        <v>11</v>
      </c>
      <c r="D13" t="s">
        <v>30</v>
      </c>
      <c r="L13" t="s">
        <v>95</v>
      </c>
      <c r="M13" t="s">
        <v>129</v>
      </c>
    </row>
    <row r="14" spans="2:16" x14ac:dyDescent="0.45">
      <c r="C14" s="1">
        <v>12</v>
      </c>
      <c r="D14" t="s">
        <v>31</v>
      </c>
      <c r="L14" t="s">
        <v>96</v>
      </c>
      <c r="M14" t="s">
        <v>130</v>
      </c>
    </row>
    <row r="15" spans="2:16" x14ac:dyDescent="0.45">
      <c r="C15" s="1">
        <v>13</v>
      </c>
      <c r="D15" t="s">
        <v>32</v>
      </c>
      <c r="L15" t="s">
        <v>94</v>
      </c>
      <c r="M15" t="s">
        <v>122</v>
      </c>
    </row>
    <row r="16" spans="2:16" x14ac:dyDescent="0.45">
      <c r="C16" s="1">
        <v>14</v>
      </c>
      <c r="D16" t="s">
        <v>33</v>
      </c>
      <c r="L16" t="s">
        <v>97</v>
      </c>
      <c r="M16" t="s">
        <v>131</v>
      </c>
    </row>
    <row r="17" spans="3:13" x14ac:dyDescent="0.45">
      <c r="C17" s="1">
        <v>15</v>
      </c>
      <c r="D17" t="s">
        <v>34</v>
      </c>
      <c r="L17" t="s">
        <v>92</v>
      </c>
      <c r="M17" t="s">
        <v>132</v>
      </c>
    </row>
    <row r="18" spans="3:13" x14ac:dyDescent="0.45">
      <c r="C18" s="1">
        <v>16</v>
      </c>
      <c r="D18" t="s">
        <v>35</v>
      </c>
      <c r="L18" t="s">
        <v>99</v>
      </c>
      <c r="M18" t="s">
        <v>133</v>
      </c>
    </row>
    <row r="19" spans="3:13" x14ac:dyDescent="0.45">
      <c r="C19" s="1">
        <v>17</v>
      </c>
      <c r="D19" t="s">
        <v>36</v>
      </c>
      <c r="L19" t="s">
        <v>100</v>
      </c>
      <c r="M19" t="s">
        <v>134</v>
      </c>
    </row>
    <row r="20" spans="3:13" x14ac:dyDescent="0.45">
      <c r="C20" s="1">
        <v>18</v>
      </c>
      <c r="D20" t="s">
        <v>37</v>
      </c>
      <c r="L20" t="s">
        <v>101</v>
      </c>
      <c r="M20" t="s">
        <v>135</v>
      </c>
    </row>
    <row r="21" spans="3:13" x14ac:dyDescent="0.45">
      <c r="C21" s="1" t="s">
        <v>5</v>
      </c>
      <c r="D21" t="s">
        <v>38</v>
      </c>
      <c r="L21" t="s">
        <v>102</v>
      </c>
      <c r="M21" t="s">
        <v>136</v>
      </c>
    </row>
    <row r="22" spans="3:13" x14ac:dyDescent="0.45">
      <c r="C22" s="1" t="s">
        <v>10</v>
      </c>
      <c r="D22" t="s">
        <v>39</v>
      </c>
      <c r="L22" t="s">
        <v>103</v>
      </c>
      <c r="M22" t="s">
        <v>137</v>
      </c>
    </row>
    <row r="23" spans="3:13" x14ac:dyDescent="0.45">
      <c r="C23" s="1" t="s">
        <v>40</v>
      </c>
      <c r="D23" t="s">
        <v>41</v>
      </c>
      <c r="L23" t="s">
        <v>104</v>
      </c>
      <c r="M23" t="s">
        <v>138</v>
      </c>
    </row>
    <row r="24" spans="3:13" x14ac:dyDescent="0.45">
      <c r="C24" s="1" t="s">
        <v>13</v>
      </c>
      <c r="D24" t="s">
        <v>42</v>
      </c>
      <c r="L24" t="s">
        <v>105</v>
      </c>
      <c r="M24" t="s">
        <v>139</v>
      </c>
    </row>
    <row r="25" spans="3:13" x14ac:dyDescent="0.45">
      <c r="C25" s="1" t="s">
        <v>43</v>
      </c>
      <c r="D25" t="s">
        <v>44</v>
      </c>
      <c r="L25" t="s">
        <v>106</v>
      </c>
      <c r="M25" t="s">
        <v>140</v>
      </c>
    </row>
    <row r="26" spans="3:13" x14ac:dyDescent="0.45">
      <c r="C26" s="1" t="s">
        <v>45</v>
      </c>
      <c r="D26" t="s">
        <v>46</v>
      </c>
      <c r="L26" t="s">
        <v>107</v>
      </c>
      <c r="M26" t="s">
        <v>141</v>
      </c>
    </row>
    <row r="27" spans="3:13" x14ac:dyDescent="0.45">
      <c r="C27" s="1" t="s">
        <v>47</v>
      </c>
      <c r="D27" t="s">
        <v>48</v>
      </c>
      <c r="L27" t="s">
        <v>108</v>
      </c>
      <c r="M27" t="s">
        <v>142</v>
      </c>
    </row>
    <row r="28" spans="3:13" x14ac:dyDescent="0.45">
      <c r="C28" s="1" t="s">
        <v>49</v>
      </c>
      <c r="D28" t="s">
        <v>50</v>
      </c>
      <c r="L28" t="s">
        <v>109</v>
      </c>
      <c r="M28" t="s">
        <v>143</v>
      </c>
    </row>
    <row r="29" spans="3:13" x14ac:dyDescent="0.45">
      <c r="C29" s="1" t="s">
        <v>51</v>
      </c>
      <c r="D29" t="s">
        <v>52</v>
      </c>
      <c r="L29" t="s">
        <v>110</v>
      </c>
      <c r="M29" t="s">
        <v>144</v>
      </c>
    </row>
    <row r="30" spans="3:13" x14ac:dyDescent="0.45">
      <c r="C30" s="1" t="s">
        <v>53</v>
      </c>
      <c r="D30" t="s">
        <v>54</v>
      </c>
      <c r="L30" t="s">
        <v>105</v>
      </c>
      <c r="M30" t="s">
        <v>145</v>
      </c>
    </row>
    <row r="31" spans="3:13" x14ac:dyDescent="0.45">
      <c r="C31" s="1" t="s">
        <v>55</v>
      </c>
      <c r="D31" t="s">
        <v>56</v>
      </c>
      <c r="L31" t="s">
        <v>111</v>
      </c>
      <c r="M31" t="s">
        <v>146</v>
      </c>
    </row>
    <row r="32" spans="3:13" x14ac:dyDescent="0.45">
      <c r="C32" s="1" t="s">
        <v>57</v>
      </c>
      <c r="D32" t="s">
        <v>58</v>
      </c>
      <c r="L32" t="s">
        <v>112</v>
      </c>
      <c r="M32" t="s">
        <v>147</v>
      </c>
    </row>
    <row r="33" spans="3:13" x14ac:dyDescent="0.45">
      <c r="C33" s="1" t="s">
        <v>59</v>
      </c>
      <c r="D33" t="s">
        <v>60</v>
      </c>
      <c r="L33" t="s">
        <v>113</v>
      </c>
      <c r="M33" t="s">
        <v>148</v>
      </c>
    </row>
    <row r="34" spans="3:13" x14ac:dyDescent="0.45">
      <c r="C34" s="1" t="s">
        <v>61</v>
      </c>
      <c r="D34" t="s">
        <v>62</v>
      </c>
      <c r="L34" t="s">
        <v>114</v>
      </c>
      <c r="M34" t="s">
        <v>149</v>
      </c>
    </row>
    <row r="35" spans="3:13" x14ac:dyDescent="0.45">
      <c r="C35" s="1" t="s">
        <v>63</v>
      </c>
      <c r="D35" t="s">
        <v>64</v>
      </c>
      <c r="L35" t="s">
        <v>115</v>
      </c>
      <c r="M35" t="s">
        <v>150</v>
      </c>
    </row>
    <row r="36" spans="3:13" x14ac:dyDescent="0.45">
      <c r="C36" s="1" t="s">
        <v>65</v>
      </c>
      <c r="D36" t="s">
        <v>66</v>
      </c>
      <c r="L36" t="s">
        <v>116</v>
      </c>
      <c r="M36" t="s">
        <v>151</v>
      </c>
    </row>
    <row r="37" spans="3:13" x14ac:dyDescent="0.45">
      <c r="C37" s="1" t="s">
        <v>67</v>
      </c>
      <c r="D37" t="s">
        <v>68</v>
      </c>
      <c r="L37" t="s">
        <v>117</v>
      </c>
      <c r="M37" t="s">
        <v>152</v>
      </c>
    </row>
    <row r="38" spans="3:13" x14ac:dyDescent="0.45">
      <c r="C38" s="1" t="s">
        <v>69</v>
      </c>
      <c r="D38" t="s">
        <v>70</v>
      </c>
      <c r="L38" t="s">
        <v>118</v>
      </c>
      <c r="M38" t="s">
        <v>153</v>
      </c>
    </row>
    <row r="39" spans="3:13" x14ac:dyDescent="0.45">
      <c r="C39" s="1" t="s">
        <v>71</v>
      </c>
      <c r="D39" t="s">
        <v>72</v>
      </c>
      <c r="L39" t="s">
        <v>100</v>
      </c>
      <c r="M39" t="s">
        <v>134</v>
      </c>
    </row>
    <row r="40" spans="3:13" x14ac:dyDescent="0.45">
      <c r="C40" s="1" t="s">
        <v>73</v>
      </c>
      <c r="D40" t="s">
        <v>74</v>
      </c>
      <c r="L40" t="s">
        <v>102</v>
      </c>
      <c r="M40" t="s">
        <v>136</v>
      </c>
    </row>
    <row r="41" spans="3:13" x14ac:dyDescent="0.45">
      <c r="C41" s="1" t="s">
        <v>75</v>
      </c>
      <c r="D41" t="s">
        <v>76</v>
      </c>
      <c r="L41" t="s">
        <v>103</v>
      </c>
      <c r="M41" t="s">
        <v>137</v>
      </c>
    </row>
    <row r="42" spans="3:13" x14ac:dyDescent="0.45">
      <c r="C42" s="1" t="s">
        <v>77</v>
      </c>
      <c r="D42" t="s">
        <v>78</v>
      </c>
      <c r="L42" t="s">
        <v>104</v>
      </c>
      <c r="M42" t="s">
        <v>138</v>
      </c>
    </row>
    <row r="43" spans="3:13" x14ac:dyDescent="0.45">
      <c r="C43" s="1" t="s">
        <v>79</v>
      </c>
      <c r="D43" t="s">
        <v>80</v>
      </c>
    </row>
    <row r="44" spans="3:13" x14ac:dyDescent="0.45">
      <c r="C44" s="1" t="s">
        <v>81</v>
      </c>
      <c r="D44" t="s">
        <v>82</v>
      </c>
    </row>
    <row r="45" spans="3:13" x14ac:dyDescent="0.45">
      <c r="C45" s="1" t="s">
        <v>83</v>
      </c>
      <c r="D45" t="s">
        <v>84</v>
      </c>
    </row>
    <row r="46" spans="3:13" x14ac:dyDescent="0.45">
      <c r="C46" s="1" t="s">
        <v>85</v>
      </c>
      <c r="D46" t="s">
        <v>86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49DE-CF80-499C-AD9C-CB484795D4F1}">
  <dimension ref="B2:N45"/>
  <sheetViews>
    <sheetView showGridLines="0" tabSelected="1" workbookViewId="0">
      <selection activeCell="J11" activeCellId="1" sqref="N4 J11"/>
    </sheetView>
  </sheetViews>
  <sheetFormatPr defaultRowHeight="16.5" x14ac:dyDescent="0.45"/>
  <cols>
    <col min="1" max="1" width="3.5" customWidth="1"/>
    <col min="2" max="2" width="4.75" customWidth="1"/>
    <col min="3" max="3" width="11.75" customWidth="1"/>
    <col min="4" max="4" width="8.58203125" customWidth="1"/>
    <col min="5" max="5" width="9.58203125" bestFit="1" customWidth="1"/>
    <col min="6" max="6" width="7" bestFit="1" customWidth="1"/>
    <col min="7" max="7" width="7.08203125" customWidth="1"/>
    <col min="8" max="8" width="10.08203125" customWidth="1"/>
    <col min="9" max="9" width="7.83203125" bestFit="1" customWidth="1"/>
    <col min="10" max="10" width="10.75" customWidth="1"/>
    <col min="12" max="12" width="11.83203125" bestFit="1" customWidth="1"/>
    <col min="13" max="13" width="10.75" bestFit="1" customWidth="1"/>
  </cols>
  <sheetData>
    <row r="2" spans="2:14" x14ac:dyDescent="0.45">
      <c r="B2" s="5" t="s">
        <v>88</v>
      </c>
      <c r="C2" s="8" t="s">
        <v>1088</v>
      </c>
      <c r="D2" t="s">
        <v>1089</v>
      </c>
      <c r="E2" t="s">
        <v>1090</v>
      </c>
      <c r="F2" t="s">
        <v>89</v>
      </c>
      <c r="G2" t="s">
        <v>1091</v>
      </c>
      <c r="H2" t="s">
        <v>1092</v>
      </c>
      <c r="I2" t="s">
        <v>1093</v>
      </c>
      <c r="J2" t="s">
        <v>1094</v>
      </c>
      <c r="L2" t="s">
        <v>6560</v>
      </c>
      <c r="M2" t="s">
        <v>6561</v>
      </c>
      <c r="N2" t="s">
        <v>6562</v>
      </c>
    </row>
    <row r="3" spans="2:14" x14ac:dyDescent="0.45">
      <c r="C3" s="8">
        <v>43803</v>
      </c>
      <c r="D3" t="s">
        <v>1095</v>
      </c>
      <c r="E3" t="s">
        <v>1096</v>
      </c>
      <c r="F3" t="s">
        <v>1097</v>
      </c>
      <c r="G3">
        <v>94</v>
      </c>
      <c r="H3">
        <v>19.989999999999998</v>
      </c>
      <c r="I3">
        <v>1879.06</v>
      </c>
      <c r="J3" t="s">
        <v>1098</v>
      </c>
    </row>
    <row r="4" spans="2:14" x14ac:dyDescent="0.45">
      <c r="C4" s="8">
        <v>43497</v>
      </c>
      <c r="D4" t="s">
        <v>1095</v>
      </c>
      <c r="E4" t="s">
        <v>3</v>
      </c>
      <c r="F4" t="s">
        <v>1097</v>
      </c>
      <c r="G4">
        <v>87</v>
      </c>
      <c r="H4">
        <v>15</v>
      </c>
      <c r="I4">
        <v>1305</v>
      </c>
      <c r="J4" t="s">
        <v>1099</v>
      </c>
    </row>
    <row r="5" spans="2:14" x14ac:dyDescent="0.45">
      <c r="C5" s="8">
        <v>43123</v>
      </c>
      <c r="D5" t="s">
        <v>1095</v>
      </c>
      <c r="E5" t="s">
        <v>1100</v>
      </c>
      <c r="F5" t="s">
        <v>1097</v>
      </c>
      <c r="G5">
        <v>50</v>
      </c>
      <c r="H5">
        <v>19.989999999999998</v>
      </c>
      <c r="I5">
        <v>999.5</v>
      </c>
      <c r="J5" t="s">
        <v>1101</v>
      </c>
    </row>
    <row r="6" spans="2:14" x14ac:dyDescent="0.45">
      <c r="C6" s="8">
        <v>43616</v>
      </c>
      <c r="D6" t="s">
        <v>1095</v>
      </c>
      <c r="E6" t="s">
        <v>1102</v>
      </c>
      <c r="F6" t="s">
        <v>1097</v>
      </c>
      <c r="G6">
        <v>80</v>
      </c>
      <c r="H6">
        <v>8.99</v>
      </c>
      <c r="I6">
        <v>719.2</v>
      </c>
      <c r="J6" t="s">
        <v>1099</v>
      </c>
    </row>
    <row r="7" spans="2:14" x14ac:dyDescent="0.45">
      <c r="C7" s="8">
        <v>43480</v>
      </c>
      <c r="D7" t="s">
        <v>1095</v>
      </c>
      <c r="E7" t="s">
        <v>1102</v>
      </c>
      <c r="F7" t="s">
        <v>1097</v>
      </c>
      <c r="G7">
        <v>46</v>
      </c>
      <c r="H7">
        <v>8.99</v>
      </c>
      <c r="I7">
        <v>413.54</v>
      </c>
      <c r="J7" t="s">
        <v>1101</v>
      </c>
    </row>
    <row r="8" spans="2:14" x14ac:dyDescent="0.45">
      <c r="C8" s="8">
        <v>43378</v>
      </c>
      <c r="D8" t="s">
        <v>1095</v>
      </c>
      <c r="E8" t="s">
        <v>988</v>
      </c>
      <c r="F8" t="s">
        <v>1097</v>
      </c>
      <c r="G8">
        <v>28</v>
      </c>
      <c r="H8">
        <v>8.99</v>
      </c>
      <c r="I8">
        <v>251.72</v>
      </c>
      <c r="J8" t="s">
        <v>1099</v>
      </c>
    </row>
    <row r="9" spans="2:14" x14ac:dyDescent="0.45">
      <c r="C9" s="8">
        <v>43803</v>
      </c>
      <c r="D9" t="s">
        <v>1095</v>
      </c>
      <c r="E9" t="s">
        <v>938</v>
      </c>
      <c r="F9" t="s">
        <v>1097</v>
      </c>
      <c r="G9">
        <v>28</v>
      </c>
      <c r="H9">
        <v>4.99</v>
      </c>
      <c r="I9">
        <v>139.72</v>
      </c>
      <c r="J9" t="s">
        <v>1098</v>
      </c>
    </row>
    <row r="10" spans="2:14" x14ac:dyDescent="0.45">
      <c r="C10" s="8">
        <v>43786</v>
      </c>
      <c r="D10" t="s">
        <v>1095</v>
      </c>
      <c r="E10" t="s">
        <v>1096</v>
      </c>
      <c r="F10" t="s">
        <v>1097</v>
      </c>
      <c r="G10">
        <v>11</v>
      </c>
      <c r="H10">
        <v>4.99</v>
      </c>
      <c r="I10">
        <v>54.89</v>
      </c>
      <c r="J10" t="s">
        <v>1103</v>
      </c>
    </row>
    <row r="11" spans="2:14" x14ac:dyDescent="0.45">
      <c r="C11" s="8">
        <v>43633</v>
      </c>
      <c r="D11" t="s">
        <v>1095</v>
      </c>
      <c r="E11" t="s">
        <v>1100</v>
      </c>
      <c r="F11" t="s">
        <v>1104</v>
      </c>
      <c r="G11">
        <v>5</v>
      </c>
      <c r="H11">
        <v>125</v>
      </c>
      <c r="I11">
        <v>625</v>
      </c>
      <c r="J11" t="s">
        <v>1105</v>
      </c>
    </row>
    <row r="12" spans="2:14" x14ac:dyDescent="0.45">
      <c r="C12" s="8">
        <v>43344</v>
      </c>
      <c r="D12" t="s">
        <v>1095</v>
      </c>
      <c r="E12" t="s">
        <v>3</v>
      </c>
      <c r="F12" t="s">
        <v>1104</v>
      </c>
      <c r="G12">
        <v>2</v>
      </c>
      <c r="H12">
        <v>125</v>
      </c>
      <c r="I12">
        <v>250</v>
      </c>
      <c r="J12" t="s">
        <v>1106</v>
      </c>
    </row>
    <row r="13" spans="2:14" x14ac:dyDescent="0.45">
      <c r="C13" s="8">
        <v>43157</v>
      </c>
      <c r="D13" t="s">
        <v>1095</v>
      </c>
      <c r="E13" t="s">
        <v>1102</v>
      </c>
      <c r="F13" t="s">
        <v>1107</v>
      </c>
      <c r="G13">
        <v>27</v>
      </c>
      <c r="H13">
        <v>19.989999999999998</v>
      </c>
      <c r="I13">
        <v>539.73</v>
      </c>
      <c r="J13" t="s">
        <v>1105</v>
      </c>
    </row>
    <row r="14" spans="2:14" x14ac:dyDescent="0.45">
      <c r="C14" s="8">
        <v>43684</v>
      </c>
      <c r="D14" t="s">
        <v>1095</v>
      </c>
      <c r="E14" t="s">
        <v>1100</v>
      </c>
      <c r="F14" t="s">
        <v>1108</v>
      </c>
      <c r="G14">
        <v>42</v>
      </c>
      <c r="H14">
        <v>23.95</v>
      </c>
      <c r="I14">
        <v>1005.9</v>
      </c>
      <c r="J14" t="s">
        <v>1098</v>
      </c>
    </row>
    <row r="15" spans="2:14" x14ac:dyDescent="0.45">
      <c r="C15" s="8">
        <v>43667</v>
      </c>
      <c r="D15" t="s">
        <v>1095</v>
      </c>
      <c r="E15" t="s">
        <v>988</v>
      </c>
      <c r="F15" t="s">
        <v>1108</v>
      </c>
      <c r="G15">
        <v>55</v>
      </c>
      <c r="H15">
        <v>12.49</v>
      </c>
      <c r="I15">
        <v>686.95</v>
      </c>
      <c r="J15" t="s">
        <v>1103</v>
      </c>
    </row>
    <row r="16" spans="2:14" x14ac:dyDescent="0.45">
      <c r="C16" s="8">
        <v>43429</v>
      </c>
      <c r="D16" t="s">
        <v>1095</v>
      </c>
      <c r="E16" t="s">
        <v>1100</v>
      </c>
      <c r="F16" t="s">
        <v>1108</v>
      </c>
      <c r="G16">
        <v>96</v>
      </c>
      <c r="H16">
        <v>4.99</v>
      </c>
      <c r="I16">
        <v>479.04</v>
      </c>
      <c r="J16" t="s">
        <v>1103</v>
      </c>
    </row>
    <row r="17" spans="3:10" x14ac:dyDescent="0.45">
      <c r="C17" s="8">
        <v>43548</v>
      </c>
      <c r="D17" t="s">
        <v>1095</v>
      </c>
      <c r="E17" t="s">
        <v>1096</v>
      </c>
      <c r="F17" t="s">
        <v>1108</v>
      </c>
      <c r="G17">
        <v>50</v>
      </c>
      <c r="H17">
        <v>4.99</v>
      </c>
      <c r="I17">
        <v>249.5</v>
      </c>
      <c r="J17" t="s">
        <v>1103</v>
      </c>
    </row>
    <row r="18" spans="3:10" x14ac:dyDescent="0.45">
      <c r="C18" s="8">
        <v>43225</v>
      </c>
      <c r="D18" t="s">
        <v>1095</v>
      </c>
      <c r="E18" t="s">
        <v>1096</v>
      </c>
      <c r="F18" t="s">
        <v>1109</v>
      </c>
      <c r="G18">
        <v>90</v>
      </c>
      <c r="H18">
        <v>4.99</v>
      </c>
      <c r="I18">
        <v>449.1</v>
      </c>
      <c r="J18" t="s">
        <v>1106</v>
      </c>
    </row>
    <row r="19" spans="3:10" x14ac:dyDescent="0.45">
      <c r="C19" s="8">
        <v>43276</v>
      </c>
      <c r="D19" t="s">
        <v>1095</v>
      </c>
      <c r="E19" t="s">
        <v>988</v>
      </c>
      <c r="F19" t="s">
        <v>1109</v>
      </c>
      <c r="G19">
        <v>90</v>
      </c>
      <c r="H19">
        <v>4.99</v>
      </c>
      <c r="I19">
        <v>449.1</v>
      </c>
      <c r="J19" t="s">
        <v>1105</v>
      </c>
    </row>
    <row r="20" spans="3:10" x14ac:dyDescent="0.45">
      <c r="C20" s="8">
        <v>43140</v>
      </c>
      <c r="D20" t="s">
        <v>1095</v>
      </c>
      <c r="E20" t="s">
        <v>1096</v>
      </c>
      <c r="F20" t="s">
        <v>1109</v>
      </c>
      <c r="G20">
        <v>36</v>
      </c>
      <c r="H20">
        <v>4.99</v>
      </c>
      <c r="I20">
        <v>179.64</v>
      </c>
      <c r="J20" t="s">
        <v>1099</v>
      </c>
    </row>
    <row r="21" spans="3:10" x14ac:dyDescent="0.45">
      <c r="C21" s="8">
        <v>43208</v>
      </c>
      <c r="D21" t="s">
        <v>1095</v>
      </c>
      <c r="E21" t="s">
        <v>938</v>
      </c>
      <c r="F21" t="s">
        <v>1109</v>
      </c>
      <c r="G21">
        <v>75</v>
      </c>
      <c r="H21">
        <v>1.99</v>
      </c>
      <c r="I21">
        <v>149.25</v>
      </c>
      <c r="J21" t="s">
        <v>1098</v>
      </c>
    </row>
    <row r="22" spans="3:10" x14ac:dyDescent="0.45">
      <c r="C22" s="8">
        <v>43565</v>
      </c>
      <c r="D22" t="s">
        <v>1095</v>
      </c>
      <c r="E22" t="s">
        <v>938</v>
      </c>
      <c r="F22" t="s">
        <v>1109</v>
      </c>
      <c r="G22">
        <v>66</v>
      </c>
      <c r="H22">
        <v>1.99</v>
      </c>
      <c r="I22">
        <v>131.34</v>
      </c>
      <c r="J22" t="s">
        <v>1098</v>
      </c>
    </row>
    <row r="23" spans="3:10" x14ac:dyDescent="0.45">
      <c r="C23" s="8">
        <v>43446</v>
      </c>
      <c r="D23" t="s">
        <v>1095</v>
      </c>
      <c r="E23" t="s">
        <v>3</v>
      </c>
      <c r="F23" t="s">
        <v>1109</v>
      </c>
      <c r="G23">
        <v>67</v>
      </c>
      <c r="H23">
        <v>1.29</v>
      </c>
      <c r="I23">
        <v>86.43</v>
      </c>
      <c r="J23" t="s">
        <v>1098</v>
      </c>
    </row>
    <row r="24" spans="3:10" x14ac:dyDescent="0.45">
      <c r="C24" s="8">
        <v>43599</v>
      </c>
      <c r="D24" t="s">
        <v>1095</v>
      </c>
      <c r="E24" t="s">
        <v>1102</v>
      </c>
      <c r="F24" t="s">
        <v>1109</v>
      </c>
      <c r="G24">
        <v>53</v>
      </c>
      <c r="H24">
        <v>1.29</v>
      </c>
      <c r="I24">
        <v>68.37</v>
      </c>
      <c r="J24" t="s">
        <v>1101</v>
      </c>
    </row>
    <row r="25" spans="3:10" x14ac:dyDescent="0.45">
      <c r="C25" s="8">
        <v>43769</v>
      </c>
      <c r="D25" t="s">
        <v>1095</v>
      </c>
      <c r="E25" t="s">
        <v>938</v>
      </c>
      <c r="F25" t="s">
        <v>1109</v>
      </c>
      <c r="G25">
        <v>14</v>
      </c>
      <c r="H25">
        <v>1.29</v>
      </c>
      <c r="I25">
        <v>18.059999999999999</v>
      </c>
      <c r="J25" t="s">
        <v>1110</v>
      </c>
    </row>
    <row r="26" spans="3:10" x14ac:dyDescent="0.45">
      <c r="C26" s="8">
        <v>43718</v>
      </c>
      <c r="D26" t="s">
        <v>1095</v>
      </c>
      <c r="E26" t="s">
        <v>1102</v>
      </c>
      <c r="F26" t="s">
        <v>1109</v>
      </c>
      <c r="G26">
        <v>7</v>
      </c>
      <c r="H26">
        <v>1.29</v>
      </c>
      <c r="I26">
        <v>9.0299999999999994</v>
      </c>
      <c r="J26" t="s">
        <v>1101</v>
      </c>
    </row>
    <row r="27" spans="3:10" x14ac:dyDescent="0.45">
      <c r="C27" s="8">
        <v>43310</v>
      </c>
      <c r="D27" t="s">
        <v>1111</v>
      </c>
      <c r="E27" t="s">
        <v>1112</v>
      </c>
      <c r="F27" t="s">
        <v>1097</v>
      </c>
      <c r="G27">
        <v>81</v>
      </c>
      <c r="H27">
        <v>19.989999999999998</v>
      </c>
      <c r="I27">
        <v>1619.19</v>
      </c>
      <c r="J27" t="s">
        <v>1103</v>
      </c>
    </row>
    <row r="28" spans="3:10" x14ac:dyDescent="0.45">
      <c r="C28" s="8">
        <v>43259</v>
      </c>
      <c r="D28" t="s">
        <v>1111</v>
      </c>
      <c r="E28" t="s">
        <v>979</v>
      </c>
      <c r="F28" t="s">
        <v>1097</v>
      </c>
      <c r="G28">
        <v>60</v>
      </c>
      <c r="H28">
        <v>8.99</v>
      </c>
      <c r="I28">
        <v>539.4</v>
      </c>
      <c r="J28" t="s">
        <v>1099</v>
      </c>
    </row>
    <row r="29" spans="3:10" x14ac:dyDescent="0.45">
      <c r="C29" s="8">
        <v>43191</v>
      </c>
      <c r="D29" t="s">
        <v>1111</v>
      </c>
      <c r="E29" t="s">
        <v>979</v>
      </c>
      <c r="F29" t="s">
        <v>1097</v>
      </c>
      <c r="G29">
        <v>60</v>
      </c>
      <c r="H29">
        <v>4.99</v>
      </c>
      <c r="I29">
        <v>299.39999999999998</v>
      </c>
      <c r="J29" t="s">
        <v>1103</v>
      </c>
    </row>
    <row r="30" spans="3:10" x14ac:dyDescent="0.45">
      <c r="C30" s="8">
        <v>43293</v>
      </c>
      <c r="D30" t="s">
        <v>1111</v>
      </c>
      <c r="E30" t="s">
        <v>976</v>
      </c>
      <c r="F30" t="s">
        <v>1097</v>
      </c>
      <c r="G30">
        <v>29</v>
      </c>
      <c r="H30">
        <v>1.99</v>
      </c>
      <c r="I30">
        <v>57.71</v>
      </c>
      <c r="J30" t="s">
        <v>1110</v>
      </c>
    </row>
    <row r="31" spans="3:10" x14ac:dyDescent="0.45">
      <c r="C31" s="8">
        <v>43514</v>
      </c>
      <c r="D31" t="s">
        <v>1111</v>
      </c>
      <c r="E31" t="s">
        <v>979</v>
      </c>
      <c r="F31" t="s">
        <v>1097</v>
      </c>
      <c r="G31">
        <v>4</v>
      </c>
      <c r="H31">
        <v>4.99</v>
      </c>
      <c r="I31">
        <v>19.96</v>
      </c>
      <c r="J31" t="s">
        <v>1105</v>
      </c>
    </row>
    <row r="32" spans="3:10" x14ac:dyDescent="0.45">
      <c r="C32" s="8">
        <v>43395</v>
      </c>
      <c r="D32" t="s">
        <v>1111</v>
      </c>
      <c r="E32" t="s">
        <v>979</v>
      </c>
      <c r="F32" t="s">
        <v>1107</v>
      </c>
      <c r="G32">
        <v>64</v>
      </c>
      <c r="H32">
        <v>8.99</v>
      </c>
      <c r="I32">
        <v>575.36</v>
      </c>
      <c r="J32" t="s">
        <v>1105</v>
      </c>
    </row>
    <row r="33" spans="3:10" x14ac:dyDescent="0.45">
      <c r="C33" s="8">
        <v>43582</v>
      </c>
      <c r="D33" t="s">
        <v>1111</v>
      </c>
      <c r="E33" t="s">
        <v>976</v>
      </c>
      <c r="F33" t="s">
        <v>1107</v>
      </c>
      <c r="G33">
        <v>96</v>
      </c>
      <c r="H33">
        <v>4.99</v>
      </c>
      <c r="I33">
        <v>479.04</v>
      </c>
      <c r="J33" t="s">
        <v>1106</v>
      </c>
    </row>
    <row r="34" spans="3:10" x14ac:dyDescent="0.45">
      <c r="C34" s="8">
        <v>43412</v>
      </c>
      <c r="D34" t="s">
        <v>1111</v>
      </c>
      <c r="E34" t="s">
        <v>1112</v>
      </c>
      <c r="F34" t="s">
        <v>1107</v>
      </c>
      <c r="G34">
        <v>15</v>
      </c>
      <c r="H34">
        <v>19.989999999999998</v>
      </c>
      <c r="I34">
        <v>299.85000000000002</v>
      </c>
      <c r="J34" t="s">
        <v>1110</v>
      </c>
    </row>
    <row r="35" spans="3:10" x14ac:dyDescent="0.45">
      <c r="C35" s="8">
        <v>43463</v>
      </c>
      <c r="D35" t="s">
        <v>1111</v>
      </c>
      <c r="E35" t="s">
        <v>1112</v>
      </c>
      <c r="F35" t="s">
        <v>1108</v>
      </c>
      <c r="G35">
        <v>74</v>
      </c>
      <c r="H35">
        <v>15.99</v>
      </c>
      <c r="I35">
        <v>1183.26</v>
      </c>
      <c r="J35" t="s">
        <v>1106</v>
      </c>
    </row>
    <row r="36" spans="3:10" x14ac:dyDescent="0.45">
      <c r="C36" s="8">
        <v>43650</v>
      </c>
      <c r="D36" t="s">
        <v>1111</v>
      </c>
      <c r="E36" t="s">
        <v>979</v>
      </c>
      <c r="F36" t="s">
        <v>1108</v>
      </c>
      <c r="G36">
        <v>62</v>
      </c>
      <c r="H36">
        <v>4.99</v>
      </c>
      <c r="I36">
        <v>309.38</v>
      </c>
      <c r="J36" t="s">
        <v>1110</v>
      </c>
    </row>
    <row r="37" spans="3:10" x14ac:dyDescent="0.45">
      <c r="C37" s="8">
        <v>43361</v>
      </c>
      <c r="D37" t="s">
        <v>1111</v>
      </c>
      <c r="E37" t="s">
        <v>979</v>
      </c>
      <c r="F37" t="s">
        <v>1108</v>
      </c>
      <c r="G37">
        <v>16</v>
      </c>
      <c r="H37">
        <v>15.99</v>
      </c>
      <c r="I37">
        <v>255.84</v>
      </c>
      <c r="J37" t="s">
        <v>1101</v>
      </c>
    </row>
    <row r="38" spans="3:10" x14ac:dyDescent="0.45">
      <c r="C38" s="8">
        <v>43106</v>
      </c>
      <c r="D38" t="s">
        <v>1111</v>
      </c>
      <c r="E38" t="s">
        <v>979</v>
      </c>
      <c r="F38" t="s">
        <v>1109</v>
      </c>
      <c r="G38">
        <v>95</v>
      </c>
      <c r="H38">
        <v>1.99</v>
      </c>
      <c r="I38">
        <v>189.05</v>
      </c>
      <c r="J38" t="s">
        <v>1106</v>
      </c>
    </row>
    <row r="39" spans="3:10" x14ac:dyDescent="0.45">
      <c r="C39" s="8">
        <v>43327</v>
      </c>
      <c r="D39" t="s">
        <v>1111</v>
      </c>
      <c r="E39" t="s">
        <v>979</v>
      </c>
      <c r="F39" t="s">
        <v>1109</v>
      </c>
      <c r="G39">
        <v>35</v>
      </c>
      <c r="H39">
        <v>4.99</v>
      </c>
      <c r="I39">
        <v>174.65</v>
      </c>
      <c r="J39" t="s">
        <v>1098</v>
      </c>
    </row>
    <row r="40" spans="3:10" x14ac:dyDescent="0.45">
      <c r="C40" s="8">
        <v>43752</v>
      </c>
      <c r="D40" t="s">
        <v>1017</v>
      </c>
      <c r="E40" t="s">
        <v>1012</v>
      </c>
      <c r="F40" t="s">
        <v>1097</v>
      </c>
      <c r="G40">
        <v>57</v>
      </c>
      <c r="H40">
        <v>19.989999999999998</v>
      </c>
      <c r="I40">
        <v>1139.43</v>
      </c>
      <c r="J40" t="s">
        <v>1105</v>
      </c>
    </row>
    <row r="41" spans="3:10" x14ac:dyDescent="0.45">
      <c r="C41" s="8">
        <v>43531</v>
      </c>
      <c r="D41" t="s">
        <v>1017</v>
      </c>
      <c r="E41" t="s">
        <v>1113</v>
      </c>
      <c r="F41" t="s">
        <v>1097</v>
      </c>
      <c r="G41">
        <v>7</v>
      </c>
      <c r="H41">
        <v>19.989999999999998</v>
      </c>
      <c r="I41">
        <v>139.93</v>
      </c>
      <c r="J41" t="s">
        <v>1110</v>
      </c>
    </row>
    <row r="42" spans="3:10" x14ac:dyDescent="0.45">
      <c r="C42" s="8">
        <v>43701</v>
      </c>
      <c r="D42" t="s">
        <v>1017</v>
      </c>
      <c r="E42" t="s">
        <v>1113</v>
      </c>
      <c r="F42" t="s">
        <v>1104</v>
      </c>
      <c r="G42">
        <v>3</v>
      </c>
      <c r="H42">
        <v>275</v>
      </c>
      <c r="I42">
        <v>825</v>
      </c>
      <c r="J42" t="s">
        <v>1106</v>
      </c>
    </row>
    <row r="43" spans="3:10" x14ac:dyDescent="0.45">
      <c r="C43" s="8">
        <v>43735</v>
      </c>
      <c r="D43" t="s">
        <v>1017</v>
      </c>
      <c r="E43" t="s">
        <v>1113</v>
      </c>
      <c r="F43" t="s">
        <v>1107</v>
      </c>
      <c r="G43">
        <v>76</v>
      </c>
      <c r="H43">
        <v>1.99</v>
      </c>
      <c r="I43">
        <v>151.24</v>
      </c>
      <c r="J43" t="s">
        <v>1099</v>
      </c>
    </row>
    <row r="44" spans="3:10" x14ac:dyDescent="0.45">
      <c r="C44" s="8">
        <v>43174</v>
      </c>
      <c r="D44" t="s">
        <v>1017</v>
      </c>
      <c r="E44" t="s">
        <v>1113</v>
      </c>
      <c r="F44" t="s">
        <v>1109</v>
      </c>
      <c r="G44">
        <v>56</v>
      </c>
      <c r="H44">
        <v>2.99</v>
      </c>
      <c r="I44">
        <v>167.44</v>
      </c>
      <c r="J44" t="s">
        <v>1110</v>
      </c>
    </row>
    <row r="45" spans="3:10" x14ac:dyDescent="0.45">
      <c r="C45" s="8">
        <v>43242</v>
      </c>
      <c r="D45" t="s">
        <v>1017</v>
      </c>
      <c r="E45" t="s">
        <v>1012</v>
      </c>
      <c r="F45" t="s">
        <v>1109</v>
      </c>
      <c r="G45">
        <v>32</v>
      </c>
      <c r="H45">
        <v>1.99</v>
      </c>
      <c r="I45">
        <v>63.68</v>
      </c>
      <c r="J45" t="s">
        <v>1101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3FB2-F021-487C-88A7-8D473F5B1B88}">
  <dimension ref="C1:J130"/>
  <sheetViews>
    <sheetView showGridLines="0" topLeftCell="E1" workbookViewId="0">
      <selection activeCell="F5" sqref="F5"/>
    </sheetView>
  </sheetViews>
  <sheetFormatPr defaultRowHeight="16.5" x14ac:dyDescent="0.45"/>
  <cols>
    <col min="1" max="1" width="3.5" customWidth="1"/>
    <col min="2" max="2" width="3.33203125" bestFit="1" customWidth="1"/>
    <col min="3" max="3" width="19.5" customWidth="1"/>
    <col min="4" max="4" width="15.83203125" bestFit="1" customWidth="1"/>
    <col min="5" max="5" width="22.6640625" bestFit="1" customWidth="1"/>
    <col min="6" max="6" width="15.83203125" customWidth="1"/>
    <col min="8" max="8" width="17.08203125" customWidth="1"/>
    <col min="9" max="9" width="24.25" bestFit="1" customWidth="1"/>
    <col min="10" max="10" width="18.4140625" bestFit="1" customWidth="1"/>
  </cols>
  <sheetData>
    <row r="1" spans="3:10" ht="20.5" thickBot="1" x14ac:dyDescent="0.6">
      <c r="C1" s="9" t="s">
        <v>1830</v>
      </c>
    </row>
    <row r="2" spans="3:10" ht="17" thickTop="1" x14ac:dyDescent="0.45">
      <c r="C2" t="s">
        <v>1121</v>
      </c>
      <c r="D2" t="s">
        <v>1765</v>
      </c>
      <c r="E2" t="s">
        <v>1825</v>
      </c>
      <c r="H2" t="s">
        <v>1122</v>
      </c>
      <c r="I2" t="s">
        <v>1825</v>
      </c>
      <c r="J2" t="s">
        <v>1765</v>
      </c>
    </row>
    <row r="3" spans="3:10" x14ac:dyDescent="0.45">
      <c r="C3">
        <v>1</v>
      </c>
      <c r="D3" t="s">
        <v>1724</v>
      </c>
      <c r="E3" t="str">
        <f>VLOOKUP(C3,Table8[[ProductModelID]:[Product Model]],2,0)</f>
        <v>Classic Vest</v>
      </c>
      <c r="H3">
        <v>1</v>
      </c>
      <c r="I3" t="s">
        <v>1766</v>
      </c>
      <c r="J3" t="str">
        <f>VLOOKUP(Table8[[#This Row],[ProductModelID]],Table7[],2,0)</f>
        <v>Bikes</v>
      </c>
    </row>
    <row r="4" spans="3:10" x14ac:dyDescent="0.45">
      <c r="C4">
        <v>2</v>
      </c>
      <c r="D4" t="s">
        <v>1725</v>
      </c>
      <c r="E4" t="str">
        <f>VLOOKUP(C4,Table8[[ProductModelID]:[Product Model]],2,0)</f>
        <v>Cycling Cap</v>
      </c>
      <c r="H4">
        <v>2</v>
      </c>
      <c r="I4" t="s">
        <v>1767</v>
      </c>
      <c r="J4" t="str">
        <f>VLOOKUP(Table8[[#This Row],[ProductModelID]],Table7[],2,0)</f>
        <v>Components</v>
      </c>
    </row>
    <row r="5" spans="3:10" x14ac:dyDescent="0.45">
      <c r="C5">
        <v>3</v>
      </c>
      <c r="D5" t="s">
        <v>1726</v>
      </c>
      <c r="E5" t="str">
        <f>VLOOKUP(C5,Table8[[ProductModelID]:[Product Model]],2,0)</f>
        <v>Full-Finger Gloves</v>
      </c>
      <c r="H5">
        <v>3</v>
      </c>
      <c r="I5" t="s">
        <v>1768</v>
      </c>
      <c r="J5" t="str">
        <f>VLOOKUP(Table8[[#This Row],[ProductModelID]],Table7[],2,0)</f>
        <v>Clothing</v>
      </c>
    </row>
    <row r="6" spans="3:10" x14ac:dyDescent="0.45">
      <c r="C6">
        <v>4</v>
      </c>
      <c r="D6" t="s">
        <v>1727</v>
      </c>
      <c r="E6" t="str">
        <f>VLOOKUP(C6,Table8[[ProductModelID]:[Product Model]],2,0)</f>
        <v>Half-Finger Gloves</v>
      </c>
      <c r="H6">
        <v>4</v>
      </c>
      <c r="I6" t="s">
        <v>1769</v>
      </c>
      <c r="J6" t="str">
        <f>VLOOKUP(Table8[[#This Row],[ProductModelID]],Table7[],2,0)</f>
        <v>Accessories</v>
      </c>
    </row>
    <row r="7" spans="3:10" x14ac:dyDescent="0.45">
      <c r="C7">
        <v>5</v>
      </c>
      <c r="D7" t="s">
        <v>1728</v>
      </c>
      <c r="E7" t="str">
        <f>VLOOKUP(C7,Table8[[ProductModelID]:[Product Model]],2,0)</f>
        <v>HL Mountain Frame</v>
      </c>
      <c r="H7">
        <v>5</v>
      </c>
      <c r="I7" t="s">
        <v>1770</v>
      </c>
      <c r="J7" t="str">
        <f>VLOOKUP(Table8[[#This Row],[ProductModelID]],Table7[],2,0)</f>
        <v>Mountain Bikes</v>
      </c>
    </row>
    <row r="8" spans="3:10" x14ac:dyDescent="0.45">
      <c r="C8">
        <v>6</v>
      </c>
      <c r="D8" t="s">
        <v>1729</v>
      </c>
      <c r="E8" t="str">
        <f>VLOOKUP(C8,Table8[[ProductModelID]:[Product Model]],2,0)</f>
        <v>HL Road Frame</v>
      </c>
      <c r="H8">
        <v>6</v>
      </c>
      <c r="I8" t="s">
        <v>1771</v>
      </c>
      <c r="J8" t="str">
        <f>VLOOKUP(Table8[[#This Row],[ProductModelID]],Table7[],2,0)</f>
        <v>Road Bikes</v>
      </c>
    </row>
    <row r="9" spans="3:10" x14ac:dyDescent="0.45">
      <c r="C9">
        <v>7</v>
      </c>
      <c r="D9" t="s">
        <v>1730</v>
      </c>
      <c r="E9" t="str">
        <f>VLOOKUP(C9,Table8[[ProductModelID]:[Product Model]],2,0)</f>
        <v>HL Touring Frame</v>
      </c>
      <c r="H9">
        <v>7</v>
      </c>
      <c r="I9" t="s">
        <v>1772</v>
      </c>
      <c r="J9" t="str">
        <f>VLOOKUP(Table8[[#This Row],[ProductModelID]],Table7[],2,0)</f>
        <v>Touring Bikes</v>
      </c>
    </row>
    <row r="10" spans="3:10" x14ac:dyDescent="0.45">
      <c r="C10">
        <v>8</v>
      </c>
      <c r="D10" t="s">
        <v>1731</v>
      </c>
      <c r="E10" t="str">
        <f>VLOOKUP(C10,Table8[[ProductModelID]:[Product Model]],2,0)</f>
        <v>LL Mountain Frame</v>
      </c>
      <c r="H10">
        <v>8</v>
      </c>
      <c r="I10" t="s">
        <v>1773</v>
      </c>
      <c r="J10" t="str">
        <f>VLOOKUP(Table8[[#This Row],[ProductModelID]],Table7[],2,0)</f>
        <v>Handlebars</v>
      </c>
    </row>
    <row r="11" spans="3:10" x14ac:dyDescent="0.45">
      <c r="C11">
        <v>9</v>
      </c>
      <c r="D11" t="s">
        <v>1732</v>
      </c>
      <c r="E11" t="str">
        <f>VLOOKUP(C11,Table8[[ProductModelID]:[Product Model]],2,0)</f>
        <v>LL Road Frame</v>
      </c>
      <c r="H11">
        <v>9</v>
      </c>
      <c r="I11" t="s">
        <v>1774</v>
      </c>
      <c r="J11" t="str">
        <f>VLOOKUP(Table8[[#This Row],[ProductModelID]],Table7[],2,0)</f>
        <v>Bottom Brackets</v>
      </c>
    </row>
    <row r="12" spans="3:10" x14ac:dyDescent="0.45">
      <c r="C12">
        <v>10</v>
      </c>
      <c r="D12" t="s">
        <v>1733</v>
      </c>
      <c r="E12" t="str">
        <f>VLOOKUP(C12,Table8[[ProductModelID]:[Product Model]],2,0)</f>
        <v>LL Touring Frame</v>
      </c>
      <c r="H12">
        <v>10</v>
      </c>
      <c r="I12" t="s">
        <v>1775</v>
      </c>
      <c r="J12" t="str">
        <f>VLOOKUP(Table8[[#This Row],[ProductModelID]],Table7[],2,0)</f>
        <v>Brakes</v>
      </c>
    </row>
    <row r="13" spans="3:10" x14ac:dyDescent="0.45">
      <c r="C13">
        <v>11</v>
      </c>
      <c r="D13" t="s">
        <v>1734</v>
      </c>
      <c r="E13" t="str">
        <f>VLOOKUP(C13,Table8[[ProductModelID]:[Product Model]],2,0)</f>
        <v>Long-Sleeve Logo Jersey</v>
      </c>
      <c r="H13">
        <v>11</v>
      </c>
      <c r="I13" t="s">
        <v>1776</v>
      </c>
      <c r="J13" t="str">
        <f>VLOOKUP(Table8[[#This Row],[ProductModelID]],Table7[],2,0)</f>
        <v>Chains</v>
      </c>
    </row>
    <row r="14" spans="3:10" x14ac:dyDescent="0.45">
      <c r="C14">
        <v>12</v>
      </c>
      <c r="D14" t="s">
        <v>1735</v>
      </c>
      <c r="E14" t="str">
        <f>VLOOKUP(C14,Table8[[ProductModelID]:[Product Model]],2,0)</f>
        <v>Men's Bib-Shorts</v>
      </c>
      <c r="H14">
        <v>12</v>
      </c>
      <c r="I14" t="s">
        <v>1777</v>
      </c>
      <c r="J14" t="str">
        <f>VLOOKUP(Table8[[#This Row],[ProductModelID]],Table7[],2,0)</f>
        <v>Cranksets</v>
      </c>
    </row>
    <row r="15" spans="3:10" x14ac:dyDescent="0.45">
      <c r="C15">
        <v>13</v>
      </c>
      <c r="D15" t="s">
        <v>1736</v>
      </c>
      <c r="E15" t="str">
        <f>VLOOKUP(C15,Table8[[ProductModelID]:[Product Model]],2,0)</f>
        <v>Men's Sports Shorts</v>
      </c>
      <c r="H15">
        <v>13</v>
      </c>
      <c r="I15" t="s">
        <v>1778</v>
      </c>
      <c r="J15" t="str">
        <f>VLOOKUP(Table8[[#This Row],[ProductModelID]],Table7[],2,0)</f>
        <v>Derailleurs</v>
      </c>
    </row>
    <row r="16" spans="3:10" x14ac:dyDescent="0.45">
      <c r="C16">
        <v>14</v>
      </c>
      <c r="D16" t="s">
        <v>1737</v>
      </c>
      <c r="E16" t="str">
        <f>VLOOKUP(C16,Table8[[ProductModelID]:[Product Model]],2,0)</f>
        <v>ML Mountain Frame</v>
      </c>
      <c r="H16">
        <v>14</v>
      </c>
      <c r="I16" t="s">
        <v>1779</v>
      </c>
      <c r="J16" t="str">
        <f>VLOOKUP(Table8[[#This Row],[ProductModelID]],Table7[],2,0)</f>
        <v>Forks</v>
      </c>
    </row>
    <row r="17" spans="3:10" x14ac:dyDescent="0.45">
      <c r="C17">
        <v>15</v>
      </c>
      <c r="D17" t="s">
        <v>1738</v>
      </c>
      <c r="E17" t="str">
        <f>VLOOKUP(C17,Table8[[ProductModelID]:[Product Model]],2,0)</f>
        <v>ML Mountain Frame-W</v>
      </c>
      <c r="H17">
        <v>15</v>
      </c>
      <c r="I17" t="s">
        <v>1780</v>
      </c>
      <c r="J17" t="str">
        <f>VLOOKUP(Table8[[#This Row],[ProductModelID]],Table7[],2,0)</f>
        <v>Headsets</v>
      </c>
    </row>
    <row r="18" spans="3:10" x14ac:dyDescent="0.45">
      <c r="C18">
        <v>16</v>
      </c>
      <c r="D18" t="s">
        <v>1739</v>
      </c>
      <c r="E18" t="str">
        <f>VLOOKUP(C18,Table8[[ProductModelID]:[Product Model]],2,0)</f>
        <v>ML Road Frame</v>
      </c>
      <c r="H18">
        <v>16</v>
      </c>
      <c r="I18" t="s">
        <v>1781</v>
      </c>
      <c r="J18" t="str">
        <f>VLOOKUP(Table8[[#This Row],[ProductModelID]],Table7[],2,0)</f>
        <v>Mountain Frames</v>
      </c>
    </row>
    <row r="19" spans="3:10" x14ac:dyDescent="0.45">
      <c r="C19">
        <v>17</v>
      </c>
      <c r="D19" t="s">
        <v>1740</v>
      </c>
      <c r="E19" t="str">
        <f>VLOOKUP(C19,Table8[[ProductModelID]:[Product Model]],2,0)</f>
        <v>ML Road Frame-W</v>
      </c>
      <c r="H19">
        <v>17</v>
      </c>
      <c r="I19" t="s">
        <v>1782</v>
      </c>
      <c r="J19" t="str">
        <f>VLOOKUP(Table8[[#This Row],[ProductModelID]],Table7[],2,0)</f>
        <v>Pedals</v>
      </c>
    </row>
    <row r="20" spans="3:10" x14ac:dyDescent="0.45">
      <c r="C20">
        <v>18</v>
      </c>
      <c r="D20" t="s">
        <v>1741</v>
      </c>
      <c r="E20" t="str">
        <f>VLOOKUP(C20,Table8[[ProductModelID]:[Product Model]],2,0)</f>
        <v>Mountain Bike Socks</v>
      </c>
      <c r="H20">
        <v>18</v>
      </c>
      <c r="I20" t="s">
        <v>1783</v>
      </c>
      <c r="J20" t="str">
        <f>VLOOKUP(Table8[[#This Row],[ProductModelID]],Table7[],2,0)</f>
        <v>Road Frames</v>
      </c>
    </row>
    <row r="21" spans="3:10" x14ac:dyDescent="0.45">
      <c r="C21">
        <v>19</v>
      </c>
      <c r="D21" t="s">
        <v>1742</v>
      </c>
      <c r="E21" t="str">
        <f>VLOOKUP(C21,Table8[[ProductModelID]:[Product Model]],2,0)</f>
        <v>Mountain-100</v>
      </c>
      <c r="H21">
        <v>19</v>
      </c>
      <c r="I21" t="s">
        <v>1784</v>
      </c>
      <c r="J21" t="str">
        <f>VLOOKUP(Table8[[#This Row],[ProductModelID]],Table7[],2,0)</f>
        <v>Saddles</v>
      </c>
    </row>
    <row r="22" spans="3:10" x14ac:dyDescent="0.45">
      <c r="C22">
        <v>20</v>
      </c>
      <c r="D22" t="s">
        <v>1743</v>
      </c>
      <c r="E22" t="str">
        <f>VLOOKUP(C22,Table8[[ProductModelID]:[Product Model]],2,0)</f>
        <v>Mountain-200</v>
      </c>
      <c r="H22">
        <v>20</v>
      </c>
      <c r="I22" t="s">
        <v>1785</v>
      </c>
      <c r="J22" t="str">
        <f>VLOOKUP(Table8[[#This Row],[ProductModelID]],Table7[],2,0)</f>
        <v>Touring Frames</v>
      </c>
    </row>
    <row r="23" spans="3:10" x14ac:dyDescent="0.45">
      <c r="C23">
        <v>21</v>
      </c>
      <c r="D23" t="s">
        <v>1744</v>
      </c>
      <c r="E23" t="str">
        <f>VLOOKUP(C23,Table8[[ProductModelID]:[Product Model]],2,0)</f>
        <v>Mountain-300</v>
      </c>
      <c r="H23">
        <v>21</v>
      </c>
      <c r="I23" t="s">
        <v>1786</v>
      </c>
      <c r="J23" t="str">
        <f>VLOOKUP(Table8[[#This Row],[ProductModelID]],Table7[],2,0)</f>
        <v>Wheels</v>
      </c>
    </row>
    <row r="24" spans="3:10" x14ac:dyDescent="0.45">
      <c r="C24">
        <v>22</v>
      </c>
      <c r="D24" t="s">
        <v>1745</v>
      </c>
      <c r="E24" t="str">
        <f>VLOOKUP(C24,Table8[[ProductModelID]:[Product Model]],2,0)</f>
        <v>Mountain-400-W</v>
      </c>
      <c r="H24">
        <v>22</v>
      </c>
      <c r="I24" t="s">
        <v>1787</v>
      </c>
      <c r="J24" t="str">
        <f>VLOOKUP(Table8[[#This Row],[ProductModelID]],Table7[],2,0)</f>
        <v>Bib-Shorts</v>
      </c>
    </row>
    <row r="25" spans="3:10" x14ac:dyDescent="0.45">
      <c r="C25">
        <v>23</v>
      </c>
      <c r="D25" t="s">
        <v>1746</v>
      </c>
      <c r="E25" t="str">
        <f>VLOOKUP(C25,Table8[[ProductModelID]:[Product Model]],2,0)</f>
        <v>Mountain-500</v>
      </c>
      <c r="H25">
        <v>23</v>
      </c>
      <c r="I25" t="s">
        <v>1788</v>
      </c>
      <c r="J25" t="str">
        <f>VLOOKUP(Table8[[#This Row],[ProductModelID]],Table7[],2,0)</f>
        <v>Caps</v>
      </c>
    </row>
    <row r="26" spans="3:10" x14ac:dyDescent="0.45">
      <c r="C26">
        <v>24</v>
      </c>
      <c r="D26" t="s">
        <v>1747</v>
      </c>
      <c r="E26" t="str">
        <f>VLOOKUP(C26,Table8[[ProductModelID]:[Product Model]],2,0)</f>
        <v>Racing Socks</v>
      </c>
      <c r="H26">
        <v>24</v>
      </c>
      <c r="I26" t="s">
        <v>1789</v>
      </c>
      <c r="J26" t="str">
        <f>VLOOKUP(Table8[[#This Row],[ProductModelID]],Table7[],2,0)</f>
        <v>Gloves</v>
      </c>
    </row>
    <row r="27" spans="3:10" x14ac:dyDescent="0.45">
      <c r="C27">
        <v>25</v>
      </c>
      <c r="D27" t="s">
        <v>1748</v>
      </c>
      <c r="E27" t="str">
        <f>VLOOKUP(C27,Table8[[ProductModelID]:[Product Model]],2,0)</f>
        <v>Road-150</v>
      </c>
      <c r="H27">
        <v>25</v>
      </c>
      <c r="I27" t="s">
        <v>1790</v>
      </c>
      <c r="J27" t="str">
        <f>VLOOKUP(Table8[[#This Row],[ProductModelID]],Table7[],2,0)</f>
        <v>Jerseys</v>
      </c>
    </row>
    <row r="28" spans="3:10" x14ac:dyDescent="0.45">
      <c r="C28">
        <v>26</v>
      </c>
      <c r="D28" t="s">
        <v>1749</v>
      </c>
      <c r="E28" t="str">
        <f>VLOOKUP(C28,Table8[[ProductModelID]:[Product Model]],2,0)</f>
        <v>Road-250</v>
      </c>
      <c r="H28">
        <v>26</v>
      </c>
      <c r="I28" t="s">
        <v>1791</v>
      </c>
      <c r="J28" t="str">
        <f>VLOOKUP(Table8[[#This Row],[ProductModelID]],Table7[],2,0)</f>
        <v>Shorts</v>
      </c>
    </row>
    <row r="29" spans="3:10" x14ac:dyDescent="0.45">
      <c r="C29">
        <v>27</v>
      </c>
      <c r="D29" t="s">
        <v>1750</v>
      </c>
      <c r="E29" t="str">
        <f>VLOOKUP(C29,Table8[[ProductModelID]:[Product Model]],2,0)</f>
        <v>Road-350-W</v>
      </c>
      <c r="H29">
        <v>27</v>
      </c>
      <c r="I29" t="s">
        <v>1792</v>
      </c>
      <c r="J29" t="str">
        <f>VLOOKUP(Table8[[#This Row],[ProductModelID]],Table7[],2,0)</f>
        <v>Socks</v>
      </c>
    </row>
    <row r="30" spans="3:10" x14ac:dyDescent="0.45">
      <c r="C30">
        <v>28</v>
      </c>
      <c r="D30" t="s">
        <v>1751</v>
      </c>
      <c r="E30" t="str">
        <f>VLOOKUP(C30,Table8[[ProductModelID]:[Product Model]],2,0)</f>
        <v>Road-450</v>
      </c>
      <c r="H30">
        <v>28</v>
      </c>
      <c r="I30" t="s">
        <v>1793</v>
      </c>
      <c r="J30" t="str">
        <f>VLOOKUP(Table8[[#This Row],[ProductModelID]],Table7[],2,0)</f>
        <v>Tights</v>
      </c>
    </row>
    <row r="31" spans="3:10" x14ac:dyDescent="0.45">
      <c r="C31">
        <v>29</v>
      </c>
      <c r="D31" t="s">
        <v>1752</v>
      </c>
      <c r="E31" t="str">
        <f>VLOOKUP(C31,Table8[[ProductModelID]:[Product Model]],2,0)</f>
        <v>Road-550-W</v>
      </c>
      <c r="H31">
        <v>29</v>
      </c>
      <c r="I31" t="s">
        <v>1794</v>
      </c>
      <c r="J31" t="str">
        <f>VLOOKUP(Table8[[#This Row],[ProductModelID]],Table7[],2,0)</f>
        <v>Vests</v>
      </c>
    </row>
    <row r="32" spans="3:10" x14ac:dyDescent="0.45">
      <c r="C32">
        <v>30</v>
      </c>
      <c r="D32" t="s">
        <v>1753</v>
      </c>
      <c r="E32" t="str">
        <f>VLOOKUP(C32,Table8[[ProductModelID]:[Product Model]],2,0)</f>
        <v>Road-650</v>
      </c>
      <c r="H32">
        <v>30</v>
      </c>
      <c r="I32" t="s">
        <v>1795</v>
      </c>
      <c r="J32" t="str">
        <f>VLOOKUP(Table8[[#This Row],[ProductModelID]],Table7[],2,0)</f>
        <v>Bike Racks</v>
      </c>
    </row>
    <row r="33" spans="3:10" x14ac:dyDescent="0.45">
      <c r="C33">
        <v>31</v>
      </c>
      <c r="D33" t="s">
        <v>1754</v>
      </c>
      <c r="E33" t="str">
        <f>VLOOKUP(C33,Table8[[ProductModelID]:[Product Model]],2,0)</f>
        <v>Road-750</v>
      </c>
      <c r="H33">
        <v>31</v>
      </c>
      <c r="I33" t="s">
        <v>1796</v>
      </c>
      <c r="J33" t="str">
        <f>VLOOKUP(Table8[[#This Row],[ProductModelID]],Table7[],2,0)</f>
        <v>Bike Stands</v>
      </c>
    </row>
    <row r="34" spans="3:10" x14ac:dyDescent="0.45">
      <c r="C34">
        <v>32</v>
      </c>
      <c r="D34" t="s">
        <v>1755</v>
      </c>
      <c r="E34" t="str">
        <f>VLOOKUP(C34,Table8[[ProductModelID]:[Product Model]],2,0)</f>
        <v>Short-Sleeve Classic Jersey</v>
      </c>
      <c r="H34">
        <v>32</v>
      </c>
      <c r="I34" t="s">
        <v>1797</v>
      </c>
      <c r="J34" t="str">
        <f>VLOOKUP(Table8[[#This Row],[ProductModelID]],Table7[],2,0)</f>
        <v>Bottles and Cages</v>
      </c>
    </row>
    <row r="35" spans="3:10" x14ac:dyDescent="0.45">
      <c r="C35">
        <v>33</v>
      </c>
      <c r="D35" t="s">
        <v>1756</v>
      </c>
      <c r="E35" t="str">
        <f>VLOOKUP(C35,Table8[[ProductModelID]:[Product Model]],2,0)</f>
        <v>Sport-100</v>
      </c>
      <c r="H35">
        <v>33</v>
      </c>
      <c r="I35" t="s">
        <v>1798</v>
      </c>
      <c r="J35" t="str">
        <f>VLOOKUP(Table8[[#This Row],[ProductModelID]],Table7[],2,0)</f>
        <v>Cleaners</v>
      </c>
    </row>
    <row r="36" spans="3:10" x14ac:dyDescent="0.45">
      <c r="C36">
        <v>34</v>
      </c>
      <c r="D36" t="s">
        <v>1757</v>
      </c>
      <c r="E36" t="str">
        <f>VLOOKUP(C36,Table8[[ProductModelID]:[Product Model]],2,0)</f>
        <v>Touring-1000</v>
      </c>
      <c r="H36">
        <v>34</v>
      </c>
      <c r="I36" t="s">
        <v>1799</v>
      </c>
      <c r="J36" t="str">
        <f>VLOOKUP(Table8[[#This Row],[ProductModelID]],Table7[],2,0)</f>
        <v>Fenders</v>
      </c>
    </row>
    <row r="37" spans="3:10" x14ac:dyDescent="0.45">
      <c r="C37">
        <v>35</v>
      </c>
      <c r="D37" t="s">
        <v>1758</v>
      </c>
      <c r="E37" t="str">
        <f>VLOOKUP(C37,Table8[[ProductModelID]:[Product Model]],2,0)</f>
        <v>Touring-2000</v>
      </c>
      <c r="H37">
        <v>35</v>
      </c>
      <c r="I37" t="s">
        <v>1800</v>
      </c>
      <c r="J37" t="str">
        <f>VLOOKUP(Table8[[#This Row],[ProductModelID]],Table7[],2,0)</f>
        <v>Helmets</v>
      </c>
    </row>
    <row r="38" spans="3:10" x14ac:dyDescent="0.45">
      <c r="C38">
        <v>36</v>
      </c>
      <c r="D38" t="s">
        <v>1759</v>
      </c>
      <c r="E38" t="str">
        <f>VLOOKUP(C38,Table8[[ProductModelID]:[Product Model]],2,0)</f>
        <v>Touring-3000</v>
      </c>
      <c r="H38">
        <v>36</v>
      </c>
      <c r="I38" t="s">
        <v>1801</v>
      </c>
      <c r="J38" t="str">
        <f>VLOOKUP(Table8[[#This Row],[ProductModelID]],Table7[],2,0)</f>
        <v>Hydration Packs</v>
      </c>
    </row>
    <row r="39" spans="3:10" x14ac:dyDescent="0.45">
      <c r="C39">
        <v>37</v>
      </c>
      <c r="D39" t="s">
        <v>1760</v>
      </c>
      <c r="E39" t="str">
        <f>VLOOKUP(C39,Table8[[ProductModelID]:[Product Model]],2,0)</f>
        <v>Women's Mountain Shorts</v>
      </c>
      <c r="H39">
        <v>37</v>
      </c>
      <c r="I39" t="s">
        <v>1802</v>
      </c>
      <c r="J39" t="str">
        <f>VLOOKUP(Table8[[#This Row],[ProductModelID]],Table7[],2,0)</f>
        <v>Lights</v>
      </c>
    </row>
    <row r="40" spans="3:10" x14ac:dyDescent="0.45">
      <c r="C40">
        <v>38</v>
      </c>
      <c r="D40" t="s">
        <v>1761</v>
      </c>
      <c r="E40" t="str">
        <f>VLOOKUP(C40,Table8[[ProductModelID]:[Product Model]],2,0)</f>
        <v>Women's Tights</v>
      </c>
      <c r="H40">
        <v>38</v>
      </c>
      <c r="I40" t="s">
        <v>1803</v>
      </c>
      <c r="J40" t="str">
        <f>VLOOKUP(Table8[[#This Row],[ProductModelID]],Table7[],2,0)</f>
        <v>Locks</v>
      </c>
    </row>
    <row r="41" spans="3:10" x14ac:dyDescent="0.45">
      <c r="C41">
        <v>39</v>
      </c>
      <c r="D41" t="s">
        <v>1762</v>
      </c>
      <c r="E41" t="str">
        <f>VLOOKUP(C41,Table8[[ProductModelID]:[Product Model]],2,0)</f>
        <v>Mountain-400</v>
      </c>
      <c r="H41">
        <v>39</v>
      </c>
      <c r="I41" t="s">
        <v>1804</v>
      </c>
      <c r="J41" t="str">
        <f>VLOOKUP(Table8[[#This Row],[ProductModelID]],Table7[],2,0)</f>
        <v>Panniers</v>
      </c>
    </row>
    <row r="42" spans="3:10" x14ac:dyDescent="0.45">
      <c r="C42">
        <v>40</v>
      </c>
      <c r="D42" t="s">
        <v>1763</v>
      </c>
      <c r="E42" t="str">
        <f>VLOOKUP(C42,Table8[[ProductModelID]:[Product Model]],2,0)</f>
        <v>Road-550</v>
      </c>
      <c r="H42">
        <v>40</v>
      </c>
      <c r="I42" t="s">
        <v>1805</v>
      </c>
      <c r="J42" t="str">
        <f>VLOOKUP(Table8[[#This Row],[ProductModelID]],Table7[],2,0)</f>
        <v>Pumps</v>
      </c>
    </row>
    <row r="43" spans="3:10" x14ac:dyDescent="0.45">
      <c r="C43">
        <v>41</v>
      </c>
      <c r="D43" t="s">
        <v>1764</v>
      </c>
      <c r="E43" t="str">
        <f>VLOOKUP(C43,Table8[[ProductModelID]:[Product Model]],2,0)</f>
        <v>Road-350</v>
      </c>
      <c r="H43">
        <v>41</v>
      </c>
      <c r="I43" t="s">
        <v>1806</v>
      </c>
      <c r="J43" t="str">
        <f>VLOOKUP(Table8[[#This Row],[ProductModelID]],Table7[],2,0)</f>
        <v>Tires and Tubes</v>
      </c>
    </row>
    <row r="44" spans="3:10" x14ac:dyDescent="0.45">
      <c r="H44">
        <v>42</v>
      </c>
      <c r="I44" t="s">
        <v>1352</v>
      </c>
      <c r="J44" t="e">
        <f>VLOOKUP(Table8[[#This Row],[ProductModelID]],Table7[],2,0)</f>
        <v>#N/A</v>
      </c>
    </row>
    <row r="45" spans="3:10" x14ac:dyDescent="0.45">
      <c r="H45">
        <v>43</v>
      </c>
      <c r="I45" t="s">
        <v>1380</v>
      </c>
      <c r="J45" t="e">
        <f>VLOOKUP(Table8[[#This Row],[ProductModelID]],Table7[],2,0)</f>
        <v>#N/A</v>
      </c>
    </row>
    <row r="46" spans="3:10" x14ac:dyDescent="0.45">
      <c r="H46">
        <v>44</v>
      </c>
      <c r="I46" t="s">
        <v>1364</v>
      </c>
      <c r="J46" t="e">
        <f>VLOOKUP(Table8[[#This Row],[ProductModelID]],Table7[],2,0)</f>
        <v>#N/A</v>
      </c>
    </row>
    <row r="47" spans="3:10" x14ac:dyDescent="0.45">
      <c r="H47">
        <v>45</v>
      </c>
      <c r="I47" t="s">
        <v>1354</v>
      </c>
      <c r="J47" t="e">
        <f>VLOOKUP(Table8[[#This Row],[ProductModelID]],Table7[],2,0)</f>
        <v>#N/A</v>
      </c>
    </row>
    <row r="48" spans="3:10" x14ac:dyDescent="0.45">
      <c r="H48">
        <v>46</v>
      </c>
      <c r="I48" t="s">
        <v>1356</v>
      </c>
      <c r="J48" t="e">
        <f>VLOOKUP(Table8[[#This Row],[ProductModelID]],Table7[],2,0)</f>
        <v>#N/A</v>
      </c>
    </row>
    <row r="49" spans="8:10" x14ac:dyDescent="0.45">
      <c r="H49">
        <v>47</v>
      </c>
      <c r="I49" t="s">
        <v>1616</v>
      </c>
      <c r="J49" t="e">
        <f>VLOOKUP(Table8[[#This Row],[ProductModelID]],Table7[],2,0)</f>
        <v>#N/A</v>
      </c>
    </row>
    <row r="50" spans="8:10" x14ac:dyDescent="0.45">
      <c r="H50">
        <v>48</v>
      </c>
      <c r="I50" t="s">
        <v>1618</v>
      </c>
      <c r="J50" t="e">
        <f>VLOOKUP(Table8[[#This Row],[ProductModelID]],Table7[],2,0)</f>
        <v>#N/A</v>
      </c>
    </row>
    <row r="51" spans="8:10" x14ac:dyDescent="0.45">
      <c r="H51">
        <v>49</v>
      </c>
      <c r="I51" t="s">
        <v>1358</v>
      </c>
      <c r="J51" t="e">
        <f>VLOOKUP(Table8[[#This Row],[ProductModelID]],Table7[],2,0)</f>
        <v>#N/A</v>
      </c>
    </row>
    <row r="52" spans="8:10" x14ac:dyDescent="0.45">
      <c r="H52">
        <v>50</v>
      </c>
      <c r="I52" t="s">
        <v>1360</v>
      </c>
      <c r="J52" t="e">
        <f>VLOOKUP(Table8[[#This Row],[ProductModelID]],Table7[],2,0)</f>
        <v>#N/A</v>
      </c>
    </row>
    <row r="53" spans="8:10" x14ac:dyDescent="0.45">
      <c r="H53">
        <v>51</v>
      </c>
      <c r="I53" t="s">
        <v>1362</v>
      </c>
      <c r="J53" t="e">
        <f>VLOOKUP(Table8[[#This Row],[ProductModelID]],Table7[],2,0)</f>
        <v>#N/A</v>
      </c>
    </row>
    <row r="54" spans="8:10" x14ac:dyDescent="0.45">
      <c r="H54">
        <v>52</v>
      </c>
      <c r="I54" t="s">
        <v>1338</v>
      </c>
      <c r="J54" t="e">
        <f>VLOOKUP(Table8[[#This Row],[ProductModelID]],Table7[],2,0)</f>
        <v>#N/A</v>
      </c>
    </row>
    <row r="55" spans="8:10" x14ac:dyDescent="0.45">
      <c r="H55">
        <v>53</v>
      </c>
      <c r="I55" t="s">
        <v>1606</v>
      </c>
      <c r="J55" t="e">
        <f>VLOOKUP(Table8[[#This Row],[ProductModelID]],Table7[],2,0)</f>
        <v>#N/A</v>
      </c>
    </row>
    <row r="56" spans="8:10" x14ac:dyDescent="0.45">
      <c r="H56">
        <v>54</v>
      </c>
      <c r="I56" t="s">
        <v>1340</v>
      </c>
      <c r="J56" t="e">
        <f>VLOOKUP(Table8[[#This Row],[ProductModelID]],Table7[],2,0)</f>
        <v>#N/A</v>
      </c>
    </row>
    <row r="57" spans="8:10" x14ac:dyDescent="0.45">
      <c r="H57">
        <v>55</v>
      </c>
      <c r="I57" t="s">
        <v>1342</v>
      </c>
      <c r="J57" t="e">
        <f>VLOOKUP(Table8[[#This Row],[ProductModelID]],Table7[],2,0)</f>
        <v>#N/A</v>
      </c>
    </row>
    <row r="58" spans="8:10" x14ac:dyDescent="0.45">
      <c r="H58">
        <v>56</v>
      </c>
      <c r="I58" t="s">
        <v>1344</v>
      </c>
      <c r="J58" t="e">
        <f>VLOOKUP(Table8[[#This Row],[ProductModelID]],Table7[],2,0)</f>
        <v>#N/A</v>
      </c>
    </row>
    <row r="59" spans="8:10" x14ac:dyDescent="0.45">
      <c r="H59">
        <v>57</v>
      </c>
      <c r="I59" t="s">
        <v>1346</v>
      </c>
      <c r="J59" t="e">
        <f>VLOOKUP(Table8[[#This Row],[ProductModelID]],Table7[],2,0)</f>
        <v>#N/A</v>
      </c>
    </row>
    <row r="60" spans="8:10" x14ac:dyDescent="0.45">
      <c r="H60">
        <v>58</v>
      </c>
      <c r="I60" t="s">
        <v>1348</v>
      </c>
      <c r="J60" t="e">
        <f>VLOOKUP(Table8[[#This Row],[ProductModelID]],Table7[],2,0)</f>
        <v>#N/A</v>
      </c>
    </row>
    <row r="61" spans="8:10" x14ac:dyDescent="0.45">
      <c r="H61">
        <v>59</v>
      </c>
      <c r="I61" t="s">
        <v>1332</v>
      </c>
      <c r="J61" t="e">
        <f>VLOOKUP(Table8[[#This Row],[ProductModelID]],Table7[],2,0)</f>
        <v>#N/A</v>
      </c>
    </row>
    <row r="62" spans="8:10" x14ac:dyDescent="0.45">
      <c r="H62">
        <v>60</v>
      </c>
      <c r="I62" t="s">
        <v>1334</v>
      </c>
      <c r="J62" t="e">
        <f>VLOOKUP(Table8[[#This Row],[ProductModelID]],Table7[],2,0)</f>
        <v>#N/A</v>
      </c>
    </row>
    <row r="63" spans="8:10" x14ac:dyDescent="0.45">
      <c r="H63">
        <v>61</v>
      </c>
      <c r="I63" t="s">
        <v>1336</v>
      </c>
      <c r="J63" t="e">
        <f>VLOOKUP(Table8[[#This Row],[ProductModelID]],Table7[],2,0)</f>
        <v>#N/A</v>
      </c>
    </row>
    <row r="64" spans="8:10" x14ac:dyDescent="0.45">
      <c r="H64">
        <v>62</v>
      </c>
      <c r="I64" t="s">
        <v>1593</v>
      </c>
      <c r="J64" t="e">
        <f>VLOOKUP(Table8[[#This Row],[ProductModelID]],Table7[],2,0)</f>
        <v>#N/A</v>
      </c>
    </row>
    <row r="65" spans="8:10" x14ac:dyDescent="0.45">
      <c r="H65">
        <v>63</v>
      </c>
      <c r="I65" t="s">
        <v>1596</v>
      </c>
      <c r="J65" t="e">
        <f>VLOOKUP(Table8[[#This Row],[ProductModelID]],Table7[],2,0)</f>
        <v>#N/A</v>
      </c>
    </row>
    <row r="66" spans="8:10" x14ac:dyDescent="0.45">
      <c r="H66">
        <v>64</v>
      </c>
      <c r="I66" t="s">
        <v>1598</v>
      </c>
      <c r="J66" t="e">
        <f>VLOOKUP(Table8[[#This Row],[ProductModelID]],Table7[],2,0)</f>
        <v>#N/A</v>
      </c>
    </row>
    <row r="67" spans="8:10" x14ac:dyDescent="0.45">
      <c r="H67">
        <v>65</v>
      </c>
      <c r="I67" t="s">
        <v>1553</v>
      </c>
      <c r="J67" t="e">
        <f>VLOOKUP(Table8[[#This Row],[ProductModelID]],Table7[],2,0)</f>
        <v>#N/A</v>
      </c>
    </row>
    <row r="68" spans="8:10" x14ac:dyDescent="0.45">
      <c r="H68">
        <v>66</v>
      </c>
      <c r="I68" t="s">
        <v>1551</v>
      </c>
      <c r="J68" t="e">
        <f>VLOOKUP(Table8[[#This Row],[ProductModelID]],Table7[],2,0)</f>
        <v>#N/A</v>
      </c>
    </row>
    <row r="69" spans="8:10" x14ac:dyDescent="0.45">
      <c r="H69">
        <v>67</v>
      </c>
      <c r="I69" t="s">
        <v>1555</v>
      </c>
      <c r="J69" t="e">
        <f>VLOOKUP(Table8[[#This Row],[ProductModelID]],Table7[],2,0)</f>
        <v>#N/A</v>
      </c>
    </row>
    <row r="70" spans="8:10" x14ac:dyDescent="0.45">
      <c r="H70">
        <v>68</v>
      </c>
      <c r="I70" t="s">
        <v>1600</v>
      </c>
      <c r="J70" t="e">
        <f>VLOOKUP(Table8[[#This Row],[ProductModelID]],Table7[],2,0)</f>
        <v>#N/A</v>
      </c>
    </row>
    <row r="71" spans="8:10" x14ac:dyDescent="0.45">
      <c r="H71">
        <v>69</v>
      </c>
      <c r="I71" t="s">
        <v>1602</v>
      </c>
      <c r="J71" t="e">
        <f>VLOOKUP(Table8[[#This Row],[ProductModelID]],Table7[],2,0)</f>
        <v>#N/A</v>
      </c>
    </row>
    <row r="72" spans="8:10" x14ac:dyDescent="0.45">
      <c r="H72">
        <v>70</v>
      </c>
      <c r="I72" t="s">
        <v>1604</v>
      </c>
      <c r="J72" t="e">
        <f>VLOOKUP(Table8[[#This Row],[ProductModelID]],Table7[],2,0)</f>
        <v>#N/A</v>
      </c>
    </row>
    <row r="73" spans="8:10" x14ac:dyDescent="0.45">
      <c r="H73">
        <v>71</v>
      </c>
      <c r="I73" t="s">
        <v>1807</v>
      </c>
      <c r="J73" t="e">
        <f>VLOOKUP(Table8[[#This Row],[ProductModelID]],Table7[],2,0)</f>
        <v>#N/A</v>
      </c>
    </row>
    <row r="74" spans="8:10" x14ac:dyDescent="0.45">
      <c r="H74">
        <v>72</v>
      </c>
      <c r="I74" t="s">
        <v>1808</v>
      </c>
      <c r="J74" t="e">
        <f>VLOOKUP(Table8[[#This Row],[ProductModelID]],Table7[],2,0)</f>
        <v>#N/A</v>
      </c>
    </row>
    <row r="75" spans="8:10" x14ac:dyDescent="0.45">
      <c r="H75">
        <v>73</v>
      </c>
      <c r="I75" t="s">
        <v>1809</v>
      </c>
      <c r="J75" t="e">
        <f>VLOOKUP(Table8[[#This Row],[ProductModelID]],Table7[],2,0)</f>
        <v>#N/A</v>
      </c>
    </row>
    <row r="76" spans="8:10" x14ac:dyDescent="0.45">
      <c r="H76">
        <v>74</v>
      </c>
      <c r="I76" t="s">
        <v>1810</v>
      </c>
      <c r="J76" t="e">
        <f>VLOOKUP(Table8[[#This Row],[ProductModelID]],Table7[],2,0)</f>
        <v>#N/A</v>
      </c>
    </row>
    <row r="77" spans="8:10" x14ac:dyDescent="0.45">
      <c r="H77">
        <v>75</v>
      </c>
      <c r="I77" t="s">
        <v>1811</v>
      </c>
      <c r="J77" t="e">
        <f>VLOOKUP(Table8[[#This Row],[ProductModelID]],Table7[],2,0)</f>
        <v>#N/A</v>
      </c>
    </row>
    <row r="78" spans="8:10" x14ac:dyDescent="0.45">
      <c r="H78">
        <v>76</v>
      </c>
      <c r="I78" t="s">
        <v>1812</v>
      </c>
      <c r="J78" t="e">
        <f>VLOOKUP(Table8[[#This Row],[ProductModelID]],Table7[],2,0)</f>
        <v>#N/A</v>
      </c>
    </row>
    <row r="79" spans="8:10" x14ac:dyDescent="0.45">
      <c r="H79">
        <v>77</v>
      </c>
      <c r="I79" t="s">
        <v>1376</v>
      </c>
      <c r="J79" t="e">
        <f>VLOOKUP(Table8[[#This Row],[ProductModelID]],Table7[],2,0)</f>
        <v>#N/A</v>
      </c>
    </row>
    <row r="80" spans="8:10" x14ac:dyDescent="0.45">
      <c r="H80">
        <v>78</v>
      </c>
      <c r="I80" t="s">
        <v>1378</v>
      </c>
      <c r="J80" t="e">
        <f>VLOOKUP(Table8[[#This Row],[ProductModelID]],Table7[],2,0)</f>
        <v>#N/A</v>
      </c>
    </row>
    <row r="81" spans="8:10" x14ac:dyDescent="0.45">
      <c r="H81">
        <v>79</v>
      </c>
      <c r="I81" t="s">
        <v>1813</v>
      </c>
      <c r="J81" t="e">
        <f>VLOOKUP(Table8[[#This Row],[ProductModelID]],Table7[],2,0)</f>
        <v>#N/A</v>
      </c>
    </row>
    <row r="82" spans="8:10" x14ac:dyDescent="0.45">
      <c r="H82">
        <v>80</v>
      </c>
      <c r="I82" t="s">
        <v>1814</v>
      </c>
      <c r="J82" t="e">
        <f>VLOOKUP(Table8[[#This Row],[ProductModelID]],Table7[],2,0)</f>
        <v>#N/A</v>
      </c>
    </row>
    <row r="83" spans="8:10" x14ac:dyDescent="0.45">
      <c r="H83">
        <v>81</v>
      </c>
      <c r="I83" t="s">
        <v>1815</v>
      </c>
      <c r="J83" t="e">
        <f>VLOOKUP(Table8[[#This Row],[ProductModelID]],Table7[],2,0)</f>
        <v>#N/A</v>
      </c>
    </row>
    <row r="84" spans="8:10" x14ac:dyDescent="0.45">
      <c r="H84">
        <v>82</v>
      </c>
      <c r="I84" t="s">
        <v>1816</v>
      </c>
      <c r="J84" t="e">
        <f>VLOOKUP(Table8[[#This Row],[ProductModelID]],Table7[],2,0)</f>
        <v>#N/A</v>
      </c>
    </row>
    <row r="85" spans="8:10" x14ac:dyDescent="0.45">
      <c r="H85">
        <v>83</v>
      </c>
      <c r="I85" t="s">
        <v>1817</v>
      </c>
      <c r="J85" t="e">
        <f>VLOOKUP(Table8[[#This Row],[ProductModelID]],Table7[],2,0)</f>
        <v>#N/A</v>
      </c>
    </row>
    <row r="86" spans="8:10" x14ac:dyDescent="0.45">
      <c r="H86">
        <v>84</v>
      </c>
      <c r="I86" t="s">
        <v>1818</v>
      </c>
      <c r="J86" t="e">
        <f>VLOOKUP(Table8[[#This Row],[ProductModelID]],Table7[],2,0)</f>
        <v>#N/A</v>
      </c>
    </row>
    <row r="87" spans="8:10" x14ac:dyDescent="0.45">
      <c r="H87">
        <v>85</v>
      </c>
      <c r="I87" t="s">
        <v>1579</v>
      </c>
      <c r="J87" t="e">
        <f>VLOOKUP(Table8[[#This Row],[ProductModelID]],Table7[],2,0)</f>
        <v>#N/A</v>
      </c>
    </row>
    <row r="88" spans="8:10" x14ac:dyDescent="0.45">
      <c r="H88">
        <v>86</v>
      </c>
      <c r="I88" t="s">
        <v>1581</v>
      </c>
      <c r="J88" t="e">
        <f>VLOOKUP(Table8[[#This Row],[ProductModelID]],Table7[],2,0)</f>
        <v>#N/A</v>
      </c>
    </row>
    <row r="89" spans="8:10" x14ac:dyDescent="0.45">
      <c r="H89">
        <v>87</v>
      </c>
      <c r="I89" t="s">
        <v>1583</v>
      </c>
      <c r="J89" t="e">
        <f>VLOOKUP(Table8[[#This Row],[ProductModelID]],Table7[],2,0)</f>
        <v>#N/A</v>
      </c>
    </row>
    <row r="90" spans="8:10" x14ac:dyDescent="0.45">
      <c r="H90">
        <v>88</v>
      </c>
      <c r="I90" t="s">
        <v>1585</v>
      </c>
      <c r="J90" t="e">
        <f>VLOOKUP(Table8[[#This Row],[ProductModelID]],Table7[],2,0)</f>
        <v>#N/A</v>
      </c>
    </row>
    <row r="91" spans="8:10" x14ac:dyDescent="0.45">
      <c r="H91">
        <v>89</v>
      </c>
      <c r="I91" t="s">
        <v>1587</v>
      </c>
      <c r="J91" t="e">
        <f>VLOOKUP(Table8[[#This Row],[ProductModelID]],Table7[],2,0)</f>
        <v>#N/A</v>
      </c>
    </row>
    <row r="92" spans="8:10" x14ac:dyDescent="0.45">
      <c r="H92">
        <v>90</v>
      </c>
      <c r="I92" t="s">
        <v>1589</v>
      </c>
      <c r="J92" t="e">
        <f>VLOOKUP(Table8[[#This Row],[ProductModelID]],Table7[],2,0)</f>
        <v>#N/A</v>
      </c>
    </row>
    <row r="93" spans="8:10" x14ac:dyDescent="0.45">
      <c r="H93">
        <v>91</v>
      </c>
      <c r="I93" t="s">
        <v>1591</v>
      </c>
      <c r="J93" t="e">
        <f>VLOOKUP(Table8[[#This Row],[ProductModelID]],Table7[],2,0)</f>
        <v>#N/A</v>
      </c>
    </row>
    <row r="94" spans="8:10" x14ac:dyDescent="0.45">
      <c r="H94">
        <v>92</v>
      </c>
      <c r="I94" t="s">
        <v>1565</v>
      </c>
      <c r="J94" t="e">
        <f>VLOOKUP(Table8[[#This Row],[ProductModelID]],Table7[],2,0)</f>
        <v>#N/A</v>
      </c>
    </row>
    <row r="95" spans="8:10" x14ac:dyDescent="0.45">
      <c r="H95">
        <v>93</v>
      </c>
      <c r="I95" t="s">
        <v>1567</v>
      </c>
      <c r="J95" t="e">
        <f>VLOOKUP(Table8[[#This Row],[ProductModelID]],Table7[],2,0)</f>
        <v>#N/A</v>
      </c>
    </row>
    <row r="96" spans="8:10" x14ac:dyDescent="0.45">
      <c r="H96">
        <v>94</v>
      </c>
      <c r="I96" t="s">
        <v>1569</v>
      </c>
      <c r="J96" t="e">
        <f>VLOOKUP(Table8[[#This Row],[ProductModelID]],Table7[],2,0)</f>
        <v>#N/A</v>
      </c>
    </row>
    <row r="97" spans="8:10" x14ac:dyDescent="0.45">
      <c r="H97">
        <v>95</v>
      </c>
      <c r="I97" t="s">
        <v>1712</v>
      </c>
      <c r="J97" t="e">
        <f>VLOOKUP(Table8[[#This Row],[ProductModelID]],Table7[],2,0)</f>
        <v>#N/A</v>
      </c>
    </row>
    <row r="98" spans="8:10" x14ac:dyDescent="0.45">
      <c r="H98">
        <v>96</v>
      </c>
      <c r="I98" t="s">
        <v>1714</v>
      </c>
      <c r="J98" t="e">
        <f>VLOOKUP(Table8[[#This Row],[ProductModelID]],Table7[],2,0)</f>
        <v>#N/A</v>
      </c>
    </row>
    <row r="99" spans="8:10" x14ac:dyDescent="0.45">
      <c r="H99">
        <v>97</v>
      </c>
      <c r="I99" t="s">
        <v>1716</v>
      </c>
      <c r="J99" t="e">
        <f>VLOOKUP(Table8[[#This Row],[ProductModelID]],Table7[],2,0)</f>
        <v>#N/A</v>
      </c>
    </row>
    <row r="100" spans="8:10" x14ac:dyDescent="0.45">
      <c r="H100">
        <v>98</v>
      </c>
      <c r="I100" t="s">
        <v>1628</v>
      </c>
      <c r="J100" t="e">
        <f>VLOOKUP(Table8[[#This Row],[ProductModelID]],Table7[],2,0)</f>
        <v>#N/A</v>
      </c>
    </row>
    <row r="101" spans="8:10" x14ac:dyDescent="0.45">
      <c r="H101">
        <v>99</v>
      </c>
      <c r="I101" t="s">
        <v>1622</v>
      </c>
      <c r="J101" t="e">
        <f>VLOOKUP(Table8[[#This Row],[ProductModelID]],Table7[],2,0)</f>
        <v>#N/A</v>
      </c>
    </row>
    <row r="102" spans="8:10" x14ac:dyDescent="0.45">
      <c r="H102">
        <v>100</v>
      </c>
      <c r="I102" t="s">
        <v>1624</v>
      </c>
      <c r="J102" t="e">
        <f>VLOOKUP(Table8[[#This Row],[ProductModelID]],Table7[],2,0)</f>
        <v>#N/A</v>
      </c>
    </row>
    <row r="103" spans="8:10" x14ac:dyDescent="0.45">
      <c r="H103">
        <v>101</v>
      </c>
      <c r="I103" t="s">
        <v>1626</v>
      </c>
      <c r="J103" t="e">
        <f>VLOOKUP(Table8[[#This Row],[ProductModelID]],Table7[],2,0)</f>
        <v>#N/A</v>
      </c>
    </row>
    <row r="104" spans="8:10" x14ac:dyDescent="0.45">
      <c r="H104">
        <v>102</v>
      </c>
      <c r="I104" t="s">
        <v>1620</v>
      </c>
      <c r="J104" t="e">
        <f>VLOOKUP(Table8[[#This Row],[ProductModelID]],Table7[],2,0)</f>
        <v>#N/A</v>
      </c>
    </row>
    <row r="105" spans="8:10" x14ac:dyDescent="0.45">
      <c r="H105">
        <v>103</v>
      </c>
      <c r="I105" t="s">
        <v>1614</v>
      </c>
      <c r="J105" t="e">
        <f>VLOOKUP(Table8[[#This Row],[ProductModelID]],Table7[],2,0)</f>
        <v>#N/A</v>
      </c>
    </row>
    <row r="106" spans="8:10" x14ac:dyDescent="0.45">
      <c r="H106">
        <v>104</v>
      </c>
      <c r="I106" t="s">
        <v>1326</v>
      </c>
      <c r="J106" t="e">
        <f>VLOOKUP(Table8[[#This Row],[ProductModelID]],Table7[],2,0)</f>
        <v>#N/A</v>
      </c>
    </row>
    <row r="107" spans="8:10" x14ac:dyDescent="0.45">
      <c r="H107">
        <v>105</v>
      </c>
      <c r="I107" t="s">
        <v>1328</v>
      </c>
      <c r="J107" t="e">
        <f>VLOOKUP(Table8[[#This Row],[ProductModelID]],Table7[],2,0)</f>
        <v>#N/A</v>
      </c>
    </row>
    <row r="108" spans="8:10" x14ac:dyDescent="0.45">
      <c r="H108">
        <v>106</v>
      </c>
      <c r="I108" t="s">
        <v>1330</v>
      </c>
      <c r="J108" t="e">
        <f>VLOOKUP(Table8[[#This Row],[ProductModelID]],Table7[],2,0)</f>
        <v>#N/A</v>
      </c>
    </row>
    <row r="109" spans="8:10" x14ac:dyDescent="0.45">
      <c r="H109">
        <v>107</v>
      </c>
      <c r="I109" t="s">
        <v>1819</v>
      </c>
      <c r="J109" t="e">
        <f>VLOOKUP(Table8[[#This Row],[ProductModelID]],Table7[],2,0)</f>
        <v>#N/A</v>
      </c>
    </row>
    <row r="110" spans="8:10" x14ac:dyDescent="0.45">
      <c r="H110">
        <v>108</v>
      </c>
      <c r="I110" t="s">
        <v>1820</v>
      </c>
      <c r="J110" t="e">
        <f>VLOOKUP(Table8[[#This Row],[ProductModelID]],Table7[],2,0)</f>
        <v>#N/A</v>
      </c>
    </row>
    <row r="111" spans="8:10" x14ac:dyDescent="0.45">
      <c r="H111">
        <v>109</v>
      </c>
      <c r="I111" t="s">
        <v>1417</v>
      </c>
      <c r="J111" t="e">
        <f>VLOOKUP(Table8[[#This Row],[ProductModelID]],Table7[],2,0)</f>
        <v>#N/A</v>
      </c>
    </row>
    <row r="112" spans="8:10" x14ac:dyDescent="0.45">
      <c r="H112">
        <v>110</v>
      </c>
      <c r="I112" t="s">
        <v>1419</v>
      </c>
      <c r="J112" t="e">
        <f>VLOOKUP(Table8[[#This Row],[ProductModelID]],Table7[],2,0)</f>
        <v>#N/A</v>
      </c>
    </row>
    <row r="113" spans="8:10" x14ac:dyDescent="0.45">
      <c r="H113">
        <v>111</v>
      </c>
      <c r="I113" t="s">
        <v>1821</v>
      </c>
      <c r="J113" t="e">
        <f>VLOOKUP(Table8[[#This Row],[ProductModelID]],Table7[],2,0)</f>
        <v>#N/A</v>
      </c>
    </row>
    <row r="114" spans="8:10" x14ac:dyDescent="0.45">
      <c r="H114">
        <v>112</v>
      </c>
      <c r="I114" t="s">
        <v>1465</v>
      </c>
      <c r="J114" t="e">
        <f>VLOOKUP(Table8[[#This Row],[ProductModelID]],Table7[],2,0)</f>
        <v>#N/A</v>
      </c>
    </row>
    <row r="115" spans="8:10" x14ac:dyDescent="0.45">
      <c r="H115">
        <v>113</v>
      </c>
      <c r="I115" t="s">
        <v>1467</v>
      </c>
      <c r="J115" t="e">
        <f>VLOOKUP(Table8[[#This Row],[ProductModelID]],Table7[],2,0)</f>
        <v>#N/A</v>
      </c>
    </row>
    <row r="116" spans="8:10" x14ac:dyDescent="0.45">
      <c r="H116">
        <v>114</v>
      </c>
      <c r="I116" t="s">
        <v>1822</v>
      </c>
      <c r="J116" t="e">
        <f>VLOOKUP(Table8[[#This Row],[ProductModelID]],Table7[],2,0)</f>
        <v>#N/A</v>
      </c>
    </row>
    <row r="117" spans="8:10" x14ac:dyDescent="0.45">
      <c r="H117">
        <v>115</v>
      </c>
      <c r="I117" t="s">
        <v>1409</v>
      </c>
      <c r="J117" t="e">
        <f>VLOOKUP(Table8[[#This Row],[ProductModelID]],Table7[],2,0)</f>
        <v>#N/A</v>
      </c>
    </row>
    <row r="118" spans="8:10" x14ac:dyDescent="0.45">
      <c r="H118">
        <v>116</v>
      </c>
      <c r="I118" t="s">
        <v>1411</v>
      </c>
      <c r="J118" t="e">
        <f>VLOOKUP(Table8[[#This Row],[ProductModelID]],Table7[],2,0)</f>
        <v>#N/A</v>
      </c>
    </row>
    <row r="119" spans="8:10" x14ac:dyDescent="0.45">
      <c r="H119">
        <v>117</v>
      </c>
      <c r="I119" t="s">
        <v>1413</v>
      </c>
      <c r="J119" t="e">
        <f>VLOOKUP(Table8[[#This Row],[ProductModelID]],Table7[],2,0)</f>
        <v>#N/A</v>
      </c>
    </row>
    <row r="120" spans="8:10" x14ac:dyDescent="0.45">
      <c r="H120">
        <v>118</v>
      </c>
      <c r="I120" t="s">
        <v>1475</v>
      </c>
      <c r="J120" t="e">
        <f>VLOOKUP(Table8[[#This Row],[ProductModelID]],Table7[],2,0)</f>
        <v>#N/A</v>
      </c>
    </row>
    <row r="121" spans="8:10" x14ac:dyDescent="0.45">
      <c r="H121">
        <v>119</v>
      </c>
      <c r="I121" t="s">
        <v>1823</v>
      </c>
      <c r="J121" t="e">
        <f>VLOOKUP(Table8[[#This Row],[ProductModelID]],Table7[],2,0)</f>
        <v>#N/A</v>
      </c>
    </row>
    <row r="122" spans="8:10" x14ac:dyDescent="0.45">
      <c r="H122">
        <v>120</v>
      </c>
      <c r="I122" t="s">
        <v>1824</v>
      </c>
      <c r="J122" t="e">
        <f>VLOOKUP(Table8[[#This Row],[ProductModelID]],Table7[],2,0)</f>
        <v>#N/A</v>
      </c>
    </row>
    <row r="123" spans="8:10" x14ac:dyDescent="0.45">
      <c r="H123">
        <v>121</v>
      </c>
      <c r="I123" t="s">
        <v>1479</v>
      </c>
      <c r="J123" t="e">
        <f>VLOOKUP(Table8[[#This Row],[ProductModelID]],Table7[],2,0)</f>
        <v>#N/A</v>
      </c>
    </row>
    <row r="124" spans="8:10" x14ac:dyDescent="0.45">
      <c r="H124">
        <v>122</v>
      </c>
      <c r="I124" t="s">
        <v>1481</v>
      </c>
      <c r="J124" t="e">
        <f>VLOOKUP(Table8[[#This Row],[ProductModelID]],Table7[],2,0)</f>
        <v>#N/A</v>
      </c>
    </row>
    <row r="125" spans="8:10" x14ac:dyDescent="0.45">
      <c r="H125">
        <v>123</v>
      </c>
      <c r="I125" t="s">
        <v>1368</v>
      </c>
      <c r="J125" t="e">
        <f>VLOOKUP(Table8[[#This Row],[ProductModelID]],Table7[],2,0)</f>
        <v>#N/A</v>
      </c>
    </row>
    <row r="126" spans="8:10" x14ac:dyDescent="0.45">
      <c r="H126">
        <v>124</v>
      </c>
      <c r="I126" t="s">
        <v>1370</v>
      </c>
      <c r="J126" t="e">
        <f>VLOOKUP(Table8[[#This Row],[ProductModelID]],Table7[],2,0)</f>
        <v>#N/A</v>
      </c>
    </row>
    <row r="127" spans="8:10" x14ac:dyDescent="0.45">
      <c r="H127">
        <v>125</v>
      </c>
      <c r="I127" t="s">
        <v>1372</v>
      </c>
      <c r="J127" t="e">
        <f>VLOOKUP(Table8[[#This Row],[ProductModelID]],Table7[],2,0)</f>
        <v>#N/A</v>
      </c>
    </row>
    <row r="128" spans="8:10" x14ac:dyDescent="0.45">
      <c r="H128">
        <v>126</v>
      </c>
      <c r="I128" t="s">
        <v>1374</v>
      </c>
      <c r="J128" t="e">
        <f>VLOOKUP(Table8[[#This Row],[ProductModelID]],Table7[],2,0)</f>
        <v>#N/A</v>
      </c>
    </row>
    <row r="129" spans="8:10" x14ac:dyDescent="0.45">
      <c r="H129">
        <v>127</v>
      </c>
      <c r="I129" t="s">
        <v>1511</v>
      </c>
      <c r="J129" t="e">
        <f>VLOOKUP(Table8[[#This Row],[ProductModelID]],Table7[],2,0)</f>
        <v>#N/A</v>
      </c>
    </row>
    <row r="130" spans="8:10" x14ac:dyDescent="0.45">
      <c r="H130">
        <v>128</v>
      </c>
      <c r="I130" t="s">
        <v>1537</v>
      </c>
      <c r="J130" t="e">
        <f>VLOOKUP(Table8[[#This Row],[ProductModelID]],Table7[],2,0)</f>
        <v>#N/A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D145-DACF-4F01-8FE8-E06AEDB857B8}">
  <dimension ref="B1:U297"/>
  <sheetViews>
    <sheetView showGridLines="0" workbookViewId="0">
      <selection activeCell="A2" sqref="A2"/>
    </sheetView>
  </sheetViews>
  <sheetFormatPr defaultRowHeight="16.5" x14ac:dyDescent="0.45"/>
  <cols>
    <col min="1" max="1" width="3.5" customWidth="1"/>
    <col min="2" max="2" width="3.33203125" bestFit="1" customWidth="1"/>
    <col min="3" max="3" width="12" bestFit="1" customWidth="1"/>
    <col min="5" max="5" width="16.83203125" customWidth="1"/>
    <col min="7" max="7" width="14.5" customWidth="1"/>
    <col min="8" max="8" width="10.08203125" customWidth="1"/>
    <col min="10" max="10" width="9.08203125" customWidth="1"/>
    <col min="11" max="11" width="19.5" customWidth="1"/>
    <col min="12" max="12" width="17.08203125" customWidth="1"/>
    <col min="13" max="13" width="18.5" bestFit="1" customWidth="1"/>
    <col min="14" max="14" width="24.25" bestFit="1" customWidth="1"/>
    <col min="15" max="15" width="3.5" customWidth="1"/>
    <col min="16" max="16" width="3.33203125" bestFit="1" customWidth="1"/>
    <col min="17" max="17" width="10.5" bestFit="1" customWidth="1"/>
    <col min="18" max="18" width="18.5" bestFit="1" customWidth="1"/>
    <col min="19" max="19" width="14.58203125" bestFit="1" customWidth="1"/>
    <col min="20" max="20" width="14.08203125" bestFit="1" customWidth="1"/>
    <col min="21" max="21" width="15.25" bestFit="1" customWidth="1"/>
  </cols>
  <sheetData>
    <row r="1" spans="2:21" x14ac:dyDescent="0.45">
      <c r="M1" s="5" t="s">
        <v>880</v>
      </c>
      <c r="N1" s="5" t="s">
        <v>881</v>
      </c>
      <c r="S1" s="5" t="s">
        <v>880</v>
      </c>
      <c r="T1" s="5" t="s">
        <v>881</v>
      </c>
      <c r="U1" s="5" t="s">
        <v>1829</v>
      </c>
    </row>
    <row r="2" spans="2:21" x14ac:dyDescent="0.45">
      <c r="B2" s="5" t="s">
        <v>88</v>
      </c>
      <c r="C2" t="s">
        <v>1114</v>
      </c>
      <c r="D2" t="s">
        <v>1115</v>
      </c>
      <c r="E2" t="s">
        <v>1116</v>
      </c>
      <c r="F2" t="s">
        <v>1117</v>
      </c>
      <c r="G2" t="s">
        <v>1118</v>
      </c>
      <c r="H2" t="s">
        <v>1119</v>
      </c>
      <c r="I2" t="s">
        <v>1120</v>
      </c>
      <c r="J2" t="s">
        <v>1045</v>
      </c>
      <c r="K2" t="s">
        <v>1121</v>
      </c>
      <c r="L2" t="s">
        <v>1122</v>
      </c>
      <c r="M2" t="s">
        <v>1765</v>
      </c>
      <c r="N2" t="s">
        <v>1825</v>
      </c>
      <c r="P2" s="5" t="s">
        <v>155</v>
      </c>
      <c r="Q2" t="s">
        <v>1117</v>
      </c>
      <c r="R2" t="s">
        <v>1765</v>
      </c>
      <c r="S2" t="s">
        <v>1826</v>
      </c>
      <c r="T2" t="s">
        <v>1827</v>
      </c>
      <c r="U2" t="s">
        <v>1828</v>
      </c>
    </row>
    <row r="3" spans="2:21" x14ac:dyDescent="0.45">
      <c r="C3">
        <v>680</v>
      </c>
      <c r="D3" t="s">
        <v>1123</v>
      </c>
      <c r="E3" t="s">
        <v>1124</v>
      </c>
      <c r="F3" t="s">
        <v>1125</v>
      </c>
      <c r="G3">
        <v>1059.31</v>
      </c>
      <c r="H3">
        <v>1431.5</v>
      </c>
      <c r="I3">
        <v>58</v>
      </c>
      <c r="J3">
        <v>1016.04</v>
      </c>
      <c r="K3">
        <v>18</v>
      </c>
      <c r="L3">
        <v>6</v>
      </c>
      <c r="M3" s="6"/>
      <c r="N3" s="6"/>
      <c r="Q3" t="s">
        <v>1125</v>
      </c>
      <c r="R3" t="s">
        <v>1735</v>
      </c>
      <c r="S3" s="10"/>
      <c r="T3" s="10"/>
      <c r="U3" s="10"/>
    </row>
    <row r="4" spans="2:21" x14ac:dyDescent="0.45">
      <c r="C4">
        <v>706</v>
      </c>
      <c r="D4" t="s">
        <v>1126</v>
      </c>
      <c r="E4" t="s">
        <v>1127</v>
      </c>
      <c r="F4" t="s">
        <v>1128</v>
      </c>
      <c r="G4">
        <v>1059.31</v>
      </c>
      <c r="H4">
        <v>1431.5</v>
      </c>
      <c r="I4">
        <v>58</v>
      </c>
      <c r="J4">
        <v>1016.04</v>
      </c>
      <c r="K4">
        <v>18</v>
      </c>
      <c r="L4">
        <v>6</v>
      </c>
      <c r="M4" s="6"/>
      <c r="N4" s="6"/>
      <c r="Q4" t="s">
        <v>1125</v>
      </c>
      <c r="R4" t="s">
        <v>1747</v>
      </c>
      <c r="S4" s="10"/>
      <c r="T4" s="10"/>
      <c r="U4" s="10"/>
    </row>
    <row r="5" spans="2:21" x14ac:dyDescent="0.45">
      <c r="C5">
        <v>707</v>
      </c>
      <c r="D5" t="s">
        <v>1129</v>
      </c>
      <c r="E5" t="s">
        <v>1130</v>
      </c>
      <c r="F5" t="s">
        <v>1128</v>
      </c>
      <c r="G5">
        <v>13.0863</v>
      </c>
      <c r="H5">
        <v>34.99</v>
      </c>
      <c r="I5" t="s">
        <v>1131</v>
      </c>
      <c r="J5" t="s">
        <v>1131</v>
      </c>
      <c r="K5">
        <v>35</v>
      </c>
      <c r="L5">
        <v>33</v>
      </c>
      <c r="M5" s="6"/>
      <c r="N5" s="6"/>
      <c r="Q5" t="s">
        <v>1125</v>
      </c>
      <c r="R5" t="s">
        <v>1758</v>
      </c>
      <c r="S5" s="10"/>
      <c r="T5" s="10"/>
      <c r="U5" s="10"/>
    </row>
    <row r="6" spans="2:21" x14ac:dyDescent="0.45">
      <c r="C6">
        <v>708</v>
      </c>
      <c r="D6" t="s">
        <v>1132</v>
      </c>
      <c r="E6" t="s">
        <v>1133</v>
      </c>
      <c r="F6" t="s">
        <v>1125</v>
      </c>
      <c r="G6">
        <v>13.0863</v>
      </c>
      <c r="H6">
        <v>34.99</v>
      </c>
      <c r="I6" t="s">
        <v>1131</v>
      </c>
      <c r="J6" t="s">
        <v>1131</v>
      </c>
      <c r="K6">
        <v>35</v>
      </c>
      <c r="L6">
        <v>33</v>
      </c>
      <c r="M6" s="6"/>
      <c r="N6" s="6"/>
      <c r="Q6" t="s">
        <v>1125</v>
      </c>
      <c r="R6" t="s">
        <v>1728</v>
      </c>
      <c r="S6" s="10"/>
      <c r="T6" s="10"/>
      <c r="U6" s="10"/>
    </row>
    <row r="7" spans="2:21" x14ac:dyDescent="0.45">
      <c r="C7">
        <v>709</v>
      </c>
      <c r="D7" t="s">
        <v>1134</v>
      </c>
      <c r="E7" t="s">
        <v>1135</v>
      </c>
      <c r="F7" t="s">
        <v>1136</v>
      </c>
      <c r="G7">
        <v>3.3963000000000001</v>
      </c>
      <c r="H7">
        <v>9.5</v>
      </c>
      <c r="I7" t="s">
        <v>59</v>
      </c>
      <c r="J7" t="s">
        <v>1131</v>
      </c>
      <c r="K7">
        <v>27</v>
      </c>
      <c r="L7">
        <v>18</v>
      </c>
      <c r="M7" s="6"/>
      <c r="N7" s="6"/>
      <c r="Q7" t="s">
        <v>1125</v>
      </c>
      <c r="R7" t="s">
        <v>1739</v>
      </c>
      <c r="S7" s="10"/>
      <c r="T7" s="10"/>
      <c r="U7" s="10"/>
    </row>
    <row r="8" spans="2:21" x14ac:dyDescent="0.45">
      <c r="C8">
        <v>710</v>
      </c>
      <c r="D8" t="s">
        <v>1137</v>
      </c>
      <c r="E8" t="s">
        <v>1138</v>
      </c>
      <c r="F8" t="s">
        <v>1136</v>
      </c>
      <c r="G8">
        <v>3.3963000000000001</v>
      </c>
      <c r="H8">
        <v>9.5</v>
      </c>
      <c r="I8" t="s">
        <v>57</v>
      </c>
      <c r="J8" t="s">
        <v>1131</v>
      </c>
      <c r="K8">
        <v>27</v>
      </c>
      <c r="L8">
        <v>18</v>
      </c>
      <c r="M8" s="6"/>
      <c r="N8" s="6"/>
      <c r="Q8" t="s">
        <v>1125</v>
      </c>
      <c r="R8" t="s">
        <v>1729</v>
      </c>
      <c r="S8" s="10"/>
      <c r="T8" s="10"/>
      <c r="U8" s="10"/>
    </row>
    <row r="9" spans="2:21" x14ac:dyDescent="0.45">
      <c r="C9">
        <v>711</v>
      </c>
      <c r="D9" t="s">
        <v>1139</v>
      </c>
      <c r="E9" t="s">
        <v>1140</v>
      </c>
      <c r="F9" t="s">
        <v>1141</v>
      </c>
      <c r="G9">
        <v>13.0863</v>
      </c>
      <c r="H9">
        <v>34.99</v>
      </c>
      <c r="I9" t="s">
        <v>1131</v>
      </c>
      <c r="J9" t="s">
        <v>1131</v>
      </c>
      <c r="K9">
        <v>35</v>
      </c>
      <c r="L9">
        <v>33</v>
      </c>
      <c r="M9" s="6"/>
      <c r="N9" s="6"/>
      <c r="Q9" t="s">
        <v>1125</v>
      </c>
      <c r="R9" t="s">
        <v>1741</v>
      </c>
      <c r="S9" s="10"/>
      <c r="T9" s="10"/>
      <c r="U9" s="10"/>
    </row>
    <row r="10" spans="2:21" x14ac:dyDescent="0.45">
      <c r="C10">
        <v>712</v>
      </c>
      <c r="D10" t="s">
        <v>1142</v>
      </c>
      <c r="E10" t="s">
        <v>1143</v>
      </c>
      <c r="F10" t="s">
        <v>1144</v>
      </c>
      <c r="G10">
        <v>6.9222999999999999</v>
      </c>
      <c r="H10">
        <v>8.99</v>
      </c>
      <c r="I10" t="s">
        <v>1131</v>
      </c>
      <c r="J10" t="s">
        <v>1131</v>
      </c>
      <c r="K10">
        <v>23</v>
      </c>
      <c r="L10">
        <v>2</v>
      </c>
      <c r="M10" s="6"/>
      <c r="N10" s="6"/>
      <c r="Q10" t="s">
        <v>1125</v>
      </c>
      <c r="R10" t="s">
        <v>1749</v>
      </c>
      <c r="S10" s="10"/>
      <c r="T10" s="10"/>
      <c r="U10" s="10"/>
    </row>
    <row r="11" spans="2:21" x14ac:dyDescent="0.45">
      <c r="C11">
        <v>713</v>
      </c>
      <c r="D11" t="s">
        <v>1145</v>
      </c>
      <c r="E11" t="s">
        <v>1146</v>
      </c>
      <c r="F11" t="s">
        <v>1144</v>
      </c>
      <c r="G11">
        <v>38.4923</v>
      </c>
      <c r="H11">
        <v>49.99</v>
      </c>
      <c r="I11" t="s">
        <v>71</v>
      </c>
      <c r="J11" t="s">
        <v>1131</v>
      </c>
      <c r="K11">
        <v>25</v>
      </c>
      <c r="L11">
        <v>11</v>
      </c>
      <c r="M11" s="6"/>
      <c r="N11" s="6"/>
      <c r="Q11" t="s">
        <v>1125</v>
      </c>
      <c r="R11" t="s">
        <v>1751</v>
      </c>
      <c r="S11" s="10"/>
      <c r="T11" s="10"/>
      <c r="U11" s="10"/>
    </row>
    <row r="12" spans="2:21" x14ac:dyDescent="0.45">
      <c r="C12">
        <v>714</v>
      </c>
      <c r="D12" t="s">
        <v>1147</v>
      </c>
      <c r="E12" t="s">
        <v>1148</v>
      </c>
      <c r="F12" t="s">
        <v>1144</v>
      </c>
      <c r="G12">
        <v>38.4923</v>
      </c>
      <c r="H12">
        <v>49.99</v>
      </c>
      <c r="I12" t="s">
        <v>59</v>
      </c>
      <c r="J12" t="s">
        <v>1131</v>
      </c>
      <c r="K12">
        <v>25</v>
      </c>
      <c r="L12">
        <v>11</v>
      </c>
      <c r="M12" s="6"/>
      <c r="N12" s="6"/>
      <c r="Q12" t="s">
        <v>1125</v>
      </c>
      <c r="R12" t="s">
        <v>1744</v>
      </c>
      <c r="S12" s="10"/>
      <c r="T12" s="10"/>
      <c r="U12" s="10"/>
    </row>
    <row r="13" spans="2:21" x14ac:dyDescent="0.45">
      <c r="C13">
        <v>715</v>
      </c>
      <c r="D13" t="s">
        <v>1149</v>
      </c>
      <c r="E13" t="s">
        <v>1150</v>
      </c>
      <c r="F13" t="s">
        <v>1144</v>
      </c>
      <c r="G13">
        <v>38.4923</v>
      </c>
      <c r="H13">
        <v>49.99</v>
      </c>
      <c r="I13" t="s">
        <v>57</v>
      </c>
      <c r="J13" t="s">
        <v>1131</v>
      </c>
      <c r="K13">
        <v>25</v>
      </c>
      <c r="L13">
        <v>11</v>
      </c>
      <c r="M13" s="6"/>
      <c r="N13" s="6"/>
      <c r="Q13" t="s">
        <v>1141</v>
      </c>
      <c r="R13" t="s">
        <v>1758</v>
      </c>
      <c r="S13" s="10"/>
      <c r="T13" s="10"/>
      <c r="U13" s="10"/>
    </row>
    <row r="14" spans="2:21" x14ac:dyDescent="0.45">
      <c r="C14">
        <v>716</v>
      </c>
      <c r="D14" t="s">
        <v>1151</v>
      </c>
      <c r="E14" t="s">
        <v>1152</v>
      </c>
      <c r="F14" t="s">
        <v>1144</v>
      </c>
      <c r="G14">
        <v>38.4923</v>
      </c>
      <c r="H14">
        <v>49.99</v>
      </c>
      <c r="I14" t="s">
        <v>1153</v>
      </c>
      <c r="J14" t="s">
        <v>1131</v>
      </c>
      <c r="K14">
        <v>25</v>
      </c>
      <c r="L14">
        <v>11</v>
      </c>
      <c r="M14" s="6"/>
      <c r="N14" s="6"/>
      <c r="Q14" t="s">
        <v>1141</v>
      </c>
      <c r="R14" t="s">
        <v>1730</v>
      </c>
      <c r="S14" s="10"/>
      <c r="T14" s="10"/>
      <c r="U14" s="10"/>
    </row>
    <row r="15" spans="2:21" x14ac:dyDescent="0.45">
      <c r="C15">
        <v>717</v>
      </c>
      <c r="D15" t="s">
        <v>1154</v>
      </c>
      <c r="E15" t="s">
        <v>1155</v>
      </c>
      <c r="F15" t="s">
        <v>1128</v>
      </c>
      <c r="G15">
        <v>868.63419999999996</v>
      </c>
      <c r="H15">
        <v>1431.5</v>
      </c>
      <c r="I15">
        <v>62</v>
      </c>
      <c r="J15">
        <v>1043.26</v>
      </c>
      <c r="K15">
        <v>18</v>
      </c>
      <c r="L15">
        <v>6</v>
      </c>
      <c r="M15" s="6"/>
      <c r="N15" s="6"/>
      <c r="Q15" t="s">
        <v>1141</v>
      </c>
      <c r="R15" t="s">
        <v>1743</v>
      </c>
      <c r="S15" s="10"/>
      <c r="T15" s="10"/>
      <c r="U15" s="10"/>
    </row>
    <row r="16" spans="2:21" x14ac:dyDescent="0.45">
      <c r="C16">
        <v>718</v>
      </c>
      <c r="D16" t="s">
        <v>1156</v>
      </c>
      <c r="E16" t="s">
        <v>1157</v>
      </c>
      <c r="F16" t="s">
        <v>1128</v>
      </c>
      <c r="G16">
        <v>868.63419999999996</v>
      </c>
      <c r="H16">
        <v>1431.5</v>
      </c>
      <c r="I16">
        <v>44</v>
      </c>
      <c r="J16">
        <v>961.61</v>
      </c>
      <c r="K16">
        <v>18</v>
      </c>
      <c r="L16">
        <v>6</v>
      </c>
      <c r="M16" s="6"/>
      <c r="N16" s="6"/>
      <c r="Q16" t="s">
        <v>1141</v>
      </c>
      <c r="R16" t="s">
        <v>1752</v>
      </c>
      <c r="S16" s="10"/>
      <c r="T16" s="10"/>
      <c r="U16" s="10"/>
    </row>
    <row r="17" spans="3:21" x14ac:dyDescent="0.45">
      <c r="C17">
        <v>719</v>
      </c>
      <c r="D17" t="s">
        <v>1158</v>
      </c>
      <c r="E17" t="s">
        <v>1159</v>
      </c>
      <c r="F17" t="s">
        <v>1128</v>
      </c>
      <c r="G17">
        <v>868.63419999999996</v>
      </c>
      <c r="H17">
        <v>1431.5</v>
      </c>
      <c r="I17">
        <v>48</v>
      </c>
      <c r="J17">
        <v>979.75</v>
      </c>
      <c r="K17">
        <v>18</v>
      </c>
      <c r="L17">
        <v>6</v>
      </c>
      <c r="M17" s="6"/>
      <c r="N17" s="6"/>
      <c r="Q17" t="s">
        <v>1408</v>
      </c>
      <c r="R17" t="s">
        <v>1762</v>
      </c>
      <c r="S17" s="10"/>
      <c r="T17" s="10"/>
      <c r="U17" s="10"/>
    </row>
    <row r="18" spans="3:21" x14ac:dyDescent="0.45">
      <c r="C18">
        <v>720</v>
      </c>
      <c r="D18" t="s">
        <v>1160</v>
      </c>
      <c r="E18" t="s">
        <v>1161</v>
      </c>
      <c r="F18" t="s">
        <v>1128</v>
      </c>
      <c r="G18">
        <v>868.63419999999996</v>
      </c>
      <c r="H18">
        <v>1431.5</v>
      </c>
      <c r="I18">
        <v>52</v>
      </c>
      <c r="J18">
        <v>997.9</v>
      </c>
      <c r="K18">
        <v>18</v>
      </c>
      <c r="L18">
        <v>6</v>
      </c>
      <c r="M18" s="6"/>
      <c r="N18" s="6"/>
      <c r="Q18" t="s">
        <v>1144</v>
      </c>
      <c r="R18" t="s">
        <v>1745</v>
      </c>
      <c r="S18" s="10"/>
      <c r="T18" s="10"/>
      <c r="U18" s="10"/>
    </row>
    <row r="19" spans="3:21" x14ac:dyDescent="0.45">
      <c r="C19">
        <v>721</v>
      </c>
      <c r="D19" t="s">
        <v>1162</v>
      </c>
      <c r="E19" t="s">
        <v>1163</v>
      </c>
      <c r="F19" t="s">
        <v>1128</v>
      </c>
      <c r="G19">
        <v>868.63419999999996</v>
      </c>
      <c r="H19">
        <v>1431.5</v>
      </c>
      <c r="I19">
        <v>56</v>
      </c>
      <c r="J19">
        <v>1016.04</v>
      </c>
      <c r="K19">
        <v>18</v>
      </c>
      <c r="L19">
        <v>6</v>
      </c>
      <c r="M19" s="6"/>
      <c r="N19" s="6"/>
      <c r="Q19" t="s">
        <v>1144</v>
      </c>
      <c r="R19" t="s">
        <v>1746</v>
      </c>
      <c r="S19" s="10"/>
      <c r="T19" s="10"/>
      <c r="U19" s="10"/>
    </row>
    <row r="20" spans="3:21" x14ac:dyDescent="0.45">
      <c r="C20">
        <v>722</v>
      </c>
      <c r="D20" t="s">
        <v>1164</v>
      </c>
      <c r="E20" t="s">
        <v>1165</v>
      </c>
      <c r="F20" t="s">
        <v>1125</v>
      </c>
      <c r="G20">
        <v>204.6251</v>
      </c>
      <c r="H20">
        <v>337.22</v>
      </c>
      <c r="I20">
        <v>58</v>
      </c>
      <c r="J20">
        <v>1115.83</v>
      </c>
      <c r="K20">
        <v>18</v>
      </c>
      <c r="L20">
        <v>9</v>
      </c>
      <c r="M20" s="6"/>
      <c r="N20" s="6"/>
      <c r="Q20" t="s">
        <v>1144</v>
      </c>
      <c r="R20" t="s">
        <v>1748</v>
      </c>
      <c r="S20" s="10"/>
      <c r="T20" s="10"/>
      <c r="U20" s="10"/>
    </row>
    <row r="21" spans="3:21" x14ac:dyDescent="0.45">
      <c r="C21">
        <v>723</v>
      </c>
      <c r="D21" t="s">
        <v>1166</v>
      </c>
      <c r="E21" t="s">
        <v>1167</v>
      </c>
      <c r="F21" t="s">
        <v>1125</v>
      </c>
      <c r="G21">
        <v>204.6251</v>
      </c>
      <c r="H21">
        <v>337.22</v>
      </c>
      <c r="I21">
        <v>60</v>
      </c>
      <c r="J21">
        <v>1124.9000000000001</v>
      </c>
      <c r="K21">
        <v>18</v>
      </c>
      <c r="L21">
        <v>9</v>
      </c>
      <c r="M21" s="6"/>
      <c r="N21" s="6"/>
      <c r="Q21" t="s">
        <v>1131</v>
      </c>
      <c r="R21" t="s">
        <v>1753</v>
      </c>
      <c r="S21" s="10"/>
      <c r="T21" s="10"/>
      <c r="U21" s="10"/>
    </row>
    <row r="22" spans="3:21" x14ac:dyDescent="0.45">
      <c r="C22">
        <v>724</v>
      </c>
      <c r="D22" t="s">
        <v>1168</v>
      </c>
      <c r="E22" t="s">
        <v>1169</v>
      </c>
      <c r="F22" t="s">
        <v>1125</v>
      </c>
      <c r="G22">
        <v>204.6251</v>
      </c>
      <c r="H22">
        <v>337.22</v>
      </c>
      <c r="I22">
        <v>62</v>
      </c>
      <c r="J22">
        <v>1133.98</v>
      </c>
      <c r="K22">
        <v>18</v>
      </c>
      <c r="L22">
        <v>9</v>
      </c>
      <c r="M22" s="6"/>
      <c r="N22" s="6"/>
      <c r="Q22" t="s">
        <v>1131</v>
      </c>
      <c r="R22" t="s">
        <v>1754</v>
      </c>
      <c r="S22" s="10"/>
      <c r="T22" s="10"/>
      <c r="U22" s="10"/>
    </row>
    <row r="23" spans="3:21" x14ac:dyDescent="0.45">
      <c r="C23">
        <v>725</v>
      </c>
      <c r="D23" t="s">
        <v>1170</v>
      </c>
      <c r="E23" t="s">
        <v>1171</v>
      </c>
      <c r="F23" t="s">
        <v>1128</v>
      </c>
      <c r="G23">
        <v>187.15710000000001</v>
      </c>
      <c r="H23">
        <v>337.22</v>
      </c>
      <c r="I23">
        <v>44</v>
      </c>
      <c r="J23">
        <v>1052.33</v>
      </c>
      <c r="K23">
        <v>18</v>
      </c>
      <c r="L23">
        <v>9</v>
      </c>
      <c r="M23" s="6"/>
      <c r="N23" s="6"/>
      <c r="Q23" t="s">
        <v>1131</v>
      </c>
      <c r="R23" t="s">
        <v>1755</v>
      </c>
      <c r="S23" s="10"/>
      <c r="T23" s="10"/>
      <c r="U23" s="10"/>
    </row>
    <row r="24" spans="3:21" x14ac:dyDescent="0.45">
      <c r="C24">
        <v>726</v>
      </c>
      <c r="D24" t="s">
        <v>1172</v>
      </c>
      <c r="E24" t="s">
        <v>1173</v>
      </c>
      <c r="F24" t="s">
        <v>1128</v>
      </c>
      <c r="G24">
        <v>187.15710000000001</v>
      </c>
      <c r="H24">
        <v>337.22</v>
      </c>
      <c r="I24">
        <v>48</v>
      </c>
      <c r="J24">
        <v>1070.47</v>
      </c>
      <c r="K24">
        <v>18</v>
      </c>
      <c r="L24">
        <v>9</v>
      </c>
      <c r="M24" s="6"/>
      <c r="N24" s="6"/>
      <c r="Q24" t="s">
        <v>1131</v>
      </c>
      <c r="R24" t="s">
        <v>1732</v>
      </c>
      <c r="S24" s="10"/>
      <c r="T24" s="10"/>
      <c r="U24" s="10"/>
    </row>
    <row r="25" spans="3:21" x14ac:dyDescent="0.45">
      <c r="C25">
        <v>727</v>
      </c>
      <c r="D25" t="s">
        <v>1174</v>
      </c>
      <c r="E25" t="s">
        <v>1175</v>
      </c>
      <c r="F25" t="s">
        <v>1128</v>
      </c>
      <c r="G25">
        <v>187.15710000000001</v>
      </c>
      <c r="H25">
        <v>337.22</v>
      </c>
      <c r="I25">
        <v>52</v>
      </c>
      <c r="J25">
        <v>1088.6199999999999</v>
      </c>
      <c r="K25">
        <v>18</v>
      </c>
      <c r="L25">
        <v>9</v>
      </c>
      <c r="M25" s="6"/>
      <c r="N25" s="6"/>
      <c r="Q25" t="s">
        <v>1131</v>
      </c>
      <c r="R25" t="s">
        <v>1756</v>
      </c>
      <c r="S25" s="10"/>
      <c r="T25" s="10"/>
      <c r="U25" s="10"/>
    </row>
    <row r="26" spans="3:21" x14ac:dyDescent="0.45">
      <c r="C26">
        <v>728</v>
      </c>
      <c r="D26" t="s">
        <v>1176</v>
      </c>
      <c r="E26" t="s">
        <v>1177</v>
      </c>
      <c r="F26" t="s">
        <v>1128</v>
      </c>
      <c r="G26">
        <v>187.15710000000001</v>
      </c>
      <c r="H26">
        <v>337.22</v>
      </c>
      <c r="I26">
        <v>58</v>
      </c>
      <c r="J26">
        <v>1115.83</v>
      </c>
      <c r="K26">
        <v>18</v>
      </c>
      <c r="L26">
        <v>9</v>
      </c>
      <c r="M26" s="6"/>
      <c r="N26" s="6"/>
      <c r="Q26" t="s">
        <v>1131</v>
      </c>
      <c r="R26" t="s">
        <v>1757</v>
      </c>
      <c r="S26" s="10"/>
      <c r="T26" s="10"/>
      <c r="U26" s="10"/>
    </row>
    <row r="27" spans="3:21" x14ac:dyDescent="0.45">
      <c r="C27">
        <v>729</v>
      </c>
      <c r="D27" t="s">
        <v>1178</v>
      </c>
      <c r="E27" t="s">
        <v>1179</v>
      </c>
      <c r="F27" t="s">
        <v>1128</v>
      </c>
      <c r="G27">
        <v>187.15710000000001</v>
      </c>
      <c r="H27">
        <v>337.22</v>
      </c>
      <c r="I27">
        <v>60</v>
      </c>
      <c r="J27">
        <v>1124.9000000000001</v>
      </c>
      <c r="K27">
        <v>18</v>
      </c>
      <c r="L27">
        <v>9</v>
      </c>
      <c r="M27" s="6"/>
      <c r="N27" s="6"/>
      <c r="Q27" t="s">
        <v>1131</v>
      </c>
      <c r="R27" t="s">
        <v>1737</v>
      </c>
      <c r="S27" s="10"/>
      <c r="T27" s="10"/>
      <c r="U27" s="10"/>
    </row>
    <row r="28" spans="3:21" x14ac:dyDescent="0.45">
      <c r="C28">
        <v>730</v>
      </c>
      <c r="D28" t="s">
        <v>1180</v>
      </c>
      <c r="E28" t="s">
        <v>1181</v>
      </c>
      <c r="F28" t="s">
        <v>1128</v>
      </c>
      <c r="G28">
        <v>187.15710000000001</v>
      </c>
      <c r="H28">
        <v>337.22</v>
      </c>
      <c r="I28">
        <v>62</v>
      </c>
      <c r="J28">
        <v>1133.98</v>
      </c>
      <c r="K28">
        <v>18</v>
      </c>
      <c r="L28">
        <v>9</v>
      </c>
      <c r="M28" s="6"/>
      <c r="N28" s="6"/>
      <c r="Q28" t="s">
        <v>1131</v>
      </c>
      <c r="R28" t="s">
        <v>1731</v>
      </c>
      <c r="S28" s="10"/>
      <c r="T28" s="10"/>
      <c r="U28" s="10"/>
    </row>
    <row r="29" spans="3:21" x14ac:dyDescent="0.45">
      <c r="C29">
        <v>731</v>
      </c>
      <c r="D29" t="s">
        <v>1182</v>
      </c>
      <c r="E29" t="s">
        <v>1183</v>
      </c>
      <c r="F29" t="s">
        <v>1128</v>
      </c>
      <c r="G29">
        <v>352.13940000000002</v>
      </c>
      <c r="H29">
        <v>594.83000000000004</v>
      </c>
      <c r="I29">
        <v>44</v>
      </c>
      <c r="J29">
        <v>1006.97</v>
      </c>
      <c r="K29">
        <v>18</v>
      </c>
      <c r="L29">
        <v>16</v>
      </c>
      <c r="M29" s="6"/>
      <c r="N29" s="6"/>
      <c r="Q29" t="s">
        <v>1131</v>
      </c>
      <c r="R29" t="s">
        <v>1738</v>
      </c>
      <c r="S29" s="10"/>
      <c r="T29" s="10"/>
      <c r="U29" s="10"/>
    </row>
    <row r="30" spans="3:21" x14ac:dyDescent="0.45">
      <c r="C30">
        <v>732</v>
      </c>
      <c r="D30" t="s">
        <v>1184</v>
      </c>
      <c r="E30" t="s">
        <v>1185</v>
      </c>
      <c r="F30" t="s">
        <v>1128</v>
      </c>
      <c r="G30">
        <v>352.13940000000002</v>
      </c>
      <c r="H30">
        <v>594.83000000000004</v>
      </c>
      <c r="I30">
        <v>48</v>
      </c>
      <c r="J30">
        <v>1025.1099999999999</v>
      </c>
      <c r="K30">
        <v>18</v>
      </c>
      <c r="L30">
        <v>16</v>
      </c>
      <c r="M30" s="6"/>
      <c r="N30" s="6"/>
      <c r="Q30" t="s">
        <v>1131</v>
      </c>
      <c r="R30" t="s">
        <v>1760</v>
      </c>
      <c r="S30" s="10"/>
      <c r="T30" s="10"/>
      <c r="U30" s="10"/>
    </row>
    <row r="31" spans="3:21" x14ac:dyDescent="0.45">
      <c r="C31">
        <v>733</v>
      </c>
      <c r="D31" t="s">
        <v>1186</v>
      </c>
      <c r="E31" t="s">
        <v>1187</v>
      </c>
      <c r="F31" t="s">
        <v>1128</v>
      </c>
      <c r="G31">
        <v>352.13940000000002</v>
      </c>
      <c r="H31">
        <v>594.83000000000004</v>
      </c>
      <c r="I31">
        <v>52</v>
      </c>
      <c r="J31">
        <v>1043.26</v>
      </c>
      <c r="K31">
        <v>18</v>
      </c>
      <c r="L31">
        <v>16</v>
      </c>
      <c r="M31" s="6"/>
      <c r="N31" s="6"/>
      <c r="Q31" t="s">
        <v>1131</v>
      </c>
      <c r="R31" t="s">
        <v>1761</v>
      </c>
      <c r="S31" s="10"/>
      <c r="T31" s="10"/>
      <c r="U31" s="10"/>
    </row>
    <row r="32" spans="3:21" x14ac:dyDescent="0.45">
      <c r="C32">
        <v>734</v>
      </c>
      <c r="D32" t="s">
        <v>1188</v>
      </c>
      <c r="E32" t="s">
        <v>1189</v>
      </c>
      <c r="F32" t="s">
        <v>1128</v>
      </c>
      <c r="G32">
        <v>352.13940000000002</v>
      </c>
      <c r="H32">
        <v>594.83000000000004</v>
      </c>
      <c r="I32">
        <v>58</v>
      </c>
      <c r="J32">
        <v>1070.47</v>
      </c>
      <c r="K32">
        <v>18</v>
      </c>
      <c r="L32">
        <v>16</v>
      </c>
      <c r="M32" s="6"/>
      <c r="N32" s="6"/>
      <c r="Q32" t="s">
        <v>1131</v>
      </c>
      <c r="R32" t="s">
        <v>1763</v>
      </c>
      <c r="S32" s="10"/>
      <c r="T32" s="10"/>
      <c r="U32" s="10"/>
    </row>
    <row r="33" spans="3:21" x14ac:dyDescent="0.45">
      <c r="C33">
        <v>735</v>
      </c>
      <c r="D33" t="s">
        <v>1190</v>
      </c>
      <c r="E33" t="s">
        <v>1191</v>
      </c>
      <c r="F33" t="s">
        <v>1128</v>
      </c>
      <c r="G33">
        <v>352.13940000000002</v>
      </c>
      <c r="H33">
        <v>594.83000000000004</v>
      </c>
      <c r="I33">
        <v>60</v>
      </c>
      <c r="J33">
        <v>1079.54</v>
      </c>
      <c r="K33">
        <v>18</v>
      </c>
      <c r="L33">
        <v>16</v>
      </c>
      <c r="M33" s="6"/>
      <c r="N33" s="6"/>
      <c r="Q33" t="s">
        <v>1131</v>
      </c>
      <c r="R33" t="s">
        <v>1742</v>
      </c>
      <c r="S33" s="10"/>
      <c r="T33" s="10"/>
      <c r="U33" s="10"/>
    </row>
    <row r="34" spans="3:21" x14ac:dyDescent="0.45">
      <c r="C34">
        <v>736</v>
      </c>
      <c r="D34" t="s">
        <v>1192</v>
      </c>
      <c r="E34" t="s">
        <v>1193</v>
      </c>
      <c r="F34" t="s">
        <v>1125</v>
      </c>
      <c r="G34">
        <v>204.6251</v>
      </c>
      <c r="H34">
        <v>337.22</v>
      </c>
      <c r="I34">
        <v>44</v>
      </c>
      <c r="J34">
        <v>1052.33</v>
      </c>
      <c r="K34">
        <v>18</v>
      </c>
      <c r="L34">
        <v>9</v>
      </c>
      <c r="M34" s="6"/>
      <c r="N34" s="6"/>
      <c r="Q34" t="s">
        <v>1131</v>
      </c>
      <c r="R34" t="s">
        <v>1764</v>
      </c>
      <c r="S34" s="10"/>
      <c r="T34" s="10"/>
      <c r="U34" s="10"/>
    </row>
    <row r="35" spans="3:21" x14ac:dyDescent="0.45">
      <c r="C35">
        <v>737</v>
      </c>
      <c r="D35" t="s">
        <v>1194</v>
      </c>
      <c r="E35" t="s">
        <v>1195</v>
      </c>
      <c r="F35" t="s">
        <v>1125</v>
      </c>
      <c r="G35">
        <v>204.6251</v>
      </c>
      <c r="H35">
        <v>337.22</v>
      </c>
      <c r="I35">
        <v>48</v>
      </c>
      <c r="J35">
        <v>1070.47</v>
      </c>
      <c r="K35">
        <v>18</v>
      </c>
      <c r="L35">
        <v>9</v>
      </c>
      <c r="M35" s="6"/>
      <c r="N35" s="6"/>
      <c r="Q35" t="s">
        <v>1128</v>
      </c>
      <c r="R35" t="s">
        <v>1758</v>
      </c>
      <c r="S35" s="10"/>
      <c r="T35" s="10"/>
      <c r="U35" s="10"/>
    </row>
    <row r="36" spans="3:21" x14ac:dyDescent="0.45">
      <c r="C36">
        <v>738</v>
      </c>
      <c r="D36" t="s">
        <v>1196</v>
      </c>
      <c r="E36" t="s">
        <v>1197</v>
      </c>
      <c r="F36" t="s">
        <v>1125</v>
      </c>
      <c r="G36">
        <v>204.6251</v>
      </c>
      <c r="H36">
        <v>337.22</v>
      </c>
      <c r="I36">
        <v>52</v>
      </c>
      <c r="J36">
        <v>1088.6199999999999</v>
      </c>
      <c r="K36">
        <v>18</v>
      </c>
      <c r="L36">
        <v>9</v>
      </c>
      <c r="M36" s="6"/>
      <c r="N36" s="6"/>
      <c r="Q36" t="s">
        <v>1128</v>
      </c>
      <c r="R36" t="s">
        <v>1729</v>
      </c>
      <c r="S36" s="10"/>
      <c r="T36" s="10"/>
      <c r="U36" s="10"/>
    </row>
    <row r="37" spans="3:21" x14ac:dyDescent="0.45">
      <c r="C37">
        <v>739</v>
      </c>
      <c r="D37" t="s">
        <v>1198</v>
      </c>
      <c r="E37" t="s">
        <v>1199</v>
      </c>
      <c r="F37" t="s">
        <v>1200</v>
      </c>
      <c r="G37">
        <v>747.2002</v>
      </c>
      <c r="H37">
        <v>1364.5</v>
      </c>
      <c r="I37">
        <v>42</v>
      </c>
      <c r="J37">
        <v>1233.76</v>
      </c>
      <c r="K37">
        <v>16</v>
      </c>
      <c r="L37">
        <v>5</v>
      </c>
      <c r="M37" s="6"/>
      <c r="N37" s="6"/>
      <c r="Q37" t="s">
        <v>1128</v>
      </c>
      <c r="R37" t="s">
        <v>1741</v>
      </c>
      <c r="S37" s="10"/>
      <c r="T37" s="10"/>
      <c r="U37" s="10"/>
    </row>
    <row r="38" spans="3:21" x14ac:dyDescent="0.45">
      <c r="C38">
        <v>740</v>
      </c>
      <c r="D38" t="s">
        <v>1201</v>
      </c>
      <c r="E38" t="s">
        <v>1202</v>
      </c>
      <c r="F38" t="s">
        <v>1200</v>
      </c>
      <c r="G38">
        <v>706.81100000000004</v>
      </c>
      <c r="H38">
        <v>1364.5</v>
      </c>
      <c r="I38">
        <v>44</v>
      </c>
      <c r="J38">
        <v>1251.9100000000001</v>
      </c>
      <c r="K38">
        <v>16</v>
      </c>
      <c r="L38">
        <v>5</v>
      </c>
      <c r="M38" s="6"/>
      <c r="N38" s="6"/>
      <c r="Q38" t="s">
        <v>1200</v>
      </c>
      <c r="R38" t="s">
        <v>1733</v>
      </c>
      <c r="S38" s="10"/>
      <c r="T38" s="10"/>
      <c r="U38" s="10"/>
    </row>
    <row r="39" spans="3:21" x14ac:dyDescent="0.45">
      <c r="C39">
        <v>741</v>
      </c>
      <c r="D39" t="s">
        <v>1203</v>
      </c>
      <c r="E39" t="s">
        <v>1204</v>
      </c>
      <c r="F39" t="s">
        <v>1200</v>
      </c>
      <c r="G39">
        <v>706.81100000000004</v>
      </c>
      <c r="H39">
        <v>1364.5</v>
      </c>
      <c r="I39">
        <v>48</v>
      </c>
      <c r="J39">
        <v>1270.05</v>
      </c>
      <c r="K39">
        <v>16</v>
      </c>
      <c r="L39">
        <v>5</v>
      </c>
      <c r="M39" s="6"/>
      <c r="N39" s="6"/>
      <c r="Q39" t="s">
        <v>1200</v>
      </c>
      <c r="R39" t="s">
        <v>1734</v>
      </c>
      <c r="S39" s="10"/>
      <c r="T39" s="10"/>
      <c r="U39" s="10"/>
    </row>
    <row r="40" spans="3:21" x14ac:dyDescent="0.45">
      <c r="C40">
        <v>742</v>
      </c>
      <c r="D40" t="s">
        <v>1205</v>
      </c>
      <c r="E40" t="s">
        <v>1206</v>
      </c>
      <c r="F40" t="s">
        <v>1200</v>
      </c>
      <c r="G40">
        <v>747.2002</v>
      </c>
      <c r="H40">
        <v>1364.5</v>
      </c>
      <c r="I40">
        <v>46</v>
      </c>
      <c r="J40">
        <v>1288.2</v>
      </c>
      <c r="K40">
        <v>16</v>
      </c>
      <c r="L40">
        <v>5</v>
      </c>
      <c r="M40" s="6"/>
      <c r="N40" s="6"/>
      <c r="Q40" t="s">
        <v>1200</v>
      </c>
      <c r="R40" t="s">
        <v>1736</v>
      </c>
      <c r="S40" s="10"/>
      <c r="T40" s="10"/>
      <c r="U40" s="10"/>
    </row>
    <row r="41" spans="3:21" x14ac:dyDescent="0.45">
      <c r="C41">
        <v>743</v>
      </c>
      <c r="D41" t="s">
        <v>1207</v>
      </c>
      <c r="E41" t="s">
        <v>1208</v>
      </c>
      <c r="F41" t="s">
        <v>1125</v>
      </c>
      <c r="G41">
        <v>739.04100000000005</v>
      </c>
      <c r="H41">
        <v>1349.6</v>
      </c>
      <c r="I41">
        <v>42</v>
      </c>
      <c r="J41">
        <v>1233.76</v>
      </c>
      <c r="K41">
        <v>16</v>
      </c>
      <c r="L41">
        <v>5</v>
      </c>
      <c r="M41" s="6"/>
      <c r="N41" s="6"/>
      <c r="Q41" t="s">
        <v>1200</v>
      </c>
      <c r="R41" t="s">
        <v>1759</v>
      </c>
      <c r="S41" s="10"/>
      <c r="T41" s="10"/>
      <c r="U41" s="10"/>
    </row>
    <row r="42" spans="3:21" x14ac:dyDescent="0.45">
      <c r="C42">
        <v>744</v>
      </c>
      <c r="D42" t="s">
        <v>1209</v>
      </c>
      <c r="E42" t="s">
        <v>1210</v>
      </c>
      <c r="F42" t="s">
        <v>1125</v>
      </c>
      <c r="G42">
        <v>699.09280000000001</v>
      </c>
      <c r="H42">
        <v>1349.6</v>
      </c>
      <c r="I42">
        <v>44</v>
      </c>
      <c r="J42">
        <v>1251.9100000000001</v>
      </c>
      <c r="K42">
        <v>16</v>
      </c>
      <c r="L42">
        <v>5</v>
      </c>
      <c r="M42" s="6"/>
      <c r="N42" s="6"/>
      <c r="Q42" t="s">
        <v>1200</v>
      </c>
      <c r="R42" t="s">
        <v>1728</v>
      </c>
      <c r="S42" s="10"/>
      <c r="T42" s="10"/>
      <c r="U42" s="10"/>
    </row>
    <row r="43" spans="3:21" x14ac:dyDescent="0.45">
      <c r="C43">
        <v>745</v>
      </c>
      <c r="D43" t="s">
        <v>1211</v>
      </c>
      <c r="E43" t="s">
        <v>1212</v>
      </c>
      <c r="F43" t="s">
        <v>1125</v>
      </c>
      <c r="G43">
        <v>699.09280000000001</v>
      </c>
      <c r="H43">
        <v>1349.6</v>
      </c>
      <c r="I43">
        <v>48</v>
      </c>
      <c r="J43">
        <v>1270.05</v>
      </c>
      <c r="K43">
        <v>16</v>
      </c>
      <c r="L43">
        <v>5</v>
      </c>
      <c r="M43" s="6"/>
      <c r="N43" s="6"/>
      <c r="Q43" t="s">
        <v>1200</v>
      </c>
      <c r="R43" t="s">
        <v>1739</v>
      </c>
      <c r="S43" s="10"/>
      <c r="T43" s="10"/>
      <c r="U43" s="10"/>
    </row>
    <row r="44" spans="3:21" x14ac:dyDescent="0.45">
      <c r="C44">
        <v>746</v>
      </c>
      <c r="D44" t="s">
        <v>1213</v>
      </c>
      <c r="E44" t="s">
        <v>1214</v>
      </c>
      <c r="F44" t="s">
        <v>1125</v>
      </c>
      <c r="G44">
        <v>739.04100000000005</v>
      </c>
      <c r="H44">
        <v>1349.6</v>
      </c>
      <c r="I44">
        <v>46</v>
      </c>
      <c r="J44">
        <v>1288.2</v>
      </c>
      <c r="K44">
        <v>16</v>
      </c>
      <c r="L44">
        <v>5</v>
      </c>
      <c r="M44" s="6"/>
      <c r="N44" s="6"/>
      <c r="Q44" t="s">
        <v>1595</v>
      </c>
      <c r="R44" t="s">
        <v>1740</v>
      </c>
      <c r="S44" s="10"/>
      <c r="T44" s="10"/>
      <c r="U44" s="10"/>
    </row>
    <row r="45" spans="3:21" x14ac:dyDescent="0.45">
      <c r="C45">
        <v>747</v>
      </c>
      <c r="D45" t="s">
        <v>1215</v>
      </c>
      <c r="E45" t="s">
        <v>1216</v>
      </c>
      <c r="F45" t="s">
        <v>1125</v>
      </c>
      <c r="G45">
        <v>739.04100000000005</v>
      </c>
      <c r="H45">
        <v>1349.6</v>
      </c>
      <c r="I45">
        <v>38</v>
      </c>
      <c r="J45">
        <v>1215.6199999999999</v>
      </c>
      <c r="K45">
        <v>16</v>
      </c>
      <c r="L45">
        <v>5</v>
      </c>
      <c r="M45" s="6"/>
      <c r="N45" s="6"/>
      <c r="Q45" t="s">
        <v>1136</v>
      </c>
      <c r="R45" t="s">
        <v>1750</v>
      </c>
      <c r="S45" s="10"/>
      <c r="T45" s="10"/>
      <c r="U45" s="10"/>
    </row>
    <row r="46" spans="3:21" x14ac:dyDescent="0.45">
      <c r="C46">
        <v>748</v>
      </c>
      <c r="D46" t="s">
        <v>1217</v>
      </c>
      <c r="E46" t="s">
        <v>1218</v>
      </c>
      <c r="F46" t="s">
        <v>1200</v>
      </c>
      <c r="G46">
        <v>747.2002</v>
      </c>
      <c r="H46">
        <v>1364.5</v>
      </c>
      <c r="I46">
        <v>38</v>
      </c>
      <c r="J46">
        <v>1215.6199999999999</v>
      </c>
      <c r="K46">
        <v>16</v>
      </c>
      <c r="L46">
        <v>5</v>
      </c>
      <c r="M46" s="6"/>
      <c r="N46" s="6"/>
      <c r="Q46" t="s">
        <v>1317</v>
      </c>
      <c r="R46" t="s">
        <v>1748</v>
      </c>
      <c r="S46" s="10"/>
      <c r="T46" s="10"/>
      <c r="U46" s="10"/>
    </row>
    <row r="47" spans="3:21" x14ac:dyDescent="0.45">
      <c r="C47">
        <v>749</v>
      </c>
      <c r="D47" t="s">
        <v>1219</v>
      </c>
      <c r="E47" t="s">
        <v>1220</v>
      </c>
      <c r="F47" t="s">
        <v>1128</v>
      </c>
      <c r="G47">
        <v>2171.2941999999998</v>
      </c>
      <c r="H47">
        <v>3578.27</v>
      </c>
      <c r="I47">
        <v>62</v>
      </c>
      <c r="J47">
        <v>6803.85</v>
      </c>
      <c r="K47">
        <v>6</v>
      </c>
      <c r="L47">
        <v>25</v>
      </c>
      <c r="M47" s="6"/>
      <c r="N47" s="6"/>
      <c r="Q47" t="s">
        <v>1317</v>
      </c>
      <c r="R47" t="s">
        <v>1729</v>
      </c>
      <c r="S47" s="10"/>
      <c r="T47" s="10"/>
      <c r="U47" s="10"/>
    </row>
    <row r="48" spans="3:21" x14ac:dyDescent="0.45">
      <c r="C48">
        <v>750</v>
      </c>
      <c r="D48" t="s">
        <v>1221</v>
      </c>
      <c r="E48" t="s">
        <v>1222</v>
      </c>
      <c r="F48" t="s">
        <v>1128</v>
      </c>
      <c r="G48">
        <v>2171.2941999999998</v>
      </c>
      <c r="H48">
        <v>3578.27</v>
      </c>
      <c r="I48">
        <v>44</v>
      </c>
      <c r="J48">
        <v>6245.93</v>
      </c>
      <c r="K48">
        <v>6</v>
      </c>
      <c r="L48">
        <v>25</v>
      </c>
      <c r="M48" s="6"/>
      <c r="N48" s="6"/>
      <c r="Q48" t="s">
        <v>1317</v>
      </c>
      <c r="R48" t="s">
        <v>1741</v>
      </c>
      <c r="S48" s="10"/>
      <c r="T48" s="10"/>
      <c r="U48" s="10"/>
    </row>
    <row r="49" spans="3:21" x14ac:dyDescent="0.45">
      <c r="C49">
        <v>751</v>
      </c>
      <c r="D49" t="s">
        <v>1223</v>
      </c>
      <c r="E49" t="s">
        <v>1224</v>
      </c>
      <c r="F49" t="s">
        <v>1128</v>
      </c>
      <c r="G49">
        <v>2171.2941999999998</v>
      </c>
      <c r="H49">
        <v>3578.27</v>
      </c>
      <c r="I49">
        <v>48</v>
      </c>
      <c r="J49">
        <v>6409.23</v>
      </c>
      <c r="K49">
        <v>6</v>
      </c>
      <c r="L49">
        <v>25</v>
      </c>
      <c r="M49" s="6"/>
      <c r="N49" s="6"/>
      <c r="Q49" t="s">
        <v>1317</v>
      </c>
      <c r="R49" t="s">
        <v>1730</v>
      </c>
      <c r="S49" s="10"/>
      <c r="T49" s="10"/>
      <c r="U49" s="10"/>
    </row>
    <row r="50" spans="3:21" x14ac:dyDescent="0.45">
      <c r="C50">
        <v>752</v>
      </c>
      <c r="D50" t="s">
        <v>1225</v>
      </c>
      <c r="E50" t="s">
        <v>1226</v>
      </c>
      <c r="F50" t="s">
        <v>1128</v>
      </c>
      <c r="G50">
        <v>2171.2941999999998</v>
      </c>
      <c r="H50">
        <v>3578.27</v>
      </c>
      <c r="I50">
        <v>52</v>
      </c>
      <c r="J50">
        <v>6540.77</v>
      </c>
      <c r="K50">
        <v>6</v>
      </c>
      <c r="L50">
        <v>25</v>
      </c>
      <c r="M50" s="6"/>
      <c r="N50" s="6"/>
      <c r="Q50" t="s">
        <v>1317</v>
      </c>
      <c r="R50" t="s">
        <v>1743</v>
      </c>
      <c r="S50" s="10"/>
      <c r="T50" s="10"/>
      <c r="U50" s="10"/>
    </row>
    <row r="51" spans="3:21" x14ac:dyDescent="0.45">
      <c r="C51">
        <v>753</v>
      </c>
      <c r="D51" t="s">
        <v>1227</v>
      </c>
      <c r="E51" t="s">
        <v>1228</v>
      </c>
      <c r="F51" t="s">
        <v>1128</v>
      </c>
      <c r="G51">
        <v>2171.2941999999998</v>
      </c>
      <c r="H51">
        <v>3578.27</v>
      </c>
      <c r="I51">
        <v>56</v>
      </c>
      <c r="J51">
        <v>6658.7</v>
      </c>
      <c r="K51">
        <v>6</v>
      </c>
      <c r="L51">
        <v>25</v>
      </c>
      <c r="M51" s="6"/>
      <c r="N51" s="6"/>
    </row>
    <row r="52" spans="3:21" x14ac:dyDescent="0.45">
      <c r="C52">
        <v>754</v>
      </c>
      <c r="D52" t="s">
        <v>1229</v>
      </c>
      <c r="E52" t="s">
        <v>1230</v>
      </c>
      <c r="F52" t="s">
        <v>1128</v>
      </c>
      <c r="G52">
        <v>884.70830000000001</v>
      </c>
      <c r="H52">
        <v>1457.99</v>
      </c>
      <c r="I52">
        <v>58</v>
      </c>
      <c r="J52">
        <v>8069.37</v>
      </c>
      <c r="K52">
        <v>6</v>
      </c>
      <c r="L52">
        <v>28</v>
      </c>
      <c r="M52" s="6"/>
      <c r="N52" s="6"/>
    </row>
    <row r="53" spans="3:21" x14ac:dyDescent="0.45">
      <c r="C53">
        <v>755</v>
      </c>
      <c r="D53" t="s">
        <v>1231</v>
      </c>
      <c r="E53" t="s">
        <v>1232</v>
      </c>
      <c r="F53" t="s">
        <v>1128</v>
      </c>
      <c r="G53">
        <v>884.70830000000001</v>
      </c>
      <c r="H53">
        <v>1457.99</v>
      </c>
      <c r="I53">
        <v>60</v>
      </c>
      <c r="J53">
        <v>8119.26</v>
      </c>
      <c r="K53">
        <v>6</v>
      </c>
      <c r="L53">
        <v>28</v>
      </c>
      <c r="M53" s="6"/>
      <c r="N53" s="6"/>
    </row>
    <row r="54" spans="3:21" x14ac:dyDescent="0.45">
      <c r="C54">
        <v>756</v>
      </c>
      <c r="D54" t="s">
        <v>1233</v>
      </c>
      <c r="E54" t="s">
        <v>1234</v>
      </c>
      <c r="F54" t="s">
        <v>1128</v>
      </c>
      <c r="G54">
        <v>884.70830000000001</v>
      </c>
      <c r="H54">
        <v>1457.99</v>
      </c>
      <c r="I54">
        <v>44</v>
      </c>
      <c r="J54">
        <v>7606.7</v>
      </c>
      <c r="K54">
        <v>6</v>
      </c>
      <c r="L54">
        <v>28</v>
      </c>
      <c r="M54" s="6"/>
      <c r="N54" s="6"/>
    </row>
    <row r="55" spans="3:21" x14ac:dyDescent="0.45">
      <c r="C55">
        <v>757</v>
      </c>
      <c r="D55" t="s">
        <v>1235</v>
      </c>
      <c r="E55" t="s">
        <v>1236</v>
      </c>
      <c r="F55" t="s">
        <v>1128</v>
      </c>
      <c r="G55">
        <v>884.70830000000001</v>
      </c>
      <c r="H55">
        <v>1457.99</v>
      </c>
      <c r="I55">
        <v>48</v>
      </c>
      <c r="J55">
        <v>7770</v>
      </c>
      <c r="K55">
        <v>6</v>
      </c>
      <c r="L55">
        <v>28</v>
      </c>
      <c r="M55" s="6"/>
      <c r="N55" s="6"/>
    </row>
    <row r="56" spans="3:21" x14ac:dyDescent="0.45">
      <c r="C56">
        <v>758</v>
      </c>
      <c r="D56" t="s">
        <v>1237</v>
      </c>
      <c r="E56" t="s">
        <v>1238</v>
      </c>
      <c r="F56" t="s">
        <v>1128</v>
      </c>
      <c r="G56">
        <v>884.70830000000001</v>
      </c>
      <c r="H56">
        <v>1457.99</v>
      </c>
      <c r="I56">
        <v>52</v>
      </c>
      <c r="J56">
        <v>7901.54</v>
      </c>
      <c r="K56">
        <v>6</v>
      </c>
      <c r="L56">
        <v>28</v>
      </c>
      <c r="M56" s="6"/>
      <c r="N56" s="6"/>
    </row>
    <row r="57" spans="3:21" x14ac:dyDescent="0.45">
      <c r="C57">
        <v>759</v>
      </c>
      <c r="D57" t="s">
        <v>1239</v>
      </c>
      <c r="E57" t="s">
        <v>1240</v>
      </c>
      <c r="F57" t="s">
        <v>1128</v>
      </c>
      <c r="G57">
        <v>486.70659999999998</v>
      </c>
      <c r="H57">
        <v>782.99</v>
      </c>
      <c r="I57">
        <v>58</v>
      </c>
      <c r="J57">
        <v>8976.5499999999993</v>
      </c>
      <c r="K57">
        <v>6</v>
      </c>
      <c r="L57">
        <v>30</v>
      </c>
      <c r="M57" s="6"/>
      <c r="N57" s="6"/>
    </row>
    <row r="58" spans="3:21" x14ac:dyDescent="0.45">
      <c r="C58">
        <v>760</v>
      </c>
      <c r="D58" t="s">
        <v>1241</v>
      </c>
      <c r="E58" t="s">
        <v>1242</v>
      </c>
      <c r="F58" t="s">
        <v>1128</v>
      </c>
      <c r="G58">
        <v>486.70659999999998</v>
      </c>
      <c r="H58">
        <v>782.99</v>
      </c>
      <c r="I58">
        <v>60</v>
      </c>
      <c r="J58">
        <v>9026.44</v>
      </c>
      <c r="K58">
        <v>6</v>
      </c>
      <c r="L58">
        <v>30</v>
      </c>
      <c r="M58" s="6"/>
      <c r="N58" s="6"/>
    </row>
    <row r="59" spans="3:21" x14ac:dyDescent="0.45">
      <c r="C59">
        <v>761</v>
      </c>
      <c r="D59" t="s">
        <v>1243</v>
      </c>
      <c r="E59" t="s">
        <v>1244</v>
      </c>
      <c r="F59" t="s">
        <v>1128</v>
      </c>
      <c r="G59">
        <v>486.70659999999998</v>
      </c>
      <c r="H59">
        <v>782.99</v>
      </c>
      <c r="I59">
        <v>62</v>
      </c>
      <c r="J59">
        <v>9071.7999999999993</v>
      </c>
      <c r="K59">
        <v>6</v>
      </c>
      <c r="L59">
        <v>30</v>
      </c>
      <c r="M59" s="6"/>
      <c r="N59" s="6"/>
    </row>
    <row r="60" spans="3:21" x14ac:dyDescent="0.45">
      <c r="C60">
        <v>762</v>
      </c>
      <c r="D60" t="s">
        <v>1245</v>
      </c>
      <c r="E60" t="s">
        <v>1246</v>
      </c>
      <c r="F60" t="s">
        <v>1128</v>
      </c>
      <c r="G60">
        <v>486.70659999999998</v>
      </c>
      <c r="H60">
        <v>782.99</v>
      </c>
      <c r="I60">
        <v>44</v>
      </c>
      <c r="J60">
        <v>8513.8799999999992</v>
      </c>
      <c r="K60">
        <v>6</v>
      </c>
      <c r="L60">
        <v>30</v>
      </c>
      <c r="M60" s="6"/>
      <c r="N60" s="6"/>
    </row>
    <row r="61" spans="3:21" x14ac:dyDescent="0.45">
      <c r="C61">
        <v>763</v>
      </c>
      <c r="D61" t="s">
        <v>1247</v>
      </c>
      <c r="E61" t="s">
        <v>1248</v>
      </c>
      <c r="F61" t="s">
        <v>1128</v>
      </c>
      <c r="G61">
        <v>486.70659999999998</v>
      </c>
      <c r="H61">
        <v>782.99</v>
      </c>
      <c r="I61">
        <v>48</v>
      </c>
      <c r="J61">
        <v>8677.18</v>
      </c>
      <c r="K61">
        <v>6</v>
      </c>
      <c r="L61">
        <v>30</v>
      </c>
      <c r="M61" s="6"/>
      <c r="N61" s="6"/>
    </row>
    <row r="62" spans="3:21" x14ac:dyDescent="0.45">
      <c r="C62">
        <v>764</v>
      </c>
      <c r="D62" t="s">
        <v>1249</v>
      </c>
      <c r="E62" t="s">
        <v>1250</v>
      </c>
      <c r="F62" t="s">
        <v>1128</v>
      </c>
      <c r="G62">
        <v>486.70659999999998</v>
      </c>
      <c r="H62">
        <v>782.99</v>
      </c>
      <c r="I62">
        <v>52</v>
      </c>
      <c r="J62">
        <v>8808.7199999999993</v>
      </c>
      <c r="K62">
        <v>6</v>
      </c>
      <c r="L62">
        <v>30</v>
      </c>
      <c r="M62" s="6"/>
      <c r="N62" s="6"/>
    </row>
    <row r="63" spans="3:21" x14ac:dyDescent="0.45">
      <c r="C63">
        <v>765</v>
      </c>
      <c r="D63" t="s">
        <v>1251</v>
      </c>
      <c r="E63" t="s">
        <v>1252</v>
      </c>
      <c r="F63" t="s">
        <v>1125</v>
      </c>
      <c r="G63">
        <v>486.70659999999998</v>
      </c>
      <c r="H63">
        <v>782.99</v>
      </c>
      <c r="I63">
        <v>58</v>
      </c>
      <c r="J63">
        <v>8976.5499999999993</v>
      </c>
      <c r="K63">
        <v>6</v>
      </c>
      <c r="L63">
        <v>30</v>
      </c>
      <c r="M63" s="6"/>
      <c r="N63" s="6"/>
    </row>
    <row r="64" spans="3:21" x14ac:dyDescent="0.45">
      <c r="C64">
        <v>766</v>
      </c>
      <c r="D64" t="s">
        <v>1253</v>
      </c>
      <c r="E64" t="s">
        <v>1254</v>
      </c>
      <c r="F64" t="s">
        <v>1125</v>
      </c>
      <c r="G64">
        <v>486.70659999999998</v>
      </c>
      <c r="H64">
        <v>782.99</v>
      </c>
      <c r="I64">
        <v>60</v>
      </c>
      <c r="J64">
        <v>9026.44</v>
      </c>
      <c r="K64">
        <v>6</v>
      </c>
      <c r="L64">
        <v>30</v>
      </c>
      <c r="M64" s="6"/>
      <c r="N64" s="6"/>
    </row>
    <row r="65" spans="3:14" x14ac:dyDescent="0.45">
      <c r="C65">
        <v>767</v>
      </c>
      <c r="D65" t="s">
        <v>1255</v>
      </c>
      <c r="E65" t="s">
        <v>1256</v>
      </c>
      <c r="F65" t="s">
        <v>1125</v>
      </c>
      <c r="G65">
        <v>486.70659999999998</v>
      </c>
      <c r="H65">
        <v>782.99</v>
      </c>
      <c r="I65">
        <v>62</v>
      </c>
      <c r="J65">
        <v>9071.7999999999993</v>
      </c>
      <c r="K65">
        <v>6</v>
      </c>
      <c r="L65">
        <v>30</v>
      </c>
      <c r="M65" s="6"/>
      <c r="N65" s="6"/>
    </row>
    <row r="66" spans="3:14" x14ac:dyDescent="0.45">
      <c r="C66">
        <v>768</v>
      </c>
      <c r="D66" t="s">
        <v>1257</v>
      </c>
      <c r="E66" t="s">
        <v>1258</v>
      </c>
      <c r="F66" t="s">
        <v>1125</v>
      </c>
      <c r="G66">
        <v>486.70659999999998</v>
      </c>
      <c r="H66">
        <v>782.99</v>
      </c>
      <c r="I66">
        <v>44</v>
      </c>
      <c r="J66">
        <v>8513.8799999999992</v>
      </c>
      <c r="K66">
        <v>6</v>
      </c>
      <c r="L66">
        <v>30</v>
      </c>
      <c r="M66" s="6"/>
      <c r="N66" s="6"/>
    </row>
    <row r="67" spans="3:14" x14ac:dyDescent="0.45">
      <c r="C67">
        <v>769</v>
      </c>
      <c r="D67" t="s">
        <v>1259</v>
      </c>
      <c r="E67" t="s">
        <v>1260</v>
      </c>
      <c r="F67" t="s">
        <v>1125</v>
      </c>
      <c r="G67">
        <v>486.70659999999998</v>
      </c>
      <c r="H67">
        <v>782.99</v>
      </c>
      <c r="I67">
        <v>48</v>
      </c>
      <c r="J67">
        <v>8677.18</v>
      </c>
      <c r="K67">
        <v>6</v>
      </c>
      <c r="L67">
        <v>30</v>
      </c>
      <c r="M67" s="6"/>
      <c r="N67" s="6"/>
    </row>
    <row r="68" spans="3:14" x14ac:dyDescent="0.45">
      <c r="C68">
        <v>770</v>
      </c>
      <c r="D68" t="s">
        <v>1261</v>
      </c>
      <c r="E68" t="s">
        <v>1262</v>
      </c>
      <c r="F68" t="s">
        <v>1125</v>
      </c>
      <c r="G68">
        <v>486.70659999999998</v>
      </c>
      <c r="H68">
        <v>782.99</v>
      </c>
      <c r="I68">
        <v>52</v>
      </c>
      <c r="J68">
        <v>8808.7199999999993</v>
      </c>
      <c r="K68">
        <v>6</v>
      </c>
      <c r="L68">
        <v>30</v>
      </c>
      <c r="M68" s="6"/>
      <c r="N68" s="6"/>
    </row>
    <row r="69" spans="3:14" x14ac:dyDescent="0.45">
      <c r="C69">
        <v>771</v>
      </c>
      <c r="D69" t="s">
        <v>1263</v>
      </c>
      <c r="E69" t="s">
        <v>1264</v>
      </c>
      <c r="F69" t="s">
        <v>1200</v>
      </c>
      <c r="G69">
        <v>1912.1543999999999</v>
      </c>
      <c r="H69">
        <v>3399.99</v>
      </c>
      <c r="I69">
        <v>38</v>
      </c>
      <c r="J69">
        <v>9230.56</v>
      </c>
      <c r="K69">
        <v>5</v>
      </c>
      <c r="L69">
        <v>19</v>
      </c>
      <c r="M69" s="6"/>
      <c r="N69" s="6"/>
    </row>
    <row r="70" spans="3:14" x14ac:dyDescent="0.45">
      <c r="C70">
        <v>772</v>
      </c>
      <c r="D70" t="s">
        <v>1265</v>
      </c>
      <c r="E70" t="s">
        <v>1266</v>
      </c>
      <c r="F70" t="s">
        <v>1200</v>
      </c>
      <c r="G70">
        <v>1912.1543999999999</v>
      </c>
      <c r="H70">
        <v>3399.99</v>
      </c>
      <c r="I70">
        <v>42</v>
      </c>
      <c r="J70">
        <v>9421.06</v>
      </c>
      <c r="K70">
        <v>5</v>
      </c>
      <c r="L70">
        <v>19</v>
      </c>
      <c r="M70" s="6"/>
      <c r="N70" s="6"/>
    </row>
    <row r="71" spans="3:14" x14ac:dyDescent="0.45">
      <c r="C71">
        <v>773</v>
      </c>
      <c r="D71" t="s">
        <v>1267</v>
      </c>
      <c r="E71" t="s">
        <v>1268</v>
      </c>
      <c r="F71" t="s">
        <v>1200</v>
      </c>
      <c r="G71">
        <v>1912.1543999999999</v>
      </c>
      <c r="H71">
        <v>3399.99</v>
      </c>
      <c r="I71">
        <v>44</v>
      </c>
      <c r="J71">
        <v>9584.36</v>
      </c>
      <c r="K71">
        <v>5</v>
      </c>
      <c r="L71">
        <v>19</v>
      </c>
      <c r="M71" s="6"/>
      <c r="N71" s="6"/>
    </row>
    <row r="72" spans="3:14" x14ac:dyDescent="0.45">
      <c r="C72">
        <v>774</v>
      </c>
      <c r="D72" t="s">
        <v>1269</v>
      </c>
      <c r="E72" t="s">
        <v>1270</v>
      </c>
      <c r="F72" t="s">
        <v>1200</v>
      </c>
      <c r="G72">
        <v>1912.1543999999999</v>
      </c>
      <c r="H72">
        <v>3399.99</v>
      </c>
      <c r="I72">
        <v>48</v>
      </c>
      <c r="J72">
        <v>9715.9</v>
      </c>
      <c r="K72">
        <v>5</v>
      </c>
      <c r="L72">
        <v>19</v>
      </c>
      <c r="M72" s="6"/>
      <c r="N72" s="6"/>
    </row>
    <row r="73" spans="3:14" x14ac:dyDescent="0.45">
      <c r="C73">
        <v>775</v>
      </c>
      <c r="D73" t="s">
        <v>1271</v>
      </c>
      <c r="E73" t="s">
        <v>1272</v>
      </c>
      <c r="F73" t="s">
        <v>1125</v>
      </c>
      <c r="G73">
        <v>1898.0944</v>
      </c>
      <c r="H73">
        <v>3374.99</v>
      </c>
      <c r="I73">
        <v>38</v>
      </c>
      <c r="J73">
        <v>9230.56</v>
      </c>
      <c r="K73">
        <v>5</v>
      </c>
      <c r="L73">
        <v>19</v>
      </c>
      <c r="M73" s="6"/>
      <c r="N73" s="6"/>
    </row>
    <row r="74" spans="3:14" x14ac:dyDescent="0.45">
      <c r="C74">
        <v>776</v>
      </c>
      <c r="D74" t="s">
        <v>1273</v>
      </c>
      <c r="E74" t="s">
        <v>1274</v>
      </c>
      <c r="F74" t="s">
        <v>1125</v>
      </c>
      <c r="G74">
        <v>1898.0944</v>
      </c>
      <c r="H74">
        <v>3374.99</v>
      </c>
      <c r="I74">
        <v>42</v>
      </c>
      <c r="J74">
        <v>9421.06</v>
      </c>
      <c r="K74">
        <v>5</v>
      </c>
      <c r="L74">
        <v>19</v>
      </c>
      <c r="M74" s="6"/>
      <c r="N74" s="6"/>
    </row>
    <row r="75" spans="3:14" x14ac:dyDescent="0.45">
      <c r="C75">
        <v>777</v>
      </c>
      <c r="D75" t="s">
        <v>1275</v>
      </c>
      <c r="E75" t="s">
        <v>1276</v>
      </c>
      <c r="F75" t="s">
        <v>1125</v>
      </c>
      <c r="G75">
        <v>1898.0944</v>
      </c>
      <c r="H75">
        <v>3374.99</v>
      </c>
      <c r="I75">
        <v>44</v>
      </c>
      <c r="J75">
        <v>9584.36</v>
      </c>
      <c r="K75">
        <v>5</v>
      </c>
      <c r="L75">
        <v>19</v>
      </c>
      <c r="M75" s="6"/>
      <c r="N75" s="6"/>
    </row>
    <row r="76" spans="3:14" x14ac:dyDescent="0.45">
      <c r="C76">
        <v>778</v>
      </c>
      <c r="D76" t="s">
        <v>1277</v>
      </c>
      <c r="E76" t="s">
        <v>1278</v>
      </c>
      <c r="F76" t="s">
        <v>1125</v>
      </c>
      <c r="G76">
        <v>1898.0944</v>
      </c>
      <c r="H76">
        <v>3374.99</v>
      </c>
      <c r="I76">
        <v>48</v>
      </c>
      <c r="J76">
        <v>9715.9</v>
      </c>
      <c r="K76">
        <v>5</v>
      </c>
      <c r="L76">
        <v>19</v>
      </c>
      <c r="M76" s="6"/>
      <c r="N76" s="6"/>
    </row>
    <row r="77" spans="3:14" x14ac:dyDescent="0.45">
      <c r="C77">
        <v>779</v>
      </c>
      <c r="D77" t="s">
        <v>1279</v>
      </c>
      <c r="E77" t="s">
        <v>1280</v>
      </c>
      <c r="F77" t="s">
        <v>1200</v>
      </c>
      <c r="G77">
        <v>1265.6195</v>
      </c>
      <c r="H77">
        <v>2319.9899999999998</v>
      </c>
      <c r="I77">
        <v>38</v>
      </c>
      <c r="J77">
        <v>10591.33</v>
      </c>
      <c r="K77">
        <v>5</v>
      </c>
      <c r="L77">
        <v>20</v>
      </c>
      <c r="M77" s="6"/>
      <c r="N77" s="6"/>
    </row>
    <row r="78" spans="3:14" x14ac:dyDescent="0.45">
      <c r="C78">
        <v>780</v>
      </c>
      <c r="D78" t="s">
        <v>1281</v>
      </c>
      <c r="E78" t="s">
        <v>1282</v>
      </c>
      <c r="F78" t="s">
        <v>1200</v>
      </c>
      <c r="G78">
        <v>1265.6195</v>
      </c>
      <c r="H78">
        <v>2319.9899999999998</v>
      </c>
      <c r="I78">
        <v>42</v>
      </c>
      <c r="J78">
        <v>10781.83</v>
      </c>
      <c r="K78">
        <v>5</v>
      </c>
      <c r="L78">
        <v>20</v>
      </c>
      <c r="M78" s="6"/>
      <c r="N78" s="6"/>
    </row>
    <row r="79" spans="3:14" x14ac:dyDescent="0.45">
      <c r="C79">
        <v>781</v>
      </c>
      <c r="D79" t="s">
        <v>1283</v>
      </c>
      <c r="E79" t="s">
        <v>1284</v>
      </c>
      <c r="F79" t="s">
        <v>1200</v>
      </c>
      <c r="G79">
        <v>1265.6195</v>
      </c>
      <c r="H79">
        <v>2319.9899999999998</v>
      </c>
      <c r="I79">
        <v>46</v>
      </c>
      <c r="J79">
        <v>10945.13</v>
      </c>
      <c r="K79">
        <v>5</v>
      </c>
      <c r="L79">
        <v>20</v>
      </c>
      <c r="M79" s="6"/>
      <c r="N79" s="6"/>
    </row>
    <row r="80" spans="3:14" x14ac:dyDescent="0.45">
      <c r="C80">
        <v>782</v>
      </c>
      <c r="D80" t="s">
        <v>1285</v>
      </c>
      <c r="E80" t="s">
        <v>1286</v>
      </c>
      <c r="F80" t="s">
        <v>1125</v>
      </c>
      <c r="G80">
        <v>1251.9812999999999</v>
      </c>
      <c r="H80">
        <v>2294.9899999999998</v>
      </c>
      <c r="I80">
        <v>38</v>
      </c>
      <c r="J80">
        <v>10591.33</v>
      </c>
      <c r="K80">
        <v>5</v>
      </c>
      <c r="L80">
        <v>20</v>
      </c>
      <c r="M80" s="6"/>
      <c r="N80" s="6"/>
    </row>
    <row r="81" spans="3:14" x14ac:dyDescent="0.45">
      <c r="C81">
        <v>783</v>
      </c>
      <c r="D81" t="s">
        <v>1287</v>
      </c>
      <c r="E81" t="s">
        <v>1288</v>
      </c>
      <c r="F81" t="s">
        <v>1125</v>
      </c>
      <c r="G81">
        <v>1251.9812999999999</v>
      </c>
      <c r="H81">
        <v>2294.9899999999998</v>
      </c>
      <c r="I81">
        <v>42</v>
      </c>
      <c r="J81">
        <v>10781.83</v>
      </c>
      <c r="K81">
        <v>5</v>
      </c>
      <c r="L81">
        <v>20</v>
      </c>
      <c r="M81" s="6"/>
      <c r="N81" s="6"/>
    </row>
    <row r="82" spans="3:14" x14ac:dyDescent="0.45">
      <c r="C82">
        <v>784</v>
      </c>
      <c r="D82" t="s">
        <v>1289</v>
      </c>
      <c r="E82" t="s">
        <v>1290</v>
      </c>
      <c r="F82" t="s">
        <v>1125</v>
      </c>
      <c r="G82">
        <v>1251.9812999999999</v>
      </c>
      <c r="H82">
        <v>2294.9899999999998</v>
      </c>
      <c r="I82">
        <v>46</v>
      </c>
      <c r="J82">
        <v>10945.13</v>
      </c>
      <c r="K82">
        <v>5</v>
      </c>
      <c r="L82">
        <v>20</v>
      </c>
      <c r="M82" s="6"/>
      <c r="N82" s="6"/>
    </row>
    <row r="83" spans="3:14" x14ac:dyDescent="0.45">
      <c r="C83">
        <v>785</v>
      </c>
      <c r="D83" t="s">
        <v>1291</v>
      </c>
      <c r="E83" t="s">
        <v>1292</v>
      </c>
      <c r="F83" t="s">
        <v>1125</v>
      </c>
      <c r="G83">
        <v>598.43539999999996</v>
      </c>
      <c r="H83">
        <v>1079.99</v>
      </c>
      <c r="I83">
        <v>38</v>
      </c>
      <c r="J83">
        <v>11498.51</v>
      </c>
      <c r="K83">
        <v>5</v>
      </c>
      <c r="L83">
        <v>21</v>
      </c>
      <c r="M83" s="6"/>
      <c r="N83" s="6"/>
    </row>
    <row r="84" spans="3:14" x14ac:dyDescent="0.45">
      <c r="C84">
        <v>786</v>
      </c>
      <c r="D84" t="s">
        <v>1293</v>
      </c>
      <c r="E84" t="s">
        <v>1294</v>
      </c>
      <c r="F84" t="s">
        <v>1125</v>
      </c>
      <c r="G84">
        <v>598.43539999999996</v>
      </c>
      <c r="H84">
        <v>1079.99</v>
      </c>
      <c r="I84">
        <v>40</v>
      </c>
      <c r="J84">
        <v>11689.01</v>
      </c>
      <c r="K84">
        <v>5</v>
      </c>
      <c r="L84">
        <v>21</v>
      </c>
      <c r="M84" s="6"/>
      <c r="N84" s="6"/>
    </row>
    <row r="85" spans="3:14" x14ac:dyDescent="0.45">
      <c r="C85">
        <v>787</v>
      </c>
      <c r="D85" t="s">
        <v>1295</v>
      </c>
      <c r="E85" t="s">
        <v>1296</v>
      </c>
      <c r="F85" t="s">
        <v>1125</v>
      </c>
      <c r="G85">
        <v>598.43539999999996</v>
      </c>
      <c r="H85">
        <v>1079.99</v>
      </c>
      <c r="I85">
        <v>44</v>
      </c>
      <c r="J85">
        <v>11852.31</v>
      </c>
      <c r="K85">
        <v>5</v>
      </c>
      <c r="L85">
        <v>21</v>
      </c>
      <c r="M85" s="6"/>
      <c r="N85" s="6"/>
    </row>
    <row r="86" spans="3:14" x14ac:dyDescent="0.45">
      <c r="C86">
        <v>788</v>
      </c>
      <c r="D86" t="s">
        <v>1297</v>
      </c>
      <c r="E86" t="s">
        <v>1298</v>
      </c>
      <c r="F86" t="s">
        <v>1125</v>
      </c>
      <c r="G86">
        <v>598.43539999999996</v>
      </c>
      <c r="H86">
        <v>1079.99</v>
      </c>
      <c r="I86">
        <v>48</v>
      </c>
      <c r="J86">
        <v>11983.85</v>
      </c>
      <c r="K86">
        <v>5</v>
      </c>
      <c r="L86">
        <v>21</v>
      </c>
      <c r="M86" s="6"/>
      <c r="N86" s="6"/>
    </row>
    <row r="87" spans="3:14" x14ac:dyDescent="0.45">
      <c r="C87">
        <v>789</v>
      </c>
      <c r="D87" t="s">
        <v>1299</v>
      </c>
      <c r="E87" t="s">
        <v>1300</v>
      </c>
      <c r="F87" t="s">
        <v>1128</v>
      </c>
      <c r="G87">
        <v>1518.7864</v>
      </c>
      <c r="H87">
        <v>2443.35</v>
      </c>
      <c r="I87">
        <v>44</v>
      </c>
      <c r="J87">
        <v>6699.52</v>
      </c>
      <c r="K87">
        <v>6</v>
      </c>
      <c r="L87">
        <v>26</v>
      </c>
      <c r="M87" s="6"/>
      <c r="N87" s="6"/>
    </row>
    <row r="88" spans="3:14" x14ac:dyDescent="0.45">
      <c r="C88">
        <v>790</v>
      </c>
      <c r="D88" t="s">
        <v>1301</v>
      </c>
      <c r="E88" t="s">
        <v>1302</v>
      </c>
      <c r="F88" t="s">
        <v>1128</v>
      </c>
      <c r="G88">
        <v>1518.7864</v>
      </c>
      <c r="H88">
        <v>2443.35</v>
      </c>
      <c r="I88">
        <v>48</v>
      </c>
      <c r="J88">
        <v>6862.82</v>
      </c>
      <c r="K88">
        <v>6</v>
      </c>
      <c r="L88">
        <v>26</v>
      </c>
      <c r="M88" s="6"/>
      <c r="N88" s="6"/>
    </row>
    <row r="89" spans="3:14" x14ac:dyDescent="0.45">
      <c r="C89">
        <v>791</v>
      </c>
      <c r="D89" t="s">
        <v>1303</v>
      </c>
      <c r="E89" t="s">
        <v>1304</v>
      </c>
      <c r="F89" t="s">
        <v>1128</v>
      </c>
      <c r="G89">
        <v>1518.7864</v>
      </c>
      <c r="H89">
        <v>2443.35</v>
      </c>
      <c r="I89">
        <v>52</v>
      </c>
      <c r="J89">
        <v>6994.36</v>
      </c>
      <c r="K89">
        <v>6</v>
      </c>
      <c r="L89">
        <v>26</v>
      </c>
      <c r="M89" s="6"/>
      <c r="N89" s="6"/>
    </row>
    <row r="90" spans="3:14" x14ac:dyDescent="0.45">
      <c r="C90">
        <v>792</v>
      </c>
      <c r="D90" t="s">
        <v>1305</v>
      </c>
      <c r="E90" t="s">
        <v>1306</v>
      </c>
      <c r="F90" t="s">
        <v>1128</v>
      </c>
      <c r="G90">
        <v>1554.9478999999999</v>
      </c>
      <c r="H90">
        <v>2443.35</v>
      </c>
      <c r="I90">
        <v>58</v>
      </c>
      <c r="J90">
        <v>7162.19</v>
      </c>
      <c r="K90">
        <v>6</v>
      </c>
      <c r="L90">
        <v>26</v>
      </c>
      <c r="M90" s="6"/>
      <c r="N90" s="6"/>
    </row>
    <row r="91" spans="3:14" x14ac:dyDescent="0.45">
      <c r="C91">
        <v>793</v>
      </c>
      <c r="D91" t="s">
        <v>1307</v>
      </c>
      <c r="E91" t="s">
        <v>1308</v>
      </c>
      <c r="F91" t="s">
        <v>1125</v>
      </c>
      <c r="G91">
        <v>1554.9478999999999</v>
      </c>
      <c r="H91">
        <v>2443.35</v>
      </c>
      <c r="I91">
        <v>44</v>
      </c>
      <c r="J91">
        <v>6699.52</v>
      </c>
      <c r="K91">
        <v>6</v>
      </c>
      <c r="L91">
        <v>26</v>
      </c>
      <c r="M91" s="6"/>
      <c r="N91" s="6"/>
    </row>
    <row r="92" spans="3:14" x14ac:dyDescent="0.45">
      <c r="C92">
        <v>794</v>
      </c>
      <c r="D92" t="s">
        <v>1309</v>
      </c>
      <c r="E92" t="s">
        <v>1310</v>
      </c>
      <c r="F92" t="s">
        <v>1125</v>
      </c>
      <c r="G92">
        <v>1554.9478999999999</v>
      </c>
      <c r="H92">
        <v>2443.35</v>
      </c>
      <c r="I92">
        <v>48</v>
      </c>
      <c r="J92">
        <v>6862.82</v>
      </c>
      <c r="K92">
        <v>6</v>
      </c>
      <c r="L92">
        <v>26</v>
      </c>
      <c r="M92" s="6"/>
      <c r="N92" s="6"/>
    </row>
    <row r="93" spans="3:14" x14ac:dyDescent="0.45">
      <c r="C93">
        <v>795</v>
      </c>
      <c r="D93" t="s">
        <v>1311</v>
      </c>
      <c r="E93" t="s">
        <v>1312</v>
      </c>
      <c r="F93" t="s">
        <v>1125</v>
      </c>
      <c r="G93">
        <v>1554.9478999999999</v>
      </c>
      <c r="H93">
        <v>2443.35</v>
      </c>
      <c r="I93">
        <v>52</v>
      </c>
      <c r="J93">
        <v>6994.36</v>
      </c>
      <c r="K93">
        <v>6</v>
      </c>
      <c r="L93">
        <v>26</v>
      </c>
      <c r="M93" s="6"/>
      <c r="N93" s="6"/>
    </row>
    <row r="94" spans="3:14" x14ac:dyDescent="0.45">
      <c r="C94">
        <v>796</v>
      </c>
      <c r="D94" t="s">
        <v>1313</v>
      </c>
      <c r="E94" t="s">
        <v>1314</v>
      </c>
      <c r="F94" t="s">
        <v>1125</v>
      </c>
      <c r="G94">
        <v>1554.9478999999999</v>
      </c>
      <c r="H94">
        <v>2443.35</v>
      </c>
      <c r="I94">
        <v>58</v>
      </c>
      <c r="J94">
        <v>7112.29</v>
      </c>
      <c r="K94">
        <v>6</v>
      </c>
      <c r="L94">
        <v>26</v>
      </c>
      <c r="M94" s="6"/>
      <c r="N94" s="6"/>
    </row>
    <row r="95" spans="3:14" x14ac:dyDescent="0.45">
      <c r="C95">
        <v>797</v>
      </c>
      <c r="D95" t="s">
        <v>1315</v>
      </c>
      <c r="E95" t="s">
        <v>1316</v>
      </c>
      <c r="F95" t="s">
        <v>1317</v>
      </c>
      <c r="G95">
        <v>713.07979999999998</v>
      </c>
      <c r="H95">
        <v>1120.49</v>
      </c>
      <c r="I95">
        <v>38</v>
      </c>
      <c r="J95">
        <v>7869.79</v>
      </c>
      <c r="K95">
        <v>6</v>
      </c>
      <c r="L95">
        <v>29</v>
      </c>
      <c r="M95" s="6"/>
      <c r="N95" s="6"/>
    </row>
    <row r="96" spans="3:14" x14ac:dyDescent="0.45">
      <c r="C96">
        <v>798</v>
      </c>
      <c r="D96" t="s">
        <v>1318</v>
      </c>
      <c r="E96" t="s">
        <v>1319</v>
      </c>
      <c r="F96" t="s">
        <v>1317</v>
      </c>
      <c r="G96">
        <v>713.07979999999998</v>
      </c>
      <c r="H96">
        <v>1120.49</v>
      </c>
      <c r="I96">
        <v>40</v>
      </c>
      <c r="J96">
        <v>8060.29</v>
      </c>
      <c r="K96">
        <v>6</v>
      </c>
      <c r="L96">
        <v>29</v>
      </c>
      <c r="M96" s="6"/>
      <c r="N96" s="6"/>
    </row>
    <row r="97" spans="3:14" x14ac:dyDescent="0.45">
      <c r="C97">
        <v>799</v>
      </c>
      <c r="D97" t="s">
        <v>1320</v>
      </c>
      <c r="E97" t="s">
        <v>1321</v>
      </c>
      <c r="F97" t="s">
        <v>1317</v>
      </c>
      <c r="G97">
        <v>713.07979999999998</v>
      </c>
      <c r="H97">
        <v>1120.49</v>
      </c>
      <c r="I97">
        <v>42</v>
      </c>
      <c r="J97">
        <v>8223.59</v>
      </c>
      <c r="K97">
        <v>6</v>
      </c>
      <c r="L97">
        <v>29</v>
      </c>
      <c r="M97" s="6"/>
      <c r="N97" s="6"/>
    </row>
    <row r="98" spans="3:14" x14ac:dyDescent="0.45">
      <c r="C98">
        <v>800</v>
      </c>
      <c r="D98" t="s">
        <v>1322</v>
      </c>
      <c r="E98" t="s">
        <v>1323</v>
      </c>
      <c r="F98" t="s">
        <v>1317</v>
      </c>
      <c r="G98">
        <v>713.07979999999998</v>
      </c>
      <c r="H98">
        <v>1120.49</v>
      </c>
      <c r="I98">
        <v>44</v>
      </c>
      <c r="J98">
        <v>8355.1299999999992</v>
      </c>
      <c r="K98">
        <v>6</v>
      </c>
      <c r="L98">
        <v>29</v>
      </c>
      <c r="M98" s="6"/>
      <c r="N98" s="6"/>
    </row>
    <row r="99" spans="3:14" x14ac:dyDescent="0.45">
      <c r="C99">
        <v>801</v>
      </c>
      <c r="D99" t="s">
        <v>1324</v>
      </c>
      <c r="E99" t="s">
        <v>1325</v>
      </c>
      <c r="F99" t="s">
        <v>1317</v>
      </c>
      <c r="G99">
        <v>713.07979999999998</v>
      </c>
      <c r="H99">
        <v>1120.49</v>
      </c>
      <c r="I99">
        <v>48</v>
      </c>
      <c r="J99">
        <v>8473.06</v>
      </c>
      <c r="K99">
        <v>6</v>
      </c>
      <c r="L99">
        <v>29</v>
      </c>
      <c r="M99" s="6"/>
      <c r="N99" s="6"/>
    </row>
    <row r="100" spans="3:14" x14ac:dyDescent="0.45">
      <c r="C100">
        <v>802</v>
      </c>
      <c r="D100" t="s">
        <v>1326</v>
      </c>
      <c r="E100" t="s">
        <v>1327</v>
      </c>
      <c r="F100" t="s">
        <v>1131</v>
      </c>
      <c r="G100">
        <v>65.809700000000007</v>
      </c>
      <c r="H100">
        <v>148.22</v>
      </c>
      <c r="I100" t="s">
        <v>1131</v>
      </c>
      <c r="J100" t="s">
        <v>1131</v>
      </c>
      <c r="K100">
        <v>14</v>
      </c>
      <c r="L100">
        <v>104</v>
      </c>
      <c r="M100" s="6"/>
      <c r="N100" s="6"/>
    </row>
    <row r="101" spans="3:14" x14ac:dyDescent="0.45">
      <c r="C101">
        <v>803</v>
      </c>
      <c r="D101" t="s">
        <v>1328</v>
      </c>
      <c r="E101" t="s">
        <v>1329</v>
      </c>
      <c r="F101" t="s">
        <v>1131</v>
      </c>
      <c r="G101">
        <v>77.917599999999993</v>
      </c>
      <c r="H101">
        <v>175.49</v>
      </c>
      <c r="I101" t="s">
        <v>1131</v>
      </c>
      <c r="J101" t="s">
        <v>1131</v>
      </c>
      <c r="K101">
        <v>14</v>
      </c>
      <c r="L101">
        <v>105</v>
      </c>
      <c r="M101" s="6"/>
      <c r="N101" s="6"/>
    </row>
    <row r="102" spans="3:14" x14ac:dyDescent="0.45">
      <c r="C102">
        <v>804</v>
      </c>
      <c r="D102" t="s">
        <v>1330</v>
      </c>
      <c r="E102" t="s">
        <v>1331</v>
      </c>
      <c r="F102" t="s">
        <v>1131</v>
      </c>
      <c r="G102">
        <v>101.89360000000001</v>
      </c>
      <c r="H102">
        <v>229.49</v>
      </c>
      <c r="I102" t="s">
        <v>1131</v>
      </c>
      <c r="J102" t="s">
        <v>1131</v>
      </c>
      <c r="K102">
        <v>14</v>
      </c>
      <c r="L102">
        <v>106</v>
      </c>
      <c r="M102" s="6"/>
      <c r="N102" s="6"/>
    </row>
    <row r="103" spans="3:14" x14ac:dyDescent="0.45">
      <c r="C103">
        <v>805</v>
      </c>
      <c r="D103" t="s">
        <v>1332</v>
      </c>
      <c r="E103" t="s">
        <v>1333</v>
      </c>
      <c r="F103" t="s">
        <v>1131</v>
      </c>
      <c r="G103">
        <v>15.184799999999999</v>
      </c>
      <c r="H103">
        <v>34.200000000000003</v>
      </c>
      <c r="I103" t="s">
        <v>1131</v>
      </c>
      <c r="J103" t="s">
        <v>1131</v>
      </c>
      <c r="K103">
        <v>15</v>
      </c>
      <c r="L103">
        <v>59</v>
      </c>
      <c r="M103" s="6"/>
      <c r="N103" s="6"/>
    </row>
    <row r="104" spans="3:14" x14ac:dyDescent="0.45">
      <c r="C104">
        <v>806</v>
      </c>
      <c r="D104" t="s">
        <v>1334</v>
      </c>
      <c r="E104" t="s">
        <v>1335</v>
      </c>
      <c r="F104" t="s">
        <v>1131</v>
      </c>
      <c r="G104">
        <v>45.416800000000002</v>
      </c>
      <c r="H104">
        <v>102.29</v>
      </c>
      <c r="I104" t="s">
        <v>1131</v>
      </c>
      <c r="J104" t="s">
        <v>1131</v>
      </c>
      <c r="K104">
        <v>15</v>
      </c>
      <c r="L104">
        <v>60</v>
      </c>
      <c r="M104" s="6"/>
      <c r="N104" s="6"/>
    </row>
    <row r="105" spans="3:14" x14ac:dyDescent="0.45">
      <c r="C105">
        <v>807</v>
      </c>
      <c r="D105" t="s">
        <v>1336</v>
      </c>
      <c r="E105" t="s">
        <v>1337</v>
      </c>
      <c r="F105" t="s">
        <v>1131</v>
      </c>
      <c r="G105">
        <v>55.380099999999999</v>
      </c>
      <c r="H105">
        <v>124.73</v>
      </c>
      <c r="I105" t="s">
        <v>1131</v>
      </c>
      <c r="J105" t="s">
        <v>1131</v>
      </c>
      <c r="K105">
        <v>15</v>
      </c>
      <c r="L105">
        <v>61</v>
      </c>
      <c r="M105" s="6"/>
      <c r="N105" s="6"/>
    </row>
    <row r="106" spans="3:14" x14ac:dyDescent="0.45">
      <c r="C106">
        <v>808</v>
      </c>
      <c r="D106" t="s">
        <v>1338</v>
      </c>
      <c r="E106" t="s">
        <v>1339</v>
      </c>
      <c r="F106" t="s">
        <v>1131</v>
      </c>
      <c r="G106">
        <v>19.7758</v>
      </c>
      <c r="H106">
        <v>44.54</v>
      </c>
      <c r="I106" t="s">
        <v>1131</v>
      </c>
      <c r="J106" t="s">
        <v>1131</v>
      </c>
      <c r="K106">
        <v>8</v>
      </c>
      <c r="L106">
        <v>52</v>
      </c>
      <c r="M106" s="6"/>
      <c r="N106" s="6"/>
    </row>
    <row r="107" spans="3:14" x14ac:dyDescent="0.45">
      <c r="C107">
        <v>809</v>
      </c>
      <c r="D107" t="s">
        <v>1340</v>
      </c>
      <c r="E107" t="s">
        <v>1341</v>
      </c>
      <c r="F107" t="s">
        <v>1131</v>
      </c>
      <c r="G107">
        <v>27.4925</v>
      </c>
      <c r="H107">
        <v>61.92</v>
      </c>
      <c r="I107" t="s">
        <v>1131</v>
      </c>
      <c r="J107" t="s">
        <v>1131</v>
      </c>
      <c r="K107">
        <v>8</v>
      </c>
      <c r="L107">
        <v>54</v>
      </c>
      <c r="M107" s="6"/>
      <c r="N107" s="6"/>
    </row>
    <row r="108" spans="3:14" x14ac:dyDescent="0.45">
      <c r="C108">
        <v>810</v>
      </c>
      <c r="D108" t="s">
        <v>1342</v>
      </c>
      <c r="E108" t="s">
        <v>1343</v>
      </c>
      <c r="F108" t="s">
        <v>1131</v>
      </c>
      <c r="G108">
        <v>53.399900000000002</v>
      </c>
      <c r="H108">
        <v>120.27</v>
      </c>
      <c r="I108" t="s">
        <v>1131</v>
      </c>
      <c r="J108" t="s">
        <v>1131</v>
      </c>
      <c r="K108">
        <v>8</v>
      </c>
      <c r="L108">
        <v>55</v>
      </c>
      <c r="M108" s="6"/>
      <c r="N108" s="6"/>
    </row>
    <row r="109" spans="3:14" x14ac:dyDescent="0.45">
      <c r="C109">
        <v>811</v>
      </c>
      <c r="D109" t="s">
        <v>1344</v>
      </c>
      <c r="E109" t="s">
        <v>1345</v>
      </c>
      <c r="F109" t="s">
        <v>1131</v>
      </c>
      <c r="G109">
        <v>19.7758</v>
      </c>
      <c r="H109">
        <v>44.54</v>
      </c>
      <c r="I109" t="s">
        <v>1131</v>
      </c>
      <c r="J109" t="s">
        <v>1131</v>
      </c>
      <c r="K109">
        <v>8</v>
      </c>
      <c r="L109">
        <v>56</v>
      </c>
      <c r="M109" s="6"/>
      <c r="N109" s="6"/>
    </row>
    <row r="110" spans="3:14" x14ac:dyDescent="0.45">
      <c r="C110">
        <v>812</v>
      </c>
      <c r="D110" t="s">
        <v>1346</v>
      </c>
      <c r="E110" t="s">
        <v>1347</v>
      </c>
      <c r="F110" t="s">
        <v>1131</v>
      </c>
      <c r="G110">
        <v>27.4925</v>
      </c>
      <c r="H110">
        <v>61.92</v>
      </c>
      <c r="I110" t="s">
        <v>1131</v>
      </c>
      <c r="J110" t="s">
        <v>1131</v>
      </c>
      <c r="K110">
        <v>8</v>
      </c>
      <c r="L110">
        <v>57</v>
      </c>
      <c r="M110" s="6"/>
      <c r="N110" s="6"/>
    </row>
    <row r="111" spans="3:14" x14ac:dyDescent="0.45">
      <c r="C111">
        <v>813</v>
      </c>
      <c r="D111" t="s">
        <v>1348</v>
      </c>
      <c r="E111" t="s">
        <v>1349</v>
      </c>
      <c r="F111" t="s">
        <v>1131</v>
      </c>
      <c r="G111">
        <v>53.399900000000002</v>
      </c>
      <c r="H111">
        <v>120.27</v>
      </c>
      <c r="I111" t="s">
        <v>1131</v>
      </c>
      <c r="J111" t="s">
        <v>1131</v>
      </c>
      <c r="K111">
        <v>8</v>
      </c>
      <c r="L111">
        <v>58</v>
      </c>
      <c r="M111" s="6"/>
      <c r="N111" s="6"/>
    </row>
    <row r="112" spans="3:14" x14ac:dyDescent="0.45">
      <c r="C112">
        <v>814</v>
      </c>
      <c r="D112" t="s">
        <v>1350</v>
      </c>
      <c r="E112" t="s">
        <v>1351</v>
      </c>
      <c r="F112" t="s">
        <v>1125</v>
      </c>
      <c r="G112">
        <v>185.8193</v>
      </c>
      <c r="H112">
        <v>348.76</v>
      </c>
      <c r="I112">
        <v>38</v>
      </c>
      <c r="J112">
        <v>1238.3</v>
      </c>
      <c r="K112">
        <v>16</v>
      </c>
      <c r="L112">
        <v>15</v>
      </c>
      <c r="M112" s="6"/>
      <c r="N112" s="6"/>
    </row>
    <row r="113" spans="3:14" x14ac:dyDescent="0.45">
      <c r="C113">
        <v>815</v>
      </c>
      <c r="D113" t="s">
        <v>1352</v>
      </c>
      <c r="E113" t="s">
        <v>1353</v>
      </c>
      <c r="F113" t="s">
        <v>1125</v>
      </c>
      <c r="G113">
        <v>26.970800000000001</v>
      </c>
      <c r="H113">
        <v>60.744999999999997</v>
      </c>
      <c r="I113" t="s">
        <v>1131</v>
      </c>
      <c r="J113" t="s">
        <v>1131</v>
      </c>
      <c r="K113">
        <v>21</v>
      </c>
      <c r="L113">
        <v>42</v>
      </c>
      <c r="M113" s="6"/>
      <c r="N113" s="6"/>
    </row>
    <row r="114" spans="3:14" x14ac:dyDescent="0.45">
      <c r="C114">
        <v>816</v>
      </c>
      <c r="D114" t="s">
        <v>1354</v>
      </c>
      <c r="E114" t="s">
        <v>1355</v>
      </c>
      <c r="F114" t="s">
        <v>1125</v>
      </c>
      <c r="G114">
        <v>92.807100000000005</v>
      </c>
      <c r="H114">
        <v>209.02500000000001</v>
      </c>
      <c r="I114" t="s">
        <v>1131</v>
      </c>
      <c r="J114" t="s">
        <v>1131</v>
      </c>
      <c r="K114">
        <v>21</v>
      </c>
      <c r="L114">
        <v>45</v>
      </c>
      <c r="M114" s="6"/>
      <c r="N114" s="6"/>
    </row>
    <row r="115" spans="3:14" x14ac:dyDescent="0.45">
      <c r="C115">
        <v>817</v>
      </c>
      <c r="D115" t="s">
        <v>1356</v>
      </c>
      <c r="E115" t="s">
        <v>1357</v>
      </c>
      <c r="F115" t="s">
        <v>1125</v>
      </c>
      <c r="G115">
        <v>133.2955</v>
      </c>
      <c r="H115">
        <v>300.21499999999997</v>
      </c>
      <c r="I115" t="s">
        <v>1131</v>
      </c>
      <c r="J115" t="s">
        <v>1131</v>
      </c>
      <c r="K115">
        <v>21</v>
      </c>
      <c r="L115">
        <v>46</v>
      </c>
      <c r="M115" s="6"/>
      <c r="N115" s="6"/>
    </row>
    <row r="116" spans="3:14" x14ac:dyDescent="0.45">
      <c r="C116">
        <v>818</v>
      </c>
      <c r="D116" t="s">
        <v>1358</v>
      </c>
      <c r="E116" t="s">
        <v>1359</v>
      </c>
      <c r="F116" t="s">
        <v>1125</v>
      </c>
      <c r="G116">
        <v>37.990900000000003</v>
      </c>
      <c r="H116">
        <v>85.564999999999998</v>
      </c>
      <c r="I116" t="s">
        <v>1131</v>
      </c>
      <c r="J116">
        <v>900</v>
      </c>
      <c r="K116">
        <v>21</v>
      </c>
      <c r="L116">
        <v>49</v>
      </c>
      <c r="M116" s="6"/>
      <c r="N116" s="6"/>
    </row>
    <row r="117" spans="3:14" x14ac:dyDescent="0.45">
      <c r="C117">
        <v>819</v>
      </c>
      <c r="D117" t="s">
        <v>1360</v>
      </c>
      <c r="E117" t="s">
        <v>1361</v>
      </c>
      <c r="F117" t="s">
        <v>1125</v>
      </c>
      <c r="G117">
        <v>110.2829</v>
      </c>
      <c r="H117">
        <v>248.38499999999999</v>
      </c>
      <c r="I117" t="s">
        <v>1131</v>
      </c>
      <c r="J117">
        <v>850</v>
      </c>
      <c r="K117">
        <v>21</v>
      </c>
      <c r="L117">
        <v>50</v>
      </c>
      <c r="M117" s="6"/>
      <c r="N117" s="6"/>
    </row>
    <row r="118" spans="3:14" x14ac:dyDescent="0.45">
      <c r="C118">
        <v>820</v>
      </c>
      <c r="D118" t="s">
        <v>1362</v>
      </c>
      <c r="E118" t="s">
        <v>1363</v>
      </c>
      <c r="F118" t="s">
        <v>1125</v>
      </c>
      <c r="G118">
        <v>146.54660000000001</v>
      </c>
      <c r="H118">
        <v>330.06</v>
      </c>
      <c r="I118" t="s">
        <v>1131</v>
      </c>
      <c r="J118">
        <v>650</v>
      </c>
      <c r="K118">
        <v>21</v>
      </c>
      <c r="L118">
        <v>51</v>
      </c>
      <c r="M118" s="6"/>
      <c r="N118" s="6"/>
    </row>
    <row r="119" spans="3:14" x14ac:dyDescent="0.45">
      <c r="C119">
        <v>821</v>
      </c>
      <c r="D119" t="s">
        <v>1364</v>
      </c>
      <c r="E119" t="s">
        <v>1365</v>
      </c>
      <c r="F119" t="s">
        <v>1125</v>
      </c>
      <c r="G119">
        <v>96.796400000000006</v>
      </c>
      <c r="H119">
        <v>218.01</v>
      </c>
      <c r="I119" t="s">
        <v>1131</v>
      </c>
      <c r="J119" t="s">
        <v>1131</v>
      </c>
      <c r="K119">
        <v>21</v>
      </c>
      <c r="L119">
        <v>44</v>
      </c>
      <c r="M119" s="6"/>
      <c r="N119" s="6"/>
    </row>
    <row r="120" spans="3:14" x14ac:dyDescent="0.45">
      <c r="C120">
        <v>822</v>
      </c>
      <c r="D120" t="s">
        <v>1366</v>
      </c>
      <c r="E120" t="s">
        <v>1367</v>
      </c>
      <c r="F120" t="s">
        <v>1317</v>
      </c>
      <c r="G120">
        <v>360.94279999999998</v>
      </c>
      <c r="H120">
        <v>594.83000000000004</v>
      </c>
      <c r="I120">
        <v>38</v>
      </c>
      <c r="J120">
        <v>988.83</v>
      </c>
      <c r="K120">
        <v>18</v>
      </c>
      <c r="L120">
        <v>17</v>
      </c>
      <c r="M120" s="6"/>
      <c r="N120" s="6"/>
    </row>
    <row r="121" spans="3:14" x14ac:dyDescent="0.45">
      <c r="C121">
        <v>823</v>
      </c>
      <c r="D121" t="s">
        <v>1368</v>
      </c>
      <c r="E121" t="s">
        <v>1369</v>
      </c>
      <c r="F121" t="s">
        <v>1125</v>
      </c>
      <c r="G121">
        <v>38.958799999999997</v>
      </c>
      <c r="H121">
        <v>87.745000000000005</v>
      </c>
      <c r="I121" t="s">
        <v>1131</v>
      </c>
      <c r="J121" t="s">
        <v>1131</v>
      </c>
      <c r="K121">
        <v>21</v>
      </c>
      <c r="L121">
        <v>123</v>
      </c>
      <c r="M121" s="6"/>
      <c r="N121" s="6"/>
    </row>
    <row r="122" spans="3:14" x14ac:dyDescent="0.45">
      <c r="C122">
        <v>824</v>
      </c>
      <c r="D122" t="s">
        <v>1370</v>
      </c>
      <c r="E122" t="s">
        <v>1371</v>
      </c>
      <c r="F122" t="s">
        <v>1125</v>
      </c>
      <c r="G122">
        <v>104.79510000000001</v>
      </c>
      <c r="H122">
        <v>236.02500000000001</v>
      </c>
      <c r="I122" t="s">
        <v>1131</v>
      </c>
      <c r="J122" t="s">
        <v>1131</v>
      </c>
      <c r="K122">
        <v>21</v>
      </c>
      <c r="L122">
        <v>124</v>
      </c>
      <c r="M122" s="6"/>
      <c r="N122" s="6"/>
    </row>
    <row r="123" spans="3:14" x14ac:dyDescent="0.45">
      <c r="C123">
        <v>825</v>
      </c>
      <c r="D123" t="s">
        <v>1372</v>
      </c>
      <c r="E123" t="s">
        <v>1373</v>
      </c>
      <c r="F123" t="s">
        <v>1125</v>
      </c>
      <c r="G123">
        <v>145.2835</v>
      </c>
      <c r="H123">
        <v>327.21499999999997</v>
      </c>
      <c r="I123" t="s">
        <v>1131</v>
      </c>
      <c r="J123" t="s">
        <v>1131</v>
      </c>
      <c r="K123">
        <v>21</v>
      </c>
      <c r="L123">
        <v>125</v>
      </c>
      <c r="M123" s="6"/>
      <c r="N123" s="6"/>
    </row>
    <row r="124" spans="3:14" x14ac:dyDescent="0.45">
      <c r="C124">
        <v>826</v>
      </c>
      <c r="D124" t="s">
        <v>1374</v>
      </c>
      <c r="E124" t="s">
        <v>1375</v>
      </c>
      <c r="F124" t="s">
        <v>1125</v>
      </c>
      <c r="G124">
        <v>49.978900000000003</v>
      </c>
      <c r="H124">
        <v>112.565</v>
      </c>
      <c r="I124" t="s">
        <v>1131</v>
      </c>
      <c r="J124">
        <v>1050</v>
      </c>
      <c r="K124">
        <v>21</v>
      </c>
      <c r="L124">
        <v>126</v>
      </c>
      <c r="M124" s="6"/>
      <c r="N124" s="6"/>
    </row>
    <row r="125" spans="3:14" x14ac:dyDescent="0.45">
      <c r="C125">
        <v>827</v>
      </c>
      <c r="D125" t="s">
        <v>1376</v>
      </c>
      <c r="E125" t="s">
        <v>1377</v>
      </c>
      <c r="F125" t="s">
        <v>1125</v>
      </c>
      <c r="G125">
        <v>122.2709</v>
      </c>
      <c r="H125">
        <v>275.38499999999999</v>
      </c>
      <c r="I125" t="s">
        <v>1131</v>
      </c>
      <c r="J125">
        <v>1000</v>
      </c>
      <c r="K125">
        <v>21</v>
      </c>
      <c r="L125">
        <v>77</v>
      </c>
      <c r="M125" s="6"/>
      <c r="N125" s="6"/>
    </row>
    <row r="126" spans="3:14" x14ac:dyDescent="0.45">
      <c r="C126">
        <v>828</v>
      </c>
      <c r="D126" t="s">
        <v>1378</v>
      </c>
      <c r="E126" t="s">
        <v>1379</v>
      </c>
      <c r="F126" t="s">
        <v>1125</v>
      </c>
      <c r="G126">
        <v>158.53460000000001</v>
      </c>
      <c r="H126">
        <v>357.06</v>
      </c>
      <c r="I126" t="s">
        <v>1131</v>
      </c>
      <c r="J126">
        <v>890</v>
      </c>
      <c r="K126">
        <v>21</v>
      </c>
      <c r="L126">
        <v>78</v>
      </c>
      <c r="M126" s="6"/>
      <c r="N126" s="6"/>
    </row>
    <row r="127" spans="3:14" x14ac:dyDescent="0.45">
      <c r="C127">
        <v>829</v>
      </c>
      <c r="D127" t="s">
        <v>1380</v>
      </c>
      <c r="E127" t="s">
        <v>1381</v>
      </c>
      <c r="F127" t="s">
        <v>1125</v>
      </c>
      <c r="G127">
        <v>108.78440000000001</v>
      </c>
      <c r="H127">
        <v>245.01</v>
      </c>
      <c r="I127" t="s">
        <v>1131</v>
      </c>
      <c r="J127" t="s">
        <v>1131</v>
      </c>
      <c r="K127">
        <v>21</v>
      </c>
      <c r="L127">
        <v>43</v>
      </c>
      <c r="M127" s="6"/>
      <c r="N127" s="6"/>
    </row>
    <row r="128" spans="3:14" x14ac:dyDescent="0.45">
      <c r="C128">
        <v>830</v>
      </c>
      <c r="D128" t="s">
        <v>1382</v>
      </c>
      <c r="E128" t="s">
        <v>1383</v>
      </c>
      <c r="F128" t="s">
        <v>1125</v>
      </c>
      <c r="G128">
        <v>185.8193</v>
      </c>
      <c r="H128">
        <v>348.76</v>
      </c>
      <c r="I128">
        <v>40</v>
      </c>
      <c r="J128">
        <v>1256.44</v>
      </c>
      <c r="K128">
        <v>16</v>
      </c>
      <c r="L128">
        <v>14</v>
      </c>
      <c r="M128" s="6"/>
      <c r="N128" s="6"/>
    </row>
    <row r="129" spans="3:14" x14ac:dyDescent="0.45">
      <c r="C129">
        <v>831</v>
      </c>
      <c r="D129" t="s">
        <v>1384</v>
      </c>
      <c r="E129" t="s">
        <v>1385</v>
      </c>
      <c r="F129" t="s">
        <v>1125</v>
      </c>
      <c r="G129">
        <v>185.8193</v>
      </c>
      <c r="H129">
        <v>348.76</v>
      </c>
      <c r="I129">
        <v>44</v>
      </c>
      <c r="J129">
        <v>1274.5899999999999</v>
      </c>
      <c r="K129">
        <v>16</v>
      </c>
      <c r="L129">
        <v>14</v>
      </c>
      <c r="M129" s="6"/>
      <c r="N129" s="6"/>
    </row>
    <row r="130" spans="3:14" x14ac:dyDescent="0.45">
      <c r="C130">
        <v>832</v>
      </c>
      <c r="D130" t="s">
        <v>1386</v>
      </c>
      <c r="E130" t="s">
        <v>1387</v>
      </c>
      <c r="F130" t="s">
        <v>1125</v>
      </c>
      <c r="G130">
        <v>185.8193</v>
      </c>
      <c r="H130">
        <v>348.76</v>
      </c>
      <c r="I130">
        <v>48</v>
      </c>
      <c r="J130">
        <v>1292.73</v>
      </c>
      <c r="K130">
        <v>16</v>
      </c>
      <c r="L130">
        <v>14</v>
      </c>
      <c r="M130" s="6"/>
      <c r="N130" s="6"/>
    </row>
    <row r="131" spans="3:14" x14ac:dyDescent="0.45">
      <c r="C131">
        <v>833</v>
      </c>
      <c r="D131" t="s">
        <v>1388</v>
      </c>
      <c r="E131" t="s">
        <v>1389</v>
      </c>
      <c r="F131" t="s">
        <v>1317</v>
      </c>
      <c r="G131">
        <v>360.94279999999998</v>
      </c>
      <c r="H131">
        <v>594.83000000000004</v>
      </c>
      <c r="I131">
        <v>40</v>
      </c>
      <c r="J131">
        <v>1006.97</v>
      </c>
      <c r="K131">
        <v>18</v>
      </c>
      <c r="L131">
        <v>17</v>
      </c>
      <c r="M131" s="6"/>
      <c r="N131" s="6"/>
    </row>
    <row r="132" spans="3:14" x14ac:dyDescent="0.45">
      <c r="C132">
        <v>834</v>
      </c>
      <c r="D132" t="s">
        <v>1390</v>
      </c>
      <c r="E132" t="s">
        <v>1391</v>
      </c>
      <c r="F132" t="s">
        <v>1317</v>
      </c>
      <c r="G132">
        <v>360.94279999999998</v>
      </c>
      <c r="H132">
        <v>594.83000000000004</v>
      </c>
      <c r="I132">
        <v>42</v>
      </c>
      <c r="J132">
        <v>1025.1099999999999</v>
      </c>
      <c r="K132">
        <v>18</v>
      </c>
      <c r="L132">
        <v>17</v>
      </c>
      <c r="M132" s="6"/>
      <c r="N132" s="6"/>
    </row>
    <row r="133" spans="3:14" x14ac:dyDescent="0.45">
      <c r="C133">
        <v>835</v>
      </c>
      <c r="D133" t="s">
        <v>1392</v>
      </c>
      <c r="E133" t="s">
        <v>1393</v>
      </c>
      <c r="F133" t="s">
        <v>1317</v>
      </c>
      <c r="G133">
        <v>360.94279999999998</v>
      </c>
      <c r="H133">
        <v>594.83000000000004</v>
      </c>
      <c r="I133">
        <v>44</v>
      </c>
      <c r="J133">
        <v>1043.26</v>
      </c>
      <c r="K133">
        <v>18</v>
      </c>
      <c r="L133">
        <v>17</v>
      </c>
      <c r="M133" s="6"/>
      <c r="N133" s="6"/>
    </row>
    <row r="134" spans="3:14" x14ac:dyDescent="0.45">
      <c r="C134">
        <v>836</v>
      </c>
      <c r="D134" t="s">
        <v>1394</v>
      </c>
      <c r="E134" t="s">
        <v>1395</v>
      </c>
      <c r="F134" t="s">
        <v>1317</v>
      </c>
      <c r="G134">
        <v>360.94279999999998</v>
      </c>
      <c r="H134">
        <v>594.83000000000004</v>
      </c>
      <c r="I134">
        <v>48</v>
      </c>
      <c r="J134">
        <v>1061.4000000000001</v>
      </c>
      <c r="K134">
        <v>18</v>
      </c>
      <c r="L134">
        <v>17</v>
      </c>
      <c r="M134" s="6"/>
      <c r="N134" s="6"/>
    </row>
    <row r="135" spans="3:14" x14ac:dyDescent="0.45">
      <c r="C135">
        <v>837</v>
      </c>
      <c r="D135" t="s">
        <v>1396</v>
      </c>
      <c r="E135" t="s">
        <v>1397</v>
      </c>
      <c r="F135" t="s">
        <v>1125</v>
      </c>
      <c r="G135">
        <v>868.63419999999996</v>
      </c>
      <c r="H135">
        <v>1431.5</v>
      </c>
      <c r="I135">
        <v>62</v>
      </c>
      <c r="J135">
        <v>1043.26</v>
      </c>
      <c r="K135">
        <v>18</v>
      </c>
      <c r="L135">
        <v>6</v>
      </c>
      <c r="M135" s="6"/>
      <c r="N135" s="6"/>
    </row>
    <row r="136" spans="3:14" x14ac:dyDescent="0.45">
      <c r="C136">
        <v>838</v>
      </c>
      <c r="D136" t="s">
        <v>1398</v>
      </c>
      <c r="E136" t="s">
        <v>1399</v>
      </c>
      <c r="F136" t="s">
        <v>1125</v>
      </c>
      <c r="G136">
        <v>868.63419999999996</v>
      </c>
      <c r="H136">
        <v>1431.5</v>
      </c>
      <c r="I136">
        <v>44</v>
      </c>
      <c r="J136">
        <v>961.61</v>
      </c>
      <c r="K136">
        <v>18</v>
      </c>
      <c r="L136">
        <v>6</v>
      </c>
      <c r="M136" s="6"/>
      <c r="N136" s="6"/>
    </row>
    <row r="137" spans="3:14" x14ac:dyDescent="0.45">
      <c r="C137">
        <v>839</v>
      </c>
      <c r="D137" t="s">
        <v>1400</v>
      </c>
      <c r="E137" t="s">
        <v>1401</v>
      </c>
      <c r="F137" t="s">
        <v>1125</v>
      </c>
      <c r="G137">
        <v>868.63419999999996</v>
      </c>
      <c r="H137">
        <v>1431.5</v>
      </c>
      <c r="I137">
        <v>48</v>
      </c>
      <c r="J137">
        <v>979.75</v>
      </c>
      <c r="K137">
        <v>18</v>
      </c>
      <c r="L137">
        <v>6</v>
      </c>
      <c r="M137" s="6"/>
      <c r="N137" s="6"/>
    </row>
    <row r="138" spans="3:14" x14ac:dyDescent="0.45">
      <c r="C138">
        <v>840</v>
      </c>
      <c r="D138" t="s">
        <v>1402</v>
      </c>
      <c r="E138" t="s">
        <v>1403</v>
      </c>
      <c r="F138" t="s">
        <v>1125</v>
      </c>
      <c r="G138">
        <v>868.63419999999996</v>
      </c>
      <c r="H138">
        <v>1431.5</v>
      </c>
      <c r="I138">
        <v>52</v>
      </c>
      <c r="J138">
        <v>997.9</v>
      </c>
      <c r="K138">
        <v>18</v>
      </c>
      <c r="L138">
        <v>6</v>
      </c>
      <c r="M138" s="6"/>
      <c r="N138" s="6"/>
    </row>
    <row r="139" spans="3:14" x14ac:dyDescent="0.45">
      <c r="C139">
        <v>841</v>
      </c>
      <c r="D139" t="s">
        <v>1404</v>
      </c>
      <c r="E139" t="s">
        <v>1405</v>
      </c>
      <c r="F139" t="s">
        <v>1125</v>
      </c>
      <c r="G139">
        <v>24.745899999999999</v>
      </c>
      <c r="H139">
        <v>59.99</v>
      </c>
      <c r="I139" t="s">
        <v>71</v>
      </c>
      <c r="J139" t="s">
        <v>1131</v>
      </c>
      <c r="K139">
        <v>26</v>
      </c>
      <c r="L139">
        <v>13</v>
      </c>
      <c r="M139" s="6"/>
      <c r="N139" s="6"/>
    </row>
    <row r="140" spans="3:14" x14ac:dyDescent="0.45">
      <c r="C140">
        <v>842</v>
      </c>
      <c r="D140" t="s">
        <v>1406</v>
      </c>
      <c r="E140" t="s">
        <v>1407</v>
      </c>
      <c r="F140" t="s">
        <v>1408</v>
      </c>
      <c r="G140">
        <v>51.5625</v>
      </c>
      <c r="H140">
        <v>125</v>
      </c>
      <c r="I140" t="s">
        <v>1131</v>
      </c>
      <c r="J140" t="s">
        <v>1131</v>
      </c>
      <c r="K140">
        <v>39</v>
      </c>
      <c r="L140">
        <v>120</v>
      </c>
      <c r="M140" s="6"/>
      <c r="N140" s="6"/>
    </row>
    <row r="141" spans="3:14" x14ac:dyDescent="0.45">
      <c r="C141">
        <v>843</v>
      </c>
      <c r="D141" t="s">
        <v>1409</v>
      </c>
      <c r="E141" t="s">
        <v>1410</v>
      </c>
      <c r="F141" t="s">
        <v>1131</v>
      </c>
      <c r="G141">
        <v>10.3125</v>
      </c>
      <c r="H141">
        <v>25</v>
      </c>
      <c r="I141" t="s">
        <v>1131</v>
      </c>
      <c r="J141" t="s">
        <v>1131</v>
      </c>
      <c r="K141">
        <v>38</v>
      </c>
      <c r="L141">
        <v>115</v>
      </c>
      <c r="M141" s="6"/>
      <c r="N141" s="6"/>
    </row>
    <row r="142" spans="3:14" x14ac:dyDescent="0.45">
      <c r="C142">
        <v>844</v>
      </c>
      <c r="D142" t="s">
        <v>1411</v>
      </c>
      <c r="E142" t="s">
        <v>1412</v>
      </c>
      <c r="F142" t="s">
        <v>1131</v>
      </c>
      <c r="G142">
        <v>8.2459000000000007</v>
      </c>
      <c r="H142">
        <v>19.989999999999998</v>
      </c>
      <c r="I142" t="s">
        <v>1131</v>
      </c>
      <c r="J142" t="s">
        <v>1131</v>
      </c>
      <c r="K142">
        <v>40</v>
      </c>
      <c r="L142">
        <v>116</v>
      </c>
      <c r="M142" s="6"/>
      <c r="N142" s="6"/>
    </row>
    <row r="143" spans="3:14" x14ac:dyDescent="0.45">
      <c r="C143">
        <v>845</v>
      </c>
      <c r="D143" t="s">
        <v>1413</v>
      </c>
      <c r="E143" t="s">
        <v>1414</v>
      </c>
      <c r="F143" t="s">
        <v>1131</v>
      </c>
      <c r="G143">
        <v>10.308400000000001</v>
      </c>
      <c r="H143">
        <v>24.99</v>
      </c>
      <c r="I143" t="s">
        <v>1131</v>
      </c>
      <c r="J143" t="s">
        <v>1131</v>
      </c>
      <c r="K143">
        <v>40</v>
      </c>
      <c r="L143">
        <v>117</v>
      </c>
      <c r="M143" s="6"/>
      <c r="N143" s="6"/>
    </row>
    <row r="144" spans="3:14" x14ac:dyDescent="0.45">
      <c r="C144">
        <v>846</v>
      </c>
      <c r="D144" t="s">
        <v>1415</v>
      </c>
      <c r="E144" t="s">
        <v>1416</v>
      </c>
      <c r="F144" t="s">
        <v>1131</v>
      </c>
      <c r="G144">
        <v>5.7709000000000001</v>
      </c>
      <c r="H144">
        <v>13.99</v>
      </c>
      <c r="I144" t="s">
        <v>1131</v>
      </c>
      <c r="J144" t="s">
        <v>1131</v>
      </c>
      <c r="K144">
        <v>37</v>
      </c>
      <c r="L144">
        <v>108</v>
      </c>
      <c r="M144" s="6"/>
      <c r="N144" s="6"/>
    </row>
    <row r="145" spans="3:14" x14ac:dyDescent="0.45">
      <c r="C145">
        <v>847</v>
      </c>
      <c r="D145" t="s">
        <v>1417</v>
      </c>
      <c r="E145" t="s">
        <v>1418</v>
      </c>
      <c r="F145" t="s">
        <v>1131</v>
      </c>
      <c r="G145">
        <v>14.433400000000001</v>
      </c>
      <c r="H145">
        <v>34.99</v>
      </c>
      <c r="I145" t="s">
        <v>1131</v>
      </c>
      <c r="J145" t="s">
        <v>1131</v>
      </c>
      <c r="K145">
        <v>37</v>
      </c>
      <c r="L145">
        <v>109</v>
      </c>
      <c r="M145" s="6"/>
      <c r="N145" s="6"/>
    </row>
    <row r="146" spans="3:14" x14ac:dyDescent="0.45">
      <c r="C146">
        <v>848</v>
      </c>
      <c r="D146" t="s">
        <v>1419</v>
      </c>
      <c r="E146" t="s">
        <v>1420</v>
      </c>
      <c r="F146" t="s">
        <v>1131</v>
      </c>
      <c r="G146">
        <v>18.558399999999999</v>
      </c>
      <c r="H146">
        <v>44.99</v>
      </c>
      <c r="I146" t="s">
        <v>1131</v>
      </c>
      <c r="J146" t="s">
        <v>1131</v>
      </c>
      <c r="K146">
        <v>37</v>
      </c>
      <c r="L146">
        <v>110</v>
      </c>
      <c r="M146" s="6"/>
      <c r="N146" s="6"/>
    </row>
    <row r="147" spans="3:14" x14ac:dyDescent="0.45">
      <c r="C147">
        <v>849</v>
      </c>
      <c r="D147" t="s">
        <v>1421</v>
      </c>
      <c r="E147" t="s">
        <v>1422</v>
      </c>
      <c r="F147" t="s">
        <v>1125</v>
      </c>
      <c r="G147">
        <v>24.745899999999999</v>
      </c>
      <c r="H147">
        <v>59.99</v>
      </c>
      <c r="I147" t="s">
        <v>59</v>
      </c>
      <c r="J147" t="s">
        <v>1131</v>
      </c>
      <c r="K147">
        <v>26</v>
      </c>
      <c r="L147">
        <v>13</v>
      </c>
      <c r="M147" s="6"/>
      <c r="N147" s="6"/>
    </row>
    <row r="148" spans="3:14" x14ac:dyDescent="0.45">
      <c r="C148">
        <v>850</v>
      </c>
      <c r="D148" t="s">
        <v>1423</v>
      </c>
      <c r="E148" t="s">
        <v>1424</v>
      </c>
      <c r="F148" t="s">
        <v>1125</v>
      </c>
      <c r="G148">
        <v>24.745899999999999</v>
      </c>
      <c r="H148">
        <v>59.99</v>
      </c>
      <c r="I148" t="s">
        <v>57</v>
      </c>
      <c r="J148" t="s">
        <v>1131</v>
      </c>
      <c r="K148">
        <v>26</v>
      </c>
      <c r="L148">
        <v>13</v>
      </c>
      <c r="M148" s="6"/>
      <c r="N148" s="6"/>
    </row>
    <row r="149" spans="3:14" x14ac:dyDescent="0.45">
      <c r="C149">
        <v>851</v>
      </c>
      <c r="D149" t="s">
        <v>1425</v>
      </c>
      <c r="E149" t="s">
        <v>1426</v>
      </c>
      <c r="F149" t="s">
        <v>1125</v>
      </c>
      <c r="G149">
        <v>24.745899999999999</v>
      </c>
      <c r="H149">
        <v>59.99</v>
      </c>
      <c r="I149" t="s">
        <v>1153</v>
      </c>
      <c r="J149" t="s">
        <v>1131</v>
      </c>
      <c r="K149">
        <v>26</v>
      </c>
      <c r="L149">
        <v>13</v>
      </c>
      <c r="M149" s="6"/>
      <c r="N149" s="6"/>
    </row>
    <row r="150" spans="3:14" x14ac:dyDescent="0.45">
      <c r="C150">
        <v>852</v>
      </c>
      <c r="D150" t="s">
        <v>1427</v>
      </c>
      <c r="E150" t="s">
        <v>1428</v>
      </c>
      <c r="F150" t="s">
        <v>1125</v>
      </c>
      <c r="G150">
        <v>30.933399999999999</v>
      </c>
      <c r="H150">
        <v>74.989999999999995</v>
      </c>
      <c r="I150" t="s">
        <v>71</v>
      </c>
      <c r="J150" t="s">
        <v>1131</v>
      </c>
      <c r="K150">
        <v>28</v>
      </c>
      <c r="L150">
        <v>38</v>
      </c>
      <c r="M150" s="6"/>
      <c r="N150" s="6"/>
    </row>
    <row r="151" spans="3:14" x14ac:dyDescent="0.45">
      <c r="C151">
        <v>853</v>
      </c>
      <c r="D151" t="s">
        <v>1429</v>
      </c>
      <c r="E151" t="s">
        <v>1430</v>
      </c>
      <c r="F151" t="s">
        <v>1125</v>
      </c>
      <c r="G151">
        <v>30.933399999999999</v>
      </c>
      <c r="H151">
        <v>74.989999999999995</v>
      </c>
      <c r="I151" t="s">
        <v>59</v>
      </c>
      <c r="J151" t="s">
        <v>1131</v>
      </c>
      <c r="K151">
        <v>28</v>
      </c>
      <c r="L151">
        <v>38</v>
      </c>
      <c r="M151" s="6"/>
      <c r="N151" s="6"/>
    </row>
    <row r="152" spans="3:14" x14ac:dyDescent="0.45">
      <c r="C152">
        <v>854</v>
      </c>
      <c r="D152" t="s">
        <v>1431</v>
      </c>
      <c r="E152" t="s">
        <v>1432</v>
      </c>
      <c r="F152" t="s">
        <v>1125</v>
      </c>
      <c r="G152">
        <v>30.933399999999999</v>
      </c>
      <c r="H152">
        <v>74.989999999999995</v>
      </c>
      <c r="I152" t="s">
        <v>57</v>
      </c>
      <c r="J152" t="s">
        <v>1131</v>
      </c>
      <c r="K152">
        <v>28</v>
      </c>
      <c r="L152">
        <v>38</v>
      </c>
      <c r="M152" s="6"/>
      <c r="N152" s="6"/>
    </row>
    <row r="153" spans="3:14" x14ac:dyDescent="0.45">
      <c r="C153">
        <v>855</v>
      </c>
      <c r="D153" t="s">
        <v>1433</v>
      </c>
      <c r="E153" t="s">
        <v>1434</v>
      </c>
      <c r="F153" t="s">
        <v>1144</v>
      </c>
      <c r="G153">
        <v>37.120899999999999</v>
      </c>
      <c r="H153">
        <v>89.99</v>
      </c>
      <c r="I153" t="s">
        <v>71</v>
      </c>
      <c r="J153" t="s">
        <v>1131</v>
      </c>
      <c r="K153">
        <v>22</v>
      </c>
      <c r="L153">
        <v>12</v>
      </c>
      <c r="M153" s="6"/>
      <c r="N153" s="6"/>
    </row>
    <row r="154" spans="3:14" x14ac:dyDescent="0.45">
      <c r="C154">
        <v>856</v>
      </c>
      <c r="D154" t="s">
        <v>1435</v>
      </c>
      <c r="E154" t="s">
        <v>1436</v>
      </c>
      <c r="F154" t="s">
        <v>1144</v>
      </c>
      <c r="G154">
        <v>37.120899999999999</v>
      </c>
      <c r="H154">
        <v>89.99</v>
      </c>
      <c r="I154" t="s">
        <v>59</v>
      </c>
      <c r="J154" t="s">
        <v>1131</v>
      </c>
      <c r="K154">
        <v>22</v>
      </c>
      <c r="L154">
        <v>12</v>
      </c>
      <c r="M154" s="6"/>
      <c r="N154" s="6"/>
    </row>
    <row r="155" spans="3:14" x14ac:dyDescent="0.45">
      <c r="C155">
        <v>857</v>
      </c>
      <c r="D155" t="s">
        <v>1437</v>
      </c>
      <c r="E155" t="s">
        <v>1438</v>
      </c>
      <c r="F155" t="s">
        <v>1144</v>
      </c>
      <c r="G155">
        <v>37.120899999999999</v>
      </c>
      <c r="H155">
        <v>89.99</v>
      </c>
      <c r="I155" t="s">
        <v>57</v>
      </c>
      <c r="J155" t="s">
        <v>1131</v>
      </c>
      <c r="K155">
        <v>22</v>
      </c>
      <c r="L155">
        <v>12</v>
      </c>
      <c r="M155" s="6"/>
      <c r="N155" s="6"/>
    </row>
    <row r="156" spans="3:14" x14ac:dyDescent="0.45">
      <c r="C156">
        <v>858</v>
      </c>
      <c r="D156" t="s">
        <v>1439</v>
      </c>
      <c r="E156" t="s">
        <v>1440</v>
      </c>
      <c r="F156" t="s">
        <v>1125</v>
      </c>
      <c r="G156">
        <v>9.1593</v>
      </c>
      <c r="H156">
        <v>24.49</v>
      </c>
      <c r="I156" t="s">
        <v>71</v>
      </c>
      <c r="J156" t="s">
        <v>1131</v>
      </c>
      <c r="K156">
        <v>24</v>
      </c>
      <c r="L156">
        <v>4</v>
      </c>
      <c r="M156" s="6"/>
      <c r="N156" s="6"/>
    </row>
    <row r="157" spans="3:14" x14ac:dyDescent="0.45">
      <c r="C157">
        <v>859</v>
      </c>
      <c r="D157" t="s">
        <v>1441</v>
      </c>
      <c r="E157" t="s">
        <v>1442</v>
      </c>
      <c r="F157" t="s">
        <v>1125</v>
      </c>
      <c r="G157">
        <v>9.1593</v>
      </c>
      <c r="H157">
        <v>24.49</v>
      </c>
      <c r="I157" t="s">
        <v>59</v>
      </c>
      <c r="J157" t="s">
        <v>1131</v>
      </c>
      <c r="K157">
        <v>24</v>
      </c>
      <c r="L157">
        <v>4</v>
      </c>
      <c r="M157" s="6"/>
      <c r="N157" s="6"/>
    </row>
    <row r="158" spans="3:14" x14ac:dyDescent="0.45">
      <c r="C158">
        <v>860</v>
      </c>
      <c r="D158" t="s">
        <v>1443</v>
      </c>
      <c r="E158" t="s">
        <v>1444</v>
      </c>
      <c r="F158" t="s">
        <v>1125</v>
      </c>
      <c r="G158">
        <v>9.1593</v>
      </c>
      <c r="H158">
        <v>24.49</v>
      </c>
      <c r="I158" t="s">
        <v>57</v>
      </c>
      <c r="J158" t="s">
        <v>1131</v>
      </c>
      <c r="K158">
        <v>24</v>
      </c>
      <c r="L158">
        <v>4</v>
      </c>
      <c r="M158" s="6"/>
      <c r="N158" s="6"/>
    </row>
    <row r="159" spans="3:14" x14ac:dyDescent="0.45">
      <c r="C159">
        <v>861</v>
      </c>
      <c r="D159" t="s">
        <v>1445</v>
      </c>
      <c r="E159" t="s">
        <v>1446</v>
      </c>
      <c r="F159" t="s">
        <v>1125</v>
      </c>
      <c r="G159">
        <v>15.6709</v>
      </c>
      <c r="H159">
        <v>37.99</v>
      </c>
      <c r="I159" t="s">
        <v>71</v>
      </c>
      <c r="J159" t="s">
        <v>1131</v>
      </c>
      <c r="K159">
        <v>24</v>
      </c>
      <c r="L159">
        <v>3</v>
      </c>
      <c r="M159" s="6"/>
      <c r="N159" s="6"/>
    </row>
    <row r="160" spans="3:14" x14ac:dyDescent="0.45">
      <c r="C160">
        <v>862</v>
      </c>
      <c r="D160" t="s">
        <v>1447</v>
      </c>
      <c r="E160" t="s">
        <v>1448</v>
      </c>
      <c r="F160" t="s">
        <v>1125</v>
      </c>
      <c r="G160">
        <v>15.6709</v>
      </c>
      <c r="H160">
        <v>37.99</v>
      </c>
      <c r="I160" t="s">
        <v>59</v>
      </c>
      <c r="J160" t="s">
        <v>1131</v>
      </c>
      <c r="K160">
        <v>24</v>
      </c>
      <c r="L160">
        <v>3</v>
      </c>
      <c r="M160" s="6"/>
      <c r="N160" s="6"/>
    </row>
    <row r="161" spans="3:14" x14ac:dyDescent="0.45">
      <c r="C161">
        <v>863</v>
      </c>
      <c r="D161" t="s">
        <v>1449</v>
      </c>
      <c r="E161" t="s">
        <v>1450</v>
      </c>
      <c r="F161" t="s">
        <v>1125</v>
      </c>
      <c r="G161">
        <v>15.6709</v>
      </c>
      <c r="H161">
        <v>37.99</v>
      </c>
      <c r="I161" t="s">
        <v>57</v>
      </c>
      <c r="J161" t="s">
        <v>1131</v>
      </c>
      <c r="K161">
        <v>24</v>
      </c>
      <c r="L161">
        <v>3</v>
      </c>
      <c r="M161" s="6"/>
      <c r="N161" s="6"/>
    </row>
    <row r="162" spans="3:14" x14ac:dyDescent="0.45">
      <c r="C162">
        <v>864</v>
      </c>
      <c r="D162" t="s">
        <v>1451</v>
      </c>
      <c r="E162" t="s">
        <v>1452</v>
      </c>
      <c r="F162" t="s">
        <v>1141</v>
      </c>
      <c r="G162">
        <v>23.748999999999999</v>
      </c>
      <c r="H162">
        <v>63.5</v>
      </c>
      <c r="I162" t="s">
        <v>71</v>
      </c>
      <c r="J162" t="s">
        <v>1131</v>
      </c>
      <c r="K162">
        <v>29</v>
      </c>
      <c r="L162">
        <v>1</v>
      </c>
      <c r="M162" s="6"/>
      <c r="N162" s="6"/>
    </row>
    <row r="163" spans="3:14" x14ac:dyDescent="0.45">
      <c r="C163">
        <v>865</v>
      </c>
      <c r="D163" t="s">
        <v>1453</v>
      </c>
      <c r="E163" t="s">
        <v>1454</v>
      </c>
      <c r="F163" t="s">
        <v>1141</v>
      </c>
      <c r="G163">
        <v>23.748999999999999</v>
      </c>
      <c r="H163">
        <v>63.5</v>
      </c>
      <c r="I163" t="s">
        <v>59</v>
      </c>
      <c r="J163" t="s">
        <v>1131</v>
      </c>
      <c r="K163">
        <v>29</v>
      </c>
      <c r="L163">
        <v>1</v>
      </c>
      <c r="M163" s="6"/>
      <c r="N163" s="6"/>
    </row>
    <row r="164" spans="3:14" x14ac:dyDescent="0.45">
      <c r="C164">
        <v>866</v>
      </c>
      <c r="D164" t="s">
        <v>1455</v>
      </c>
      <c r="E164" t="s">
        <v>1456</v>
      </c>
      <c r="F164" t="s">
        <v>1141</v>
      </c>
      <c r="G164">
        <v>23.748999999999999</v>
      </c>
      <c r="H164">
        <v>63.5</v>
      </c>
      <c r="I164" t="s">
        <v>57</v>
      </c>
      <c r="J164" t="s">
        <v>1131</v>
      </c>
      <c r="K164">
        <v>29</v>
      </c>
      <c r="L164">
        <v>1</v>
      </c>
      <c r="M164" s="6"/>
      <c r="N164" s="6"/>
    </row>
    <row r="165" spans="3:14" x14ac:dyDescent="0.45">
      <c r="C165">
        <v>867</v>
      </c>
      <c r="D165" t="s">
        <v>1457</v>
      </c>
      <c r="E165" t="s">
        <v>1458</v>
      </c>
      <c r="F165" t="s">
        <v>1125</v>
      </c>
      <c r="G165">
        <v>26.176300000000001</v>
      </c>
      <c r="H165">
        <v>69.989999999999995</v>
      </c>
      <c r="I165" t="s">
        <v>71</v>
      </c>
      <c r="J165" t="s">
        <v>1131</v>
      </c>
      <c r="K165">
        <v>26</v>
      </c>
      <c r="L165">
        <v>37</v>
      </c>
      <c r="M165" s="6"/>
      <c r="N165" s="6"/>
    </row>
    <row r="166" spans="3:14" x14ac:dyDescent="0.45">
      <c r="C166">
        <v>868</v>
      </c>
      <c r="D166" t="s">
        <v>1459</v>
      </c>
      <c r="E166" t="s">
        <v>1460</v>
      </c>
      <c r="F166" t="s">
        <v>1125</v>
      </c>
      <c r="G166">
        <v>26.176300000000001</v>
      </c>
      <c r="H166">
        <v>69.989999999999995</v>
      </c>
      <c r="I166" t="s">
        <v>59</v>
      </c>
      <c r="J166" t="s">
        <v>1131</v>
      </c>
      <c r="K166">
        <v>26</v>
      </c>
      <c r="L166">
        <v>37</v>
      </c>
      <c r="M166" s="6"/>
      <c r="N166" s="6"/>
    </row>
    <row r="167" spans="3:14" x14ac:dyDescent="0.45">
      <c r="C167">
        <v>869</v>
      </c>
      <c r="D167" t="s">
        <v>1461</v>
      </c>
      <c r="E167" t="s">
        <v>1462</v>
      </c>
      <c r="F167" t="s">
        <v>1125</v>
      </c>
      <c r="G167">
        <v>26.176300000000001</v>
      </c>
      <c r="H167">
        <v>69.989999999999995</v>
      </c>
      <c r="I167" t="s">
        <v>57</v>
      </c>
      <c r="J167" t="s">
        <v>1131</v>
      </c>
      <c r="K167">
        <v>26</v>
      </c>
      <c r="L167">
        <v>37</v>
      </c>
      <c r="M167" s="6"/>
      <c r="N167" s="6"/>
    </row>
    <row r="168" spans="3:14" x14ac:dyDescent="0.45">
      <c r="C168">
        <v>870</v>
      </c>
      <c r="D168" t="s">
        <v>1463</v>
      </c>
      <c r="E168" t="s">
        <v>1464</v>
      </c>
      <c r="F168" t="s">
        <v>1131</v>
      </c>
      <c r="G168">
        <v>1.8663000000000001</v>
      </c>
      <c r="H168">
        <v>4.99</v>
      </c>
      <c r="I168" t="s">
        <v>1131</v>
      </c>
      <c r="J168" t="s">
        <v>1131</v>
      </c>
      <c r="K168">
        <v>32</v>
      </c>
      <c r="L168">
        <v>111</v>
      </c>
      <c r="M168" s="6"/>
      <c r="N168" s="6"/>
    </row>
    <row r="169" spans="3:14" x14ac:dyDescent="0.45">
      <c r="C169">
        <v>871</v>
      </c>
      <c r="D169" t="s">
        <v>1465</v>
      </c>
      <c r="E169" t="s">
        <v>1466</v>
      </c>
      <c r="F169" t="s">
        <v>1131</v>
      </c>
      <c r="G169">
        <v>3.7363</v>
      </c>
      <c r="H169">
        <v>9.99</v>
      </c>
      <c r="I169" t="s">
        <v>1131</v>
      </c>
      <c r="J169" t="s">
        <v>1131</v>
      </c>
      <c r="K169">
        <v>32</v>
      </c>
      <c r="L169">
        <v>112</v>
      </c>
      <c r="M169" s="6"/>
      <c r="N169" s="6"/>
    </row>
    <row r="170" spans="3:14" x14ac:dyDescent="0.45">
      <c r="C170">
        <v>872</v>
      </c>
      <c r="D170" t="s">
        <v>1467</v>
      </c>
      <c r="E170" t="s">
        <v>1468</v>
      </c>
      <c r="F170" t="s">
        <v>1131</v>
      </c>
      <c r="G170">
        <v>3.3622999999999998</v>
      </c>
      <c r="H170">
        <v>8.99</v>
      </c>
      <c r="I170" t="s">
        <v>1131</v>
      </c>
      <c r="J170" t="s">
        <v>1131</v>
      </c>
      <c r="K170">
        <v>32</v>
      </c>
      <c r="L170">
        <v>113</v>
      </c>
      <c r="M170" s="6"/>
      <c r="N170" s="6"/>
    </row>
    <row r="171" spans="3:14" x14ac:dyDescent="0.45">
      <c r="C171">
        <v>873</v>
      </c>
      <c r="D171" t="s">
        <v>1469</v>
      </c>
      <c r="E171" t="s">
        <v>1470</v>
      </c>
      <c r="F171" t="s">
        <v>1131</v>
      </c>
      <c r="G171">
        <v>0.85650000000000004</v>
      </c>
      <c r="H171">
        <v>2.29</v>
      </c>
      <c r="I171" t="s">
        <v>1131</v>
      </c>
      <c r="J171" t="s">
        <v>1131</v>
      </c>
      <c r="K171">
        <v>41</v>
      </c>
      <c r="L171">
        <v>114</v>
      </c>
      <c r="M171" s="6"/>
      <c r="N171" s="6"/>
    </row>
    <row r="172" spans="3:14" x14ac:dyDescent="0.45">
      <c r="C172">
        <v>874</v>
      </c>
      <c r="D172" t="s">
        <v>1471</v>
      </c>
      <c r="E172" t="s">
        <v>1472</v>
      </c>
      <c r="F172" t="s">
        <v>1136</v>
      </c>
      <c r="G172">
        <v>3.3622999999999998</v>
      </c>
      <c r="H172">
        <v>8.99</v>
      </c>
      <c r="I172" t="s">
        <v>59</v>
      </c>
      <c r="J172" t="s">
        <v>1131</v>
      </c>
      <c r="K172">
        <v>27</v>
      </c>
      <c r="L172">
        <v>24</v>
      </c>
      <c r="M172" s="6"/>
      <c r="N172" s="6"/>
    </row>
    <row r="173" spans="3:14" x14ac:dyDescent="0.45">
      <c r="C173">
        <v>875</v>
      </c>
      <c r="D173" t="s">
        <v>1473</v>
      </c>
      <c r="E173" t="s">
        <v>1474</v>
      </c>
      <c r="F173" t="s">
        <v>1136</v>
      </c>
      <c r="G173">
        <v>3.3622999999999998</v>
      </c>
      <c r="H173">
        <v>8.99</v>
      </c>
      <c r="I173" t="s">
        <v>57</v>
      </c>
      <c r="J173" t="s">
        <v>1131</v>
      </c>
      <c r="K173">
        <v>27</v>
      </c>
      <c r="L173">
        <v>24</v>
      </c>
      <c r="M173" s="6"/>
      <c r="N173" s="6"/>
    </row>
    <row r="174" spans="3:14" x14ac:dyDescent="0.45">
      <c r="C174">
        <v>876</v>
      </c>
      <c r="D174" t="s">
        <v>1475</v>
      </c>
      <c r="E174" t="s">
        <v>1476</v>
      </c>
      <c r="F174" t="s">
        <v>1131</v>
      </c>
      <c r="G174">
        <v>44.88</v>
      </c>
      <c r="H174">
        <v>120</v>
      </c>
      <c r="I174" t="s">
        <v>1131</v>
      </c>
      <c r="J174" t="s">
        <v>1131</v>
      </c>
      <c r="K174">
        <v>30</v>
      </c>
      <c r="L174">
        <v>118</v>
      </c>
      <c r="M174" s="6"/>
      <c r="N174" s="6"/>
    </row>
    <row r="175" spans="3:14" x14ac:dyDescent="0.45">
      <c r="C175">
        <v>877</v>
      </c>
      <c r="D175" t="s">
        <v>1477</v>
      </c>
      <c r="E175" t="s">
        <v>1478</v>
      </c>
      <c r="F175" t="s">
        <v>1131</v>
      </c>
      <c r="G175">
        <v>2.9733000000000001</v>
      </c>
      <c r="H175">
        <v>7.95</v>
      </c>
      <c r="I175" t="s">
        <v>1131</v>
      </c>
      <c r="J175" t="s">
        <v>1131</v>
      </c>
      <c r="K175">
        <v>33</v>
      </c>
      <c r="L175">
        <v>119</v>
      </c>
      <c r="M175" s="6"/>
      <c r="N175" s="6"/>
    </row>
    <row r="176" spans="3:14" x14ac:dyDescent="0.45">
      <c r="C176">
        <v>878</v>
      </c>
      <c r="D176" t="s">
        <v>1479</v>
      </c>
      <c r="E176" t="s">
        <v>1480</v>
      </c>
      <c r="F176" t="s">
        <v>1131</v>
      </c>
      <c r="G176">
        <v>8.2204999999999995</v>
      </c>
      <c r="H176">
        <v>21.98</v>
      </c>
      <c r="I176" t="s">
        <v>1131</v>
      </c>
      <c r="J176" t="s">
        <v>1131</v>
      </c>
      <c r="K176">
        <v>34</v>
      </c>
      <c r="L176">
        <v>121</v>
      </c>
      <c r="M176" s="6"/>
      <c r="N176" s="6"/>
    </row>
    <row r="177" spans="3:14" x14ac:dyDescent="0.45">
      <c r="C177">
        <v>879</v>
      </c>
      <c r="D177" t="s">
        <v>1481</v>
      </c>
      <c r="E177" t="s">
        <v>1482</v>
      </c>
      <c r="F177" t="s">
        <v>1131</v>
      </c>
      <c r="G177">
        <v>59.466000000000001</v>
      </c>
      <c r="H177">
        <v>159</v>
      </c>
      <c r="I177" t="s">
        <v>1131</v>
      </c>
      <c r="J177" t="s">
        <v>1131</v>
      </c>
      <c r="K177">
        <v>31</v>
      </c>
      <c r="L177">
        <v>122</v>
      </c>
      <c r="M177" s="6"/>
      <c r="N177" s="6"/>
    </row>
    <row r="178" spans="3:14" x14ac:dyDescent="0.45">
      <c r="C178">
        <v>880</v>
      </c>
      <c r="D178" t="s">
        <v>1483</v>
      </c>
      <c r="E178" t="s">
        <v>1484</v>
      </c>
      <c r="F178" t="s">
        <v>1200</v>
      </c>
      <c r="G178">
        <v>20.566299999999998</v>
      </c>
      <c r="H178">
        <v>54.99</v>
      </c>
      <c r="I178">
        <v>70</v>
      </c>
      <c r="J178" t="s">
        <v>1131</v>
      </c>
      <c r="K178">
        <v>36</v>
      </c>
      <c r="L178">
        <v>107</v>
      </c>
      <c r="M178" s="6"/>
      <c r="N178" s="6"/>
    </row>
    <row r="179" spans="3:14" x14ac:dyDescent="0.45">
      <c r="C179">
        <v>881</v>
      </c>
      <c r="D179" t="s">
        <v>1485</v>
      </c>
      <c r="E179" t="s">
        <v>1486</v>
      </c>
      <c r="F179" t="s">
        <v>1317</v>
      </c>
      <c r="G179">
        <v>41.572299999999998</v>
      </c>
      <c r="H179">
        <v>53.99</v>
      </c>
      <c r="I179" t="s">
        <v>71</v>
      </c>
      <c r="J179" t="s">
        <v>1131</v>
      </c>
      <c r="K179">
        <v>25</v>
      </c>
      <c r="L179">
        <v>32</v>
      </c>
      <c r="M179" s="6"/>
      <c r="N179" s="6"/>
    </row>
    <row r="180" spans="3:14" x14ac:dyDescent="0.45">
      <c r="C180">
        <v>882</v>
      </c>
      <c r="D180" t="s">
        <v>1487</v>
      </c>
      <c r="E180" t="s">
        <v>1488</v>
      </c>
      <c r="F180" t="s">
        <v>1317</v>
      </c>
      <c r="G180">
        <v>41.572299999999998</v>
      </c>
      <c r="H180">
        <v>53.99</v>
      </c>
      <c r="I180" t="s">
        <v>59</v>
      </c>
      <c r="J180" t="s">
        <v>1131</v>
      </c>
      <c r="K180">
        <v>25</v>
      </c>
      <c r="L180">
        <v>32</v>
      </c>
      <c r="M180" s="6"/>
      <c r="N180" s="6"/>
    </row>
    <row r="181" spans="3:14" x14ac:dyDescent="0.45">
      <c r="C181">
        <v>883</v>
      </c>
      <c r="D181" t="s">
        <v>1489</v>
      </c>
      <c r="E181" t="s">
        <v>1490</v>
      </c>
      <c r="F181" t="s">
        <v>1317</v>
      </c>
      <c r="G181">
        <v>41.572299999999998</v>
      </c>
      <c r="H181">
        <v>53.99</v>
      </c>
      <c r="I181" t="s">
        <v>57</v>
      </c>
      <c r="J181" t="s">
        <v>1131</v>
      </c>
      <c r="K181">
        <v>25</v>
      </c>
      <c r="L181">
        <v>32</v>
      </c>
      <c r="M181" s="6"/>
      <c r="N181" s="6"/>
    </row>
    <row r="182" spans="3:14" x14ac:dyDescent="0.45">
      <c r="C182">
        <v>884</v>
      </c>
      <c r="D182" t="s">
        <v>1491</v>
      </c>
      <c r="E182" t="s">
        <v>1492</v>
      </c>
      <c r="F182" t="s">
        <v>1317</v>
      </c>
      <c r="G182">
        <v>41.572299999999998</v>
      </c>
      <c r="H182">
        <v>53.99</v>
      </c>
      <c r="I182" t="s">
        <v>1153</v>
      </c>
      <c r="J182" t="s">
        <v>1131</v>
      </c>
      <c r="K182">
        <v>25</v>
      </c>
      <c r="L182">
        <v>32</v>
      </c>
      <c r="M182" s="6"/>
      <c r="N182" s="6"/>
    </row>
    <row r="183" spans="3:14" x14ac:dyDescent="0.45">
      <c r="C183">
        <v>885</v>
      </c>
      <c r="D183" t="s">
        <v>1493</v>
      </c>
      <c r="E183" t="s">
        <v>1494</v>
      </c>
      <c r="F183" t="s">
        <v>1317</v>
      </c>
      <c r="G183">
        <v>601.74369999999999</v>
      </c>
      <c r="H183">
        <v>1003.91</v>
      </c>
      <c r="I183">
        <v>60</v>
      </c>
      <c r="J183">
        <v>1397.06</v>
      </c>
      <c r="K183">
        <v>20</v>
      </c>
      <c r="L183">
        <v>7</v>
      </c>
      <c r="M183" s="6"/>
      <c r="N183" s="6"/>
    </row>
    <row r="184" spans="3:14" x14ac:dyDescent="0.45">
      <c r="C184">
        <v>886</v>
      </c>
      <c r="D184" t="s">
        <v>1495</v>
      </c>
      <c r="E184" t="s">
        <v>1496</v>
      </c>
      <c r="F184" t="s">
        <v>1317</v>
      </c>
      <c r="G184">
        <v>199.8519</v>
      </c>
      <c r="H184">
        <v>333.42</v>
      </c>
      <c r="I184">
        <v>62</v>
      </c>
      <c r="J184">
        <v>1451.49</v>
      </c>
      <c r="K184">
        <v>20</v>
      </c>
      <c r="L184">
        <v>10</v>
      </c>
      <c r="M184" s="6"/>
      <c r="N184" s="6"/>
    </row>
    <row r="185" spans="3:14" x14ac:dyDescent="0.45">
      <c r="C185">
        <v>887</v>
      </c>
      <c r="D185" t="s">
        <v>1497</v>
      </c>
      <c r="E185" t="s">
        <v>1498</v>
      </c>
      <c r="F185" t="s">
        <v>1317</v>
      </c>
      <c r="G185">
        <v>601.74369999999999</v>
      </c>
      <c r="H185">
        <v>1003.91</v>
      </c>
      <c r="I185">
        <v>46</v>
      </c>
      <c r="J185">
        <v>1342.63</v>
      </c>
      <c r="K185">
        <v>20</v>
      </c>
      <c r="L185">
        <v>7</v>
      </c>
      <c r="M185" s="6"/>
      <c r="N185" s="6"/>
    </row>
    <row r="186" spans="3:14" x14ac:dyDescent="0.45">
      <c r="C186">
        <v>888</v>
      </c>
      <c r="D186" t="s">
        <v>1499</v>
      </c>
      <c r="E186" t="s">
        <v>1500</v>
      </c>
      <c r="F186" t="s">
        <v>1317</v>
      </c>
      <c r="G186">
        <v>601.74369999999999</v>
      </c>
      <c r="H186">
        <v>1003.91</v>
      </c>
      <c r="I186">
        <v>50</v>
      </c>
      <c r="J186">
        <v>1360.77</v>
      </c>
      <c r="K186">
        <v>20</v>
      </c>
      <c r="L186">
        <v>7</v>
      </c>
      <c r="M186" s="6"/>
      <c r="N186" s="6"/>
    </row>
    <row r="187" spans="3:14" x14ac:dyDescent="0.45">
      <c r="C187">
        <v>889</v>
      </c>
      <c r="D187" t="s">
        <v>1501</v>
      </c>
      <c r="E187" t="s">
        <v>1502</v>
      </c>
      <c r="F187" t="s">
        <v>1317</v>
      </c>
      <c r="G187">
        <v>601.74369999999999</v>
      </c>
      <c r="H187">
        <v>1003.91</v>
      </c>
      <c r="I187">
        <v>54</v>
      </c>
      <c r="J187">
        <v>1378.91</v>
      </c>
      <c r="K187">
        <v>20</v>
      </c>
      <c r="L187">
        <v>7</v>
      </c>
      <c r="M187" s="6"/>
      <c r="N187" s="6"/>
    </row>
    <row r="188" spans="3:14" x14ac:dyDescent="0.45">
      <c r="C188">
        <v>890</v>
      </c>
      <c r="D188" t="s">
        <v>1503</v>
      </c>
      <c r="E188" t="s">
        <v>1504</v>
      </c>
      <c r="F188" t="s">
        <v>1141</v>
      </c>
      <c r="G188">
        <v>601.74369999999999</v>
      </c>
      <c r="H188">
        <v>1003.91</v>
      </c>
      <c r="I188">
        <v>46</v>
      </c>
      <c r="J188">
        <v>1342.63</v>
      </c>
      <c r="K188">
        <v>20</v>
      </c>
      <c r="L188">
        <v>7</v>
      </c>
      <c r="M188" s="6"/>
      <c r="N188" s="6"/>
    </row>
    <row r="189" spans="3:14" x14ac:dyDescent="0.45">
      <c r="C189">
        <v>891</v>
      </c>
      <c r="D189" t="s">
        <v>1505</v>
      </c>
      <c r="E189" t="s">
        <v>1506</v>
      </c>
      <c r="F189" t="s">
        <v>1141</v>
      </c>
      <c r="G189">
        <v>601.74369999999999</v>
      </c>
      <c r="H189">
        <v>1003.91</v>
      </c>
      <c r="I189">
        <v>50</v>
      </c>
      <c r="J189">
        <v>1360.77</v>
      </c>
      <c r="K189">
        <v>20</v>
      </c>
      <c r="L189">
        <v>7</v>
      </c>
      <c r="M189" s="6"/>
      <c r="N189" s="6"/>
    </row>
    <row r="190" spans="3:14" x14ac:dyDescent="0.45">
      <c r="C190">
        <v>892</v>
      </c>
      <c r="D190" t="s">
        <v>1507</v>
      </c>
      <c r="E190" t="s">
        <v>1508</v>
      </c>
      <c r="F190" t="s">
        <v>1141</v>
      </c>
      <c r="G190">
        <v>601.74369999999999</v>
      </c>
      <c r="H190">
        <v>1003.91</v>
      </c>
      <c r="I190">
        <v>54</v>
      </c>
      <c r="J190">
        <v>1378.91</v>
      </c>
      <c r="K190">
        <v>20</v>
      </c>
      <c r="L190">
        <v>7</v>
      </c>
      <c r="M190" s="6"/>
      <c r="N190" s="6"/>
    </row>
    <row r="191" spans="3:14" x14ac:dyDescent="0.45">
      <c r="C191">
        <v>893</v>
      </c>
      <c r="D191" t="s">
        <v>1509</v>
      </c>
      <c r="E191" t="s">
        <v>1510</v>
      </c>
      <c r="F191" t="s">
        <v>1141</v>
      </c>
      <c r="G191">
        <v>601.74369999999999</v>
      </c>
      <c r="H191">
        <v>1003.91</v>
      </c>
      <c r="I191">
        <v>60</v>
      </c>
      <c r="J191">
        <v>1397.06</v>
      </c>
      <c r="K191">
        <v>20</v>
      </c>
      <c r="L191">
        <v>7</v>
      </c>
      <c r="M191" s="6"/>
      <c r="N191" s="6"/>
    </row>
    <row r="192" spans="3:14" x14ac:dyDescent="0.45">
      <c r="C192">
        <v>894</v>
      </c>
      <c r="D192" t="s">
        <v>1511</v>
      </c>
      <c r="E192" t="s">
        <v>1512</v>
      </c>
      <c r="F192" t="s">
        <v>1200</v>
      </c>
      <c r="G192">
        <v>53.928199999999997</v>
      </c>
      <c r="H192">
        <v>121.46</v>
      </c>
      <c r="I192" t="s">
        <v>1131</v>
      </c>
      <c r="J192">
        <v>215</v>
      </c>
      <c r="K192">
        <v>13</v>
      </c>
      <c r="L192">
        <v>127</v>
      </c>
      <c r="M192" s="6"/>
      <c r="N192" s="6"/>
    </row>
    <row r="193" spans="3:14" x14ac:dyDescent="0.45">
      <c r="C193">
        <v>895</v>
      </c>
      <c r="D193" t="s">
        <v>1513</v>
      </c>
      <c r="E193" t="s">
        <v>1514</v>
      </c>
      <c r="F193" t="s">
        <v>1141</v>
      </c>
      <c r="G193">
        <v>199.8519</v>
      </c>
      <c r="H193">
        <v>333.42</v>
      </c>
      <c r="I193">
        <v>50</v>
      </c>
      <c r="J193">
        <v>1406.13</v>
      </c>
      <c r="K193">
        <v>20</v>
      </c>
      <c r="L193">
        <v>10</v>
      </c>
      <c r="M193" s="6"/>
      <c r="N193" s="6"/>
    </row>
    <row r="194" spans="3:14" x14ac:dyDescent="0.45">
      <c r="C194">
        <v>896</v>
      </c>
      <c r="D194" t="s">
        <v>1515</v>
      </c>
      <c r="E194" t="s">
        <v>1516</v>
      </c>
      <c r="F194" t="s">
        <v>1141</v>
      </c>
      <c r="G194">
        <v>199.8519</v>
      </c>
      <c r="H194">
        <v>333.42</v>
      </c>
      <c r="I194">
        <v>54</v>
      </c>
      <c r="J194">
        <v>1424.27</v>
      </c>
      <c r="K194">
        <v>20</v>
      </c>
      <c r="L194">
        <v>10</v>
      </c>
      <c r="M194" s="6"/>
      <c r="N194" s="6"/>
    </row>
    <row r="195" spans="3:14" x14ac:dyDescent="0.45">
      <c r="C195">
        <v>897</v>
      </c>
      <c r="D195" t="s">
        <v>1517</v>
      </c>
      <c r="E195" t="s">
        <v>1518</v>
      </c>
      <c r="F195" t="s">
        <v>1141</v>
      </c>
      <c r="G195">
        <v>199.8519</v>
      </c>
      <c r="H195">
        <v>333.42</v>
      </c>
      <c r="I195">
        <v>58</v>
      </c>
      <c r="J195">
        <v>1433.34</v>
      </c>
      <c r="K195">
        <v>20</v>
      </c>
      <c r="L195">
        <v>10</v>
      </c>
      <c r="M195" s="6"/>
      <c r="N195" s="6"/>
    </row>
    <row r="196" spans="3:14" x14ac:dyDescent="0.45">
      <c r="C196">
        <v>898</v>
      </c>
      <c r="D196" t="s">
        <v>1519</v>
      </c>
      <c r="E196" t="s">
        <v>1520</v>
      </c>
      <c r="F196" t="s">
        <v>1141</v>
      </c>
      <c r="G196">
        <v>199.8519</v>
      </c>
      <c r="H196">
        <v>333.42</v>
      </c>
      <c r="I196">
        <v>62</v>
      </c>
      <c r="J196">
        <v>1451.49</v>
      </c>
      <c r="K196">
        <v>20</v>
      </c>
      <c r="L196">
        <v>10</v>
      </c>
      <c r="M196" s="6"/>
      <c r="N196" s="6"/>
    </row>
    <row r="197" spans="3:14" x14ac:dyDescent="0.45">
      <c r="C197">
        <v>899</v>
      </c>
      <c r="D197" t="s">
        <v>1521</v>
      </c>
      <c r="E197" t="s">
        <v>1522</v>
      </c>
      <c r="F197" t="s">
        <v>1317</v>
      </c>
      <c r="G197">
        <v>199.8519</v>
      </c>
      <c r="H197">
        <v>333.42</v>
      </c>
      <c r="I197">
        <v>44</v>
      </c>
      <c r="J197">
        <v>1369.84</v>
      </c>
      <c r="K197">
        <v>20</v>
      </c>
      <c r="L197">
        <v>10</v>
      </c>
      <c r="M197" s="6"/>
      <c r="N197" s="6"/>
    </row>
    <row r="198" spans="3:14" x14ac:dyDescent="0.45">
      <c r="C198">
        <v>900</v>
      </c>
      <c r="D198" t="s">
        <v>1523</v>
      </c>
      <c r="E198" t="s">
        <v>1524</v>
      </c>
      <c r="F198" t="s">
        <v>1317</v>
      </c>
      <c r="G198">
        <v>199.8519</v>
      </c>
      <c r="H198">
        <v>333.42</v>
      </c>
      <c r="I198">
        <v>50</v>
      </c>
      <c r="J198">
        <v>1406.13</v>
      </c>
      <c r="K198">
        <v>20</v>
      </c>
      <c r="L198">
        <v>10</v>
      </c>
      <c r="M198" s="6"/>
      <c r="N198" s="6"/>
    </row>
    <row r="199" spans="3:14" x14ac:dyDescent="0.45">
      <c r="C199">
        <v>901</v>
      </c>
      <c r="D199" t="s">
        <v>1525</v>
      </c>
      <c r="E199" t="s">
        <v>1526</v>
      </c>
      <c r="F199" t="s">
        <v>1317</v>
      </c>
      <c r="G199">
        <v>199.8519</v>
      </c>
      <c r="H199">
        <v>333.42</v>
      </c>
      <c r="I199">
        <v>54</v>
      </c>
      <c r="J199">
        <v>1424.27</v>
      </c>
      <c r="K199">
        <v>20</v>
      </c>
      <c r="L199">
        <v>10</v>
      </c>
      <c r="M199" s="6"/>
      <c r="N199" s="6"/>
    </row>
    <row r="200" spans="3:14" x14ac:dyDescent="0.45">
      <c r="C200">
        <v>902</v>
      </c>
      <c r="D200" t="s">
        <v>1527</v>
      </c>
      <c r="E200" t="s">
        <v>1528</v>
      </c>
      <c r="F200" t="s">
        <v>1317</v>
      </c>
      <c r="G200">
        <v>199.8519</v>
      </c>
      <c r="H200">
        <v>333.42</v>
      </c>
      <c r="I200">
        <v>58</v>
      </c>
      <c r="J200">
        <v>1433.34</v>
      </c>
      <c r="K200">
        <v>20</v>
      </c>
      <c r="L200">
        <v>10</v>
      </c>
      <c r="M200" s="6"/>
      <c r="N200" s="6"/>
    </row>
    <row r="201" spans="3:14" x14ac:dyDescent="0.45">
      <c r="C201">
        <v>903</v>
      </c>
      <c r="D201" t="s">
        <v>1529</v>
      </c>
      <c r="E201" t="s">
        <v>1530</v>
      </c>
      <c r="F201" t="s">
        <v>1141</v>
      </c>
      <c r="G201">
        <v>199.8519</v>
      </c>
      <c r="H201">
        <v>333.42</v>
      </c>
      <c r="I201">
        <v>44</v>
      </c>
      <c r="J201">
        <v>1369.84</v>
      </c>
      <c r="K201">
        <v>20</v>
      </c>
      <c r="L201">
        <v>10</v>
      </c>
      <c r="M201" s="6"/>
      <c r="N201" s="6"/>
    </row>
    <row r="202" spans="3:14" x14ac:dyDescent="0.45">
      <c r="C202">
        <v>904</v>
      </c>
      <c r="D202" t="s">
        <v>1531</v>
      </c>
      <c r="E202" t="s">
        <v>1532</v>
      </c>
      <c r="F202" t="s">
        <v>1200</v>
      </c>
      <c r="G202">
        <v>199.37569999999999</v>
      </c>
      <c r="H202">
        <v>364.09</v>
      </c>
      <c r="I202">
        <v>40</v>
      </c>
      <c r="J202">
        <v>1256.44</v>
      </c>
      <c r="K202">
        <v>16</v>
      </c>
      <c r="L202">
        <v>15</v>
      </c>
      <c r="M202" s="6"/>
      <c r="N202" s="6"/>
    </row>
    <row r="203" spans="3:14" x14ac:dyDescent="0.45">
      <c r="C203">
        <v>905</v>
      </c>
      <c r="D203" t="s">
        <v>1533</v>
      </c>
      <c r="E203" t="s">
        <v>1534</v>
      </c>
      <c r="F203" t="s">
        <v>1200</v>
      </c>
      <c r="G203">
        <v>199.37569999999999</v>
      </c>
      <c r="H203">
        <v>364.09</v>
      </c>
      <c r="I203">
        <v>42</v>
      </c>
      <c r="J203">
        <v>1274.5899999999999</v>
      </c>
      <c r="K203">
        <v>16</v>
      </c>
      <c r="L203">
        <v>15</v>
      </c>
      <c r="M203" s="6"/>
      <c r="N203" s="6"/>
    </row>
    <row r="204" spans="3:14" x14ac:dyDescent="0.45">
      <c r="C204">
        <v>906</v>
      </c>
      <c r="D204" t="s">
        <v>1535</v>
      </c>
      <c r="E204" t="s">
        <v>1536</v>
      </c>
      <c r="F204" t="s">
        <v>1200</v>
      </c>
      <c r="G204">
        <v>199.37569999999999</v>
      </c>
      <c r="H204">
        <v>364.09</v>
      </c>
      <c r="I204">
        <v>46</v>
      </c>
      <c r="J204">
        <v>1292.73</v>
      </c>
      <c r="K204">
        <v>16</v>
      </c>
      <c r="L204">
        <v>15</v>
      </c>
      <c r="M204" s="6"/>
      <c r="N204" s="6"/>
    </row>
    <row r="205" spans="3:14" x14ac:dyDescent="0.45">
      <c r="C205">
        <v>907</v>
      </c>
      <c r="D205" t="s">
        <v>1537</v>
      </c>
      <c r="E205" t="s">
        <v>1538</v>
      </c>
      <c r="F205" t="s">
        <v>1200</v>
      </c>
      <c r="G205">
        <v>47.286000000000001</v>
      </c>
      <c r="H205">
        <v>106.5</v>
      </c>
      <c r="I205" t="s">
        <v>1131</v>
      </c>
      <c r="J205">
        <v>317</v>
      </c>
      <c r="K205">
        <v>10</v>
      </c>
      <c r="L205">
        <v>128</v>
      </c>
      <c r="M205" s="6"/>
      <c r="N205" s="6"/>
    </row>
    <row r="206" spans="3:14" x14ac:dyDescent="0.45">
      <c r="C206">
        <v>908</v>
      </c>
      <c r="D206" t="s">
        <v>1539</v>
      </c>
      <c r="E206" t="s">
        <v>1540</v>
      </c>
      <c r="F206" t="s">
        <v>1131</v>
      </c>
      <c r="G206">
        <v>12.0413</v>
      </c>
      <c r="H206">
        <v>27.12</v>
      </c>
      <c r="I206" t="s">
        <v>1131</v>
      </c>
      <c r="J206" t="s">
        <v>1131</v>
      </c>
      <c r="K206">
        <v>19</v>
      </c>
      <c r="L206">
        <v>79</v>
      </c>
      <c r="M206" s="6"/>
      <c r="N206" s="6"/>
    </row>
    <row r="207" spans="3:14" x14ac:dyDescent="0.45">
      <c r="C207">
        <v>909</v>
      </c>
      <c r="D207" t="s">
        <v>1541</v>
      </c>
      <c r="E207" t="s">
        <v>1542</v>
      </c>
      <c r="F207" t="s">
        <v>1131</v>
      </c>
      <c r="G207">
        <v>17.3782</v>
      </c>
      <c r="H207">
        <v>39.14</v>
      </c>
      <c r="I207" t="s">
        <v>1131</v>
      </c>
      <c r="J207" t="s">
        <v>1131</v>
      </c>
      <c r="K207">
        <v>19</v>
      </c>
      <c r="L207">
        <v>80</v>
      </c>
      <c r="M207" s="6"/>
      <c r="N207" s="6"/>
    </row>
    <row r="208" spans="3:14" x14ac:dyDescent="0.45">
      <c r="C208">
        <v>910</v>
      </c>
      <c r="D208" t="s">
        <v>1543</v>
      </c>
      <c r="E208" t="s">
        <v>1544</v>
      </c>
      <c r="F208" t="s">
        <v>1131</v>
      </c>
      <c r="G208">
        <v>23.372199999999999</v>
      </c>
      <c r="H208">
        <v>52.64</v>
      </c>
      <c r="I208" t="s">
        <v>1131</v>
      </c>
      <c r="J208" t="s">
        <v>1131</v>
      </c>
      <c r="K208">
        <v>19</v>
      </c>
      <c r="L208">
        <v>81</v>
      </c>
      <c r="M208" s="6"/>
      <c r="N208" s="6"/>
    </row>
    <row r="209" spans="3:14" x14ac:dyDescent="0.45">
      <c r="C209">
        <v>911</v>
      </c>
      <c r="D209" t="s">
        <v>1545</v>
      </c>
      <c r="E209" t="s">
        <v>1546</v>
      </c>
      <c r="F209" t="s">
        <v>1131</v>
      </c>
      <c r="G209">
        <v>12.0413</v>
      </c>
      <c r="H209">
        <v>27.12</v>
      </c>
      <c r="I209" t="s">
        <v>1131</v>
      </c>
      <c r="J209" t="s">
        <v>1131</v>
      </c>
      <c r="K209">
        <v>19</v>
      </c>
      <c r="L209">
        <v>82</v>
      </c>
      <c r="M209" s="6"/>
      <c r="N209" s="6"/>
    </row>
    <row r="210" spans="3:14" x14ac:dyDescent="0.45">
      <c r="C210">
        <v>912</v>
      </c>
      <c r="D210" t="s">
        <v>1547</v>
      </c>
      <c r="E210" t="s">
        <v>1548</v>
      </c>
      <c r="F210" t="s">
        <v>1131</v>
      </c>
      <c r="G210">
        <v>17.3782</v>
      </c>
      <c r="H210">
        <v>39.14</v>
      </c>
      <c r="I210" t="s">
        <v>1131</v>
      </c>
      <c r="J210" t="s">
        <v>1131</v>
      </c>
      <c r="K210">
        <v>19</v>
      </c>
      <c r="L210">
        <v>83</v>
      </c>
      <c r="M210" s="6"/>
      <c r="N210" s="6"/>
    </row>
    <row r="211" spans="3:14" x14ac:dyDescent="0.45">
      <c r="C211">
        <v>913</v>
      </c>
      <c r="D211" t="s">
        <v>1549</v>
      </c>
      <c r="E211" t="s">
        <v>1550</v>
      </c>
      <c r="F211" t="s">
        <v>1131</v>
      </c>
      <c r="G211">
        <v>23.372199999999999</v>
      </c>
      <c r="H211">
        <v>52.64</v>
      </c>
      <c r="I211" t="s">
        <v>1131</v>
      </c>
      <c r="J211" t="s">
        <v>1131</v>
      </c>
      <c r="K211">
        <v>19</v>
      </c>
      <c r="L211">
        <v>84</v>
      </c>
      <c r="M211" s="6"/>
      <c r="N211" s="6"/>
    </row>
    <row r="212" spans="3:14" x14ac:dyDescent="0.45">
      <c r="C212">
        <v>914</v>
      </c>
      <c r="D212" t="s">
        <v>1551</v>
      </c>
      <c r="E212" t="s">
        <v>1552</v>
      </c>
      <c r="F212" t="s">
        <v>1131</v>
      </c>
      <c r="G212">
        <v>12.0413</v>
      </c>
      <c r="H212">
        <v>27.12</v>
      </c>
      <c r="I212" t="s">
        <v>1131</v>
      </c>
      <c r="J212" t="s">
        <v>1131</v>
      </c>
      <c r="K212">
        <v>19</v>
      </c>
      <c r="L212">
        <v>66</v>
      </c>
      <c r="M212" s="6"/>
      <c r="N212" s="6"/>
    </row>
    <row r="213" spans="3:14" x14ac:dyDescent="0.45">
      <c r="C213">
        <v>915</v>
      </c>
      <c r="D213" t="s">
        <v>1553</v>
      </c>
      <c r="E213" t="s">
        <v>1554</v>
      </c>
      <c r="F213" t="s">
        <v>1131</v>
      </c>
      <c r="G213">
        <v>17.3782</v>
      </c>
      <c r="H213">
        <v>39.14</v>
      </c>
      <c r="I213" t="s">
        <v>1131</v>
      </c>
      <c r="J213" t="s">
        <v>1131</v>
      </c>
      <c r="K213">
        <v>19</v>
      </c>
      <c r="L213">
        <v>65</v>
      </c>
      <c r="M213" s="6"/>
      <c r="N213" s="6"/>
    </row>
    <row r="214" spans="3:14" x14ac:dyDescent="0.45">
      <c r="C214">
        <v>916</v>
      </c>
      <c r="D214" t="s">
        <v>1555</v>
      </c>
      <c r="E214" t="s">
        <v>1556</v>
      </c>
      <c r="F214" t="s">
        <v>1131</v>
      </c>
      <c r="G214">
        <v>23.372199999999999</v>
      </c>
      <c r="H214">
        <v>52.64</v>
      </c>
      <c r="I214" t="s">
        <v>1131</v>
      </c>
      <c r="J214" t="s">
        <v>1131</v>
      </c>
      <c r="K214">
        <v>19</v>
      </c>
      <c r="L214">
        <v>67</v>
      </c>
      <c r="M214" s="6"/>
      <c r="N214" s="6"/>
    </row>
    <row r="215" spans="3:14" x14ac:dyDescent="0.45">
      <c r="C215">
        <v>917</v>
      </c>
      <c r="D215" t="s">
        <v>1557</v>
      </c>
      <c r="E215" t="s">
        <v>1558</v>
      </c>
      <c r="F215" t="s">
        <v>1200</v>
      </c>
      <c r="G215">
        <v>144.59379999999999</v>
      </c>
      <c r="H215">
        <v>264.05</v>
      </c>
      <c r="I215">
        <v>42</v>
      </c>
      <c r="J215">
        <v>1324.48</v>
      </c>
      <c r="K215">
        <v>16</v>
      </c>
      <c r="L215">
        <v>8</v>
      </c>
      <c r="M215" s="6"/>
      <c r="N215" s="6"/>
    </row>
    <row r="216" spans="3:14" x14ac:dyDescent="0.45">
      <c r="C216">
        <v>918</v>
      </c>
      <c r="D216" t="s">
        <v>1559</v>
      </c>
      <c r="E216" t="s">
        <v>1560</v>
      </c>
      <c r="F216" t="s">
        <v>1200</v>
      </c>
      <c r="G216">
        <v>144.59379999999999</v>
      </c>
      <c r="H216">
        <v>264.05</v>
      </c>
      <c r="I216">
        <v>44</v>
      </c>
      <c r="J216">
        <v>1342.63</v>
      </c>
      <c r="K216">
        <v>16</v>
      </c>
      <c r="L216">
        <v>8</v>
      </c>
      <c r="M216" s="6"/>
      <c r="N216" s="6"/>
    </row>
    <row r="217" spans="3:14" x14ac:dyDescent="0.45">
      <c r="C217">
        <v>919</v>
      </c>
      <c r="D217" t="s">
        <v>1561</v>
      </c>
      <c r="E217" t="s">
        <v>1562</v>
      </c>
      <c r="F217" t="s">
        <v>1200</v>
      </c>
      <c r="G217">
        <v>144.59379999999999</v>
      </c>
      <c r="H217">
        <v>264.05</v>
      </c>
      <c r="I217">
        <v>48</v>
      </c>
      <c r="J217">
        <v>1360.77</v>
      </c>
      <c r="K217">
        <v>16</v>
      </c>
      <c r="L217">
        <v>8</v>
      </c>
      <c r="M217" s="6"/>
      <c r="N217" s="6"/>
    </row>
    <row r="218" spans="3:14" x14ac:dyDescent="0.45">
      <c r="C218">
        <v>920</v>
      </c>
      <c r="D218" t="s">
        <v>1563</v>
      </c>
      <c r="E218" t="s">
        <v>1564</v>
      </c>
      <c r="F218" t="s">
        <v>1200</v>
      </c>
      <c r="G218">
        <v>144.59379999999999</v>
      </c>
      <c r="H218">
        <v>264.05</v>
      </c>
      <c r="I218">
        <v>52</v>
      </c>
      <c r="J218">
        <v>1378.91</v>
      </c>
      <c r="K218">
        <v>16</v>
      </c>
      <c r="L218">
        <v>8</v>
      </c>
      <c r="M218" s="6"/>
      <c r="N218" s="6"/>
    </row>
    <row r="219" spans="3:14" x14ac:dyDescent="0.45">
      <c r="C219">
        <v>921</v>
      </c>
      <c r="D219" t="s">
        <v>1565</v>
      </c>
      <c r="E219" t="s">
        <v>1566</v>
      </c>
      <c r="F219" t="s">
        <v>1131</v>
      </c>
      <c r="G219">
        <v>1.8663000000000001</v>
      </c>
      <c r="H219">
        <v>4.99</v>
      </c>
      <c r="I219" t="s">
        <v>1131</v>
      </c>
      <c r="J219" t="s">
        <v>1131</v>
      </c>
      <c r="K219">
        <v>41</v>
      </c>
      <c r="L219">
        <v>92</v>
      </c>
      <c r="M219" s="6"/>
      <c r="N219" s="6"/>
    </row>
    <row r="220" spans="3:14" x14ac:dyDescent="0.45">
      <c r="C220">
        <v>922</v>
      </c>
      <c r="D220" t="s">
        <v>1567</v>
      </c>
      <c r="E220" t="s">
        <v>1568</v>
      </c>
      <c r="F220" t="s">
        <v>1131</v>
      </c>
      <c r="G220">
        <v>1.4923</v>
      </c>
      <c r="H220">
        <v>3.99</v>
      </c>
      <c r="I220" t="s">
        <v>1131</v>
      </c>
      <c r="J220" t="s">
        <v>1131</v>
      </c>
      <c r="K220">
        <v>41</v>
      </c>
      <c r="L220">
        <v>93</v>
      </c>
      <c r="M220" s="6"/>
      <c r="N220" s="6"/>
    </row>
    <row r="221" spans="3:14" x14ac:dyDescent="0.45">
      <c r="C221">
        <v>923</v>
      </c>
      <c r="D221" t="s">
        <v>1569</v>
      </c>
      <c r="E221" t="s">
        <v>1570</v>
      </c>
      <c r="F221" t="s">
        <v>1131</v>
      </c>
      <c r="G221">
        <v>1.8663000000000001</v>
      </c>
      <c r="H221">
        <v>4.99</v>
      </c>
      <c r="I221" t="s">
        <v>1131</v>
      </c>
      <c r="J221" t="s">
        <v>1131</v>
      </c>
      <c r="K221">
        <v>41</v>
      </c>
      <c r="L221">
        <v>94</v>
      </c>
      <c r="M221" s="6"/>
      <c r="N221" s="6"/>
    </row>
    <row r="222" spans="3:14" x14ac:dyDescent="0.45">
      <c r="C222">
        <v>924</v>
      </c>
      <c r="D222" t="s">
        <v>1571</v>
      </c>
      <c r="E222" t="s">
        <v>1572</v>
      </c>
      <c r="F222" t="s">
        <v>1125</v>
      </c>
      <c r="G222">
        <v>136.785</v>
      </c>
      <c r="H222">
        <v>249.79</v>
      </c>
      <c r="I222">
        <v>42</v>
      </c>
      <c r="J222">
        <v>1324.48</v>
      </c>
      <c r="K222">
        <v>16</v>
      </c>
      <c r="L222">
        <v>8</v>
      </c>
      <c r="M222" s="6"/>
      <c r="N222" s="6"/>
    </row>
    <row r="223" spans="3:14" x14ac:dyDescent="0.45">
      <c r="C223">
        <v>925</v>
      </c>
      <c r="D223" t="s">
        <v>1573</v>
      </c>
      <c r="E223" t="s">
        <v>1574</v>
      </c>
      <c r="F223" t="s">
        <v>1125</v>
      </c>
      <c r="G223">
        <v>136.785</v>
      </c>
      <c r="H223">
        <v>249.79</v>
      </c>
      <c r="I223">
        <v>44</v>
      </c>
      <c r="J223">
        <v>1342.63</v>
      </c>
      <c r="K223">
        <v>16</v>
      </c>
      <c r="L223">
        <v>8</v>
      </c>
      <c r="M223" s="6"/>
      <c r="N223" s="6"/>
    </row>
    <row r="224" spans="3:14" x14ac:dyDescent="0.45">
      <c r="C224">
        <v>926</v>
      </c>
      <c r="D224" t="s">
        <v>1575</v>
      </c>
      <c r="E224" t="s">
        <v>1576</v>
      </c>
      <c r="F224" t="s">
        <v>1125</v>
      </c>
      <c r="G224">
        <v>136.785</v>
      </c>
      <c r="H224">
        <v>249.79</v>
      </c>
      <c r="I224">
        <v>48</v>
      </c>
      <c r="J224">
        <v>1360.77</v>
      </c>
      <c r="K224">
        <v>16</v>
      </c>
      <c r="L224">
        <v>8</v>
      </c>
      <c r="M224" s="6"/>
      <c r="N224" s="6"/>
    </row>
    <row r="225" spans="3:14" x14ac:dyDescent="0.45">
      <c r="C225">
        <v>927</v>
      </c>
      <c r="D225" t="s">
        <v>1577</v>
      </c>
      <c r="E225" t="s">
        <v>1578</v>
      </c>
      <c r="F225" t="s">
        <v>1125</v>
      </c>
      <c r="G225">
        <v>136.785</v>
      </c>
      <c r="H225">
        <v>249.79</v>
      </c>
      <c r="I225">
        <v>52</v>
      </c>
      <c r="J225">
        <v>1378.91</v>
      </c>
      <c r="K225">
        <v>16</v>
      </c>
      <c r="L225">
        <v>8</v>
      </c>
      <c r="M225" s="6"/>
      <c r="N225" s="6"/>
    </row>
    <row r="226" spans="3:14" x14ac:dyDescent="0.45">
      <c r="C226">
        <v>928</v>
      </c>
      <c r="D226" t="s">
        <v>1579</v>
      </c>
      <c r="E226" t="s">
        <v>1580</v>
      </c>
      <c r="F226" t="s">
        <v>1131</v>
      </c>
      <c r="G226">
        <v>9.3462999999999994</v>
      </c>
      <c r="H226">
        <v>24.99</v>
      </c>
      <c r="I226" t="s">
        <v>1131</v>
      </c>
      <c r="J226" t="s">
        <v>1131</v>
      </c>
      <c r="K226">
        <v>41</v>
      </c>
      <c r="L226">
        <v>85</v>
      </c>
      <c r="M226" s="6"/>
      <c r="N226" s="6"/>
    </row>
    <row r="227" spans="3:14" x14ac:dyDescent="0.45">
      <c r="C227">
        <v>929</v>
      </c>
      <c r="D227" t="s">
        <v>1581</v>
      </c>
      <c r="E227" t="s">
        <v>1582</v>
      </c>
      <c r="F227" t="s">
        <v>1131</v>
      </c>
      <c r="G227">
        <v>11.2163</v>
      </c>
      <c r="H227">
        <v>29.99</v>
      </c>
      <c r="I227" t="s">
        <v>1131</v>
      </c>
      <c r="J227" t="s">
        <v>1131</v>
      </c>
      <c r="K227">
        <v>41</v>
      </c>
      <c r="L227">
        <v>86</v>
      </c>
      <c r="M227" s="6"/>
      <c r="N227" s="6"/>
    </row>
    <row r="228" spans="3:14" x14ac:dyDescent="0.45">
      <c r="C228">
        <v>930</v>
      </c>
      <c r="D228" t="s">
        <v>1583</v>
      </c>
      <c r="E228" t="s">
        <v>1584</v>
      </c>
      <c r="F228" t="s">
        <v>1131</v>
      </c>
      <c r="G228">
        <v>13.09</v>
      </c>
      <c r="H228">
        <v>35</v>
      </c>
      <c r="I228" t="s">
        <v>1131</v>
      </c>
      <c r="J228" t="s">
        <v>1131</v>
      </c>
      <c r="K228">
        <v>41</v>
      </c>
      <c r="L228">
        <v>87</v>
      </c>
      <c r="M228" s="6"/>
      <c r="N228" s="6"/>
    </row>
    <row r="229" spans="3:14" x14ac:dyDescent="0.45">
      <c r="C229">
        <v>931</v>
      </c>
      <c r="D229" t="s">
        <v>1585</v>
      </c>
      <c r="E229" t="s">
        <v>1586</v>
      </c>
      <c r="F229" t="s">
        <v>1131</v>
      </c>
      <c r="G229">
        <v>8.0373000000000001</v>
      </c>
      <c r="H229">
        <v>21.49</v>
      </c>
      <c r="I229" t="s">
        <v>1131</v>
      </c>
      <c r="J229" t="s">
        <v>1131</v>
      </c>
      <c r="K229">
        <v>41</v>
      </c>
      <c r="L229">
        <v>88</v>
      </c>
      <c r="M229" s="6"/>
      <c r="N229" s="6"/>
    </row>
    <row r="230" spans="3:14" x14ac:dyDescent="0.45">
      <c r="C230">
        <v>932</v>
      </c>
      <c r="D230" t="s">
        <v>1587</v>
      </c>
      <c r="E230" t="s">
        <v>1588</v>
      </c>
      <c r="F230" t="s">
        <v>1131</v>
      </c>
      <c r="G230">
        <v>9.3462999999999994</v>
      </c>
      <c r="H230">
        <v>24.99</v>
      </c>
      <c r="I230" t="s">
        <v>1131</v>
      </c>
      <c r="J230" t="s">
        <v>1131</v>
      </c>
      <c r="K230">
        <v>41</v>
      </c>
      <c r="L230">
        <v>89</v>
      </c>
      <c r="M230" s="6"/>
      <c r="N230" s="6"/>
    </row>
    <row r="231" spans="3:14" x14ac:dyDescent="0.45">
      <c r="C231">
        <v>933</v>
      </c>
      <c r="D231" t="s">
        <v>1589</v>
      </c>
      <c r="E231" t="s">
        <v>1590</v>
      </c>
      <c r="F231" t="s">
        <v>1131</v>
      </c>
      <c r="G231">
        <v>12.192399999999999</v>
      </c>
      <c r="H231">
        <v>32.6</v>
      </c>
      <c r="I231" t="s">
        <v>1131</v>
      </c>
      <c r="J231" t="s">
        <v>1131</v>
      </c>
      <c r="K231">
        <v>41</v>
      </c>
      <c r="L231">
        <v>90</v>
      </c>
      <c r="M231" s="6"/>
      <c r="N231" s="6"/>
    </row>
    <row r="232" spans="3:14" x14ac:dyDescent="0.45">
      <c r="C232">
        <v>934</v>
      </c>
      <c r="D232" t="s">
        <v>1591</v>
      </c>
      <c r="E232" t="s">
        <v>1592</v>
      </c>
      <c r="F232" t="s">
        <v>1131</v>
      </c>
      <c r="G232">
        <v>10.8423</v>
      </c>
      <c r="H232">
        <v>28.99</v>
      </c>
      <c r="I232" t="s">
        <v>1131</v>
      </c>
      <c r="J232" t="s">
        <v>1131</v>
      </c>
      <c r="K232">
        <v>41</v>
      </c>
      <c r="L232">
        <v>91</v>
      </c>
      <c r="M232" s="6"/>
      <c r="N232" s="6"/>
    </row>
    <row r="233" spans="3:14" x14ac:dyDescent="0.45">
      <c r="C233">
        <v>935</v>
      </c>
      <c r="D233" t="s">
        <v>1593</v>
      </c>
      <c r="E233" t="s">
        <v>1594</v>
      </c>
      <c r="F233" t="s">
        <v>1595</v>
      </c>
      <c r="G233">
        <v>17.977599999999999</v>
      </c>
      <c r="H233">
        <v>40.49</v>
      </c>
      <c r="I233" t="s">
        <v>1131</v>
      </c>
      <c r="J233">
        <v>218</v>
      </c>
      <c r="K233">
        <v>17</v>
      </c>
      <c r="L233">
        <v>62</v>
      </c>
      <c r="M233" s="6"/>
      <c r="N233" s="6"/>
    </row>
    <row r="234" spans="3:14" x14ac:dyDescent="0.45">
      <c r="C234">
        <v>936</v>
      </c>
      <c r="D234" t="s">
        <v>1596</v>
      </c>
      <c r="E234" t="s">
        <v>1597</v>
      </c>
      <c r="F234" t="s">
        <v>1595</v>
      </c>
      <c r="G234">
        <v>27.568000000000001</v>
      </c>
      <c r="H234">
        <v>62.09</v>
      </c>
      <c r="I234" t="s">
        <v>1131</v>
      </c>
      <c r="J234">
        <v>215</v>
      </c>
      <c r="K234">
        <v>17</v>
      </c>
      <c r="L234">
        <v>63</v>
      </c>
      <c r="M234" s="6"/>
      <c r="N234" s="6"/>
    </row>
    <row r="235" spans="3:14" x14ac:dyDescent="0.45">
      <c r="C235">
        <v>937</v>
      </c>
      <c r="D235" t="s">
        <v>1598</v>
      </c>
      <c r="E235" t="s">
        <v>1599</v>
      </c>
      <c r="F235" t="s">
        <v>1595</v>
      </c>
      <c r="G235">
        <v>35.959600000000002</v>
      </c>
      <c r="H235">
        <v>80.989999999999995</v>
      </c>
      <c r="I235" t="s">
        <v>1131</v>
      </c>
      <c r="J235">
        <v>185</v>
      </c>
      <c r="K235">
        <v>17</v>
      </c>
      <c r="L235">
        <v>64</v>
      </c>
      <c r="M235" s="6"/>
      <c r="N235" s="6"/>
    </row>
    <row r="236" spans="3:14" x14ac:dyDescent="0.45">
      <c r="C236">
        <v>938</v>
      </c>
      <c r="D236" t="s">
        <v>1600</v>
      </c>
      <c r="E236" t="s">
        <v>1601</v>
      </c>
      <c r="F236" t="s">
        <v>1595</v>
      </c>
      <c r="G236">
        <v>17.977599999999999</v>
      </c>
      <c r="H236">
        <v>40.49</v>
      </c>
      <c r="I236" t="s">
        <v>1131</v>
      </c>
      <c r="J236">
        <v>189</v>
      </c>
      <c r="K236">
        <v>17</v>
      </c>
      <c r="L236">
        <v>68</v>
      </c>
      <c r="M236" s="6"/>
      <c r="N236" s="6"/>
    </row>
    <row r="237" spans="3:14" x14ac:dyDescent="0.45">
      <c r="C237">
        <v>939</v>
      </c>
      <c r="D237" t="s">
        <v>1602</v>
      </c>
      <c r="E237" t="s">
        <v>1603</v>
      </c>
      <c r="F237" t="s">
        <v>1595</v>
      </c>
      <c r="G237">
        <v>27.568000000000001</v>
      </c>
      <c r="H237">
        <v>62.09</v>
      </c>
      <c r="I237" t="s">
        <v>1131</v>
      </c>
      <c r="J237">
        <v>168</v>
      </c>
      <c r="K237">
        <v>17</v>
      </c>
      <c r="L237">
        <v>69</v>
      </c>
      <c r="M237" s="6"/>
      <c r="N237" s="6"/>
    </row>
    <row r="238" spans="3:14" x14ac:dyDescent="0.45">
      <c r="C238">
        <v>940</v>
      </c>
      <c r="D238" t="s">
        <v>1604</v>
      </c>
      <c r="E238" t="s">
        <v>1605</v>
      </c>
      <c r="F238" t="s">
        <v>1595</v>
      </c>
      <c r="G238">
        <v>35.959600000000002</v>
      </c>
      <c r="H238">
        <v>80.989999999999995</v>
      </c>
      <c r="I238" t="s">
        <v>1131</v>
      </c>
      <c r="J238">
        <v>149</v>
      </c>
      <c r="K238">
        <v>17</v>
      </c>
      <c r="L238">
        <v>70</v>
      </c>
      <c r="M238" s="6"/>
      <c r="N238" s="6"/>
    </row>
    <row r="239" spans="3:14" x14ac:dyDescent="0.45">
      <c r="C239">
        <v>941</v>
      </c>
      <c r="D239" t="s">
        <v>1606</v>
      </c>
      <c r="E239" t="s">
        <v>1607</v>
      </c>
      <c r="F239" t="s">
        <v>1595</v>
      </c>
      <c r="G239">
        <v>35.959600000000002</v>
      </c>
      <c r="H239">
        <v>80.989999999999995</v>
      </c>
      <c r="I239" t="s">
        <v>1131</v>
      </c>
      <c r="J239" t="s">
        <v>1131</v>
      </c>
      <c r="K239">
        <v>17</v>
      </c>
      <c r="L239">
        <v>53</v>
      </c>
      <c r="M239" s="6"/>
      <c r="N239" s="6"/>
    </row>
    <row r="240" spans="3:14" x14ac:dyDescent="0.45">
      <c r="C240">
        <v>942</v>
      </c>
      <c r="D240" t="s">
        <v>1608</v>
      </c>
      <c r="E240" t="s">
        <v>1609</v>
      </c>
      <c r="F240" t="s">
        <v>1200</v>
      </c>
      <c r="G240">
        <v>199.37569999999999</v>
      </c>
      <c r="H240">
        <v>364.09</v>
      </c>
      <c r="I240">
        <v>38</v>
      </c>
      <c r="J240">
        <v>1238.3</v>
      </c>
      <c r="K240">
        <v>16</v>
      </c>
      <c r="L240">
        <v>15</v>
      </c>
      <c r="M240" s="6"/>
      <c r="N240" s="6"/>
    </row>
    <row r="241" spans="3:14" x14ac:dyDescent="0.45">
      <c r="C241">
        <v>943</v>
      </c>
      <c r="D241" t="s">
        <v>1610</v>
      </c>
      <c r="E241" t="s">
        <v>1611</v>
      </c>
      <c r="F241" t="s">
        <v>1125</v>
      </c>
      <c r="G241">
        <v>136.785</v>
      </c>
      <c r="H241">
        <v>249.79</v>
      </c>
      <c r="I241">
        <v>40</v>
      </c>
      <c r="J241">
        <v>1306.3399999999999</v>
      </c>
      <c r="K241">
        <v>16</v>
      </c>
      <c r="L241">
        <v>8</v>
      </c>
      <c r="M241" s="6"/>
      <c r="N241" s="6"/>
    </row>
    <row r="242" spans="3:14" x14ac:dyDescent="0.45">
      <c r="C242">
        <v>944</v>
      </c>
      <c r="D242" t="s">
        <v>1612</v>
      </c>
      <c r="E242" t="s">
        <v>1613</v>
      </c>
      <c r="F242" t="s">
        <v>1200</v>
      </c>
      <c r="G242">
        <v>144.59379999999999</v>
      </c>
      <c r="H242">
        <v>264.05</v>
      </c>
      <c r="I242">
        <v>40</v>
      </c>
      <c r="J242">
        <v>1306.3399999999999</v>
      </c>
      <c r="K242">
        <v>16</v>
      </c>
      <c r="L242">
        <v>8</v>
      </c>
      <c r="M242" s="6"/>
      <c r="N242" s="6"/>
    </row>
    <row r="243" spans="3:14" x14ac:dyDescent="0.45">
      <c r="C243">
        <v>945</v>
      </c>
      <c r="D243" t="s">
        <v>1614</v>
      </c>
      <c r="E243" t="s">
        <v>1615</v>
      </c>
      <c r="F243" t="s">
        <v>1200</v>
      </c>
      <c r="G243">
        <v>40.621600000000001</v>
      </c>
      <c r="H243">
        <v>91.49</v>
      </c>
      <c r="I243" t="s">
        <v>1131</v>
      </c>
      <c r="J243">
        <v>88</v>
      </c>
      <c r="K243">
        <v>13</v>
      </c>
      <c r="L243">
        <v>103</v>
      </c>
      <c r="M243" s="6"/>
      <c r="N243" s="6"/>
    </row>
    <row r="244" spans="3:14" x14ac:dyDescent="0.45">
      <c r="C244">
        <v>946</v>
      </c>
      <c r="D244" t="s">
        <v>1616</v>
      </c>
      <c r="E244" t="s">
        <v>1617</v>
      </c>
      <c r="F244" t="s">
        <v>1131</v>
      </c>
      <c r="G244">
        <v>20.463999999999999</v>
      </c>
      <c r="H244">
        <v>46.09</v>
      </c>
      <c r="I244" t="s">
        <v>1131</v>
      </c>
      <c r="J244" t="s">
        <v>1131</v>
      </c>
      <c r="K244">
        <v>8</v>
      </c>
      <c r="L244">
        <v>47</v>
      </c>
      <c r="M244" s="6"/>
      <c r="N244" s="6"/>
    </row>
    <row r="245" spans="3:14" x14ac:dyDescent="0.45">
      <c r="C245">
        <v>947</v>
      </c>
      <c r="D245" t="s">
        <v>1618</v>
      </c>
      <c r="E245" t="s">
        <v>1619</v>
      </c>
      <c r="F245" t="s">
        <v>1131</v>
      </c>
      <c r="G245">
        <v>40.6571</v>
      </c>
      <c r="H245">
        <v>91.57</v>
      </c>
      <c r="I245" t="s">
        <v>1131</v>
      </c>
      <c r="J245" t="s">
        <v>1131</v>
      </c>
      <c r="K245">
        <v>8</v>
      </c>
      <c r="L245">
        <v>48</v>
      </c>
      <c r="M245" s="6"/>
      <c r="N245" s="6"/>
    </row>
    <row r="246" spans="3:14" x14ac:dyDescent="0.45">
      <c r="C246">
        <v>948</v>
      </c>
      <c r="D246" t="s">
        <v>1620</v>
      </c>
      <c r="E246" t="s">
        <v>1621</v>
      </c>
      <c r="F246" t="s">
        <v>1200</v>
      </c>
      <c r="G246">
        <v>47.286000000000001</v>
      </c>
      <c r="H246">
        <v>106.5</v>
      </c>
      <c r="I246" t="s">
        <v>1131</v>
      </c>
      <c r="J246">
        <v>317</v>
      </c>
      <c r="K246">
        <v>10</v>
      </c>
      <c r="L246">
        <v>102</v>
      </c>
      <c r="M246" s="6"/>
      <c r="N246" s="6"/>
    </row>
    <row r="247" spans="3:14" x14ac:dyDescent="0.45">
      <c r="C247">
        <v>949</v>
      </c>
      <c r="D247" t="s">
        <v>1622</v>
      </c>
      <c r="E247" t="s">
        <v>1623</v>
      </c>
      <c r="F247" t="s">
        <v>1125</v>
      </c>
      <c r="G247">
        <v>77.917599999999993</v>
      </c>
      <c r="H247">
        <v>175.49</v>
      </c>
      <c r="I247" t="s">
        <v>1131</v>
      </c>
      <c r="J247">
        <v>600</v>
      </c>
      <c r="K247">
        <v>12</v>
      </c>
      <c r="L247">
        <v>99</v>
      </c>
      <c r="M247" s="6"/>
      <c r="N247" s="6"/>
    </row>
    <row r="248" spans="3:14" x14ac:dyDescent="0.45">
      <c r="C248">
        <v>950</v>
      </c>
      <c r="D248" t="s">
        <v>1624</v>
      </c>
      <c r="E248" t="s">
        <v>1625</v>
      </c>
      <c r="F248" t="s">
        <v>1125</v>
      </c>
      <c r="G248">
        <v>113.88160000000001</v>
      </c>
      <c r="H248">
        <v>256.49</v>
      </c>
      <c r="I248" t="s">
        <v>1131</v>
      </c>
      <c r="J248">
        <v>635</v>
      </c>
      <c r="K248">
        <v>12</v>
      </c>
      <c r="L248">
        <v>100</v>
      </c>
      <c r="M248" s="6"/>
      <c r="N248" s="6"/>
    </row>
    <row r="249" spans="3:14" x14ac:dyDescent="0.45">
      <c r="C249">
        <v>951</v>
      </c>
      <c r="D249" t="s">
        <v>1626</v>
      </c>
      <c r="E249" t="s">
        <v>1627</v>
      </c>
      <c r="F249" t="s">
        <v>1125</v>
      </c>
      <c r="G249">
        <v>179.81559999999999</v>
      </c>
      <c r="H249">
        <v>404.99</v>
      </c>
      <c r="I249" t="s">
        <v>1131</v>
      </c>
      <c r="J249">
        <v>575</v>
      </c>
      <c r="K249">
        <v>12</v>
      </c>
      <c r="L249">
        <v>101</v>
      </c>
      <c r="M249" s="6"/>
      <c r="N249" s="6"/>
    </row>
    <row r="250" spans="3:14" x14ac:dyDescent="0.45">
      <c r="C250">
        <v>952</v>
      </c>
      <c r="D250" t="s">
        <v>1628</v>
      </c>
      <c r="E250" t="s">
        <v>1629</v>
      </c>
      <c r="F250" t="s">
        <v>1200</v>
      </c>
      <c r="G250">
        <v>8.9865999999999993</v>
      </c>
      <c r="H250">
        <v>20.239999999999998</v>
      </c>
      <c r="I250" t="s">
        <v>1131</v>
      </c>
      <c r="J250" t="s">
        <v>1131</v>
      </c>
      <c r="K250">
        <v>11</v>
      </c>
      <c r="L250">
        <v>98</v>
      </c>
      <c r="M250" s="6"/>
      <c r="N250" s="6"/>
    </row>
    <row r="251" spans="3:14" x14ac:dyDescent="0.45">
      <c r="C251">
        <v>953</v>
      </c>
      <c r="D251" t="s">
        <v>1630</v>
      </c>
      <c r="E251" t="s">
        <v>1631</v>
      </c>
      <c r="F251" t="s">
        <v>1141</v>
      </c>
      <c r="G251">
        <v>755.1508</v>
      </c>
      <c r="H251">
        <v>1214.8499999999999</v>
      </c>
      <c r="I251">
        <v>60</v>
      </c>
      <c r="J251">
        <v>12655.16</v>
      </c>
      <c r="K251">
        <v>7</v>
      </c>
      <c r="L251">
        <v>35</v>
      </c>
      <c r="M251" s="6"/>
      <c r="N251" s="6"/>
    </row>
    <row r="252" spans="3:14" x14ac:dyDescent="0.45">
      <c r="C252">
        <v>954</v>
      </c>
      <c r="D252" t="s">
        <v>1632</v>
      </c>
      <c r="E252" t="s">
        <v>1633</v>
      </c>
      <c r="F252" t="s">
        <v>1317</v>
      </c>
      <c r="G252">
        <v>1481.9378999999999</v>
      </c>
      <c r="H252">
        <v>2384.0700000000002</v>
      </c>
      <c r="I252">
        <v>46</v>
      </c>
      <c r="J252">
        <v>11398.72</v>
      </c>
      <c r="K252">
        <v>7</v>
      </c>
      <c r="L252">
        <v>34</v>
      </c>
      <c r="M252" s="6"/>
      <c r="N252" s="6"/>
    </row>
    <row r="253" spans="3:14" x14ac:dyDescent="0.45">
      <c r="C253">
        <v>955</v>
      </c>
      <c r="D253" t="s">
        <v>1634</v>
      </c>
      <c r="E253" t="s">
        <v>1635</v>
      </c>
      <c r="F253" t="s">
        <v>1317</v>
      </c>
      <c r="G253">
        <v>1481.9378999999999</v>
      </c>
      <c r="H253">
        <v>2384.0700000000002</v>
      </c>
      <c r="I253">
        <v>50</v>
      </c>
      <c r="J253">
        <v>11530.26</v>
      </c>
      <c r="K253">
        <v>7</v>
      </c>
      <c r="L253">
        <v>34</v>
      </c>
      <c r="M253" s="6"/>
      <c r="N253" s="6"/>
    </row>
    <row r="254" spans="3:14" x14ac:dyDescent="0.45">
      <c r="C254">
        <v>956</v>
      </c>
      <c r="D254" t="s">
        <v>1636</v>
      </c>
      <c r="E254" t="s">
        <v>1637</v>
      </c>
      <c r="F254" t="s">
        <v>1317</v>
      </c>
      <c r="G254">
        <v>1481.9378999999999</v>
      </c>
      <c r="H254">
        <v>2384.0700000000002</v>
      </c>
      <c r="I254">
        <v>54</v>
      </c>
      <c r="J254">
        <v>11648.19</v>
      </c>
      <c r="K254">
        <v>7</v>
      </c>
      <c r="L254">
        <v>34</v>
      </c>
      <c r="M254" s="6"/>
      <c r="N254" s="6"/>
    </row>
    <row r="255" spans="3:14" x14ac:dyDescent="0.45">
      <c r="C255">
        <v>957</v>
      </c>
      <c r="D255" t="s">
        <v>1638</v>
      </c>
      <c r="E255" t="s">
        <v>1639</v>
      </c>
      <c r="F255" t="s">
        <v>1317</v>
      </c>
      <c r="G255">
        <v>1481.9378999999999</v>
      </c>
      <c r="H255">
        <v>2384.0700000000002</v>
      </c>
      <c r="I255">
        <v>60</v>
      </c>
      <c r="J255">
        <v>11747.98</v>
      </c>
      <c r="K255">
        <v>7</v>
      </c>
      <c r="L255">
        <v>34</v>
      </c>
      <c r="M255" s="6"/>
      <c r="N255" s="6"/>
    </row>
    <row r="256" spans="3:14" x14ac:dyDescent="0.45">
      <c r="C256">
        <v>958</v>
      </c>
      <c r="D256" t="s">
        <v>1640</v>
      </c>
      <c r="E256" t="s">
        <v>1641</v>
      </c>
      <c r="F256" t="s">
        <v>1141</v>
      </c>
      <c r="G256">
        <v>461.44479999999999</v>
      </c>
      <c r="H256">
        <v>742.35</v>
      </c>
      <c r="I256">
        <v>54</v>
      </c>
      <c r="J256">
        <v>13462.55</v>
      </c>
      <c r="K256">
        <v>7</v>
      </c>
      <c r="L256">
        <v>36</v>
      </c>
      <c r="M256" s="6"/>
      <c r="N256" s="6"/>
    </row>
    <row r="257" spans="3:14" x14ac:dyDescent="0.45">
      <c r="C257">
        <v>959</v>
      </c>
      <c r="D257" t="s">
        <v>1642</v>
      </c>
      <c r="E257" t="s">
        <v>1643</v>
      </c>
      <c r="F257" t="s">
        <v>1141</v>
      </c>
      <c r="G257">
        <v>461.44479999999999</v>
      </c>
      <c r="H257">
        <v>742.35</v>
      </c>
      <c r="I257">
        <v>58</v>
      </c>
      <c r="J257">
        <v>13562.34</v>
      </c>
      <c r="K257">
        <v>7</v>
      </c>
      <c r="L257">
        <v>36</v>
      </c>
      <c r="M257" s="6"/>
      <c r="N257" s="6"/>
    </row>
    <row r="258" spans="3:14" x14ac:dyDescent="0.45">
      <c r="C258">
        <v>960</v>
      </c>
      <c r="D258" t="s">
        <v>1644</v>
      </c>
      <c r="E258" t="s">
        <v>1645</v>
      </c>
      <c r="F258" t="s">
        <v>1141</v>
      </c>
      <c r="G258">
        <v>461.44479999999999</v>
      </c>
      <c r="H258">
        <v>742.35</v>
      </c>
      <c r="I258">
        <v>62</v>
      </c>
      <c r="J258">
        <v>13607.7</v>
      </c>
      <c r="K258">
        <v>7</v>
      </c>
      <c r="L258">
        <v>36</v>
      </c>
      <c r="M258" s="6"/>
      <c r="N258" s="6"/>
    </row>
    <row r="259" spans="3:14" x14ac:dyDescent="0.45">
      <c r="C259">
        <v>961</v>
      </c>
      <c r="D259" t="s">
        <v>1646</v>
      </c>
      <c r="E259" t="s">
        <v>1647</v>
      </c>
      <c r="F259" t="s">
        <v>1317</v>
      </c>
      <c r="G259">
        <v>461.44479999999999</v>
      </c>
      <c r="H259">
        <v>742.35</v>
      </c>
      <c r="I259">
        <v>44</v>
      </c>
      <c r="J259">
        <v>13049.78</v>
      </c>
      <c r="K259">
        <v>7</v>
      </c>
      <c r="L259">
        <v>36</v>
      </c>
      <c r="M259" s="6"/>
      <c r="N259" s="6"/>
    </row>
    <row r="260" spans="3:14" x14ac:dyDescent="0.45">
      <c r="C260">
        <v>962</v>
      </c>
      <c r="D260" t="s">
        <v>1648</v>
      </c>
      <c r="E260" t="s">
        <v>1649</v>
      </c>
      <c r="F260" t="s">
        <v>1317</v>
      </c>
      <c r="G260">
        <v>461.44479999999999</v>
      </c>
      <c r="H260">
        <v>742.35</v>
      </c>
      <c r="I260">
        <v>50</v>
      </c>
      <c r="J260">
        <v>13213.08</v>
      </c>
      <c r="K260">
        <v>7</v>
      </c>
      <c r="L260">
        <v>36</v>
      </c>
      <c r="M260" s="6"/>
      <c r="N260" s="6"/>
    </row>
    <row r="261" spans="3:14" x14ac:dyDescent="0.45">
      <c r="C261">
        <v>963</v>
      </c>
      <c r="D261" t="s">
        <v>1650</v>
      </c>
      <c r="E261" t="s">
        <v>1651</v>
      </c>
      <c r="F261" t="s">
        <v>1317</v>
      </c>
      <c r="G261">
        <v>461.44479999999999</v>
      </c>
      <c r="H261">
        <v>742.35</v>
      </c>
      <c r="I261">
        <v>54</v>
      </c>
      <c r="J261">
        <v>13344.62</v>
      </c>
      <c r="K261">
        <v>7</v>
      </c>
      <c r="L261">
        <v>36</v>
      </c>
      <c r="M261" s="6"/>
      <c r="N261" s="6"/>
    </row>
    <row r="262" spans="3:14" x14ac:dyDescent="0.45">
      <c r="C262">
        <v>964</v>
      </c>
      <c r="D262" t="s">
        <v>1652</v>
      </c>
      <c r="E262" t="s">
        <v>1653</v>
      </c>
      <c r="F262" t="s">
        <v>1317</v>
      </c>
      <c r="G262">
        <v>461.44479999999999</v>
      </c>
      <c r="H262">
        <v>742.35</v>
      </c>
      <c r="I262">
        <v>58</v>
      </c>
      <c r="J262">
        <v>13512.45</v>
      </c>
      <c r="K262">
        <v>7</v>
      </c>
      <c r="L262">
        <v>36</v>
      </c>
      <c r="M262" s="6"/>
      <c r="N262" s="6"/>
    </row>
    <row r="263" spans="3:14" x14ac:dyDescent="0.45">
      <c r="C263">
        <v>965</v>
      </c>
      <c r="D263" t="s">
        <v>1654</v>
      </c>
      <c r="E263" t="s">
        <v>1655</v>
      </c>
      <c r="F263" t="s">
        <v>1317</v>
      </c>
      <c r="G263">
        <v>461.44479999999999</v>
      </c>
      <c r="H263">
        <v>742.35</v>
      </c>
      <c r="I263">
        <v>62</v>
      </c>
      <c r="J263">
        <v>13607.7</v>
      </c>
      <c r="K263">
        <v>7</v>
      </c>
      <c r="L263">
        <v>36</v>
      </c>
      <c r="M263" s="6"/>
      <c r="N263" s="6"/>
    </row>
    <row r="264" spans="3:14" x14ac:dyDescent="0.45">
      <c r="C264">
        <v>966</v>
      </c>
      <c r="D264" t="s">
        <v>1656</v>
      </c>
      <c r="E264" t="s">
        <v>1657</v>
      </c>
      <c r="F264" t="s">
        <v>1141</v>
      </c>
      <c r="G264">
        <v>1481.9378999999999</v>
      </c>
      <c r="H264">
        <v>2384.0700000000002</v>
      </c>
      <c r="I264">
        <v>46</v>
      </c>
      <c r="J264">
        <v>11398.72</v>
      </c>
      <c r="K264">
        <v>7</v>
      </c>
      <c r="L264">
        <v>34</v>
      </c>
      <c r="M264" s="6"/>
      <c r="N264" s="6"/>
    </row>
    <row r="265" spans="3:14" x14ac:dyDescent="0.45">
      <c r="C265">
        <v>967</v>
      </c>
      <c r="D265" t="s">
        <v>1658</v>
      </c>
      <c r="E265" t="s">
        <v>1659</v>
      </c>
      <c r="F265" t="s">
        <v>1141</v>
      </c>
      <c r="G265">
        <v>1481.9378999999999</v>
      </c>
      <c r="H265">
        <v>2384.0700000000002</v>
      </c>
      <c r="I265">
        <v>50</v>
      </c>
      <c r="J265">
        <v>11530.26</v>
      </c>
      <c r="K265">
        <v>7</v>
      </c>
      <c r="L265">
        <v>34</v>
      </c>
      <c r="M265" s="6"/>
      <c r="N265" s="6"/>
    </row>
    <row r="266" spans="3:14" x14ac:dyDescent="0.45">
      <c r="C266">
        <v>968</v>
      </c>
      <c r="D266" t="s">
        <v>1660</v>
      </c>
      <c r="E266" t="s">
        <v>1661</v>
      </c>
      <c r="F266" t="s">
        <v>1141</v>
      </c>
      <c r="G266">
        <v>1481.9378999999999</v>
      </c>
      <c r="H266">
        <v>2384.0700000000002</v>
      </c>
      <c r="I266">
        <v>54</v>
      </c>
      <c r="J266">
        <v>11648.19</v>
      </c>
      <c r="K266">
        <v>7</v>
      </c>
      <c r="L266">
        <v>34</v>
      </c>
      <c r="M266" s="6"/>
      <c r="N266" s="6"/>
    </row>
    <row r="267" spans="3:14" x14ac:dyDescent="0.45">
      <c r="C267">
        <v>969</v>
      </c>
      <c r="D267" t="s">
        <v>1662</v>
      </c>
      <c r="E267" t="s">
        <v>1663</v>
      </c>
      <c r="F267" t="s">
        <v>1141</v>
      </c>
      <c r="G267">
        <v>1481.9378999999999</v>
      </c>
      <c r="H267">
        <v>2384.0700000000002</v>
      </c>
      <c r="I267">
        <v>60</v>
      </c>
      <c r="J267">
        <v>11747.98</v>
      </c>
      <c r="K267">
        <v>7</v>
      </c>
      <c r="L267">
        <v>34</v>
      </c>
      <c r="M267" s="6"/>
      <c r="N267" s="6"/>
    </row>
    <row r="268" spans="3:14" x14ac:dyDescent="0.45">
      <c r="C268">
        <v>970</v>
      </c>
      <c r="D268" t="s">
        <v>1664</v>
      </c>
      <c r="E268" t="s">
        <v>1665</v>
      </c>
      <c r="F268" t="s">
        <v>1141</v>
      </c>
      <c r="G268">
        <v>755.1508</v>
      </c>
      <c r="H268">
        <v>1214.8499999999999</v>
      </c>
      <c r="I268">
        <v>46</v>
      </c>
      <c r="J268">
        <v>12305.9</v>
      </c>
      <c r="K268">
        <v>7</v>
      </c>
      <c r="L268">
        <v>35</v>
      </c>
      <c r="M268" s="6"/>
      <c r="N268" s="6"/>
    </row>
    <row r="269" spans="3:14" x14ac:dyDescent="0.45">
      <c r="C269">
        <v>971</v>
      </c>
      <c r="D269" t="s">
        <v>1666</v>
      </c>
      <c r="E269" t="s">
        <v>1667</v>
      </c>
      <c r="F269" t="s">
        <v>1141</v>
      </c>
      <c r="G269">
        <v>755.1508</v>
      </c>
      <c r="H269">
        <v>1214.8499999999999</v>
      </c>
      <c r="I269">
        <v>50</v>
      </c>
      <c r="J269">
        <v>12437.44</v>
      </c>
      <c r="K269">
        <v>7</v>
      </c>
      <c r="L269">
        <v>35</v>
      </c>
      <c r="M269" s="6"/>
      <c r="N269" s="6"/>
    </row>
    <row r="270" spans="3:14" x14ac:dyDescent="0.45">
      <c r="C270">
        <v>972</v>
      </c>
      <c r="D270" t="s">
        <v>1668</v>
      </c>
      <c r="E270" t="s">
        <v>1669</v>
      </c>
      <c r="F270" t="s">
        <v>1141</v>
      </c>
      <c r="G270">
        <v>755.1508</v>
      </c>
      <c r="H270">
        <v>1214.8499999999999</v>
      </c>
      <c r="I270">
        <v>54</v>
      </c>
      <c r="J270">
        <v>12555.37</v>
      </c>
      <c r="K270">
        <v>7</v>
      </c>
      <c r="L270">
        <v>35</v>
      </c>
      <c r="M270" s="6"/>
      <c r="N270" s="6"/>
    </row>
    <row r="271" spans="3:14" x14ac:dyDescent="0.45">
      <c r="C271">
        <v>973</v>
      </c>
      <c r="D271" t="s">
        <v>1670</v>
      </c>
      <c r="E271" t="s">
        <v>1671</v>
      </c>
      <c r="F271" t="s">
        <v>1317</v>
      </c>
      <c r="G271">
        <v>1082.51</v>
      </c>
      <c r="H271">
        <v>1700.99</v>
      </c>
      <c r="I271">
        <v>40</v>
      </c>
      <c r="J271">
        <v>6962.61</v>
      </c>
      <c r="K271">
        <v>6</v>
      </c>
      <c r="L271">
        <v>27</v>
      </c>
      <c r="M271" s="6"/>
      <c r="N271" s="6"/>
    </row>
    <row r="272" spans="3:14" x14ac:dyDescent="0.45">
      <c r="C272">
        <v>974</v>
      </c>
      <c r="D272" t="s">
        <v>1672</v>
      </c>
      <c r="E272" t="s">
        <v>1673</v>
      </c>
      <c r="F272" t="s">
        <v>1317</v>
      </c>
      <c r="G272">
        <v>1082.51</v>
      </c>
      <c r="H272">
        <v>1700.99</v>
      </c>
      <c r="I272">
        <v>42</v>
      </c>
      <c r="J272">
        <v>7153.11</v>
      </c>
      <c r="K272">
        <v>6</v>
      </c>
      <c r="L272">
        <v>27</v>
      </c>
      <c r="M272" s="6"/>
      <c r="N272" s="6"/>
    </row>
    <row r="273" spans="3:14" x14ac:dyDescent="0.45">
      <c r="C273">
        <v>975</v>
      </c>
      <c r="D273" t="s">
        <v>1674</v>
      </c>
      <c r="E273" t="s">
        <v>1675</v>
      </c>
      <c r="F273" t="s">
        <v>1317</v>
      </c>
      <c r="G273">
        <v>1082.51</v>
      </c>
      <c r="H273">
        <v>1700.99</v>
      </c>
      <c r="I273">
        <v>44</v>
      </c>
      <c r="J273">
        <v>7316.41</v>
      </c>
      <c r="K273">
        <v>6</v>
      </c>
      <c r="L273">
        <v>27</v>
      </c>
      <c r="M273" s="6"/>
      <c r="N273" s="6"/>
    </row>
    <row r="274" spans="3:14" x14ac:dyDescent="0.45">
      <c r="C274">
        <v>976</v>
      </c>
      <c r="D274" t="s">
        <v>1676</v>
      </c>
      <c r="E274" t="s">
        <v>1677</v>
      </c>
      <c r="F274" t="s">
        <v>1317</v>
      </c>
      <c r="G274">
        <v>1082.51</v>
      </c>
      <c r="H274">
        <v>1700.99</v>
      </c>
      <c r="I274">
        <v>48</v>
      </c>
      <c r="J274">
        <v>7447.95</v>
      </c>
      <c r="K274">
        <v>6</v>
      </c>
      <c r="L274">
        <v>27</v>
      </c>
      <c r="M274" s="6"/>
      <c r="N274" s="6"/>
    </row>
    <row r="275" spans="3:14" x14ac:dyDescent="0.45">
      <c r="C275">
        <v>977</v>
      </c>
      <c r="D275" t="s">
        <v>1678</v>
      </c>
      <c r="E275" t="s">
        <v>1679</v>
      </c>
      <c r="F275" t="s">
        <v>1125</v>
      </c>
      <c r="G275">
        <v>343.64960000000002</v>
      </c>
      <c r="H275">
        <v>539.99</v>
      </c>
      <c r="I275">
        <v>58</v>
      </c>
      <c r="J275">
        <v>9430.14</v>
      </c>
      <c r="K275">
        <v>6</v>
      </c>
      <c r="L275">
        <v>31</v>
      </c>
      <c r="M275" s="6"/>
      <c r="N275" s="6"/>
    </row>
    <row r="276" spans="3:14" x14ac:dyDescent="0.45">
      <c r="C276">
        <v>978</v>
      </c>
      <c r="D276" t="s">
        <v>1680</v>
      </c>
      <c r="E276" t="s">
        <v>1681</v>
      </c>
      <c r="F276" t="s">
        <v>1141</v>
      </c>
      <c r="G276">
        <v>461.44479999999999</v>
      </c>
      <c r="H276">
        <v>742.35</v>
      </c>
      <c r="I276">
        <v>44</v>
      </c>
      <c r="J276">
        <v>13049.78</v>
      </c>
      <c r="K276">
        <v>7</v>
      </c>
      <c r="L276">
        <v>36</v>
      </c>
      <c r="M276" s="6"/>
      <c r="N276" s="6"/>
    </row>
    <row r="277" spans="3:14" x14ac:dyDescent="0.45">
      <c r="C277">
        <v>979</v>
      </c>
      <c r="D277" t="s">
        <v>1682</v>
      </c>
      <c r="E277" t="s">
        <v>1683</v>
      </c>
      <c r="F277" t="s">
        <v>1141</v>
      </c>
      <c r="G277">
        <v>461.44479999999999</v>
      </c>
      <c r="H277">
        <v>742.35</v>
      </c>
      <c r="I277">
        <v>50</v>
      </c>
      <c r="J277">
        <v>13213.08</v>
      </c>
      <c r="K277">
        <v>7</v>
      </c>
      <c r="L277">
        <v>36</v>
      </c>
      <c r="M277" s="6"/>
      <c r="N277" s="6"/>
    </row>
    <row r="278" spans="3:14" x14ac:dyDescent="0.45">
      <c r="C278">
        <v>980</v>
      </c>
      <c r="D278" t="s">
        <v>1684</v>
      </c>
      <c r="E278" t="s">
        <v>1685</v>
      </c>
      <c r="F278" t="s">
        <v>1200</v>
      </c>
      <c r="G278">
        <v>419.77839999999998</v>
      </c>
      <c r="H278">
        <v>769.49</v>
      </c>
      <c r="I278">
        <v>38</v>
      </c>
      <c r="J278">
        <v>11952.1</v>
      </c>
      <c r="K278">
        <v>5</v>
      </c>
      <c r="L278">
        <v>22</v>
      </c>
      <c r="M278" s="6"/>
      <c r="N278" s="6"/>
    </row>
    <row r="279" spans="3:14" x14ac:dyDescent="0.45">
      <c r="C279">
        <v>981</v>
      </c>
      <c r="D279" t="s">
        <v>1686</v>
      </c>
      <c r="E279" t="s">
        <v>1687</v>
      </c>
      <c r="F279" t="s">
        <v>1200</v>
      </c>
      <c r="G279">
        <v>419.77839999999998</v>
      </c>
      <c r="H279">
        <v>769.49</v>
      </c>
      <c r="I279">
        <v>40</v>
      </c>
      <c r="J279">
        <v>12142.6</v>
      </c>
      <c r="K279">
        <v>5</v>
      </c>
      <c r="L279">
        <v>22</v>
      </c>
      <c r="M279" s="6"/>
      <c r="N279" s="6"/>
    </row>
    <row r="280" spans="3:14" x14ac:dyDescent="0.45">
      <c r="C280">
        <v>982</v>
      </c>
      <c r="D280" t="s">
        <v>1688</v>
      </c>
      <c r="E280" t="s">
        <v>1689</v>
      </c>
      <c r="F280" t="s">
        <v>1200</v>
      </c>
      <c r="G280">
        <v>419.77839999999998</v>
      </c>
      <c r="H280">
        <v>769.49</v>
      </c>
      <c r="I280">
        <v>42</v>
      </c>
      <c r="J280">
        <v>12305.9</v>
      </c>
      <c r="K280">
        <v>5</v>
      </c>
      <c r="L280">
        <v>22</v>
      </c>
      <c r="M280" s="6"/>
      <c r="N280" s="6"/>
    </row>
    <row r="281" spans="3:14" x14ac:dyDescent="0.45">
      <c r="C281">
        <v>983</v>
      </c>
      <c r="D281" t="s">
        <v>1690</v>
      </c>
      <c r="E281" t="s">
        <v>1691</v>
      </c>
      <c r="F281" t="s">
        <v>1200</v>
      </c>
      <c r="G281">
        <v>419.77839999999998</v>
      </c>
      <c r="H281">
        <v>769.49</v>
      </c>
      <c r="I281">
        <v>46</v>
      </c>
      <c r="J281">
        <v>12437.44</v>
      </c>
      <c r="K281">
        <v>5</v>
      </c>
      <c r="L281">
        <v>22</v>
      </c>
      <c r="M281" s="6"/>
      <c r="N281" s="6"/>
    </row>
    <row r="282" spans="3:14" x14ac:dyDescent="0.45">
      <c r="C282">
        <v>984</v>
      </c>
      <c r="D282" t="s">
        <v>1692</v>
      </c>
      <c r="E282" t="s">
        <v>1693</v>
      </c>
      <c r="F282" t="s">
        <v>1200</v>
      </c>
      <c r="G282">
        <v>308.21789999999999</v>
      </c>
      <c r="H282">
        <v>564.99</v>
      </c>
      <c r="I282">
        <v>40</v>
      </c>
      <c r="J282">
        <v>12405.69</v>
      </c>
      <c r="K282">
        <v>5</v>
      </c>
      <c r="L282">
        <v>23</v>
      </c>
      <c r="M282" s="6"/>
      <c r="N282" s="6"/>
    </row>
    <row r="283" spans="3:14" x14ac:dyDescent="0.45">
      <c r="C283">
        <v>985</v>
      </c>
      <c r="D283" t="s">
        <v>1694</v>
      </c>
      <c r="E283" t="s">
        <v>1695</v>
      </c>
      <c r="F283" t="s">
        <v>1200</v>
      </c>
      <c r="G283">
        <v>308.21789999999999</v>
      </c>
      <c r="H283">
        <v>564.99</v>
      </c>
      <c r="I283">
        <v>42</v>
      </c>
      <c r="J283">
        <v>12596.19</v>
      </c>
      <c r="K283">
        <v>5</v>
      </c>
      <c r="L283">
        <v>23</v>
      </c>
      <c r="M283" s="6"/>
      <c r="N283" s="6"/>
    </row>
    <row r="284" spans="3:14" x14ac:dyDescent="0.45">
      <c r="C284">
        <v>986</v>
      </c>
      <c r="D284" t="s">
        <v>1696</v>
      </c>
      <c r="E284" t="s">
        <v>1697</v>
      </c>
      <c r="F284" t="s">
        <v>1200</v>
      </c>
      <c r="G284">
        <v>308.21789999999999</v>
      </c>
      <c r="H284">
        <v>564.99</v>
      </c>
      <c r="I284">
        <v>44</v>
      </c>
      <c r="J284">
        <v>12759.49</v>
      </c>
      <c r="K284">
        <v>5</v>
      </c>
      <c r="L284">
        <v>23</v>
      </c>
      <c r="M284" s="6"/>
      <c r="N284" s="6"/>
    </row>
    <row r="285" spans="3:14" x14ac:dyDescent="0.45">
      <c r="C285">
        <v>987</v>
      </c>
      <c r="D285" t="s">
        <v>1698</v>
      </c>
      <c r="E285" t="s">
        <v>1699</v>
      </c>
      <c r="F285" t="s">
        <v>1200</v>
      </c>
      <c r="G285">
        <v>308.21789999999999</v>
      </c>
      <c r="H285">
        <v>564.99</v>
      </c>
      <c r="I285">
        <v>48</v>
      </c>
      <c r="J285">
        <v>12891.03</v>
      </c>
      <c r="K285">
        <v>5</v>
      </c>
      <c r="L285">
        <v>23</v>
      </c>
      <c r="M285" s="6"/>
      <c r="N285" s="6"/>
    </row>
    <row r="286" spans="3:14" x14ac:dyDescent="0.45">
      <c r="C286">
        <v>988</v>
      </c>
      <c r="D286" t="s">
        <v>1700</v>
      </c>
      <c r="E286" t="s">
        <v>1701</v>
      </c>
      <c r="F286" t="s">
        <v>1200</v>
      </c>
      <c r="G286">
        <v>308.21789999999999</v>
      </c>
      <c r="H286">
        <v>564.99</v>
      </c>
      <c r="I286">
        <v>52</v>
      </c>
      <c r="J286">
        <v>13008.96</v>
      </c>
      <c r="K286">
        <v>5</v>
      </c>
      <c r="L286">
        <v>23</v>
      </c>
      <c r="M286" s="6"/>
      <c r="N286" s="6"/>
    </row>
    <row r="287" spans="3:14" x14ac:dyDescent="0.45">
      <c r="C287">
        <v>989</v>
      </c>
      <c r="D287" t="s">
        <v>1702</v>
      </c>
      <c r="E287" t="s">
        <v>1703</v>
      </c>
      <c r="F287" t="s">
        <v>1125</v>
      </c>
      <c r="G287">
        <v>294.5797</v>
      </c>
      <c r="H287">
        <v>539.99</v>
      </c>
      <c r="I287">
        <v>40</v>
      </c>
      <c r="J287">
        <v>12405.69</v>
      </c>
      <c r="K287">
        <v>5</v>
      </c>
      <c r="L287">
        <v>23</v>
      </c>
      <c r="M287" s="6"/>
      <c r="N287" s="6"/>
    </row>
    <row r="288" spans="3:14" x14ac:dyDescent="0.45">
      <c r="C288">
        <v>990</v>
      </c>
      <c r="D288" t="s">
        <v>1704</v>
      </c>
      <c r="E288" t="s">
        <v>1705</v>
      </c>
      <c r="F288" t="s">
        <v>1125</v>
      </c>
      <c r="G288">
        <v>294.5797</v>
      </c>
      <c r="H288">
        <v>539.99</v>
      </c>
      <c r="I288">
        <v>42</v>
      </c>
      <c r="J288">
        <v>12596.19</v>
      </c>
      <c r="K288">
        <v>5</v>
      </c>
      <c r="L288">
        <v>23</v>
      </c>
      <c r="M288" s="6"/>
      <c r="N288" s="6"/>
    </row>
    <row r="289" spans="3:14" x14ac:dyDescent="0.45">
      <c r="C289">
        <v>991</v>
      </c>
      <c r="D289" t="s">
        <v>1706</v>
      </c>
      <c r="E289" t="s">
        <v>1707</v>
      </c>
      <c r="F289" t="s">
        <v>1125</v>
      </c>
      <c r="G289">
        <v>294.5797</v>
      </c>
      <c r="H289">
        <v>539.99</v>
      </c>
      <c r="I289">
        <v>44</v>
      </c>
      <c r="J289">
        <v>12759.49</v>
      </c>
      <c r="K289">
        <v>5</v>
      </c>
      <c r="L289">
        <v>23</v>
      </c>
      <c r="M289" s="6"/>
      <c r="N289" s="6"/>
    </row>
    <row r="290" spans="3:14" x14ac:dyDescent="0.45">
      <c r="C290">
        <v>992</v>
      </c>
      <c r="D290" t="s">
        <v>1708</v>
      </c>
      <c r="E290" t="s">
        <v>1709</v>
      </c>
      <c r="F290" t="s">
        <v>1125</v>
      </c>
      <c r="G290">
        <v>294.5797</v>
      </c>
      <c r="H290">
        <v>539.99</v>
      </c>
      <c r="I290">
        <v>48</v>
      </c>
      <c r="J290">
        <v>12891.03</v>
      </c>
      <c r="K290">
        <v>5</v>
      </c>
      <c r="L290">
        <v>23</v>
      </c>
      <c r="M290" s="6"/>
      <c r="N290" s="6"/>
    </row>
    <row r="291" spans="3:14" x14ac:dyDescent="0.45">
      <c r="C291">
        <v>993</v>
      </c>
      <c r="D291" t="s">
        <v>1710</v>
      </c>
      <c r="E291" t="s">
        <v>1711</v>
      </c>
      <c r="F291" t="s">
        <v>1125</v>
      </c>
      <c r="G291">
        <v>294.5797</v>
      </c>
      <c r="H291">
        <v>539.99</v>
      </c>
      <c r="I291">
        <v>52</v>
      </c>
      <c r="J291">
        <v>13008.96</v>
      </c>
      <c r="K291">
        <v>5</v>
      </c>
      <c r="L291">
        <v>23</v>
      </c>
      <c r="M291" s="6"/>
      <c r="N291" s="6"/>
    </row>
    <row r="292" spans="3:14" x14ac:dyDescent="0.45">
      <c r="C292">
        <v>994</v>
      </c>
      <c r="D292" t="s">
        <v>1712</v>
      </c>
      <c r="E292" t="s">
        <v>1713</v>
      </c>
      <c r="F292" t="s">
        <v>1131</v>
      </c>
      <c r="G292">
        <v>23.971599999999999</v>
      </c>
      <c r="H292">
        <v>53.99</v>
      </c>
      <c r="I292" t="s">
        <v>1131</v>
      </c>
      <c r="J292">
        <v>223</v>
      </c>
      <c r="K292">
        <v>9</v>
      </c>
      <c r="L292">
        <v>95</v>
      </c>
      <c r="M292" s="6"/>
      <c r="N292" s="6"/>
    </row>
    <row r="293" spans="3:14" x14ac:dyDescent="0.45">
      <c r="C293">
        <v>995</v>
      </c>
      <c r="D293" t="s">
        <v>1714</v>
      </c>
      <c r="E293" t="s">
        <v>1715</v>
      </c>
      <c r="F293" t="s">
        <v>1131</v>
      </c>
      <c r="G293">
        <v>44.950600000000001</v>
      </c>
      <c r="H293">
        <v>101.24</v>
      </c>
      <c r="I293" t="s">
        <v>1131</v>
      </c>
      <c r="J293">
        <v>168</v>
      </c>
      <c r="K293">
        <v>9</v>
      </c>
      <c r="L293">
        <v>96</v>
      </c>
      <c r="M293" s="6"/>
      <c r="N293" s="6"/>
    </row>
    <row r="294" spans="3:14" x14ac:dyDescent="0.45">
      <c r="C294">
        <v>996</v>
      </c>
      <c r="D294" t="s">
        <v>1716</v>
      </c>
      <c r="E294" t="s">
        <v>1717</v>
      </c>
      <c r="F294" t="s">
        <v>1131</v>
      </c>
      <c r="G294">
        <v>53.941600000000001</v>
      </c>
      <c r="H294">
        <v>121.49</v>
      </c>
      <c r="I294" t="s">
        <v>1131</v>
      </c>
      <c r="J294">
        <v>170</v>
      </c>
      <c r="K294">
        <v>9</v>
      </c>
      <c r="L294">
        <v>97</v>
      </c>
      <c r="M294" s="6"/>
      <c r="N294" s="6"/>
    </row>
    <row r="295" spans="3:14" x14ac:dyDescent="0.45">
      <c r="C295">
        <v>997</v>
      </c>
      <c r="D295" t="s">
        <v>1718</v>
      </c>
      <c r="E295" t="s">
        <v>1719</v>
      </c>
      <c r="F295" t="s">
        <v>1125</v>
      </c>
      <c r="G295">
        <v>343.64960000000002</v>
      </c>
      <c r="H295">
        <v>539.99</v>
      </c>
      <c r="I295">
        <v>44</v>
      </c>
      <c r="J295">
        <v>8967.4699999999993</v>
      </c>
      <c r="K295">
        <v>6</v>
      </c>
      <c r="L295">
        <v>31</v>
      </c>
      <c r="M295" s="6"/>
      <c r="N295" s="6"/>
    </row>
    <row r="296" spans="3:14" x14ac:dyDescent="0.45">
      <c r="C296">
        <v>998</v>
      </c>
      <c r="D296" t="s">
        <v>1720</v>
      </c>
      <c r="E296" t="s">
        <v>1721</v>
      </c>
      <c r="F296" t="s">
        <v>1125</v>
      </c>
      <c r="G296">
        <v>343.64960000000002</v>
      </c>
      <c r="H296">
        <v>539.99</v>
      </c>
      <c r="I296">
        <v>48</v>
      </c>
      <c r="J296">
        <v>9130.77</v>
      </c>
      <c r="K296">
        <v>6</v>
      </c>
      <c r="L296">
        <v>31</v>
      </c>
      <c r="M296" s="6"/>
      <c r="N296" s="6"/>
    </row>
    <row r="297" spans="3:14" x14ac:dyDescent="0.45">
      <c r="C297">
        <v>999</v>
      </c>
      <c r="D297" t="s">
        <v>1722</v>
      </c>
      <c r="E297" t="s">
        <v>1723</v>
      </c>
      <c r="F297" t="s">
        <v>1125</v>
      </c>
      <c r="G297">
        <v>343.64960000000002</v>
      </c>
      <c r="H297">
        <v>539.99</v>
      </c>
      <c r="I297">
        <v>52</v>
      </c>
      <c r="J297">
        <v>9262.31</v>
      </c>
      <c r="K297">
        <v>6</v>
      </c>
      <c r="L297">
        <v>31</v>
      </c>
      <c r="M297" s="6"/>
      <c r="N297" s="6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FC7F-2A2D-43BF-99DF-5493B931ADFF}">
  <dimension ref="B1:O502"/>
  <sheetViews>
    <sheetView workbookViewId="0">
      <selection activeCell="C1" sqref="C1:C1048576"/>
    </sheetView>
  </sheetViews>
  <sheetFormatPr defaultRowHeight="16.5" x14ac:dyDescent="0.45"/>
  <cols>
    <col min="1" max="1" width="3.5" customWidth="1"/>
    <col min="2" max="2" width="3.33203125" bestFit="1" customWidth="1"/>
    <col min="4" max="4" width="13.83203125" bestFit="1" customWidth="1"/>
    <col min="5" max="5" width="28.9140625" bestFit="1" customWidth="1"/>
    <col min="6" max="6" width="25.33203125" bestFit="1" customWidth="1"/>
    <col min="7" max="7" width="28.08203125" bestFit="1" customWidth="1"/>
    <col min="8" max="8" width="17.33203125" bestFit="1" customWidth="1"/>
    <col min="9" max="9" width="13.08203125" bestFit="1" customWidth="1"/>
    <col min="10" max="10" width="5.75" bestFit="1" customWidth="1"/>
    <col min="11" max="12" width="12.25" bestFit="1" customWidth="1"/>
    <col min="13" max="13" width="31.75" bestFit="1" customWidth="1"/>
    <col min="14" max="14" width="40.08203125" bestFit="1" customWidth="1"/>
    <col min="15" max="15" width="36.83203125" bestFit="1" customWidth="1"/>
  </cols>
  <sheetData>
    <row r="1" spans="2:15" x14ac:dyDescent="0.45">
      <c r="C1" t="s">
        <v>1832</v>
      </c>
      <c r="D1" t="s">
        <v>1833</v>
      </c>
      <c r="E1" t="s">
        <v>1834</v>
      </c>
      <c r="F1" t="s">
        <v>1835</v>
      </c>
      <c r="G1" t="s">
        <v>1836</v>
      </c>
      <c r="H1" t="s">
        <v>1837</v>
      </c>
      <c r="I1" t="s">
        <v>1838</v>
      </c>
      <c r="J1" t="s">
        <v>1839</v>
      </c>
      <c r="K1" t="s">
        <v>1840</v>
      </c>
      <c r="L1" t="s">
        <v>1841</v>
      </c>
      <c r="M1" t="s">
        <v>1842</v>
      </c>
      <c r="N1" t="s">
        <v>1843</v>
      </c>
    </row>
    <row r="2" spans="2:15" x14ac:dyDescent="0.45">
      <c r="B2" s="5" t="s">
        <v>88</v>
      </c>
      <c r="C2" t="s">
        <v>815</v>
      </c>
      <c r="D2" t="s">
        <v>1844</v>
      </c>
      <c r="E2" t="s">
        <v>1845</v>
      </c>
      <c r="F2" t="s">
        <v>1846</v>
      </c>
      <c r="G2" t="s">
        <v>1847</v>
      </c>
      <c r="H2" t="s">
        <v>1848</v>
      </c>
      <c r="I2" t="s">
        <v>1849</v>
      </c>
      <c r="J2" t="s">
        <v>1850</v>
      </c>
      <c r="K2">
        <v>70116</v>
      </c>
      <c r="L2" t="s">
        <v>1851</v>
      </c>
      <c r="M2" t="s">
        <v>1852</v>
      </c>
      <c r="N2" t="s">
        <v>1853</v>
      </c>
      <c r="O2" t="s">
        <v>1854</v>
      </c>
    </row>
    <row r="3" spans="2:15" x14ac:dyDescent="0.45">
      <c r="C3" t="s">
        <v>1855</v>
      </c>
      <c r="D3" t="s">
        <v>1856</v>
      </c>
      <c r="E3" t="s">
        <v>1857</v>
      </c>
      <c r="F3" t="s">
        <v>1858</v>
      </c>
      <c r="G3" t="s">
        <v>1859</v>
      </c>
      <c r="H3" t="s">
        <v>1860</v>
      </c>
      <c r="I3" t="s">
        <v>1861</v>
      </c>
      <c r="J3" t="s">
        <v>1862</v>
      </c>
      <c r="K3">
        <v>48116</v>
      </c>
      <c r="L3" t="s">
        <v>1863</v>
      </c>
      <c r="M3" t="s">
        <v>1864</v>
      </c>
      <c r="N3" t="s">
        <v>1865</v>
      </c>
      <c r="O3" t="s">
        <v>1866</v>
      </c>
    </row>
    <row r="4" spans="2:15" x14ac:dyDescent="0.45">
      <c r="C4" t="s">
        <v>1867</v>
      </c>
      <c r="D4" t="s">
        <v>1868</v>
      </c>
      <c r="E4" t="s">
        <v>1869</v>
      </c>
      <c r="F4" t="s">
        <v>1870</v>
      </c>
      <c r="G4" t="s">
        <v>1871</v>
      </c>
      <c r="H4" t="s">
        <v>1872</v>
      </c>
      <c r="I4" t="s">
        <v>1873</v>
      </c>
      <c r="J4" t="s">
        <v>1874</v>
      </c>
      <c r="K4">
        <v>8014</v>
      </c>
      <c r="L4" t="s">
        <v>1875</v>
      </c>
      <c r="M4" t="s">
        <v>1876</v>
      </c>
      <c r="N4" t="s">
        <v>1877</v>
      </c>
      <c r="O4" t="s">
        <v>1878</v>
      </c>
    </row>
    <row r="5" spans="2:15" x14ac:dyDescent="0.45">
      <c r="C5" t="s">
        <v>1879</v>
      </c>
      <c r="D5" t="s">
        <v>1880</v>
      </c>
      <c r="E5" t="s">
        <v>1881</v>
      </c>
      <c r="F5" t="s">
        <v>1882</v>
      </c>
      <c r="G5" t="s">
        <v>1883</v>
      </c>
      <c r="H5" t="s">
        <v>1883</v>
      </c>
      <c r="I5" t="s">
        <v>1884</v>
      </c>
      <c r="J5">
        <v>99501</v>
      </c>
      <c r="K5" t="s">
        <v>1885</v>
      </c>
      <c r="L5" t="s">
        <v>1886</v>
      </c>
      <c r="M5" t="s">
        <v>1887</v>
      </c>
      <c r="N5" t="s">
        <v>1888</v>
      </c>
    </row>
    <row r="6" spans="2:15" x14ac:dyDescent="0.45">
      <c r="C6" t="s">
        <v>1889</v>
      </c>
      <c r="D6" t="s">
        <v>1890</v>
      </c>
      <c r="E6" t="s">
        <v>1891</v>
      </c>
      <c r="F6" t="s">
        <v>1892</v>
      </c>
      <c r="G6" t="s">
        <v>968</v>
      </c>
      <c r="H6" t="s">
        <v>1893</v>
      </c>
      <c r="I6" t="s">
        <v>1894</v>
      </c>
      <c r="J6">
        <v>45011</v>
      </c>
      <c r="K6" t="s">
        <v>1895</v>
      </c>
      <c r="L6" t="s">
        <v>1896</v>
      </c>
      <c r="M6" t="s">
        <v>1897</v>
      </c>
      <c r="N6" t="s">
        <v>1898</v>
      </c>
    </row>
    <row r="7" spans="2:15" x14ac:dyDescent="0.45">
      <c r="C7" t="s">
        <v>1899</v>
      </c>
      <c r="D7" t="s">
        <v>1900</v>
      </c>
      <c r="E7" t="s">
        <v>948</v>
      </c>
      <c r="F7" t="s">
        <v>1901</v>
      </c>
      <c r="G7" t="s">
        <v>1902</v>
      </c>
      <c r="H7" t="s">
        <v>1903</v>
      </c>
      <c r="I7" t="s">
        <v>1903</v>
      </c>
      <c r="J7" t="s">
        <v>1894</v>
      </c>
      <c r="K7">
        <v>44805</v>
      </c>
      <c r="L7" t="s">
        <v>1904</v>
      </c>
      <c r="M7" t="s">
        <v>1905</v>
      </c>
      <c r="N7" t="s">
        <v>1906</v>
      </c>
      <c r="O7" t="s">
        <v>1907</v>
      </c>
    </row>
    <row r="8" spans="2:15" x14ac:dyDescent="0.45">
      <c r="C8" t="s">
        <v>1908</v>
      </c>
      <c r="D8" t="s">
        <v>1909</v>
      </c>
      <c r="E8" t="s">
        <v>1910</v>
      </c>
      <c r="F8" t="s">
        <v>1911</v>
      </c>
      <c r="G8" t="s">
        <v>1912</v>
      </c>
      <c r="H8" t="s">
        <v>897</v>
      </c>
      <c r="I8" t="s">
        <v>1913</v>
      </c>
      <c r="J8">
        <v>60632</v>
      </c>
      <c r="K8" t="s">
        <v>1914</v>
      </c>
      <c r="L8" t="s">
        <v>1915</v>
      </c>
      <c r="M8" t="s">
        <v>1916</v>
      </c>
      <c r="N8" t="s">
        <v>1917</v>
      </c>
    </row>
    <row r="9" spans="2:15" x14ac:dyDescent="0.45">
      <c r="C9" t="s">
        <v>1918</v>
      </c>
      <c r="D9" t="s">
        <v>1919</v>
      </c>
      <c r="E9" t="s">
        <v>1920</v>
      </c>
      <c r="F9" t="s">
        <v>1921</v>
      </c>
      <c r="G9" t="s">
        <v>1922</v>
      </c>
      <c r="H9" t="s">
        <v>1923</v>
      </c>
      <c r="I9" t="s">
        <v>1924</v>
      </c>
      <c r="J9">
        <v>95111</v>
      </c>
      <c r="K9" t="s">
        <v>1925</v>
      </c>
      <c r="L9" t="s">
        <v>1926</v>
      </c>
      <c r="M9" t="s">
        <v>1927</v>
      </c>
      <c r="N9" t="s">
        <v>1928</v>
      </c>
    </row>
    <row r="10" spans="2:15" x14ac:dyDescent="0.45">
      <c r="C10" t="s">
        <v>1929</v>
      </c>
      <c r="D10" t="s">
        <v>1930</v>
      </c>
      <c r="E10" t="s">
        <v>1931</v>
      </c>
      <c r="F10" t="s">
        <v>1932</v>
      </c>
      <c r="G10" t="s">
        <v>1933</v>
      </c>
      <c r="H10" t="s">
        <v>1934</v>
      </c>
      <c r="I10" t="s">
        <v>1935</v>
      </c>
      <c r="J10">
        <v>57105</v>
      </c>
      <c r="K10" t="s">
        <v>1936</v>
      </c>
      <c r="L10" t="s">
        <v>1937</v>
      </c>
      <c r="M10" t="s">
        <v>1938</v>
      </c>
      <c r="N10" t="s">
        <v>1939</v>
      </c>
    </row>
    <row r="11" spans="2:15" x14ac:dyDescent="0.45">
      <c r="C11" t="s">
        <v>1940</v>
      </c>
      <c r="D11" t="s">
        <v>1941</v>
      </c>
      <c r="E11" t="s">
        <v>1942</v>
      </c>
      <c r="F11" t="s">
        <v>1943</v>
      </c>
      <c r="G11" t="s">
        <v>1944</v>
      </c>
      <c r="H11" t="s">
        <v>1945</v>
      </c>
      <c r="I11" t="s">
        <v>1946</v>
      </c>
      <c r="J11" t="s">
        <v>1947</v>
      </c>
      <c r="K11">
        <v>21224</v>
      </c>
      <c r="L11" t="s">
        <v>1948</v>
      </c>
      <c r="M11" t="s">
        <v>1949</v>
      </c>
      <c r="N11" t="s">
        <v>1950</v>
      </c>
      <c r="O11" t="s">
        <v>1951</v>
      </c>
    </row>
    <row r="12" spans="2:15" x14ac:dyDescent="0.45">
      <c r="C12" t="s">
        <v>1952</v>
      </c>
      <c r="D12" t="s">
        <v>1953</v>
      </c>
      <c r="E12" t="s">
        <v>1954</v>
      </c>
      <c r="F12" t="s">
        <v>1955</v>
      </c>
      <c r="G12" t="s">
        <v>1956</v>
      </c>
      <c r="H12" t="s">
        <v>1957</v>
      </c>
      <c r="I12" t="s">
        <v>986</v>
      </c>
      <c r="J12" t="s">
        <v>1958</v>
      </c>
      <c r="K12">
        <v>19443</v>
      </c>
      <c r="L12" t="s">
        <v>1959</v>
      </c>
      <c r="M12" t="s">
        <v>1960</v>
      </c>
      <c r="N12" t="s">
        <v>1961</v>
      </c>
      <c r="O12" t="s">
        <v>1962</v>
      </c>
    </row>
    <row r="13" spans="2:15" x14ac:dyDescent="0.45">
      <c r="C13" t="s">
        <v>1963</v>
      </c>
      <c r="D13" t="s">
        <v>1964</v>
      </c>
      <c r="E13" t="s">
        <v>1965</v>
      </c>
      <c r="F13" t="s">
        <v>1966</v>
      </c>
      <c r="G13" t="s">
        <v>1967</v>
      </c>
      <c r="H13" t="s">
        <v>1968</v>
      </c>
      <c r="I13" t="s">
        <v>1969</v>
      </c>
      <c r="J13">
        <v>11953</v>
      </c>
      <c r="K13" t="s">
        <v>1970</v>
      </c>
      <c r="L13" t="s">
        <v>1971</v>
      </c>
      <c r="M13" t="s">
        <v>1972</v>
      </c>
      <c r="N13" t="s">
        <v>1973</v>
      </c>
    </row>
    <row r="14" spans="2:15" x14ac:dyDescent="0.45">
      <c r="C14" t="s">
        <v>1974</v>
      </c>
      <c r="D14" t="s">
        <v>1975</v>
      </c>
      <c r="E14" t="s">
        <v>1976</v>
      </c>
      <c r="F14" t="s">
        <v>1977</v>
      </c>
      <c r="G14" t="s">
        <v>1978</v>
      </c>
      <c r="H14" t="s">
        <v>1978</v>
      </c>
      <c r="I14" t="s">
        <v>1924</v>
      </c>
      <c r="J14">
        <v>90034</v>
      </c>
      <c r="K14" t="s">
        <v>1979</v>
      </c>
      <c r="L14" t="s">
        <v>1980</v>
      </c>
      <c r="M14" t="s">
        <v>1981</v>
      </c>
      <c r="N14" t="s">
        <v>1982</v>
      </c>
    </row>
    <row r="15" spans="2:15" x14ac:dyDescent="0.45">
      <c r="C15" t="s">
        <v>1983</v>
      </c>
      <c r="D15" t="s">
        <v>1984</v>
      </c>
      <c r="E15" t="s">
        <v>1985</v>
      </c>
      <c r="F15" t="s">
        <v>1986</v>
      </c>
      <c r="G15" t="s">
        <v>1987</v>
      </c>
      <c r="H15" t="s">
        <v>1988</v>
      </c>
      <c r="I15" t="s">
        <v>1894</v>
      </c>
      <c r="J15">
        <v>44023</v>
      </c>
      <c r="K15" t="s">
        <v>1989</v>
      </c>
      <c r="L15" t="s">
        <v>1990</v>
      </c>
      <c r="M15" t="s">
        <v>1991</v>
      </c>
      <c r="N15" t="s">
        <v>1992</v>
      </c>
    </row>
    <row r="16" spans="2:15" x14ac:dyDescent="0.45">
      <c r="C16" t="s">
        <v>1993</v>
      </c>
      <c r="D16" t="s">
        <v>1994</v>
      </c>
      <c r="E16" t="s">
        <v>1995</v>
      </c>
      <c r="F16" t="s">
        <v>1996</v>
      </c>
      <c r="G16" t="s">
        <v>1997</v>
      </c>
      <c r="H16" t="s">
        <v>1998</v>
      </c>
      <c r="I16" t="s">
        <v>1999</v>
      </c>
      <c r="J16" t="s">
        <v>2000</v>
      </c>
      <c r="K16">
        <v>78045</v>
      </c>
      <c r="L16" t="s">
        <v>2001</v>
      </c>
      <c r="M16" t="s">
        <v>2002</v>
      </c>
      <c r="N16" t="s">
        <v>2003</v>
      </c>
      <c r="O16" t="s">
        <v>2004</v>
      </c>
    </row>
    <row r="17" spans="3:15" x14ac:dyDescent="0.45">
      <c r="C17" t="s">
        <v>2005</v>
      </c>
      <c r="D17" t="s">
        <v>2006</v>
      </c>
      <c r="E17" t="s">
        <v>2007</v>
      </c>
      <c r="F17" t="s">
        <v>2008</v>
      </c>
      <c r="G17" t="s">
        <v>2009</v>
      </c>
      <c r="H17" t="s">
        <v>2010</v>
      </c>
      <c r="I17" t="s">
        <v>2011</v>
      </c>
      <c r="J17">
        <v>85013</v>
      </c>
      <c r="K17" t="s">
        <v>2012</v>
      </c>
      <c r="L17" t="s">
        <v>2013</v>
      </c>
      <c r="M17" t="s">
        <v>2014</v>
      </c>
      <c r="N17" t="s">
        <v>2015</v>
      </c>
    </row>
    <row r="18" spans="3:15" x14ac:dyDescent="0.45">
      <c r="C18" t="s">
        <v>2016</v>
      </c>
      <c r="D18" t="s">
        <v>2017</v>
      </c>
      <c r="E18" t="s">
        <v>2018</v>
      </c>
      <c r="F18" t="s">
        <v>2019</v>
      </c>
      <c r="G18" t="s">
        <v>2020</v>
      </c>
      <c r="H18" t="s">
        <v>2021</v>
      </c>
      <c r="I18" t="s">
        <v>2022</v>
      </c>
      <c r="J18" t="s">
        <v>2023</v>
      </c>
      <c r="K18">
        <v>37110</v>
      </c>
      <c r="L18" t="s">
        <v>2024</v>
      </c>
      <c r="M18" t="s">
        <v>2025</v>
      </c>
      <c r="N18" t="s">
        <v>2026</v>
      </c>
      <c r="O18" t="s">
        <v>2027</v>
      </c>
    </row>
    <row r="19" spans="3:15" x14ac:dyDescent="0.45">
      <c r="C19" t="s">
        <v>2028</v>
      </c>
      <c r="D19" t="s">
        <v>2029</v>
      </c>
      <c r="E19" t="s">
        <v>2030</v>
      </c>
      <c r="F19" t="s">
        <v>2031</v>
      </c>
      <c r="G19" t="s">
        <v>2032</v>
      </c>
      <c r="H19" t="s">
        <v>2032</v>
      </c>
      <c r="I19" t="s">
        <v>2033</v>
      </c>
      <c r="J19">
        <v>53207</v>
      </c>
      <c r="K19" t="s">
        <v>2034</v>
      </c>
      <c r="L19" t="s">
        <v>2035</v>
      </c>
      <c r="M19" t="s">
        <v>2036</v>
      </c>
      <c r="N19" t="s">
        <v>2037</v>
      </c>
    </row>
    <row r="20" spans="3:15" x14ac:dyDescent="0.45">
      <c r="C20" t="s">
        <v>2038</v>
      </c>
      <c r="D20" t="s">
        <v>2039</v>
      </c>
      <c r="E20" t="s">
        <v>2040</v>
      </c>
      <c r="F20" t="s">
        <v>2041</v>
      </c>
      <c r="G20" t="s">
        <v>1010</v>
      </c>
      <c r="H20" t="s">
        <v>2042</v>
      </c>
      <c r="I20" t="s">
        <v>1862</v>
      </c>
      <c r="J20">
        <v>48180</v>
      </c>
      <c r="K20" t="s">
        <v>2043</v>
      </c>
      <c r="L20" t="s">
        <v>2044</v>
      </c>
      <c r="M20" t="s">
        <v>2045</v>
      </c>
      <c r="N20" t="s">
        <v>2046</v>
      </c>
    </row>
    <row r="21" spans="3:15" x14ac:dyDescent="0.45">
      <c r="C21" t="s">
        <v>2047</v>
      </c>
      <c r="D21" t="s">
        <v>2048</v>
      </c>
      <c r="E21" t="s">
        <v>2049</v>
      </c>
      <c r="F21" t="s">
        <v>2050</v>
      </c>
      <c r="G21" t="s">
        <v>2051</v>
      </c>
      <c r="H21" t="s">
        <v>2052</v>
      </c>
      <c r="I21" t="s">
        <v>1913</v>
      </c>
      <c r="J21">
        <v>61109</v>
      </c>
      <c r="K21" t="s">
        <v>2053</v>
      </c>
      <c r="L21" t="s">
        <v>2054</v>
      </c>
      <c r="M21" t="s">
        <v>2055</v>
      </c>
      <c r="N21" t="s">
        <v>2056</v>
      </c>
    </row>
    <row r="22" spans="3:15" x14ac:dyDescent="0.45">
      <c r="C22" t="s">
        <v>2057</v>
      </c>
      <c r="D22" t="s">
        <v>2058</v>
      </c>
      <c r="E22" t="s">
        <v>2059</v>
      </c>
      <c r="F22" t="s">
        <v>2060</v>
      </c>
      <c r="G22" t="s">
        <v>775</v>
      </c>
      <c r="H22" t="s">
        <v>2061</v>
      </c>
      <c r="I22" t="s">
        <v>1958</v>
      </c>
      <c r="J22">
        <v>19014</v>
      </c>
      <c r="K22" t="s">
        <v>2062</v>
      </c>
      <c r="L22" t="s">
        <v>2063</v>
      </c>
      <c r="M22" t="s">
        <v>2064</v>
      </c>
      <c r="N22" t="s">
        <v>2065</v>
      </c>
    </row>
    <row r="23" spans="3:15" x14ac:dyDescent="0.45">
      <c r="C23" t="s">
        <v>2066</v>
      </c>
      <c r="D23" t="s">
        <v>2067</v>
      </c>
      <c r="E23" t="s">
        <v>2068</v>
      </c>
      <c r="F23" t="s">
        <v>2069</v>
      </c>
      <c r="G23" t="s">
        <v>1922</v>
      </c>
      <c r="H23" t="s">
        <v>1923</v>
      </c>
      <c r="I23" t="s">
        <v>1924</v>
      </c>
      <c r="J23">
        <v>95111</v>
      </c>
      <c r="K23" t="s">
        <v>2070</v>
      </c>
      <c r="L23" t="s">
        <v>2071</v>
      </c>
      <c r="M23" t="s">
        <v>2072</v>
      </c>
      <c r="N23" t="s">
        <v>2073</v>
      </c>
    </row>
    <row r="24" spans="3:15" x14ac:dyDescent="0.45">
      <c r="C24" t="s">
        <v>2074</v>
      </c>
      <c r="D24" t="s">
        <v>2075</v>
      </c>
      <c r="E24" t="s">
        <v>2076</v>
      </c>
      <c r="F24" t="s">
        <v>2077</v>
      </c>
      <c r="G24" t="s">
        <v>2078</v>
      </c>
      <c r="H24" t="s">
        <v>2079</v>
      </c>
      <c r="I24" t="s">
        <v>2080</v>
      </c>
      <c r="J24" t="s">
        <v>2000</v>
      </c>
      <c r="K24">
        <v>75062</v>
      </c>
      <c r="L24" t="s">
        <v>2081</v>
      </c>
      <c r="M24" t="s">
        <v>2082</v>
      </c>
      <c r="N24" t="s">
        <v>2083</v>
      </c>
      <c r="O24" t="s">
        <v>2084</v>
      </c>
    </row>
    <row r="25" spans="3:15" x14ac:dyDescent="0.45">
      <c r="C25" t="s">
        <v>2085</v>
      </c>
      <c r="D25" t="s">
        <v>2086</v>
      </c>
      <c r="E25" t="s">
        <v>2087</v>
      </c>
      <c r="F25" t="s">
        <v>2088</v>
      </c>
      <c r="G25" t="s">
        <v>2089</v>
      </c>
      <c r="H25" t="s">
        <v>2090</v>
      </c>
      <c r="I25" t="s">
        <v>2090</v>
      </c>
      <c r="J25" t="s">
        <v>1969</v>
      </c>
      <c r="K25">
        <v>12204</v>
      </c>
      <c r="L25" t="s">
        <v>2091</v>
      </c>
      <c r="M25" t="s">
        <v>2092</v>
      </c>
      <c r="N25" t="s">
        <v>2093</v>
      </c>
      <c r="O25" t="s">
        <v>2094</v>
      </c>
    </row>
    <row r="26" spans="3:15" x14ac:dyDescent="0.45">
      <c r="C26" t="s">
        <v>2095</v>
      </c>
      <c r="D26" t="s">
        <v>2096</v>
      </c>
      <c r="E26" t="s">
        <v>2097</v>
      </c>
      <c r="F26" t="s">
        <v>2098</v>
      </c>
      <c r="G26" t="s">
        <v>2099</v>
      </c>
      <c r="H26" t="s">
        <v>2099</v>
      </c>
      <c r="I26" t="s">
        <v>1874</v>
      </c>
      <c r="J26">
        <v>8846</v>
      </c>
      <c r="K26" t="s">
        <v>2100</v>
      </c>
      <c r="L26" t="s">
        <v>2101</v>
      </c>
      <c r="M26" t="s">
        <v>2102</v>
      </c>
      <c r="N26" t="s">
        <v>2103</v>
      </c>
    </row>
    <row r="27" spans="3:15" x14ac:dyDescent="0.45">
      <c r="C27" t="s">
        <v>2104</v>
      </c>
      <c r="D27" t="s">
        <v>2105</v>
      </c>
      <c r="E27" t="s">
        <v>2106</v>
      </c>
      <c r="F27" t="s">
        <v>2107</v>
      </c>
      <c r="G27" t="s">
        <v>2108</v>
      </c>
      <c r="H27" t="s">
        <v>2109</v>
      </c>
      <c r="I27" t="s">
        <v>2110</v>
      </c>
      <c r="J27" t="s">
        <v>2033</v>
      </c>
      <c r="K27">
        <v>54481</v>
      </c>
      <c r="L27" t="s">
        <v>2111</v>
      </c>
      <c r="M27" t="s">
        <v>2112</v>
      </c>
      <c r="N27" t="s">
        <v>2113</v>
      </c>
      <c r="O27" t="s">
        <v>2114</v>
      </c>
    </row>
    <row r="28" spans="3:15" x14ac:dyDescent="0.45">
      <c r="C28" t="s">
        <v>2115</v>
      </c>
      <c r="D28" t="s">
        <v>2116</v>
      </c>
      <c r="E28" t="s">
        <v>2117</v>
      </c>
      <c r="F28" t="s">
        <v>2118</v>
      </c>
      <c r="G28" t="s">
        <v>2119</v>
      </c>
      <c r="H28" t="s">
        <v>978</v>
      </c>
      <c r="I28" t="s">
        <v>2120</v>
      </c>
      <c r="J28">
        <v>66218</v>
      </c>
      <c r="K28" t="s">
        <v>2121</v>
      </c>
      <c r="L28" t="s">
        <v>2122</v>
      </c>
      <c r="M28" t="s">
        <v>2123</v>
      </c>
      <c r="N28" t="s">
        <v>2124</v>
      </c>
    </row>
    <row r="29" spans="3:15" x14ac:dyDescent="0.45">
      <c r="C29" t="s">
        <v>2125</v>
      </c>
      <c r="D29" t="s">
        <v>2126</v>
      </c>
      <c r="E29" t="s">
        <v>2127</v>
      </c>
      <c r="F29" t="s">
        <v>2128</v>
      </c>
      <c r="G29" t="s">
        <v>2129</v>
      </c>
      <c r="H29" t="s">
        <v>2130</v>
      </c>
      <c r="I29" t="s">
        <v>16</v>
      </c>
      <c r="J29" t="s">
        <v>1947</v>
      </c>
      <c r="K29">
        <v>21601</v>
      </c>
      <c r="L29" t="s">
        <v>2131</v>
      </c>
      <c r="M29" t="s">
        <v>2132</v>
      </c>
      <c r="N29" t="s">
        <v>2133</v>
      </c>
      <c r="O29" t="s">
        <v>2134</v>
      </c>
    </row>
    <row r="30" spans="3:15" x14ac:dyDescent="0.45">
      <c r="C30" t="s">
        <v>2135</v>
      </c>
      <c r="D30" t="s">
        <v>2136</v>
      </c>
      <c r="E30" t="s">
        <v>2137</v>
      </c>
      <c r="F30" t="s">
        <v>2138</v>
      </c>
      <c r="G30" t="s">
        <v>2139</v>
      </c>
      <c r="H30" t="s">
        <v>2139</v>
      </c>
      <c r="I30" t="s">
        <v>1969</v>
      </c>
      <c r="J30">
        <v>10011</v>
      </c>
      <c r="K30" t="s">
        <v>2140</v>
      </c>
      <c r="L30" t="s">
        <v>2141</v>
      </c>
      <c r="M30" t="s">
        <v>2142</v>
      </c>
      <c r="N30" t="s">
        <v>2143</v>
      </c>
    </row>
    <row r="31" spans="3:15" x14ac:dyDescent="0.45">
      <c r="C31" t="s">
        <v>2144</v>
      </c>
      <c r="D31" t="s">
        <v>2145</v>
      </c>
      <c r="E31" t="s">
        <v>949</v>
      </c>
      <c r="F31" t="s">
        <v>2146</v>
      </c>
      <c r="G31" t="s">
        <v>2147</v>
      </c>
      <c r="H31" t="s">
        <v>2148</v>
      </c>
      <c r="I31" t="s">
        <v>986</v>
      </c>
      <c r="J31" t="s">
        <v>2000</v>
      </c>
      <c r="K31">
        <v>77301</v>
      </c>
      <c r="L31" t="s">
        <v>2149</v>
      </c>
      <c r="M31" t="s">
        <v>2150</v>
      </c>
      <c r="N31" t="s">
        <v>2151</v>
      </c>
      <c r="O31" t="s">
        <v>2152</v>
      </c>
    </row>
    <row r="32" spans="3:15" x14ac:dyDescent="0.45">
      <c r="C32" t="s">
        <v>2153</v>
      </c>
      <c r="D32" t="s">
        <v>2154</v>
      </c>
      <c r="E32" t="s">
        <v>2155</v>
      </c>
      <c r="F32" t="s">
        <v>2156</v>
      </c>
      <c r="G32" t="s">
        <v>2157</v>
      </c>
      <c r="H32" t="s">
        <v>2158</v>
      </c>
      <c r="I32" t="s">
        <v>2087</v>
      </c>
      <c r="J32" t="s">
        <v>1894</v>
      </c>
      <c r="K32">
        <v>43215</v>
      </c>
      <c r="L32" t="s">
        <v>2159</v>
      </c>
      <c r="M32" t="s">
        <v>2160</v>
      </c>
      <c r="N32" t="s">
        <v>2161</v>
      </c>
      <c r="O32" t="s">
        <v>2162</v>
      </c>
    </row>
    <row r="33" spans="3:15" x14ac:dyDescent="0.45">
      <c r="C33" t="s">
        <v>2163</v>
      </c>
      <c r="D33" t="s">
        <v>2164</v>
      </c>
      <c r="E33" t="s">
        <v>2165</v>
      </c>
      <c r="F33" t="s">
        <v>2166</v>
      </c>
      <c r="G33" t="s">
        <v>2167</v>
      </c>
      <c r="H33" t="s">
        <v>2168</v>
      </c>
      <c r="I33" t="s">
        <v>2169</v>
      </c>
      <c r="J33">
        <v>88011</v>
      </c>
      <c r="K33" t="s">
        <v>2170</v>
      </c>
      <c r="L33" t="s">
        <v>2171</v>
      </c>
      <c r="M33" t="s">
        <v>2172</v>
      </c>
      <c r="N33" t="s">
        <v>2173</v>
      </c>
    </row>
    <row r="34" spans="3:15" x14ac:dyDescent="0.45">
      <c r="C34" t="s">
        <v>2174</v>
      </c>
      <c r="D34" t="s">
        <v>2175</v>
      </c>
      <c r="E34" t="s">
        <v>2176</v>
      </c>
      <c r="F34" t="s">
        <v>2177</v>
      </c>
      <c r="G34" t="s">
        <v>2178</v>
      </c>
      <c r="H34" t="s">
        <v>2179</v>
      </c>
      <c r="I34" t="s">
        <v>1874</v>
      </c>
      <c r="J34">
        <v>7660</v>
      </c>
      <c r="K34" t="s">
        <v>2180</v>
      </c>
      <c r="L34" t="s">
        <v>2181</v>
      </c>
      <c r="M34" t="s">
        <v>2182</v>
      </c>
      <c r="N34" t="s">
        <v>2183</v>
      </c>
    </row>
    <row r="35" spans="3:15" x14ac:dyDescent="0.45">
      <c r="C35" t="s">
        <v>2184</v>
      </c>
      <c r="D35" t="s">
        <v>2185</v>
      </c>
      <c r="E35" t="s">
        <v>2186</v>
      </c>
      <c r="F35" t="s">
        <v>2187</v>
      </c>
      <c r="G35" t="s">
        <v>2188</v>
      </c>
      <c r="H35" t="s">
        <v>2189</v>
      </c>
      <c r="I35" t="s">
        <v>2099</v>
      </c>
      <c r="J35" t="s">
        <v>1874</v>
      </c>
      <c r="K35">
        <v>8812</v>
      </c>
      <c r="L35" t="s">
        <v>2190</v>
      </c>
      <c r="M35" t="s">
        <v>2191</v>
      </c>
      <c r="N35" t="s">
        <v>2192</v>
      </c>
      <c r="O35" t="s">
        <v>2193</v>
      </c>
    </row>
    <row r="36" spans="3:15" x14ac:dyDescent="0.45">
      <c r="C36" t="s">
        <v>2194</v>
      </c>
      <c r="D36" t="s">
        <v>2195</v>
      </c>
      <c r="E36" t="s">
        <v>2196</v>
      </c>
      <c r="F36" t="s">
        <v>2197</v>
      </c>
      <c r="G36" t="s">
        <v>2139</v>
      </c>
      <c r="H36" t="s">
        <v>2139</v>
      </c>
      <c r="I36" t="s">
        <v>1969</v>
      </c>
      <c r="J36">
        <v>10025</v>
      </c>
      <c r="K36" t="s">
        <v>2198</v>
      </c>
      <c r="L36" t="s">
        <v>2199</v>
      </c>
      <c r="M36" t="s">
        <v>2200</v>
      </c>
      <c r="N36" t="s">
        <v>2201</v>
      </c>
    </row>
    <row r="37" spans="3:15" x14ac:dyDescent="0.45">
      <c r="C37" t="s">
        <v>2202</v>
      </c>
      <c r="D37" t="s">
        <v>2203</v>
      </c>
      <c r="E37" t="s">
        <v>2204</v>
      </c>
      <c r="F37" t="s">
        <v>2205</v>
      </c>
      <c r="G37" t="s">
        <v>2206</v>
      </c>
      <c r="H37" t="s">
        <v>2207</v>
      </c>
      <c r="I37" t="s">
        <v>2208</v>
      </c>
      <c r="J37" t="s">
        <v>1850</v>
      </c>
      <c r="K37">
        <v>70002</v>
      </c>
      <c r="L37" t="s">
        <v>2209</v>
      </c>
      <c r="M37" t="s">
        <v>2210</v>
      </c>
      <c r="N37" t="s">
        <v>2211</v>
      </c>
      <c r="O37" t="s">
        <v>2212</v>
      </c>
    </row>
    <row r="38" spans="3:15" x14ac:dyDescent="0.45">
      <c r="C38" t="s">
        <v>2213</v>
      </c>
      <c r="D38" t="s">
        <v>2214</v>
      </c>
      <c r="E38" t="s">
        <v>2215</v>
      </c>
      <c r="F38" t="s">
        <v>2216</v>
      </c>
      <c r="G38" t="s">
        <v>2139</v>
      </c>
      <c r="H38" t="s">
        <v>2139</v>
      </c>
      <c r="I38" t="s">
        <v>1969</v>
      </c>
      <c r="J38">
        <v>10011</v>
      </c>
      <c r="K38" t="s">
        <v>2217</v>
      </c>
      <c r="L38" t="s">
        <v>2218</v>
      </c>
      <c r="M38" t="s">
        <v>2219</v>
      </c>
      <c r="N38" t="s">
        <v>2220</v>
      </c>
    </row>
    <row r="39" spans="3:15" x14ac:dyDescent="0.45">
      <c r="C39" t="s">
        <v>2221</v>
      </c>
      <c r="D39" t="s">
        <v>2222</v>
      </c>
      <c r="E39" t="s">
        <v>2223</v>
      </c>
      <c r="F39" t="s">
        <v>2224</v>
      </c>
      <c r="G39" t="s">
        <v>2225</v>
      </c>
      <c r="H39" t="s">
        <v>2226</v>
      </c>
      <c r="I39" t="s">
        <v>1924</v>
      </c>
      <c r="J39">
        <v>93012</v>
      </c>
      <c r="K39" t="s">
        <v>2227</v>
      </c>
      <c r="L39" t="s">
        <v>2228</v>
      </c>
      <c r="M39" t="s">
        <v>2229</v>
      </c>
      <c r="N39" t="s">
        <v>2230</v>
      </c>
    </row>
    <row r="40" spans="3:15" x14ac:dyDescent="0.45">
      <c r="C40" t="s">
        <v>2231</v>
      </c>
      <c r="D40" t="s">
        <v>2232</v>
      </c>
      <c r="E40" t="s">
        <v>2233</v>
      </c>
      <c r="F40" t="s">
        <v>2234</v>
      </c>
      <c r="G40" t="s">
        <v>2235</v>
      </c>
      <c r="H40" t="s">
        <v>2236</v>
      </c>
      <c r="I40" t="s">
        <v>2000</v>
      </c>
      <c r="J40">
        <v>78204</v>
      </c>
      <c r="K40" t="s">
        <v>2237</v>
      </c>
      <c r="L40" t="s">
        <v>2238</v>
      </c>
      <c r="M40" t="s">
        <v>2239</v>
      </c>
      <c r="N40" t="s">
        <v>2240</v>
      </c>
    </row>
    <row r="41" spans="3:15" x14ac:dyDescent="0.45">
      <c r="C41" t="s">
        <v>2241</v>
      </c>
      <c r="D41" t="s">
        <v>2242</v>
      </c>
      <c r="E41" t="s">
        <v>2243</v>
      </c>
      <c r="F41" t="s">
        <v>2244</v>
      </c>
      <c r="G41" t="s">
        <v>2245</v>
      </c>
      <c r="H41" t="s">
        <v>2246</v>
      </c>
      <c r="I41" t="s">
        <v>2120</v>
      </c>
      <c r="J41">
        <v>67410</v>
      </c>
      <c r="K41" t="s">
        <v>2247</v>
      </c>
      <c r="L41" t="s">
        <v>2248</v>
      </c>
      <c r="M41" t="s">
        <v>2249</v>
      </c>
      <c r="N41" t="s">
        <v>2250</v>
      </c>
    </row>
    <row r="42" spans="3:15" x14ac:dyDescent="0.45">
      <c r="C42" t="s">
        <v>2251</v>
      </c>
      <c r="D42" t="s">
        <v>2252</v>
      </c>
      <c r="E42" t="s">
        <v>2253</v>
      </c>
      <c r="F42" t="s">
        <v>2254</v>
      </c>
      <c r="G42" t="s">
        <v>2255</v>
      </c>
      <c r="H42" t="s">
        <v>2256</v>
      </c>
      <c r="I42" t="s">
        <v>2257</v>
      </c>
      <c r="J42">
        <v>97754</v>
      </c>
      <c r="K42" t="s">
        <v>2258</v>
      </c>
      <c r="L42" t="s">
        <v>2259</v>
      </c>
      <c r="M42" t="s">
        <v>2260</v>
      </c>
      <c r="N42" t="s">
        <v>2261</v>
      </c>
    </row>
    <row r="43" spans="3:15" x14ac:dyDescent="0.45">
      <c r="C43" t="s">
        <v>2262</v>
      </c>
      <c r="D43" t="s">
        <v>2263</v>
      </c>
      <c r="E43" t="s">
        <v>2264</v>
      </c>
      <c r="F43" t="s">
        <v>2265</v>
      </c>
      <c r="G43" t="s">
        <v>2266</v>
      </c>
      <c r="H43" t="s">
        <v>978</v>
      </c>
      <c r="I43" t="s">
        <v>2120</v>
      </c>
      <c r="J43">
        <v>66204</v>
      </c>
      <c r="K43" t="s">
        <v>2267</v>
      </c>
      <c r="L43" t="s">
        <v>2268</v>
      </c>
      <c r="M43" t="s">
        <v>2269</v>
      </c>
      <c r="N43" t="s">
        <v>2270</v>
      </c>
    </row>
    <row r="44" spans="3:15" x14ac:dyDescent="0.45">
      <c r="C44" t="s">
        <v>2271</v>
      </c>
      <c r="D44" t="s">
        <v>2272</v>
      </c>
      <c r="E44" t="s">
        <v>2273</v>
      </c>
      <c r="F44" t="s">
        <v>2274</v>
      </c>
      <c r="G44" t="s">
        <v>2275</v>
      </c>
      <c r="H44" t="s">
        <v>2276</v>
      </c>
      <c r="I44" t="s">
        <v>1884</v>
      </c>
      <c r="J44">
        <v>99708</v>
      </c>
      <c r="K44" t="s">
        <v>2277</v>
      </c>
      <c r="L44" t="s">
        <v>2278</v>
      </c>
      <c r="M44" t="s">
        <v>2279</v>
      </c>
      <c r="N44" t="s">
        <v>2280</v>
      </c>
    </row>
    <row r="45" spans="3:15" x14ac:dyDescent="0.45">
      <c r="C45" t="s">
        <v>2281</v>
      </c>
      <c r="D45" t="s">
        <v>2282</v>
      </c>
      <c r="E45" t="s">
        <v>2283</v>
      </c>
      <c r="F45" t="s">
        <v>2284</v>
      </c>
      <c r="G45" t="s">
        <v>2285</v>
      </c>
      <c r="H45" t="s">
        <v>2286</v>
      </c>
      <c r="I45" t="s">
        <v>2287</v>
      </c>
      <c r="J45">
        <v>33196</v>
      </c>
      <c r="K45" t="s">
        <v>2288</v>
      </c>
      <c r="L45" t="s">
        <v>2289</v>
      </c>
      <c r="M45" t="s">
        <v>2290</v>
      </c>
      <c r="N45" t="s">
        <v>2291</v>
      </c>
    </row>
    <row r="46" spans="3:15" x14ac:dyDescent="0.45">
      <c r="C46" t="s">
        <v>2292</v>
      </c>
      <c r="D46" t="s">
        <v>2293</v>
      </c>
      <c r="E46" t="s">
        <v>2294</v>
      </c>
      <c r="F46" t="s">
        <v>2295</v>
      </c>
      <c r="G46" t="s">
        <v>2275</v>
      </c>
      <c r="H46" t="s">
        <v>2276</v>
      </c>
      <c r="I46" t="s">
        <v>1884</v>
      </c>
      <c r="J46">
        <v>99712</v>
      </c>
      <c r="K46" t="s">
        <v>2296</v>
      </c>
      <c r="L46" t="s">
        <v>2297</v>
      </c>
      <c r="M46" t="s">
        <v>2298</v>
      </c>
      <c r="N46" t="s">
        <v>2299</v>
      </c>
    </row>
    <row r="47" spans="3:15" x14ac:dyDescent="0.45">
      <c r="C47" t="s">
        <v>2300</v>
      </c>
      <c r="D47" t="s">
        <v>2301</v>
      </c>
      <c r="E47" t="s">
        <v>2302</v>
      </c>
      <c r="F47" t="s">
        <v>2303</v>
      </c>
      <c r="G47" t="s">
        <v>2304</v>
      </c>
      <c r="H47" t="s">
        <v>2305</v>
      </c>
      <c r="I47" t="s">
        <v>2306</v>
      </c>
      <c r="J47" t="s">
        <v>2307</v>
      </c>
      <c r="K47">
        <v>55343</v>
      </c>
      <c r="L47" t="s">
        <v>2308</v>
      </c>
      <c r="M47" t="s">
        <v>2309</v>
      </c>
      <c r="N47" t="s">
        <v>2310</v>
      </c>
      <c r="O47" t="s">
        <v>2311</v>
      </c>
    </row>
    <row r="48" spans="3:15" x14ac:dyDescent="0.45">
      <c r="C48" t="s">
        <v>2312</v>
      </c>
      <c r="D48" t="s">
        <v>2313</v>
      </c>
      <c r="E48" t="s">
        <v>2314</v>
      </c>
      <c r="F48" t="s">
        <v>2315</v>
      </c>
      <c r="G48" t="s">
        <v>2316</v>
      </c>
      <c r="H48" t="s">
        <v>1968</v>
      </c>
      <c r="I48" t="s">
        <v>2317</v>
      </c>
      <c r="J48">
        <v>2128</v>
      </c>
      <c r="K48" t="s">
        <v>2318</v>
      </c>
      <c r="L48" t="s">
        <v>2319</v>
      </c>
      <c r="M48" t="s">
        <v>2320</v>
      </c>
      <c r="N48" t="s">
        <v>2321</v>
      </c>
    </row>
    <row r="49" spans="3:15" x14ac:dyDescent="0.45">
      <c r="C49" t="s">
        <v>2322</v>
      </c>
      <c r="D49" t="s">
        <v>2323</v>
      </c>
      <c r="E49" t="s">
        <v>2324</v>
      </c>
      <c r="F49" t="s">
        <v>2325</v>
      </c>
      <c r="G49" t="s">
        <v>2326</v>
      </c>
      <c r="H49" t="s">
        <v>1978</v>
      </c>
      <c r="I49" t="s">
        <v>1978</v>
      </c>
      <c r="J49" t="s">
        <v>1924</v>
      </c>
      <c r="K49">
        <v>90006</v>
      </c>
      <c r="L49" t="s">
        <v>2327</v>
      </c>
      <c r="M49" t="s">
        <v>2328</v>
      </c>
      <c r="N49" t="s">
        <v>2329</v>
      </c>
      <c r="O49" t="s">
        <v>2330</v>
      </c>
    </row>
    <row r="50" spans="3:15" x14ac:dyDescent="0.45">
      <c r="C50" t="s">
        <v>2331</v>
      </c>
      <c r="D50" t="s">
        <v>2332</v>
      </c>
      <c r="E50" t="s">
        <v>2333</v>
      </c>
      <c r="F50" t="s">
        <v>2334</v>
      </c>
      <c r="G50" t="s">
        <v>2335</v>
      </c>
      <c r="H50" t="s">
        <v>2336</v>
      </c>
      <c r="I50" t="s">
        <v>2033</v>
      </c>
      <c r="J50">
        <v>53711</v>
      </c>
      <c r="K50" t="s">
        <v>2337</v>
      </c>
      <c r="L50" t="s">
        <v>2338</v>
      </c>
      <c r="M50" t="s">
        <v>2339</v>
      </c>
      <c r="N50" t="s">
        <v>2340</v>
      </c>
    </row>
    <row r="51" spans="3:15" x14ac:dyDescent="0.45">
      <c r="C51" t="s">
        <v>2341</v>
      </c>
      <c r="D51" t="s">
        <v>2342</v>
      </c>
      <c r="E51" t="s">
        <v>2343</v>
      </c>
      <c r="F51" t="s">
        <v>2344</v>
      </c>
      <c r="G51" t="s">
        <v>2345</v>
      </c>
      <c r="H51" t="s">
        <v>2345</v>
      </c>
      <c r="I51" t="s">
        <v>1958</v>
      </c>
      <c r="J51">
        <v>19132</v>
      </c>
      <c r="K51" t="s">
        <v>2346</v>
      </c>
      <c r="L51" t="s">
        <v>2347</v>
      </c>
      <c r="M51" t="s">
        <v>2348</v>
      </c>
      <c r="N51" t="s">
        <v>2349</v>
      </c>
    </row>
    <row r="52" spans="3:15" x14ac:dyDescent="0.45">
      <c r="C52" t="s">
        <v>2350</v>
      </c>
      <c r="D52" t="s">
        <v>2351</v>
      </c>
      <c r="E52" t="s">
        <v>2352</v>
      </c>
      <c r="F52" t="s">
        <v>2353</v>
      </c>
      <c r="G52" t="s">
        <v>2139</v>
      </c>
      <c r="H52" t="s">
        <v>2139</v>
      </c>
      <c r="I52" t="s">
        <v>1969</v>
      </c>
      <c r="J52">
        <v>10003</v>
      </c>
      <c r="K52" t="s">
        <v>2354</v>
      </c>
      <c r="L52" t="s">
        <v>2355</v>
      </c>
      <c r="M52" t="s">
        <v>2356</v>
      </c>
      <c r="N52" t="s">
        <v>2357</v>
      </c>
    </row>
    <row r="53" spans="3:15" x14ac:dyDescent="0.45">
      <c r="C53" t="s">
        <v>2358</v>
      </c>
      <c r="D53" t="s">
        <v>2359</v>
      </c>
      <c r="E53" t="s">
        <v>2360</v>
      </c>
      <c r="F53" t="s">
        <v>2361</v>
      </c>
      <c r="G53" t="s">
        <v>2362</v>
      </c>
      <c r="H53" t="s">
        <v>2363</v>
      </c>
      <c r="I53" t="s">
        <v>2023</v>
      </c>
      <c r="J53">
        <v>37388</v>
      </c>
      <c r="K53" t="s">
        <v>2364</v>
      </c>
      <c r="L53" t="s">
        <v>2365</v>
      </c>
      <c r="M53" t="s">
        <v>2366</v>
      </c>
      <c r="N53" t="s">
        <v>2367</v>
      </c>
    </row>
    <row r="54" spans="3:15" x14ac:dyDescent="0.45">
      <c r="C54" t="s">
        <v>2368</v>
      </c>
      <c r="D54" t="s">
        <v>2369</v>
      </c>
      <c r="E54" t="s">
        <v>2370</v>
      </c>
      <c r="F54" t="s">
        <v>2371</v>
      </c>
      <c r="G54" t="s">
        <v>2372</v>
      </c>
      <c r="H54" t="s">
        <v>2373</v>
      </c>
      <c r="I54" t="s">
        <v>2374</v>
      </c>
      <c r="J54">
        <v>29201</v>
      </c>
      <c r="K54" t="s">
        <v>2375</v>
      </c>
      <c r="L54" t="s">
        <v>2376</v>
      </c>
      <c r="M54" t="s">
        <v>2377</v>
      </c>
      <c r="N54" t="s">
        <v>2378</v>
      </c>
    </row>
    <row r="55" spans="3:15" x14ac:dyDescent="0.45">
      <c r="C55" t="s">
        <v>2379</v>
      </c>
      <c r="D55" t="s">
        <v>2380</v>
      </c>
      <c r="E55" t="s">
        <v>2381</v>
      </c>
      <c r="F55" t="s">
        <v>2382</v>
      </c>
      <c r="G55" t="s">
        <v>2042</v>
      </c>
      <c r="H55" t="s">
        <v>2061</v>
      </c>
      <c r="I55" t="s">
        <v>1958</v>
      </c>
      <c r="J55">
        <v>19087</v>
      </c>
      <c r="K55" t="s">
        <v>2383</v>
      </c>
      <c r="L55" t="s">
        <v>2384</v>
      </c>
      <c r="M55" t="s">
        <v>2385</v>
      </c>
      <c r="N55" t="s">
        <v>2386</v>
      </c>
    </row>
    <row r="56" spans="3:15" x14ac:dyDescent="0.45">
      <c r="C56" t="s">
        <v>2387</v>
      </c>
      <c r="D56" t="s">
        <v>2388</v>
      </c>
      <c r="E56" t="s">
        <v>2389</v>
      </c>
      <c r="F56" t="s">
        <v>2390</v>
      </c>
      <c r="G56" t="s">
        <v>2391</v>
      </c>
      <c r="H56" t="s">
        <v>2392</v>
      </c>
      <c r="I56" t="s">
        <v>2393</v>
      </c>
      <c r="J56" t="s">
        <v>1874</v>
      </c>
      <c r="K56">
        <v>8822</v>
      </c>
      <c r="L56" t="s">
        <v>2394</v>
      </c>
      <c r="M56" t="s">
        <v>2395</v>
      </c>
      <c r="N56" t="s">
        <v>2396</v>
      </c>
      <c r="O56" t="s">
        <v>2397</v>
      </c>
    </row>
    <row r="57" spans="3:15" x14ac:dyDescent="0.45">
      <c r="C57" t="s">
        <v>2398</v>
      </c>
      <c r="D57" t="s">
        <v>2399</v>
      </c>
      <c r="E57" t="s">
        <v>2400</v>
      </c>
      <c r="F57" t="s">
        <v>2401</v>
      </c>
      <c r="G57" t="s">
        <v>2402</v>
      </c>
      <c r="H57" t="s">
        <v>2403</v>
      </c>
      <c r="I57" t="s">
        <v>1969</v>
      </c>
      <c r="J57">
        <v>11590</v>
      </c>
      <c r="K57" t="s">
        <v>2404</v>
      </c>
      <c r="L57" t="s">
        <v>2405</v>
      </c>
      <c r="M57" t="s">
        <v>2406</v>
      </c>
      <c r="N57" t="s">
        <v>2407</v>
      </c>
    </row>
    <row r="58" spans="3:15" x14ac:dyDescent="0.45">
      <c r="C58" t="s">
        <v>769</v>
      </c>
      <c r="D58" t="s">
        <v>2408</v>
      </c>
      <c r="E58" t="s">
        <v>2409</v>
      </c>
      <c r="F58" t="s">
        <v>2410</v>
      </c>
      <c r="G58" t="s">
        <v>2411</v>
      </c>
      <c r="H58" t="s">
        <v>986</v>
      </c>
      <c r="I58" t="s">
        <v>1958</v>
      </c>
      <c r="J58">
        <v>19046</v>
      </c>
      <c r="K58" t="s">
        <v>2412</v>
      </c>
      <c r="L58" t="s">
        <v>2413</v>
      </c>
      <c r="M58" t="s">
        <v>2414</v>
      </c>
      <c r="N58" t="s">
        <v>2415</v>
      </c>
    </row>
    <row r="59" spans="3:15" x14ac:dyDescent="0.45">
      <c r="C59" t="s">
        <v>2416</v>
      </c>
      <c r="D59" t="s">
        <v>2417</v>
      </c>
      <c r="E59" t="s">
        <v>2418</v>
      </c>
      <c r="F59" t="s">
        <v>2419</v>
      </c>
      <c r="G59" t="s">
        <v>2420</v>
      </c>
      <c r="H59" t="s">
        <v>1978</v>
      </c>
      <c r="I59" t="s">
        <v>1924</v>
      </c>
      <c r="J59">
        <v>91405</v>
      </c>
      <c r="K59" t="s">
        <v>2421</v>
      </c>
      <c r="L59" t="s">
        <v>2422</v>
      </c>
      <c r="M59" t="s">
        <v>2423</v>
      </c>
      <c r="N59" t="s">
        <v>2424</v>
      </c>
    </row>
    <row r="60" spans="3:15" x14ac:dyDescent="0.45">
      <c r="C60" t="s">
        <v>2425</v>
      </c>
      <c r="D60" t="s">
        <v>2426</v>
      </c>
      <c r="E60" t="s">
        <v>2427</v>
      </c>
      <c r="F60" t="s">
        <v>2428</v>
      </c>
      <c r="G60" t="s">
        <v>2429</v>
      </c>
      <c r="H60" t="s">
        <v>2429</v>
      </c>
      <c r="I60" t="s">
        <v>2430</v>
      </c>
      <c r="J60">
        <v>2909</v>
      </c>
      <c r="K60" t="s">
        <v>2431</v>
      </c>
      <c r="L60" t="s">
        <v>2432</v>
      </c>
      <c r="M60" t="s">
        <v>2433</v>
      </c>
      <c r="N60" t="s">
        <v>2434</v>
      </c>
    </row>
    <row r="61" spans="3:15" x14ac:dyDescent="0.45">
      <c r="C61" t="s">
        <v>2435</v>
      </c>
      <c r="D61" t="s">
        <v>2436</v>
      </c>
      <c r="E61" t="s">
        <v>2437</v>
      </c>
      <c r="F61" t="s">
        <v>2438</v>
      </c>
      <c r="G61" t="s">
        <v>2439</v>
      </c>
      <c r="H61" t="s">
        <v>2440</v>
      </c>
      <c r="I61" t="s">
        <v>986</v>
      </c>
      <c r="J61" t="s">
        <v>1958</v>
      </c>
      <c r="K61">
        <v>19006</v>
      </c>
      <c r="L61" t="s">
        <v>2441</v>
      </c>
      <c r="M61" t="s">
        <v>2442</v>
      </c>
      <c r="N61" t="s">
        <v>2443</v>
      </c>
      <c r="O61" t="s">
        <v>2444</v>
      </c>
    </row>
    <row r="62" spans="3:15" x14ac:dyDescent="0.45">
      <c r="C62" t="s">
        <v>2445</v>
      </c>
      <c r="D62" t="s">
        <v>2446</v>
      </c>
      <c r="E62" t="s">
        <v>2447</v>
      </c>
      <c r="F62" t="s">
        <v>2448</v>
      </c>
      <c r="G62" t="s">
        <v>2429</v>
      </c>
      <c r="H62" t="s">
        <v>2429</v>
      </c>
      <c r="I62" t="s">
        <v>2430</v>
      </c>
      <c r="J62">
        <v>2904</v>
      </c>
      <c r="K62" t="s">
        <v>2449</v>
      </c>
      <c r="L62" t="s">
        <v>2450</v>
      </c>
      <c r="M62" t="s">
        <v>2451</v>
      </c>
      <c r="N62" t="s">
        <v>2452</v>
      </c>
    </row>
    <row r="63" spans="3:15" x14ac:dyDescent="0.45">
      <c r="C63" t="s">
        <v>2453</v>
      </c>
      <c r="D63" t="s">
        <v>2454</v>
      </c>
      <c r="E63" t="s">
        <v>2455</v>
      </c>
      <c r="F63" t="s">
        <v>2456</v>
      </c>
      <c r="G63" t="s">
        <v>2457</v>
      </c>
      <c r="H63" t="s">
        <v>2458</v>
      </c>
      <c r="I63" t="s">
        <v>2099</v>
      </c>
      <c r="J63" t="s">
        <v>1874</v>
      </c>
      <c r="K63">
        <v>8831</v>
      </c>
      <c r="L63" t="s">
        <v>2459</v>
      </c>
      <c r="M63" t="s">
        <v>2460</v>
      </c>
      <c r="N63" t="s">
        <v>2461</v>
      </c>
      <c r="O63" t="s">
        <v>2462</v>
      </c>
    </row>
    <row r="64" spans="3:15" x14ac:dyDescent="0.45">
      <c r="C64" t="s">
        <v>2463</v>
      </c>
      <c r="D64" t="s">
        <v>2464</v>
      </c>
      <c r="E64" t="s">
        <v>2465</v>
      </c>
      <c r="F64" t="s">
        <v>2466</v>
      </c>
      <c r="G64" t="s">
        <v>2467</v>
      </c>
      <c r="H64" t="s">
        <v>2468</v>
      </c>
      <c r="I64" t="s">
        <v>2000</v>
      </c>
      <c r="J64">
        <v>78731</v>
      </c>
      <c r="K64" t="s">
        <v>2469</v>
      </c>
      <c r="L64" t="s">
        <v>2470</v>
      </c>
      <c r="M64" t="s">
        <v>2471</v>
      </c>
      <c r="N64" t="s">
        <v>2472</v>
      </c>
    </row>
    <row r="65" spans="3:15" x14ac:dyDescent="0.45">
      <c r="C65" t="s">
        <v>2473</v>
      </c>
      <c r="D65" t="s">
        <v>2474</v>
      </c>
      <c r="E65" t="s">
        <v>2475</v>
      </c>
      <c r="F65" t="s">
        <v>2476</v>
      </c>
      <c r="G65" t="s">
        <v>2477</v>
      </c>
      <c r="H65" t="s">
        <v>957</v>
      </c>
      <c r="I65" t="s">
        <v>2478</v>
      </c>
      <c r="J65">
        <v>80126</v>
      </c>
      <c r="K65" t="s">
        <v>2479</v>
      </c>
      <c r="L65" t="s">
        <v>2480</v>
      </c>
      <c r="M65" t="s">
        <v>2481</v>
      </c>
      <c r="N65" t="s">
        <v>2482</v>
      </c>
    </row>
    <row r="66" spans="3:15" x14ac:dyDescent="0.45">
      <c r="C66" t="s">
        <v>2483</v>
      </c>
      <c r="D66" t="s">
        <v>2484</v>
      </c>
      <c r="E66" t="s">
        <v>2485</v>
      </c>
      <c r="F66" t="s">
        <v>2486</v>
      </c>
      <c r="G66" t="s">
        <v>2487</v>
      </c>
      <c r="H66" t="s">
        <v>2032</v>
      </c>
      <c r="I66" t="s">
        <v>2032</v>
      </c>
      <c r="J66" t="s">
        <v>2033</v>
      </c>
      <c r="K66">
        <v>53214</v>
      </c>
      <c r="L66" t="s">
        <v>2488</v>
      </c>
      <c r="M66" t="s">
        <v>2489</v>
      </c>
      <c r="N66" t="s">
        <v>2490</v>
      </c>
      <c r="O66" t="s">
        <v>2491</v>
      </c>
    </row>
    <row r="67" spans="3:15" x14ac:dyDescent="0.45">
      <c r="C67" t="s">
        <v>2492</v>
      </c>
      <c r="D67" t="s">
        <v>2493</v>
      </c>
      <c r="E67" t="s">
        <v>2494</v>
      </c>
      <c r="F67" t="s">
        <v>2495</v>
      </c>
      <c r="G67" t="s">
        <v>2139</v>
      </c>
      <c r="H67" t="s">
        <v>2139</v>
      </c>
      <c r="I67" t="s">
        <v>1969</v>
      </c>
      <c r="J67">
        <v>10009</v>
      </c>
      <c r="K67" t="s">
        <v>2496</v>
      </c>
      <c r="L67" t="s">
        <v>2497</v>
      </c>
      <c r="M67" t="s">
        <v>2498</v>
      </c>
      <c r="N67" t="s">
        <v>2499</v>
      </c>
    </row>
    <row r="68" spans="3:15" x14ac:dyDescent="0.45">
      <c r="C68" t="s">
        <v>2500</v>
      </c>
      <c r="D68" t="s">
        <v>1045</v>
      </c>
      <c r="E68" t="s">
        <v>2501</v>
      </c>
      <c r="F68" t="s">
        <v>2502</v>
      </c>
      <c r="G68" t="s">
        <v>1883</v>
      </c>
      <c r="H68" t="s">
        <v>1883</v>
      </c>
      <c r="I68" t="s">
        <v>1884</v>
      </c>
      <c r="J68">
        <v>99515</v>
      </c>
      <c r="K68" t="s">
        <v>2503</v>
      </c>
      <c r="L68" t="s">
        <v>2504</v>
      </c>
      <c r="M68" t="s">
        <v>2505</v>
      </c>
      <c r="N68" t="s">
        <v>2506</v>
      </c>
    </row>
    <row r="69" spans="3:15" x14ac:dyDescent="0.45">
      <c r="C69" t="s">
        <v>2507</v>
      </c>
      <c r="D69" t="s">
        <v>2508</v>
      </c>
      <c r="E69" t="s">
        <v>2509</v>
      </c>
      <c r="F69" t="s">
        <v>2510</v>
      </c>
      <c r="G69" t="s">
        <v>2511</v>
      </c>
      <c r="H69" t="s">
        <v>2511</v>
      </c>
      <c r="I69" t="s">
        <v>1958</v>
      </c>
      <c r="J69">
        <v>16502</v>
      </c>
      <c r="K69" t="s">
        <v>2512</v>
      </c>
      <c r="L69" t="s">
        <v>2513</v>
      </c>
      <c r="M69" t="s">
        <v>2514</v>
      </c>
      <c r="N69" t="s">
        <v>2515</v>
      </c>
    </row>
    <row r="70" spans="3:15" x14ac:dyDescent="0.45">
      <c r="C70" t="s">
        <v>2516</v>
      </c>
      <c r="D70" t="s">
        <v>2517</v>
      </c>
      <c r="E70" t="s">
        <v>1003</v>
      </c>
      <c r="F70" t="s">
        <v>2518</v>
      </c>
      <c r="G70" t="s">
        <v>2519</v>
      </c>
      <c r="H70" t="s">
        <v>2520</v>
      </c>
      <c r="I70" t="s">
        <v>2521</v>
      </c>
      <c r="J70" t="s">
        <v>1947</v>
      </c>
      <c r="K70">
        <v>21061</v>
      </c>
      <c r="L70" t="s">
        <v>2522</v>
      </c>
      <c r="M70" t="s">
        <v>2523</v>
      </c>
      <c r="N70" t="s">
        <v>2524</v>
      </c>
      <c r="O70" t="s">
        <v>2525</v>
      </c>
    </row>
    <row r="71" spans="3:15" x14ac:dyDescent="0.45">
      <c r="C71" t="s">
        <v>2526</v>
      </c>
      <c r="D71" t="s">
        <v>2527</v>
      </c>
      <c r="E71" t="s">
        <v>2528</v>
      </c>
      <c r="F71" t="s">
        <v>2529</v>
      </c>
      <c r="G71" t="s">
        <v>2530</v>
      </c>
      <c r="H71" t="s">
        <v>753</v>
      </c>
      <c r="I71" t="s">
        <v>2531</v>
      </c>
      <c r="J71">
        <v>83707</v>
      </c>
      <c r="K71" t="s">
        <v>2532</v>
      </c>
      <c r="L71" t="s">
        <v>2533</v>
      </c>
      <c r="M71" t="s">
        <v>2534</v>
      </c>
      <c r="N71" t="s">
        <v>2535</v>
      </c>
    </row>
    <row r="72" spans="3:15" x14ac:dyDescent="0.45">
      <c r="C72" t="s">
        <v>2536</v>
      </c>
      <c r="D72" t="s">
        <v>2537</v>
      </c>
      <c r="E72" t="s">
        <v>2538</v>
      </c>
      <c r="F72" t="s">
        <v>2539</v>
      </c>
      <c r="G72" t="s">
        <v>2540</v>
      </c>
      <c r="H72" t="s">
        <v>2540</v>
      </c>
      <c r="I72" t="s">
        <v>1924</v>
      </c>
      <c r="J72">
        <v>94104</v>
      </c>
      <c r="K72" t="s">
        <v>2541</v>
      </c>
      <c r="L72" t="s">
        <v>2542</v>
      </c>
      <c r="M72" t="s">
        <v>2543</v>
      </c>
      <c r="N72" t="s">
        <v>2544</v>
      </c>
    </row>
    <row r="73" spans="3:15" x14ac:dyDescent="0.45">
      <c r="C73" t="s">
        <v>2545</v>
      </c>
      <c r="D73" t="s">
        <v>2546</v>
      </c>
      <c r="E73" t="s">
        <v>2547</v>
      </c>
      <c r="F73" t="s">
        <v>2548</v>
      </c>
      <c r="G73" t="s">
        <v>2549</v>
      </c>
      <c r="H73" t="s">
        <v>2550</v>
      </c>
      <c r="I73" t="s">
        <v>2551</v>
      </c>
      <c r="J73">
        <v>27514</v>
      </c>
      <c r="K73" t="s">
        <v>2552</v>
      </c>
      <c r="L73" t="s">
        <v>2553</v>
      </c>
      <c r="M73" t="s">
        <v>2554</v>
      </c>
      <c r="N73" t="s">
        <v>2555</v>
      </c>
    </row>
    <row r="74" spans="3:15" x14ac:dyDescent="0.45">
      <c r="C74" t="s">
        <v>2556</v>
      </c>
      <c r="D74" t="s">
        <v>2557</v>
      </c>
      <c r="E74" t="s">
        <v>2558</v>
      </c>
      <c r="F74" t="s">
        <v>2559</v>
      </c>
      <c r="G74" t="s">
        <v>2560</v>
      </c>
      <c r="H74" t="s">
        <v>2561</v>
      </c>
      <c r="I74" t="s">
        <v>2562</v>
      </c>
      <c r="J74" t="s">
        <v>1924</v>
      </c>
      <c r="K74">
        <v>94070</v>
      </c>
      <c r="L74" t="s">
        <v>2563</v>
      </c>
      <c r="M74" t="s">
        <v>2564</v>
      </c>
      <c r="N74" t="s">
        <v>2565</v>
      </c>
      <c r="O74" t="s">
        <v>2566</v>
      </c>
    </row>
    <row r="75" spans="3:15" x14ac:dyDescent="0.45">
      <c r="C75" t="s">
        <v>2567</v>
      </c>
      <c r="D75" t="s">
        <v>2568</v>
      </c>
      <c r="E75" t="s">
        <v>2569</v>
      </c>
      <c r="F75" t="s">
        <v>2570</v>
      </c>
      <c r="G75" t="s">
        <v>2571</v>
      </c>
      <c r="H75" t="s">
        <v>2572</v>
      </c>
      <c r="I75" t="s">
        <v>1924</v>
      </c>
      <c r="J75">
        <v>94520</v>
      </c>
      <c r="K75" t="s">
        <v>2573</v>
      </c>
      <c r="L75" t="s">
        <v>2574</v>
      </c>
      <c r="M75" t="s">
        <v>2575</v>
      </c>
      <c r="N75" t="s">
        <v>2576</v>
      </c>
    </row>
    <row r="76" spans="3:15" x14ac:dyDescent="0.45">
      <c r="C76" t="s">
        <v>2577</v>
      </c>
      <c r="D76" t="s">
        <v>2578</v>
      </c>
      <c r="E76" t="s">
        <v>2579</v>
      </c>
      <c r="F76" t="s">
        <v>2580</v>
      </c>
      <c r="G76" t="s">
        <v>2581</v>
      </c>
      <c r="H76" t="s">
        <v>2335</v>
      </c>
      <c r="I76" t="s">
        <v>1894</v>
      </c>
      <c r="J76">
        <v>43140</v>
      </c>
      <c r="K76" t="s">
        <v>2582</v>
      </c>
      <c r="L76" t="s">
        <v>2583</v>
      </c>
      <c r="M76" t="s">
        <v>2584</v>
      </c>
      <c r="N76" t="s">
        <v>2585</v>
      </c>
    </row>
    <row r="77" spans="3:15" x14ac:dyDescent="0.45">
      <c r="C77" t="s">
        <v>2586</v>
      </c>
      <c r="D77" t="s">
        <v>2587</v>
      </c>
      <c r="E77" t="s">
        <v>2588</v>
      </c>
      <c r="F77" t="s">
        <v>2589</v>
      </c>
      <c r="G77" t="s">
        <v>2590</v>
      </c>
      <c r="H77" t="s">
        <v>2591</v>
      </c>
      <c r="I77" t="s">
        <v>2592</v>
      </c>
      <c r="J77" t="s">
        <v>1969</v>
      </c>
      <c r="K77">
        <v>14895</v>
      </c>
      <c r="L77" t="s">
        <v>2593</v>
      </c>
      <c r="M77" t="s">
        <v>2594</v>
      </c>
      <c r="N77" t="s">
        <v>2595</v>
      </c>
      <c r="O77" t="s">
        <v>2596</v>
      </c>
    </row>
    <row r="78" spans="3:15" x14ac:dyDescent="0.45">
      <c r="C78" t="s">
        <v>2597</v>
      </c>
      <c r="D78" t="s">
        <v>2598</v>
      </c>
      <c r="E78" t="s">
        <v>2599</v>
      </c>
      <c r="F78" t="s">
        <v>2600</v>
      </c>
      <c r="G78" t="s">
        <v>1945</v>
      </c>
      <c r="H78" t="s">
        <v>1946</v>
      </c>
      <c r="I78" t="s">
        <v>1947</v>
      </c>
      <c r="J78">
        <v>21215</v>
      </c>
      <c r="K78" t="s">
        <v>2601</v>
      </c>
      <c r="L78" t="s">
        <v>2602</v>
      </c>
      <c r="M78" t="s">
        <v>2603</v>
      </c>
      <c r="N78" t="s">
        <v>2604</v>
      </c>
    </row>
    <row r="79" spans="3:15" x14ac:dyDescent="0.45">
      <c r="C79" t="s">
        <v>2605</v>
      </c>
      <c r="D79" t="s">
        <v>2606</v>
      </c>
      <c r="E79" t="s">
        <v>2607</v>
      </c>
      <c r="F79" t="s">
        <v>2608</v>
      </c>
      <c r="G79" t="s">
        <v>2609</v>
      </c>
      <c r="H79" t="s">
        <v>2610</v>
      </c>
      <c r="I79" t="s">
        <v>1874</v>
      </c>
      <c r="J79">
        <v>7105</v>
      </c>
      <c r="K79" t="s">
        <v>2611</v>
      </c>
      <c r="L79" t="s">
        <v>2612</v>
      </c>
      <c r="M79" t="s">
        <v>2613</v>
      </c>
      <c r="N79" t="s">
        <v>2614</v>
      </c>
    </row>
    <row r="80" spans="3:15" x14ac:dyDescent="0.45">
      <c r="C80" t="s">
        <v>2615</v>
      </c>
      <c r="D80" t="s">
        <v>2616</v>
      </c>
      <c r="E80" t="s">
        <v>2617</v>
      </c>
      <c r="F80" t="s">
        <v>2618</v>
      </c>
      <c r="G80" t="s">
        <v>1912</v>
      </c>
      <c r="H80" t="s">
        <v>897</v>
      </c>
      <c r="I80" t="s">
        <v>1913</v>
      </c>
      <c r="J80">
        <v>60647</v>
      </c>
      <c r="K80" t="s">
        <v>2619</v>
      </c>
      <c r="L80" t="s">
        <v>2620</v>
      </c>
      <c r="M80" t="s">
        <v>2621</v>
      </c>
      <c r="N80" t="s">
        <v>2622</v>
      </c>
    </row>
    <row r="81" spans="3:15" x14ac:dyDescent="0.45">
      <c r="C81" t="s">
        <v>2623</v>
      </c>
      <c r="D81" t="s">
        <v>2624</v>
      </c>
      <c r="E81" t="s">
        <v>2625</v>
      </c>
      <c r="F81" t="s">
        <v>2626</v>
      </c>
      <c r="G81" t="s">
        <v>2609</v>
      </c>
      <c r="H81" t="s">
        <v>2610</v>
      </c>
      <c r="I81" t="s">
        <v>1874</v>
      </c>
      <c r="J81">
        <v>7104</v>
      </c>
      <c r="K81" t="s">
        <v>2627</v>
      </c>
      <c r="L81" t="s">
        <v>2628</v>
      </c>
      <c r="M81" t="s">
        <v>2629</v>
      </c>
      <c r="N81" t="s">
        <v>2630</v>
      </c>
    </row>
    <row r="82" spans="3:15" x14ac:dyDescent="0.45">
      <c r="C82" t="s">
        <v>2631</v>
      </c>
      <c r="D82" t="s">
        <v>2632</v>
      </c>
      <c r="E82" t="s">
        <v>2633</v>
      </c>
      <c r="F82" t="s">
        <v>2634</v>
      </c>
      <c r="G82" t="s">
        <v>2635</v>
      </c>
      <c r="H82" t="s">
        <v>2636</v>
      </c>
      <c r="I82" t="s">
        <v>2169</v>
      </c>
      <c r="J82">
        <v>88101</v>
      </c>
      <c r="K82" t="s">
        <v>2637</v>
      </c>
      <c r="L82" t="s">
        <v>2638</v>
      </c>
      <c r="M82" t="s">
        <v>2639</v>
      </c>
      <c r="N82" t="s">
        <v>2640</v>
      </c>
    </row>
    <row r="83" spans="3:15" x14ac:dyDescent="0.45">
      <c r="C83" t="s">
        <v>2641</v>
      </c>
      <c r="D83" t="s">
        <v>2642</v>
      </c>
      <c r="E83" t="s">
        <v>2643</v>
      </c>
      <c r="F83" t="s">
        <v>2644</v>
      </c>
      <c r="G83" t="s">
        <v>2645</v>
      </c>
      <c r="H83" t="s">
        <v>2646</v>
      </c>
      <c r="I83" t="s">
        <v>1969</v>
      </c>
      <c r="J83">
        <v>10309</v>
      </c>
      <c r="K83" t="s">
        <v>2647</v>
      </c>
      <c r="L83" t="s">
        <v>2648</v>
      </c>
      <c r="M83" t="s">
        <v>2649</v>
      </c>
      <c r="N83" t="s">
        <v>2650</v>
      </c>
    </row>
    <row r="84" spans="3:15" x14ac:dyDescent="0.45">
      <c r="C84" t="s">
        <v>2651</v>
      </c>
      <c r="D84" t="s">
        <v>2652</v>
      </c>
      <c r="E84" t="s">
        <v>2653</v>
      </c>
      <c r="F84" t="s">
        <v>2654</v>
      </c>
      <c r="G84" t="s">
        <v>2655</v>
      </c>
      <c r="H84" t="s">
        <v>2656</v>
      </c>
      <c r="I84" t="s">
        <v>2287</v>
      </c>
      <c r="J84">
        <v>32254</v>
      </c>
      <c r="K84" t="s">
        <v>2657</v>
      </c>
      <c r="L84" t="s">
        <v>2658</v>
      </c>
      <c r="M84" t="s">
        <v>2659</v>
      </c>
      <c r="N84" t="s">
        <v>2660</v>
      </c>
    </row>
    <row r="85" spans="3:15" x14ac:dyDescent="0.45">
      <c r="C85" t="s">
        <v>2661</v>
      </c>
      <c r="D85" t="s">
        <v>2662</v>
      </c>
      <c r="E85" t="s">
        <v>2663</v>
      </c>
      <c r="F85" t="s">
        <v>2664</v>
      </c>
      <c r="G85" t="s">
        <v>2665</v>
      </c>
      <c r="H85" t="s">
        <v>2666</v>
      </c>
      <c r="I85" t="s">
        <v>1924</v>
      </c>
      <c r="J85">
        <v>94545</v>
      </c>
      <c r="K85" t="s">
        <v>2667</v>
      </c>
      <c r="L85" t="s">
        <v>2668</v>
      </c>
      <c r="M85" t="s">
        <v>2669</v>
      </c>
      <c r="N85" t="s">
        <v>2670</v>
      </c>
    </row>
    <row r="86" spans="3:15" x14ac:dyDescent="0.45">
      <c r="C86" t="s">
        <v>2671</v>
      </c>
      <c r="D86" t="s">
        <v>2672</v>
      </c>
      <c r="E86" t="s">
        <v>2673</v>
      </c>
      <c r="F86" t="s">
        <v>1943</v>
      </c>
      <c r="G86" t="s">
        <v>2674</v>
      </c>
      <c r="H86" t="s">
        <v>2675</v>
      </c>
      <c r="I86" t="s">
        <v>2676</v>
      </c>
      <c r="J86" t="s">
        <v>1894</v>
      </c>
      <c r="K86">
        <v>44122</v>
      </c>
      <c r="L86" t="s">
        <v>2677</v>
      </c>
      <c r="M86" t="s">
        <v>2678</v>
      </c>
      <c r="N86" t="s">
        <v>2679</v>
      </c>
      <c r="O86" t="s">
        <v>2680</v>
      </c>
    </row>
    <row r="87" spans="3:15" x14ac:dyDescent="0.45">
      <c r="C87" t="s">
        <v>2681</v>
      </c>
      <c r="D87" t="s">
        <v>2682</v>
      </c>
      <c r="E87" t="s">
        <v>2683</v>
      </c>
      <c r="F87" t="s">
        <v>2684</v>
      </c>
      <c r="G87" t="s">
        <v>2685</v>
      </c>
      <c r="H87" t="s">
        <v>2686</v>
      </c>
      <c r="I87" t="s">
        <v>2000</v>
      </c>
      <c r="J87">
        <v>76040</v>
      </c>
      <c r="K87" t="s">
        <v>2687</v>
      </c>
      <c r="L87" t="s">
        <v>2688</v>
      </c>
      <c r="M87" t="s">
        <v>2689</v>
      </c>
      <c r="N87" t="s">
        <v>2690</v>
      </c>
    </row>
    <row r="88" spans="3:15" x14ac:dyDescent="0.45">
      <c r="C88" t="s">
        <v>2691</v>
      </c>
      <c r="D88" t="s">
        <v>2692</v>
      </c>
      <c r="E88" t="s">
        <v>2693</v>
      </c>
      <c r="F88" t="s">
        <v>2694</v>
      </c>
      <c r="G88" t="s">
        <v>2695</v>
      </c>
      <c r="H88" t="s">
        <v>1978</v>
      </c>
      <c r="I88" t="s">
        <v>1924</v>
      </c>
      <c r="J88">
        <v>90247</v>
      </c>
      <c r="K88" t="s">
        <v>2696</v>
      </c>
      <c r="L88" t="s">
        <v>2697</v>
      </c>
      <c r="M88" t="s">
        <v>2698</v>
      </c>
      <c r="N88" t="s">
        <v>2699</v>
      </c>
    </row>
    <row r="89" spans="3:15" x14ac:dyDescent="0.45">
      <c r="C89" t="s">
        <v>2700</v>
      </c>
      <c r="D89" t="s">
        <v>2701</v>
      </c>
      <c r="E89" t="s">
        <v>2702</v>
      </c>
      <c r="F89" t="s">
        <v>2703</v>
      </c>
      <c r="G89" t="s">
        <v>2704</v>
      </c>
      <c r="H89" t="s">
        <v>2705</v>
      </c>
      <c r="I89" t="s">
        <v>897</v>
      </c>
      <c r="J89" t="s">
        <v>1913</v>
      </c>
      <c r="K89">
        <v>60201</v>
      </c>
      <c r="L89" t="s">
        <v>2706</v>
      </c>
      <c r="M89" t="s">
        <v>2707</v>
      </c>
      <c r="N89" t="s">
        <v>2708</v>
      </c>
      <c r="O89" t="s">
        <v>2709</v>
      </c>
    </row>
    <row r="90" spans="3:15" x14ac:dyDescent="0.45">
      <c r="C90" t="s">
        <v>2710</v>
      </c>
      <c r="D90" t="s">
        <v>2711</v>
      </c>
      <c r="E90" t="s">
        <v>2712</v>
      </c>
      <c r="F90" t="s">
        <v>2713</v>
      </c>
      <c r="G90" t="s">
        <v>2714</v>
      </c>
      <c r="H90" t="s">
        <v>2715</v>
      </c>
      <c r="I90" t="s">
        <v>2716</v>
      </c>
      <c r="J90" t="s">
        <v>1894</v>
      </c>
      <c r="K90">
        <v>44302</v>
      </c>
      <c r="L90" t="s">
        <v>2717</v>
      </c>
      <c r="M90" t="s">
        <v>2718</v>
      </c>
      <c r="N90" t="s">
        <v>2719</v>
      </c>
      <c r="O90" t="s">
        <v>2720</v>
      </c>
    </row>
    <row r="91" spans="3:15" x14ac:dyDescent="0.45">
      <c r="C91" t="s">
        <v>2721</v>
      </c>
      <c r="D91" t="s">
        <v>2722</v>
      </c>
      <c r="E91" t="s">
        <v>2723</v>
      </c>
      <c r="F91" t="s">
        <v>2724</v>
      </c>
      <c r="G91" t="s">
        <v>2725</v>
      </c>
      <c r="H91" t="s">
        <v>2345</v>
      </c>
      <c r="I91" t="s">
        <v>2345</v>
      </c>
      <c r="J91" t="s">
        <v>1958</v>
      </c>
      <c r="K91">
        <v>19106</v>
      </c>
      <c r="L91" t="s">
        <v>2726</v>
      </c>
      <c r="M91" t="s">
        <v>2727</v>
      </c>
      <c r="N91" t="s">
        <v>2728</v>
      </c>
      <c r="O91" t="s">
        <v>2729</v>
      </c>
    </row>
    <row r="92" spans="3:15" x14ac:dyDescent="0.45">
      <c r="C92" t="s">
        <v>2730</v>
      </c>
      <c r="D92" t="s">
        <v>2731</v>
      </c>
      <c r="E92" t="s">
        <v>2732</v>
      </c>
      <c r="F92" t="s">
        <v>2733</v>
      </c>
      <c r="G92" t="s">
        <v>2734</v>
      </c>
      <c r="H92" t="s">
        <v>2562</v>
      </c>
      <c r="I92" t="s">
        <v>1924</v>
      </c>
      <c r="J92">
        <v>94010</v>
      </c>
      <c r="K92" t="s">
        <v>2735</v>
      </c>
      <c r="L92" t="s">
        <v>2736</v>
      </c>
      <c r="M92" t="s">
        <v>2737</v>
      </c>
      <c r="N92" t="s">
        <v>2738</v>
      </c>
    </row>
    <row r="93" spans="3:15" x14ac:dyDescent="0.45">
      <c r="C93" t="s">
        <v>2739</v>
      </c>
      <c r="D93" t="s">
        <v>2740</v>
      </c>
      <c r="E93" t="s">
        <v>2741</v>
      </c>
      <c r="F93" t="s">
        <v>2742</v>
      </c>
      <c r="G93" t="s">
        <v>2743</v>
      </c>
      <c r="H93" t="s">
        <v>1978</v>
      </c>
      <c r="I93" t="s">
        <v>1924</v>
      </c>
      <c r="J93">
        <v>91776</v>
      </c>
      <c r="K93" t="s">
        <v>2744</v>
      </c>
      <c r="L93" t="s">
        <v>2745</v>
      </c>
      <c r="M93" t="s">
        <v>2746</v>
      </c>
      <c r="N93" t="s">
        <v>2747</v>
      </c>
    </row>
    <row r="94" spans="3:15" x14ac:dyDescent="0.45">
      <c r="C94" t="s">
        <v>2748</v>
      </c>
      <c r="D94" t="s">
        <v>2749</v>
      </c>
      <c r="E94" t="s">
        <v>1007</v>
      </c>
      <c r="F94" t="s">
        <v>2750</v>
      </c>
      <c r="G94" t="s">
        <v>2751</v>
      </c>
      <c r="H94" t="s">
        <v>2752</v>
      </c>
      <c r="I94" t="s">
        <v>2753</v>
      </c>
      <c r="J94" t="s">
        <v>2000</v>
      </c>
      <c r="K94">
        <v>76708</v>
      </c>
      <c r="L94" t="s">
        <v>2754</v>
      </c>
      <c r="M94" t="s">
        <v>2755</v>
      </c>
      <c r="N94" t="s">
        <v>2756</v>
      </c>
      <c r="O94" t="s">
        <v>2757</v>
      </c>
    </row>
    <row r="95" spans="3:15" x14ac:dyDescent="0.45">
      <c r="C95" t="s">
        <v>2758</v>
      </c>
      <c r="D95" t="s">
        <v>2759</v>
      </c>
      <c r="E95" t="s">
        <v>2760</v>
      </c>
      <c r="F95" t="s">
        <v>2761</v>
      </c>
      <c r="G95" t="s">
        <v>2762</v>
      </c>
      <c r="H95" t="s">
        <v>1883</v>
      </c>
      <c r="I95" t="s">
        <v>1883</v>
      </c>
      <c r="J95" t="s">
        <v>1884</v>
      </c>
      <c r="K95">
        <v>99501</v>
      </c>
      <c r="L95" t="s">
        <v>2763</v>
      </c>
      <c r="M95" t="s">
        <v>2764</v>
      </c>
      <c r="N95" t="s">
        <v>2765</v>
      </c>
      <c r="O95" t="s">
        <v>2766</v>
      </c>
    </row>
    <row r="96" spans="3:15" x14ac:dyDescent="0.45">
      <c r="C96" t="s">
        <v>2767</v>
      </c>
      <c r="D96" t="s">
        <v>2768</v>
      </c>
      <c r="E96" t="s">
        <v>2769</v>
      </c>
      <c r="F96" t="s">
        <v>2770</v>
      </c>
      <c r="G96" t="s">
        <v>1922</v>
      </c>
      <c r="H96" t="s">
        <v>1923</v>
      </c>
      <c r="I96" t="s">
        <v>1924</v>
      </c>
      <c r="J96">
        <v>95110</v>
      </c>
      <c r="K96" t="s">
        <v>2771</v>
      </c>
      <c r="L96" t="s">
        <v>2772</v>
      </c>
      <c r="M96" t="s">
        <v>2773</v>
      </c>
      <c r="N96" t="s">
        <v>2774</v>
      </c>
    </row>
    <row r="97" spans="3:15" x14ac:dyDescent="0.45">
      <c r="C97" t="s">
        <v>2775</v>
      </c>
      <c r="D97" t="s">
        <v>2776</v>
      </c>
      <c r="E97" t="s">
        <v>2777</v>
      </c>
      <c r="F97" t="s">
        <v>2778</v>
      </c>
      <c r="G97" t="s">
        <v>2779</v>
      </c>
      <c r="H97" t="s">
        <v>2666</v>
      </c>
      <c r="I97" t="s">
        <v>1924</v>
      </c>
      <c r="J97">
        <v>94577</v>
      </c>
      <c r="K97" t="s">
        <v>2780</v>
      </c>
      <c r="L97" t="s">
        <v>2781</v>
      </c>
      <c r="M97" t="s">
        <v>2782</v>
      </c>
      <c r="N97" t="s">
        <v>2783</v>
      </c>
    </row>
    <row r="98" spans="3:15" x14ac:dyDescent="0.45">
      <c r="C98" t="s">
        <v>2784</v>
      </c>
      <c r="D98" t="s">
        <v>2785</v>
      </c>
      <c r="E98" t="s">
        <v>2786</v>
      </c>
      <c r="F98" t="s">
        <v>2787</v>
      </c>
      <c r="G98" t="s">
        <v>2788</v>
      </c>
      <c r="H98" t="s">
        <v>2789</v>
      </c>
      <c r="I98" t="s">
        <v>2790</v>
      </c>
      <c r="J98">
        <v>46202</v>
      </c>
      <c r="K98" t="s">
        <v>2791</v>
      </c>
      <c r="L98" t="s">
        <v>2792</v>
      </c>
      <c r="M98" t="s">
        <v>2793</v>
      </c>
      <c r="N98" t="s">
        <v>2794</v>
      </c>
    </row>
    <row r="99" spans="3:15" x14ac:dyDescent="0.45">
      <c r="C99" t="s">
        <v>844</v>
      </c>
      <c r="D99" t="s">
        <v>2795</v>
      </c>
      <c r="E99" t="s">
        <v>981</v>
      </c>
      <c r="F99" t="s">
        <v>2796</v>
      </c>
      <c r="G99" t="s">
        <v>2797</v>
      </c>
      <c r="H99" t="s">
        <v>2798</v>
      </c>
      <c r="I99" t="s">
        <v>2799</v>
      </c>
      <c r="J99" t="s">
        <v>2800</v>
      </c>
      <c r="K99">
        <v>82901</v>
      </c>
      <c r="L99" t="s">
        <v>2801</v>
      </c>
      <c r="M99" t="s">
        <v>2802</v>
      </c>
      <c r="N99" t="s">
        <v>2803</v>
      </c>
      <c r="O99" t="s">
        <v>2804</v>
      </c>
    </row>
    <row r="100" spans="3:15" x14ac:dyDescent="0.45">
      <c r="C100" t="s">
        <v>2805</v>
      </c>
      <c r="D100" t="s">
        <v>2806</v>
      </c>
      <c r="E100" t="s">
        <v>2807</v>
      </c>
      <c r="F100" t="s">
        <v>2808</v>
      </c>
      <c r="G100" t="s">
        <v>2809</v>
      </c>
      <c r="H100" t="s">
        <v>2810</v>
      </c>
      <c r="I100" t="s">
        <v>2811</v>
      </c>
      <c r="J100">
        <v>22102</v>
      </c>
      <c r="K100" t="s">
        <v>2812</v>
      </c>
      <c r="L100" t="s">
        <v>2813</v>
      </c>
      <c r="M100" t="s">
        <v>2814</v>
      </c>
      <c r="N100" t="s">
        <v>2815</v>
      </c>
    </row>
    <row r="101" spans="3:15" x14ac:dyDescent="0.45">
      <c r="C101" t="s">
        <v>2816</v>
      </c>
      <c r="D101" t="s">
        <v>2817</v>
      </c>
      <c r="E101" t="s">
        <v>2818</v>
      </c>
      <c r="F101" t="s">
        <v>2819</v>
      </c>
      <c r="G101" t="s">
        <v>1848</v>
      </c>
      <c r="H101" t="s">
        <v>1849</v>
      </c>
      <c r="I101" t="s">
        <v>1850</v>
      </c>
      <c r="J101">
        <v>70112</v>
      </c>
      <c r="K101" t="s">
        <v>2820</v>
      </c>
      <c r="L101" t="s">
        <v>2821</v>
      </c>
      <c r="M101" t="s">
        <v>2822</v>
      </c>
      <c r="N101" t="s">
        <v>2823</v>
      </c>
    </row>
    <row r="102" spans="3:15" x14ac:dyDescent="0.45">
      <c r="C102" t="s">
        <v>2824</v>
      </c>
      <c r="D102" t="s">
        <v>2825</v>
      </c>
      <c r="E102" t="s">
        <v>2826</v>
      </c>
      <c r="F102" t="s">
        <v>2827</v>
      </c>
      <c r="G102" t="s">
        <v>2828</v>
      </c>
      <c r="H102" t="s">
        <v>2828</v>
      </c>
      <c r="I102" t="s">
        <v>2478</v>
      </c>
      <c r="J102">
        <v>80303</v>
      </c>
      <c r="K102" t="s">
        <v>2829</v>
      </c>
      <c r="L102" t="s">
        <v>2830</v>
      </c>
      <c r="M102" t="s">
        <v>2831</v>
      </c>
      <c r="N102" t="s">
        <v>2832</v>
      </c>
    </row>
    <row r="103" spans="3:15" x14ac:dyDescent="0.45">
      <c r="C103" t="s">
        <v>2833</v>
      </c>
      <c r="D103" t="s">
        <v>2834</v>
      </c>
      <c r="E103" t="s">
        <v>2835</v>
      </c>
      <c r="F103" t="s">
        <v>2836</v>
      </c>
      <c r="G103" t="s">
        <v>2779</v>
      </c>
      <c r="H103" t="s">
        <v>2666</v>
      </c>
      <c r="I103" t="s">
        <v>1924</v>
      </c>
      <c r="J103">
        <v>94577</v>
      </c>
      <c r="K103" t="s">
        <v>2837</v>
      </c>
      <c r="L103" t="s">
        <v>2838</v>
      </c>
      <c r="M103" t="s">
        <v>2839</v>
      </c>
      <c r="N103" t="s">
        <v>2840</v>
      </c>
    </row>
    <row r="104" spans="3:15" x14ac:dyDescent="0.45">
      <c r="C104" t="s">
        <v>2841</v>
      </c>
      <c r="D104" t="s">
        <v>2842</v>
      </c>
      <c r="E104" t="s">
        <v>2843</v>
      </c>
      <c r="F104" t="s">
        <v>2844</v>
      </c>
      <c r="G104" t="s">
        <v>2845</v>
      </c>
      <c r="H104" t="s">
        <v>2845</v>
      </c>
      <c r="I104" t="s">
        <v>2846</v>
      </c>
      <c r="J104">
        <v>96817</v>
      </c>
      <c r="K104" t="s">
        <v>2847</v>
      </c>
      <c r="L104" t="s">
        <v>2848</v>
      </c>
      <c r="M104" t="s">
        <v>2849</v>
      </c>
      <c r="N104" t="s">
        <v>2850</v>
      </c>
    </row>
    <row r="105" spans="3:15" x14ac:dyDescent="0.45">
      <c r="C105" t="s">
        <v>2851</v>
      </c>
      <c r="D105" t="s">
        <v>2852</v>
      </c>
      <c r="E105" t="s">
        <v>2853</v>
      </c>
      <c r="F105" t="s">
        <v>2854</v>
      </c>
      <c r="G105" t="s">
        <v>2855</v>
      </c>
      <c r="H105" t="s">
        <v>2856</v>
      </c>
      <c r="I105" t="s">
        <v>2307</v>
      </c>
      <c r="J105">
        <v>55337</v>
      </c>
      <c r="K105" t="s">
        <v>2857</v>
      </c>
      <c r="L105" t="s">
        <v>2858</v>
      </c>
      <c r="M105" t="s">
        <v>2859</v>
      </c>
      <c r="N105" t="s">
        <v>2860</v>
      </c>
    </row>
    <row r="106" spans="3:15" x14ac:dyDescent="0.45">
      <c r="C106" t="s">
        <v>2861</v>
      </c>
      <c r="D106" t="s">
        <v>2862</v>
      </c>
      <c r="E106" t="s">
        <v>2863</v>
      </c>
      <c r="F106" t="s">
        <v>2864</v>
      </c>
      <c r="G106" t="s">
        <v>2865</v>
      </c>
      <c r="H106" t="s">
        <v>2866</v>
      </c>
      <c r="I106" t="s">
        <v>2551</v>
      </c>
      <c r="J106">
        <v>27263</v>
      </c>
      <c r="K106" t="s">
        <v>2867</v>
      </c>
      <c r="L106" t="s">
        <v>2868</v>
      </c>
      <c r="M106" t="s">
        <v>2869</v>
      </c>
      <c r="N106" t="s">
        <v>2870</v>
      </c>
    </row>
    <row r="107" spans="3:15" x14ac:dyDescent="0.45">
      <c r="C107" t="s">
        <v>2871</v>
      </c>
      <c r="D107" t="s">
        <v>2872</v>
      </c>
      <c r="E107" t="s">
        <v>2873</v>
      </c>
      <c r="F107" t="s">
        <v>2874</v>
      </c>
      <c r="G107" t="s">
        <v>2875</v>
      </c>
      <c r="H107" t="s">
        <v>2403</v>
      </c>
      <c r="I107" t="s">
        <v>1969</v>
      </c>
      <c r="J107">
        <v>11563</v>
      </c>
      <c r="K107" t="s">
        <v>2876</v>
      </c>
      <c r="L107" t="s">
        <v>2877</v>
      </c>
      <c r="M107" t="s">
        <v>2878</v>
      </c>
      <c r="N107" t="s">
        <v>2879</v>
      </c>
    </row>
    <row r="108" spans="3:15" x14ac:dyDescent="0.45">
      <c r="C108" t="s">
        <v>2880</v>
      </c>
      <c r="D108" t="s">
        <v>2881</v>
      </c>
      <c r="E108" t="s">
        <v>2882</v>
      </c>
      <c r="F108" t="s">
        <v>2883</v>
      </c>
      <c r="G108" t="s">
        <v>2884</v>
      </c>
      <c r="H108" t="s">
        <v>2885</v>
      </c>
      <c r="I108" t="s">
        <v>2257</v>
      </c>
      <c r="J108">
        <v>97224</v>
      </c>
      <c r="K108" t="s">
        <v>2886</v>
      </c>
      <c r="L108" t="s">
        <v>2887</v>
      </c>
      <c r="M108" t="s">
        <v>2888</v>
      </c>
      <c r="N108" t="s">
        <v>2889</v>
      </c>
    </row>
    <row r="109" spans="3:15" x14ac:dyDescent="0.45">
      <c r="C109" t="s">
        <v>2890</v>
      </c>
      <c r="D109" t="s">
        <v>2891</v>
      </c>
      <c r="E109" t="s">
        <v>2892</v>
      </c>
      <c r="F109" t="s">
        <v>2893</v>
      </c>
      <c r="G109" t="s">
        <v>2894</v>
      </c>
      <c r="H109" t="s">
        <v>2895</v>
      </c>
      <c r="I109" t="s">
        <v>2033</v>
      </c>
      <c r="J109">
        <v>53511</v>
      </c>
      <c r="K109" t="s">
        <v>2896</v>
      </c>
      <c r="L109" t="s">
        <v>2897</v>
      </c>
      <c r="M109" t="s">
        <v>2898</v>
      </c>
      <c r="N109" t="s">
        <v>2899</v>
      </c>
    </row>
    <row r="110" spans="3:15" x14ac:dyDescent="0.45">
      <c r="C110" t="s">
        <v>2900</v>
      </c>
      <c r="D110" t="s">
        <v>2901</v>
      </c>
      <c r="E110" t="s">
        <v>2902</v>
      </c>
      <c r="F110" t="s">
        <v>2903</v>
      </c>
      <c r="G110" t="s">
        <v>2904</v>
      </c>
      <c r="H110" t="s">
        <v>2904</v>
      </c>
      <c r="I110" t="s">
        <v>2317</v>
      </c>
      <c r="J110">
        <v>1602</v>
      </c>
      <c r="K110" t="s">
        <v>2905</v>
      </c>
      <c r="L110" t="s">
        <v>2906</v>
      </c>
      <c r="M110" t="s">
        <v>2907</v>
      </c>
      <c r="N110" t="s">
        <v>2908</v>
      </c>
    </row>
    <row r="111" spans="3:15" x14ac:dyDescent="0.45">
      <c r="C111" t="s">
        <v>2909</v>
      </c>
      <c r="D111" t="s">
        <v>2910</v>
      </c>
      <c r="E111" t="s">
        <v>2911</v>
      </c>
      <c r="F111" t="s">
        <v>2912</v>
      </c>
      <c r="G111" t="s">
        <v>2285</v>
      </c>
      <c r="H111" t="s">
        <v>2286</v>
      </c>
      <c r="I111" t="s">
        <v>2287</v>
      </c>
      <c r="J111">
        <v>33133</v>
      </c>
      <c r="K111" t="s">
        <v>2913</v>
      </c>
      <c r="L111" t="s">
        <v>2914</v>
      </c>
      <c r="M111" t="s">
        <v>2915</v>
      </c>
      <c r="N111" t="s">
        <v>2916</v>
      </c>
    </row>
    <row r="112" spans="3:15" x14ac:dyDescent="0.45">
      <c r="C112" t="s">
        <v>2917</v>
      </c>
      <c r="D112" t="s">
        <v>2918</v>
      </c>
      <c r="E112" t="s">
        <v>2919</v>
      </c>
      <c r="F112" t="s">
        <v>2920</v>
      </c>
      <c r="G112" t="s">
        <v>2511</v>
      </c>
      <c r="H112" t="s">
        <v>2511</v>
      </c>
      <c r="I112" t="s">
        <v>1958</v>
      </c>
      <c r="J112">
        <v>16502</v>
      </c>
      <c r="K112" t="s">
        <v>2921</v>
      </c>
      <c r="L112" t="s">
        <v>2922</v>
      </c>
      <c r="M112" t="s">
        <v>2923</v>
      </c>
      <c r="N112" t="s">
        <v>2924</v>
      </c>
    </row>
    <row r="113" spans="3:15" x14ac:dyDescent="0.45">
      <c r="C113" t="s">
        <v>2925</v>
      </c>
      <c r="D113" t="s">
        <v>2926</v>
      </c>
      <c r="E113" t="s">
        <v>2927</v>
      </c>
      <c r="F113" t="s">
        <v>2928</v>
      </c>
      <c r="G113" t="s">
        <v>2929</v>
      </c>
      <c r="H113" t="s">
        <v>2080</v>
      </c>
      <c r="I113" t="s">
        <v>2000</v>
      </c>
      <c r="J113">
        <v>75149</v>
      </c>
      <c r="K113" t="s">
        <v>2930</v>
      </c>
      <c r="L113" t="s">
        <v>2931</v>
      </c>
      <c r="M113" t="s">
        <v>2932</v>
      </c>
      <c r="N113" t="s">
        <v>2933</v>
      </c>
    </row>
    <row r="114" spans="3:15" x14ac:dyDescent="0.45">
      <c r="C114" t="s">
        <v>2934</v>
      </c>
      <c r="D114" t="s">
        <v>2935</v>
      </c>
      <c r="E114" t="s">
        <v>2936</v>
      </c>
      <c r="F114" t="s">
        <v>2937</v>
      </c>
      <c r="G114" t="s">
        <v>2938</v>
      </c>
      <c r="H114" t="s">
        <v>2362</v>
      </c>
      <c r="I114" t="s">
        <v>2363</v>
      </c>
      <c r="J114" t="s">
        <v>2023</v>
      </c>
      <c r="K114">
        <v>37388</v>
      </c>
      <c r="L114" t="s">
        <v>2939</v>
      </c>
      <c r="M114" t="s">
        <v>2940</v>
      </c>
      <c r="N114" t="s">
        <v>2941</v>
      </c>
      <c r="O114" t="s">
        <v>2942</v>
      </c>
    </row>
    <row r="115" spans="3:15" x14ac:dyDescent="0.45">
      <c r="C115" t="s">
        <v>2943</v>
      </c>
      <c r="D115" t="s">
        <v>2944</v>
      </c>
      <c r="E115" t="s">
        <v>2945</v>
      </c>
      <c r="F115" t="s">
        <v>2946</v>
      </c>
      <c r="G115" t="s">
        <v>2947</v>
      </c>
      <c r="H115" t="s">
        <v>2948</v>
      </c>
      <c r="I115" t="s">
        <v>2949</v>
      </c>
      <c r="J115" t="s">
        <v>1874</v>
      </c>
      <c r="K115">
        <v>7501</v>
      </c>
      <c r="L115" t="s">
        <v>2950</v>
      </c>
      <c r="M115" t="s">
        <v>2951</v>
      </c>
      <c r="N115" t="s">
        <v>2952</v>
      </c>
      <c r="O115" t="s">
        <v>2953</v>
      </c>
    </row>
    <row r="116" spans="3:15" x14ac:dyDescent="0.45">
      <c r="C116" t="s">
        <v>2954</v>
      </c>
      <c r="D116" t="s">
        <v>2955</v>
      </c>
      <c r="E116" t="s">
        <v>2956</v>
      </c>
      <c r="F116" t="s">
        <v>2957</v>
      </c>
      <c r="G116" t="s">
        <v>2958</v>
      </c>
      <c r="H116" t="s">
        <v>2286</v>
      </c>
      <c r="I116" t="s">
        <v>2287</v>
      </c>
      <c r="J116">
        <v>33030</v>
      </c>
      <c r="K116" t="s">
        <v>2959</v>
      </c>
      <c r="L116" t="s">
        <v>2960</v>
      </c>
      <c r="M116" t="s">
        <v>2961</v>
      </c>
      <c r="N116" t="s">
        <v>2962</v>
      </c>
    </row>
    <row r="117" spans="3:15" x14ac:dyDescent="0.45">
      <c r="C117" t="s">
        <v>2963</v>
      </c>
      <c r="D117" t="s">
        <v>2964</v>
      </c>
      <c r="E117" t="s">
        <v>2965</v>
      </c>
      <c r="F117" t="s">
        <v>2966</v>
      </c>
      <c r="G117" t="s">
        <v>2967</v>
      </c>
      <c r="H117" t="s">
        <v>1945</v>
      </c>
      <c r="I117" t="s">
        <v>1947</v>
      </c>
      <c r="J117">
        <v>21117</v>
      </c>
      <c r="K117" t="s">
        <v>2968</v>
      </c>
      <c r="L117" t="s">
        <v>2969</v>
      </c>
      <c r="M117" t="s">
        <v>2970</v>
      </c>
      <c r="N117" t="s">
        <v>2971</v>
      </c>
    </row>
    <row r="118" spans="3:15" x14ac:dyDescent="0.45">
      <c r="C118" t="s">
        <v>2972</v>
      </c>
      <c r="D118" t="s">
        <v>2973</v>
      </c>
      <c r="E118" t="s">
        <v>2974</v>
      </c>
      <c r="F118" t="s">
        <v>2975</v>
      </c>
      <c r="G118" t="s">
        <v>2976</v>
      </c>
      <c r="H118" t="s">
        <v>2977</v>
      </c>
      <c r="I118" t="s">
        <v>2226</v>
      </c>
      <c r="J118" t="s">
        <v>1924</v>
      </c>
      <c r="K118">
        <v>91362</v>
      </c>
      <c r="L118" t="s">
        <v>2978</v>
      </c>
      <c r="M118" t="s">
        <v>2979</v>
      </c>
      <c r="N118" t="s">
        <v>2980</v>
      </c>
      <c r="O118" t="s">
        <v>2981</v>
      </c>
    </row>
    <row r="119" spans="3:15" x14ac:dyDescent="0.45">
      <c r="C119" t="s">
        <v>2982</v>
      </c>
      <c r="D119" t="s">
        <v>2983</v>
      </c>
      <c r="E119" t="s">
        <v>2984</v>
      </c>
      <c r="F119" t="s">
        <v>2985</v>
      </c>
      <c r="G119" t="s">
        <v>2845</v>
      </c>
      <c r="H119" t="s">
        <v>2845</v>
      </c>
      <c r="I119" t="s">
        <v>2846</v>
      </c>
      <c r="J119">
        <v>96819</v>
      </c>
      <c r="K119" t="s">
        <v>2986</v>
      </c>
      <c r="L119" t="s">
        <v>2987</v>
      </c>
      <c r="M119" t="s">
        <v>2988</v>
      </c>
      <c r="N119" t="s">
        <v>2989</v>
      </c>
    </row>
    <row r="120" spans="3:15" x14ac:dyDescent="0.45">
      <c r="C120" t="s">
        <v>2990</v>
      </c>
      <c r="D120" t="s">
        <v>2991</v>
      </c>
      <c r="E120" t="s">
        <v>2992</v>
      </c>
      <c r="F120" t="s">
        <v>2993</v>
      </c>
      <c r="G120" t="s">
        <v>2994</v>
      </c>
      <c r="H120" t="s">
        <v>2090</v>
      </c>
      <c r="I120" t="s">
        <v>2995</v>
      </c>
      <c r="J120" t="s">
        <v>2996</v>
      </c>
      <c r="K120">
        <v>31701</v>
      </c>
      <c r="L120" t="s">
        <v>2997</v>
      </c>
      <c r="M120" t="s">
        <v>2998</v>
      </c>
      <c r="N120" t="s">
        <v>2999</v>
      </c>
      <c r="O120" t="s">
        <v>3000</v>
      </c>
    </row>
    <row r="121" spans="3:15" x14ac:dyDescent="0.45">
      <c r="C121" t="s">
        <v>3001</v>
      </c>
      <c r="D121" t="s">
        <v>3002</v>
      </c>
      <c r="E121" t="s">
        <v>3003</v>
      </c>
      <c r="F121" t="s">
        <v>3004</v>
      </c>
      <c r="G121" t="s">
        <v>2316</v>
      </c>
      <c r="H121" t="s">
        <v>1968</v>
      </c>
      <c r="I121" t="s">
        <v>2317</v>
      </c>
      <c r="J121">
        <v>2210</v>
      </c>
      <c r="K121" t="s">
        <v>3005</v>
      </c>
      <c r="L121" t="s">
        <v>3006</v>
      </c>
      <c r="M121" t="s">
        <v>3007</v>
      </c>
      <c r="N121" t="s">
        <v>3008</v>
      </c>
    </row>
    <row r="122" spans="3:15" x14ac:dyDescent="0.45">
      <c r="C122" t="s">
        <v>3009</v>
      </c>
      <c r="D122" t="s">
        <v>3</v>
      </c>
      <c r="E122" t="s">
        <v>3010</v>
      </c>
      <c r="F122" t="s">
        <v>3011</v>
      </c>
      <c r="G122" t="s">
        <v>3012</v>
      </c>
      <c r="H122" t="s">
        <v>2179</v>
      </c>
      <c r="I122" t="s">
        <v>1874</v>
      </c>
      <c r="J122">
        <v>7601</v>
      </c>
      <c r="K122" t="s">
        <v>3013</v>
      </c>
      <c r="L122" t="s">
        <v>3014</v>
      </c>
      <c r="M122" t="s">
        <v>3015</v>
      </c>
      <c r="N122" t="s">
        <v>3016</v>
      </c>
    </row>
    <row r="123" spans="3:15" x14ac:dyDescent="0.45">
      <c r="C123" t="s">
        <v>3017</v>
      </c>
      <c r="D123" t="s">
        <v>3018</v>
      </c>
      <c r="E123" t="s">
        <v>3019</v>
      </c>
      <c r="F123" t="s">
        <v>3020</v>
      </c>
      <c r="G123" t="s">
        <v>3021</v>
      </c>
      <c r="H123" t="s">
        <v>2562</v>
      </c>
      <c r="I123" t="s">
        <v>2562</v>
      </c>
      <c r="J123" t="s">
        <v>1924</v>
      </c>
      <c r="K123">
        <v>94403</v>
      </c>
      <c r="L123" t="s">
        <v>3022</v>
      </c>
      <c r="M123" t="s">
        <v>3023</v>
      </c>
      <c r="N123" t="s">
        <v>3024</v>
      </c>
      <c r="O123" t="s">
        <v>3025</v>
      </c>
    </row>
    <row r="124" spans="3:15" x14ac:dyDescent="0.45">
      <c r="C124" t="s">
        <v>3026</v>
      </c>
      <c r="D124" t="s">
        <v>3027</v>
      </c>
      <c r="E124" t="s">
        <v>3028</v>
      </c>
      <c r="F124" t="s">
        <v>3029</v>
      </c>
      <c r="G124" t="s">
        <v>3030</v>
      </c>
      <c r="H124" t="s">
        <v>3031</v>
      </c>
      <c r="I124" t="s">
        <v>1924</v>
      </c>
      <c r="J124">
        <v>91761</v>
      </c>
      <c r="K124" t="s">
        <v>3032</v>
      </c>
      <c r="L124" t="s">
        <v>3033</v>
      </c>
      <c r="M124" t="s">
        <v>3034</v>
      </c>
      <c r="N124" t="s">
        <v>3035</v>
      </c>
    </row>
    <row r="125" spans="3:15" x14ac:dyDescent="0.45">
      <c r="C125" t="s">
        <v>3036</v>
      </c>
      <c r="D125" t="s">
        <v>3037</v>
      </c>
      <c r="E125" t="s">
        <v>3038</v>
      </c>
      <c r="F125" t="s">
        <v>3039</v>
      </c>
      <c r="G125" t="s">
        <v>3040</v>
      </c>
      <c r="H125" t="s">
        <v>2666</v>
      </c>
      <c r="I125" t="s">
        <v>1924</v>
      </c>
      <c r="J125">
        <v>94606</v>
      </c>
      <c r="K125" t="s">
        <v>3041</v>
      </c>
      <c r="L125" t="s">
        <v>3042</v>
      </c>
      <c r="M125" t="s">
        <v>3043</v>
      </c>
      <c r="N125" t="s">
        <v>3044</v>
      </c>
    </row>
    <row r="126" spans="3:15" x14ac:dyDescent="0.45">
      <c r="C126" t="s">
        <v>3045</v>
      </c>
      <c r="D126" t="s">
        <v>3046</v>
      </c>
      <c r="E126" t="s">
        <v>3047</v>
      </c>
      <c r="F126" t="s">
        <v>3048</v>
      </c>
      <c r="G126" t="s">
        <v>3049</v>
      </c>
      <c r="H126" t="s">
        <v>3050</v>
      </c>
      <c r="I126" t="s">
        <v>1969</v>
      </c>
      <c r="J126">
        <v>12180</v>
      </c>
      <c r="K126" t="s">
        <v>3051</v>
      </c>
      <c r="L126" t="s">
        <v>3052</v>
      </c>
      <c r="M126" t="s">
        <v>3053</v>
      </c>
      <c r="N126" t="s">
        <v>3054</v>
      </c>
    </row>
    <row r="127" spans="3:15" x14ac:dyDescent="0.45">
      <c r="C127" t="s">
        <v>3055</v>
      </c>
      <c r="D127" t="s">
        <v>3056</v>
      </c>
      <c r="E127" t="s">
        <v>3057</v>
      </c>
      <c r="F127" t="s">
        <v>3058</v>
      </c>
      <c r="G127" t="s">
        <v>3059</v>
      </c>
      <c r="H127" t="s">
        <v>3060</v>
      </c>
      <c r="I127" t="s">
        <v>1958</v>
      </c>
      <c r="J127">
        <v>18411</v>
      </c>
      <c r="K127" t="s">
        <v>3061</v>
      </c>
      <c r="L127" t="s">
        <v>3062</v>
      </c>
      <c r="M127" t="s">
        <v>3063</v>
      </c>
      <c r="N127" t="s">
        <v>3064</v>
      </c>
    </row>
    <row r="128" spans="3:15" x14ac:dyDescent="0.45">
      <c r="C128" t="s">
        <v>3065</v>
      </c>
      <c r="D128" t="s">
        <v>3066</v>
      </c>
      <c r="E128" t="s">
        <v>3067</v>
      </c>
      <c r="F128" t="s">
        <v>3068</v>
      </c>
      <c r="G128" t="s">
        <v>2550</v>
      </c>
      <c r="H128" t="s">
        <v>2610</v>
      </c>
      <c r="I128" t="s">
        <v>1874</v>
      </c>
      <c r="J128">
        <v>7050</v>
      </c>
      <c r="K128" t="s">
        <v>3069</v>
      </c>
      <c r="L128" t="s">
        <v>3070</v>
      </c>
      <c r="M128" t="s">
        <v>3071</v>
      </c>
      <c r="N128" t="s">
        <v>3072</v>
      </c>
    </row>
    <row r="129" spans="3:15" x14ac:dyDescent="0.45">
      <c r="C129" t="s">
        <v>3073</v>
      </c>
      <c r="D129" t="s">
        <v>3074</v>
      </c>
      <c r="E129" t="s">
        <v>3075</v>
      </c>
      <c r="F129" t="s">
        <v>3076</v>
      </c>
      <c r="G129" t="s">
        <v>3077</v>
      </c>
      <c r="H129" t="s">
        <v>2393</v>
      </c>
      <c r="I129" t="s">
        <v>1874</v>
      </c>
      <c r="J129">
        <v>8867</v>
      </c>
      <c r="K129" t="s">
        <v>3078</v>
      </c>
      <c r="L129" t="s">
        <v>3079</v>
      </c>
      <c r="M129" t="s">
        <v>3080</v>
      </c>
      <c r="N129" t="s">
        <v>3081</v>
      </c>
    </row>
    <row r="130" spans="3:15" x14ac:dyDescent="0.45">
      <c r="C130" t="s">
        <v>3082</v>
      </c>
      <c r="D130" t="s">
        <v>3083</v>
      </c>
      <c r="E130" t="s">
        <v>3084</v>
      </c>
      <c r="F130" t="s">
        <v>3085</v>
      </c>
      <c r="G130" t="s">
        <v>3086</v>
      </c>
      <c r="H130" t="s">
        <v>3087</v>
      </c>
      <c r="I130" t="s">
        <v>3088</v>
      </c>
      <c r="J130" t="s">
        <v>2287</v>
      </c>
      <c r="K130">
        <v>32922</v>
      </c>
      <c r="L130" t="s">
        <v>3089</v>
      </c>
      <c r="M130" t="s">
        <v>3090</v>
      </c>
      <c r="N130" t="s">
        <v>3091</v>
      </c>
      <c r="O130" t="s">
        <v>3092</v>
      </c>
    </row>
    <row r="131" spans="3:15" x14ac:dyDescent="0.45">
      <c r="C131" t="s">
        <v>3093</v>
      </c>
      <c r="D131" t="s">
        <v>3094</v>
      </c>
      <c r="E131" t="s">
        <v>3095</v>
      </c>
      <c r="F131" t="s">
        <v>3096</v>
      </c>
      <c r="G131" t="s">
        <v>3097</v>
      </c>
      <c r="H131" t="s">
        <v>3097</v>
      </c>
      <c r="I131" t="s">
        <v>1969</v>
      </c>
      <c r="J131">
        <v>10468</v>
      </c>
      <c r="K131" t="s">
        <v>3098</v>
      </c>
      <c r="L131" t="s">
        <v>3099</v>
      </c>
      <c r="M131" t="s">
        <v>3100</v>
      </c>
      <c r="N131" t="s">
        <v>3101</v>
      </c>
    </row>
    <row r="132" spans="3:15" x14ac:dyDescent="0.45">
      <c r="C132" t="s">
        <v>3102</v>
      </c>
      <c r="D132" t="s">
        <v>3103</v>
      </c>
      <c r="E132" t="s">
        <v>3104</v>
      </c>
      <c r="F132" t="s">
        <v>3105</v>
      </c>
      <c r="G132" t="s">
        <v>3106</v>
      </c>
      <c r="H132" t="s">
        <v>2845</v>
      </c>
      <c r="I132" t="s">
        <v>2846</v>
      </c>
      <c r="J132">
        <v>96782</v>
      </c>
      <c r="K132" t="s">
        <v>3107</v>
      </c>
      <c r="L132" t="s">
        <v>3108</v>
      </c>
      <c r="M132" t="s">
        <v>3109</v>
      </c>
      <c r="N132" t="s">
        <v>3110</v>
      </c>
    </row>
    <row r="133" spans="3:15" x14ac:dyDescent="0.45">
      <c r="C133" t="s">
        <v>976</v>
      </c>
      <c r="D133" t="s">
        <v>3111</v>
      </c>
      <c r="E133" t="s">
        <v>3112</v>
      </c>
      <c r="F133" t="s">
        <v>3113</v>
      </c>
      <c r="G133" t="s">
        <v>3114</v>
      </c>
      <c r="H133" t="s">
        <v>3115</v>
      </c>
      <c r="I133" t="s">
        <v>3115</v>
      </c>
      <c r="J133" t="s">
        <v>2478</v>
      </c>
      <c r="K133">
        <v>80231</v>
      </c>
      <c r="L133" t="s">
        <v>3116</v>
      </c>
      <c r="M133" t="s">
        <v>3117</v>
      </c>
      <c r="N133" t="s">
        <v>3118</v>
      </c>
      <c r="O133" t="s">
        <v>3119</v>
      </c>
    </row>
    <row r="134" spans="3:15" x14ac:dyDescent="0.45">
      <c r="C134" t="s">
        <v>3120</v>
      </c>
      <c r="D134" t="s">
        <v>3121</v>
      </c>
      <c r="E134" t="s">
        <v>3122</v>
      </c>
      <c r="F134" t="s">
        <v>3123</v>
      </c>
      <c r="G134" t="s">
        <v>3124</v>
      </c>
      <c r="H134" t="s">
        <v>3125</v>
      </c>
      <c r="I134" t="s">
        <v>989</v>
      </c>
      <c r="J134" t="s">
        <v>1874</v>
      </c>
      <c r="K134">
        <v>7866</v>
      </c>
      <c r="L134" t="s">
        <v>3126</v>
      </c>
      <c r="M134" t="s">
        <v>3127</v>
      </c>
      <c r="N134" t="s">
        <v>3128</v>
      </c>
      <c r="O134" t="s">
        <v>3129</v>
      </c>
    </row>
    <row r="135" spans="3:15" x14ac:dyDescent="0.45">
      <c r="C135" t="s">
        <v>3130</v>
      </c>
      <c r="D135" t="s">
        <v>3131</v>
      </c>
      <c r="E135" t="s">
        <v>3132</v>
      </c>
      <c r="F135" t="s">
        <v>3133</v>
      </c>
      <c r="G135" t="s">
        <v>3134</v>
      </c>
      <c r="H135" t="s">
        <v>3135</v>
      </c>
      <c r="I135" t="s">
        <v>1874</v>
      </c>
      <c r="J135">
        <v>8201</v>
      </c>
      <c r="K135" t="s">
        <v>3136</v>
      </c>
      <c r="L135" t="s">
        <v>3137</v>
      </c>
      <c r="M135" t="s">
        <v>3138</v>
      </c>
      <c r="N135" t="s">
        <v>3139</v>
      </c>
    </row>
    <row r="136" spans="3:15" x14ac:dyDescent="0.45">
      <c r="C136" t="s">
        <v>3140</v>
      </c>
      <c r="D136" t="s">
        <v>3141</v>
      </c>
      <c r="E136" t="s">
        <v>3142</v>
      </c>
      <c r="F136" t="s">
        <v>3143</v>
      </c>
      <c r="G136" t="s">
        <v>3144</v>
      </c>
      <c r="H136" t="s">
        <v>3145</v>
      </c>
      <c r="I136" t="s">
        <v>1874</v>
      </c>
      <c r="J136">
        <v>7062</v>
      </c>
      <c r="K136" t="s">
        <v>3146</v>
      </c>
      <c r="L136" t="s">
        <v>3147</v>
      </c>
      <c r="M136" t="s">
        <v>3148</v>
      </c>
      <c r="N136" t="s">
        <v>3149</v>
      </c>
    </row>
    <row r="137" spans="3:15" x14ac:dyDescent="0.45">
      <c r="C137" t="s">
        <v>3150</v>
      </c>
      <c r="D137" t="s">
        <v>3151</v>
      </c>
      <c r="E137" t="s">
        <v>3152</v>
      </c>
      <c r="F137" t="s">
        <v>3153</v>
      </c>
      <c r="G137" t="s">
        <v>3154</v>
      </c>
      <c r="H137" t="s">
        <v>3155</v>
      </c>
      <c r="I137" t="s">
        <v>2317</v>
      </c>
      <c r="J137">
        <v>2346</v>
      </c>
      <c r="K137" t="s">
        <v>3156</v>
      </c>
      <c r="L137" t="s">
        <v>3157</v>
      </c>
      <c r="M137" t="s">
        <v>3158</v>
      </c>
      <c r="N137" t="s">
        <v>3159</v>
      </c>
    </row>
    <row r="138" spans="3:15" x14ac:dyDescent="0.45">
      <c r="C138" t="s">
        <v>3160</v>
      </c>
      <c r="D138" t="s">
        <v>3161</v>
      </c>
      <c r="E138" t="s">
        <v>3162</v>
      </c>
      <c r="F138" t="s">
        <v>3163</v>
      </c>
      <c r="G138" t="s">
        <v>3164</v>
      </c>
      <c r="H138" t="s">
        <v>1912</v>
      </c>
      <c r="I138" t="s">
        <v>897</v>
      </c>
      <c r="J138" t="s">
        <v>1913</v>
      </c>
      <c r="K138">
        <v>60638</v>
      </c>
      <c r="L138" t="s">
        <v>3165</v>
      </c>
      <c r="M138" t="s">
        <v>3166</v>
      </c>
      <c r="N138" t="s">
        <v>3167</v>
      </c>
      <c r="O138" t="s">
        <v>3168</v>
      </c>
    </row>
    <row r="139" spans="3:15" x14ac:dyDescent="0.45">
      <c r="C139" t="s">
        <v>3169</v>
      </c>
      <c r="D139" t="s">
        <v>3170</v>
      </c>
      <c r="E139" t="s">
        <v>3171</v>
      </c>
      <c r="F139" t="s">
        <v>3172</v>
      </c>
      <c r="G139" t="s">
        <v>3173</v>
      </c>
      <c r="H139" t="s">
        <v>2884</v>
      </c>
      <c r="I139" t="s">
        <v>3174</v>
      </c>
      <c r="J139" t="s">
        <v>2257</v>
      </c>
      <c r="K139">
        <v>97202</v>
      </c>
      <c r="L139" t="s">
        <v>3175</v>
      </c>
      <c r="M139" t="s">
        <v>3176</v>
      </c>
      <c r="N139" t="s">
        <v>3177</v>
      </c>
      <c r="O139" t="s">
        <v>3178</v>
      </c>
    </row>
    <row r="140" spans="3:15" x14ac:dyDescent="0.45">
      <c r="C140" t="s">
        <v>3179</v>
      </c>
      <c r="D140" t="s">
        <v>3180</v>
      </c>
      <c r="E140" t="s">
        <v>3181</v>
      </c>
      <c r="F140" t="s">
        <v>3182</v>
      </c>
      <c r="G140" t="s">
        <v>2080</v>
      </c>
      <c r="H140" t="s">
        <v>2080</v>
      </c>
      <c r="I140" t="s">
        <v>2000</v>
      </c>
      <c r="J140">
        <v>75227</v>
      </c>
      <c r="K140" t="s">
        <v>3183</v>
      </c>
      <c r="L140" t="s">
        <v>3184</v>
      </c>
      <c r="M140" t="s">
        <v>3185</v>
      </c>
      <c r="N140" t="s">
        <v>3186</v>
      </c>
    </row>
    <row r="141" spans="3:15" x14ac:dyDescent="0.45">
      <c r="C141" t="s">
        <v>3187</v>
      </c>
      <c r="D141" t="s">
        <v>3188</v>
      </c>
      <c r="E141" t="s">
        <v>3189</v>
      </c>
      <c r="F141" t="s">
        <v>3190</v>
      </c>
      <c r="G141" t="s">
        <v>3191</v>
      </c>
      <c r="H141" t="s">
        <v>1912</v>
      </c>
      <c r="I141" t="s">
        <v>897</v>
      </c>
      <c r="J141" t="s">
        <v>1913</v>
      </c>
      <c r="K141">
        <v>60604</v>
      </c>
      <c r="L141" t="s">
        <v>3192</v>
      </c>
      <c r="M141" t="s">
        <v>3193</v>
      </c>
      <c r="N141" t="s">
        <v>3194</v>
      </c>
      <c r="O141" t="s">
        <v>3195</v>
      </c>
    </row>
    <row r="142" spans="3:15" x14ac:dyDescent="0.45">
      <c r="C142" t="s">
        <v>3196</v>
      </c>
      <c r="D142" t="s">
        <v>3197</v>
      </c>
      <c r="E142" t="s">
        <v>3198</v>
      </c>
      <c r="F142" t="s">
        <v>3199</v>
      </c>
      <c r="G142" t="s">
        <v>3200</v>
      </c>
      <c r="H142" t="s">
        <v>3201</v>
      </c>
      <c r="I142" t="s">
        <v>1894</v>
      </c>
      <c r="J142">
        <v>45840</v>
      </c>
      <c r="K142" t="s">
        <v>3202</v>
      </c>
      <c r="L142" t="s">
        <v>3203</v>
      </c>
      <c r="M142" t="s">
        <v>3204</v>
      </c>
      <c r="N142" t="s">
        <v>3205</v>
      </c>
    </row>
    <row r="143" spans="3:15" x14ac:dyDescent="0.45">
      <c r="C143" t="s">
        <v>3206</v>
      </c>
      <c r="D143" t="s">
        <v>3207</v>
      </c>
      <c r="E143" t="s">
        <v>3208</v>
      </c>
      <c r="F143" t="s">
        <v>3209</v>
      </c>
      <c r="G143" t="s">
        <v>3210</v>
      </c>
      <c r="H143" t="s">
        <v>3210</v>
      </c>
      <c r="I143" t="s">
        <v>1924</v>
      </c>
      <c r="J143">
        <v>92501</v>
      </c>
      <c r="K143" t="s">
        <v>3211</v>
      </c>
      <c r="L143" t="s">
        <v>3212</v>
      </c>
      <c r="M143" t="s">
        <v>3213</v>
      </c>
      <c r="N143" t="s">
        <v>3214</v>
      </c>
    </row>
    <row r="144" spans="3:15" x14ac:dyDescent="0.45">
      <c r="C144" t="s">
        <v>3215</v>
      </c>
      <c r="D144" t="s">
        <v>3216</v>
      </c>
      <c r="E144" t="s">
        <v>3217</v>
      </c>
      <c r="F144" t="s">
        <v>3218</v>
      </c>
      <c r="G144" t="s">
        <v>2752</v>
      </c>
      <c r="H144" t="s">
        <v>2753</v>
      </c>
      <c r="I144" t="s">
        <v>2000</v>
      </c>
      <c r="J144">
        <v>76707</v>
      </c>
      <c r="K144" t="s">
        <v>3219</v>
      </c>
      <c r="L144" t="s">
        <v>3220</v>
      </c>
      <c r="M144" t="s">
        <v>3221</v>
      </c>
      <c r="N144" t="s">
        <v>3222</v>
      </c>
    </row>
    <row r="145" spans="3:15" x14ac:dyDescent="0.45">
      <c r="C145" t="s">
        <v>3223</v>
      </c>
      <c r="D145" t="s">
        <v>3224</v>
      </c>
      <c r="E145" t="s">
        <v>994</v>
      </c>
      <c r="F145" t="s">
        <v>3225</v>
      </c>
      <c r="G145" t="s">
        <v>3226</v>
      </c>
      <c r="H145" t="s">
        <v>3227</v>
      </c>
      <c r="I145" t="s">
        <v>3228</v>
      </c>
      <c r="J145" t="s">
        <v>2023</v>
      </c>
      <c r="K145">
        <v>37211</v>
      </c>
      <c r="L145" t="s">
        <v>3229</v>
      </c>
      <c r="M145" t="s">
        <v>3230</v>
      </c>
      <c r="N145" t="s">
        <v>3231</v>
      </c>
      <c r="O145" t="s">
        <v>3232</v>
      </c>
    </row>
    <row r="146" spans="3:15" x14ac:dyDescent="0.45">
      <c r="C146" t="s">
        <v>3233</v>
      </c>
      <c r="D146" t="s">
        <v>3234</v>
      </c>
      <c r="E146" t="s">
        <v>3235</v>
      </c>
      <c r="F146" t="s">
        <v>3236</v>
      </c>
      <c r="G146" t="s">
        <v>2032</v>
      </c>
      <c r="H146" t="s">
        <v>2032</v>
      </c>
      <c r="I146" t="s">
        <v>2033</v>
      </c>
      <c r="J146">
        <v>53216</v>
      </c>
      <c r="K146" t="s">
        <v>3237</v>
      </c>
      <c r="L146" t="s">
        <v>3238</v>
      </c>
      <c r="M146" t="s">
        <v>3239</v>
      </c>
      <c r="N146" t="s">
        <v>3240</v>
      </c>
    </row>
    <row r="147" spans="3:15" x14ac:dyDescent="0.45">
      <c r="C147" t="s">
        <v>3241</v>
      </c>
      <c r="D147" t="s">
        <v>3242</v>
      </c>
      <c r="E147" t="s">
        <v>3243</v>
      </c>
      <c r="F147" t="s">
        <v>3244</v>
      </c>
      <c r="G147" t="s">
        <v>3245</v>
      </c>
      <c r="H147" t="s">
        <v>851</v>
      </c>
      <c r="I147" t="s">
        <v>784</v>
      </c>
      <c r="J147" t="s">
        <v>1947</v>
      </c>
      <c r="K147">
        <v>21655</v>
      </c>
      <c r="L147" t="s">
        <v>3246</v>
      </c>
      <c r="M147" t="s">
        <v>3247</v>
      </c>
      <c r="N147" t="s">
        <v>3248</v>
      </c>
      <c r="O147" t="s">
        <v>3249</v>
      </c>
    </row>
    <row r="148" spans="3:15" x14ac:dyDescent="0.45">
      <c r="C148" t="s">
        <v>3250</v>
      </c>
      <c r="D148" t="s">
        <v>3251</v>
      </c>
      <c r="E148" t="s">
        <v>3252</v>
      </c>
      <c r="F148" t="s">
        <v>3253</v>
      </c>
      <c r="G148" t="s">
        <v>2079</v>
      </c>
      <c r="H148" t="s">
        <v>2080</v>
      </c>
      <c r="I148" t="s">
        <v>2000</v>
      </c>
      <c r="J148">
        <v>75061</v>
      </c>
      <c r="K148" t="s">
        <v>3254</v>
      </c>
      <c r="L148" t="s">
        <v>3255</v>
      </c>
      <c r="M148" t="s">
        <v>3256</v>
      </c>
      <c r="N148" t="s">
        <v>3257</v>
      </c>
    </row>
    <row r="149" spans="3:15" x14ac:dyDescent="0.45">
      <c r="C149" t="s">
        <v>3258</v>
      </c>
      <c r="D149" t="s">
        <v>3259</v>
      </c>
      <c r="E149" t="s">
        <v>3260</v>
      </c>
      <c r="F149" t="s">
        <v>3261</v>
      </c>
      <c r="G149" t="s">
        <v>3262</v>
      </c>
      <c r="H149" t="s">
        <v>3263</v>
      </c>
      <c r="I149" t="s">
        <v>1978</v>
      </c>
      <c r="J149" t="s">
        <v>1924</v>
      </c>
      <c r="K149">
        <v>90212</v>
      </c>
      <c r="L149" t="s">
        <v>3264</v>
      </c>
      <c r="M149" t="s">
        <v>3265</v>
      </c>
      <c r="N149" t="s">
        <v>3266</v>
      </c>
      <c r="O149" t="s">
        <v>3267</v>
      </c>
    </row>
    <row r="150" spans="3:15" x14ac:dyDescent="0.45">
      <c r="C150" t="s">
        <v>3268</v>
      </c>
      <c r="D150" t="s">
        <v>3269</v>
      </c>
      <c r="E150" t="s">
        <v>3270</v>
      </c>
      <c r="F150" t="s">
        <v>3271</v>
      </c>
      <c r="G150" t="s">
        <v>3272</v>
      </c>
      <c r="H150" t="s">
        <v>2403</v>
      </c>
      <c r="I150" t="s">
        <v>1969</v>
      </c>
      <c r="J150">
        <v>11758</v>
      </c>
      <c r="K150" t="s">
        <v>3273</v>
      </c>
      <c r="L150" t="s">
        <v>3274</v>
      </c>
      <c r="M150" t="s">
        <v>3275</v>
      </c>
      <c r="N150" t="s">
        <v>3276</v>
      </c>
    </row>
    <row r="151" spans="3:15" x14ac:dyDescent="0.45">
      <c r="C151" t="s">
        <v>3277</v>
      </c>
      <c r="D151" t="s">
        <v>3278</v>
      </c>
      <c r="E151" t="s">
        <v>3279</v>
      </c>
      <c r="F151" t="s">
        <v>3280</v>
      </c>
      <c r="G151" t="s">
        <v>3281</v>
      </c>
      <c r="H151" t="s">
        <v>3135</v>
      </c>
      <c r="I151" t="s">
        <v>1874</v>
      </c>
      <c r="J151">
        <v>8401</v>
      </c>
      <c r="K151" t="s">
        <v>3282</v>
      </c>
      <c r="L151" t="s">
        <v>3283</v>
      </c>
      <c r="M151" t="s">
        <v>3284</v>
      </c>
      <c r="N151" t="s">
        <v>3285</v>
      </c>
    </row>
    <row r="152" spans="3:15" x14ac:dyDescent="0.45">
      <c r="C152" t="s">
        <v>3286</v>
      </c>
      <c r="D152" t="s">
        <v>3287</v>
      </c>
      <c r="E152" t="s">
        <v>3288</v>
      </c>
      <c r="F152" t="s">
        <v>3289</v>
      </c>
      <c r="G152" t="s">
        <v>3290</v>
      </c>
      <c r="H152" t="s">
        <v>968</v>
      </c>
      <c r="I152" t="s">
        <v>1894</v>
      </c>
      <c r="J152">
        <v>45203</v>
      </c>
      <c r="K152" t="s">
        <v>3291</v>
      </c>
      <c r="L152" t="s">
        <v>3292</v>
      </c>
      <c r="M152" t="s">
        <v>3293</v>
      </c>
      <c r="N152" t="s">
        <v>3294</v>
      </c>
    </row>
    <row r="153" spans="3:15" x14ac:dyDescent="0.45">
      <c r="C153" t="s">
        <v>3295</v>
      </c>
      <c r="D153" t="s">
        <v>1031</v>
      </c>
      <c r="E153" t="s">
        <v>3296</v>
      </c>
      <c r="F153" t="s">
        <v>3297</v>
      </c>
      <c r="G153" t="s">
        <v>3298</v>
      </c>
      <c r="H153" t="s">
        <v>3299</v>
      </c>
      <c r="I153" t="s">
        <v>3300</v>
      </c>
      <c r="J153" t="s">
        <v>2257</v>
      </c>
      <c r="K153">
        <v>97401</v>
      </c>
      <c r="L153" t="s">
        <v>3301</v>
      </c>
      <c r="M153" t="s">
        <v>3302</v>
      </c>
      <c r="N153" t="s">
        <v>3303</v>
      </c>
      <c r="O153" t="s">
        <v>3304</v>
      </c>
    </row>
    <row r="154" spans="3:15" x14ac:dyDescent="0.45">
      <c r="C154" t="s">
        <v>3305</v>
      </c>
      <c r="D154" t="s">
        <v>3306</v>
      </c>
      <c r="E154" t="s">
        <v>3307</v>
      </c>
      <c r="F154" t="s">
        <v>3308</v>
      </c>
      <c r="G154" t="s">
        <v>3309</v>
      </c>
      <c r="H154" t="s">
        <v>3310</v>
      </c>
      <c r="I154" t="s">
        <v>3311</v>
      </c>
      <c r="J154" t="s">
        <v>2551</v>
      </c>
      <c r="K154">
        <v>27577</v>
      </c>
      <c r="L154" t="s">
        <v>3312</v>
      </c>
      <c r="M154" t="s">
        <v>3313</v>
      </c>
      <c r="N154" t="s">
        <v>3314</v>
      </c>
      <c r="O154" t="s">
        <v>3315</v>
      </c>
    </row>
    <row r="155" spans="3:15" x14ac:dyDescent="0.45">
      <c r="C155" t="s">
        <v>3316</v>
      </c>
      <c r="D155" t="s">
        <v>3317</v>
      </c>
      <c r="E155" t="s">
        <v>3318</v>
      </c>
      <c r="F155" t="s">
        <v>3319</v>
      </c>
      <c r="G155" t="s">
        <v>2139</v>
      </c>
      <c r="H155" t="s">
        <v>2139</v>
      </c>
      <c r="I155" t="s">
        <v>1969</v>
      </c>
      <c r="J155">
        <v>10002</v>
      </c>
      <c r="K155" t="s">
        <v>3320</v>
      </c>
      <c r="L155" t="s">
        <v>3321</v>
      </c>
      <c r="M155" t="s">
        <v>3322</v>
      </c>
      <c r="N155" t="s">
        <v>3323</v>
      </c>
    </row>
    <row r="156" spans="3:15" x14ac:dyDescent="0.45">
      <c r="C156" t="s">
        <v>3324</v>
      </c>
      <c r="D156" t="s">
        <v>3325</v>
      </c>
      <c r="E156" t="s">
        <v>3326</v>
      </c>
      <c r="F156" t="s">
        <v>3327</v>
      </c>
      <c r="G156" t="s">
        <v>2009</v>
      </c>
      <c r="H156" t="s">
        <v>2010</v>
      </c>
      <c r="I156" t="s">
        <v>2011</v>
      </c>
      <c r="J156">
        <v>85017</v>
      </c>
      <c r="K156" t="s">
        <v>3328</v>
      </c>
      <c r="L156" t="s">
        <v>3329</v>
      </c>
      <c r="M156" t="s">
        <v>3330</v>
      </c>
      <c r="N156" t="s">
        <v>3331</v>
      </c>
    </row>
    <row r="157" spans="3:15" x14ac:dyDescent="0.45">
      <c r="C157" t="s">
        <v>3332</v>
      </c>
      <c r="D157" t="s">
        <v>3333</v>
      </c>
      <c r="E157" t="s">
        <v>3334</v>
      </c>
      <c r="F157" t="s">
        <v>3335</v>
      </c>
      <c r="G157" t="s">
        <v>2788</v>
      </c>
      <c r="H157" t="s">
        <v>2789</v>
      </c>
      <c r="I157" t="s">
        <v>2790</v>
      </c>
      <c r="J157">
        <v>46240</v>
      </c>
      <c r="K157" t="s">
        <v>3336</v>
      </c>
      <c r="L157" t="s">
        <v>3337</v>
      </c>
      <c r="M157" t="s">
        <v>3338</v>
      </c>
      <c r="N157" t="s">
        <v>3339</v>
      </c>
    </row>
    <row r="158" spans="3:15" x14ac:dyDescent="0.45">
      <c r="C158" t="s">
        <v>3340</v>
      </c>
      <c r="D158" t="s">
        <v>3341</v>
      </c>
      <c r="E158" t="s">
        <v>3342</v>
      </c>
      <c r="F158" t="s">
        <v>3343</v>
      </c>
      <c r="G158" t="s">
        <v>3344</v>
      </c>
      <c r="H158" t="s">
        <v>3345</v>
      </c>
      <c r="I158" t="s">
        <v>1969</v>
      </c>
      <c r="J158">
        <v>13214</v>
      </c>
      <c r="K158" t="s">
        <v>3346</v>
      </c>
      <c r="L158" t="s">
        <v>3347</v>
      </c>
      <c r="M158" t="s">
        <v>3348</v>
      </c>
      <c r="N158" t="s">
        <v>3349</v>
      </c>
    </row>
    <row r="159" spans="3:15" x14ac:dyDescent="0.45">
      <c r="C159" t="s">
        <v>3350</v>
      </c>
      <c r="D159" t="s">
        <v>3351</v>
      </c>
      <c r="E159" t="s">
        <v>3352</v>
      </c>
      <c r="F159" t="s">
        <v>3353</v>
      </c>
      <c r="G159" t="s">
        <v>3354</v>
      </c>
      <c r="H159" t="s">
        <v>3355</v>
      </c>
      <c r="I159" t="s">
        <v>1874</v>
      </c>
      <c r="J159">
        <v>8002</v>
      </c>
      <c r="K159" t="s">
        <v>3356</v>
      </c>
      <c r="L159" t="s">
        <v>3357</v>
      </c>
      <c r="M159" t="s">
        <v>3358</v>
      </c>
      <c r="N159" t="s">
        <v>3359</v>
      </c>
    </row>
    <row r="160" spans="3:15" x14ac:dyDescent="0.45">
      <c r="C160" t="s">
        <v>3360</v>
      </c>
      <c r="D160" t="s">
        <v>3361</v>
      </c>
      <c r="E160" t="s">
        <v>3362</v>
      </c>
      <c r="F160" t="s">
        <v>3363</v>
      </c>
      <c r="G160" t="s">
        <v>3364</v>
      </c>
      <c r="H160" t="s">
        <v>2403</v>
      </c>
      <c r="I160" t="s">
        <v>1969</v>
      </c>
      <c r="J160">
        <v>11530</v>
      </c>
      <c r="K160" t="s">
        <v>3365</v>
      </c>
      <c r="L160" t="s">
        <v>3366</v>
      </c>
      <c r="M160" t="s">
        <v>3367</v>
      </c>
      <c r="N160" t="s">
        <v>3368</v>
      </c>
    </row>
    <row r="161" spans="3:15" x14ac:dyDescent="0.45">
      <c r="C161" t="s">
        <v>3369</v>
      </c>
      <c r="D161" t="s">
        <v>3370</v>
      </c>
      <c r="E161" t="s">
        <v>3371</v>
      </c>
      <c r="F161" t="s">
        <v>3372</v>
      </c>
      <c r="G161" t="s">
        <v>3373</v>
      </c>
      <c r="H161" t="s">
        <v>3374</v>
      </c>
      <c r="I161" t="s">
        <v>3375</v>
      </c>
      <c r="J161" t="s">
        <v>3376</v>
      </c>
      <c r="K161">
        <v>72202</v>
      </c>
      <c r="L161" t="s">
        <v>3377</v>
      </c>
      <c r="M161" t="s">
        <v>3378</v>
      </c>
      <c r="N161" t="s">
        <v>3379</v>
      </c>
      <c r="O161" t="s">
        <v>3380</v>
      </c>
    </row>
    <row r="162" spans="3:15" x14ac:dyDescent="0.45">
      <c r="C162" t="s">
        <v>3381</v>
      </c>
      <c r="D162" t="s">
        <v>3382</v>
      </c>
      <c r="E162" t="s">
        <v>3383</v>
      </c>
      <c r="F162" t="s">
        <v>3384</v>
      </c>
      <c r="G162" t="s">
        <v>3385</v>
      </c>
      <c r="H162" t="s">
        <v>3386</v>
      </c>
      <c r="I162" t="s">
        <v>2307</v>
      </c>
      <c r="J162">
        <v>55101</v>
      </c>
      <c r="K162" t="s">
        <v>3387</v>
      </c>
      <c r="L162" t="s">
        <v>3388</v>
      </c>
      <c r="M162" t="s">
        <v>3389</v>
      </c>
      <c r="N162" t="s">
        <v>3390</v>
      </c>
    </row>
    <row r="163" spans="3:15" x14ac:dyDescent="0.45">
      <c r="C163" t="s">
        <v>3391</v>
      </c>
      <c r="D163" t="s">
        <v>3392</v>
      </c>
      <c r="E163" t="s">
        <v>3393</v>
      </c>
      <c r="F163" t="s">
        <v>3394</v>
      </c>
      <c r="G163" t="s">
        <v>2345</v>
      </c>
      <c r="H163" t="s">
        <v>2345</v>
      </c>
      <c r="I163" t="s">
        <v>1958</v>
      </c>
      <c r="J163">
        <v>19134</v>
      </c>
      <c r="K163" t="s">
        <v>3395</v>
      </c>
      <c r="L163" t="s">
        <v>3396</v>
      </c>
      <c r="M163" t="s">
        <v>3397</v>
      </c>
      <c r="N163" t="s">
        <v>3398</v>
      </c>
    </row>
    <row r="164" spans="3:15" x14ac:dyDescent="0.45">
      <c r="C164" t="s">
        <v>3399</v>
      </c>
      <c r="D164" t="s">
        <v>3400</v>
      </c>
      <c r="E164" t="s">
        <v>3401</v>
      </c>
      <c r="F164" t="s">
        <v>3402</v>
      </c>
      <c r="G164" t="s">
        <v>3403</v>
      </c>
      <c r="H164" t="s">
        <v>3404</v>
      </c>
      <c r="I164" t="s">
        <v>1850</v>
      </c>
      <c r="J164">
        <v>70360</v>
      </c>
      <c r="K164" t="s">
        <v>3405</v>
      </c>
      <c r="L164" t="s">
        <v>3406</v>
      </c>
      <c r="M164" t="s">
        <v>3407</v>
      </c>
      <c r="N164" t="s">
        <v>3408</v>
      </c>
    </row>
    <row r="165" spans="3:15" x14ac:dyDescent="0.45">
      <c r="C165" t="s">
        <v>3409</v>
      </c>
      <c r="D165" t="s">
        <v>3410</v>
      </c>
      <c r="E165" t="s">
        <v>3411</v>
      </c>
      <c r="F165" t="s">
        <v>3412</v>
      </c>
      <c r="G165" t="s">
        <v>3413</v>
      </c>
      <c r="H165" t="s">
        <v>1968</v>
      </c>
      <c r="I165" t="s">
        <v>1969</v>
      </c>
      <c r="J165">
        <v>11779</v>
      </c>
      <c r="K165" t="s">
        <v>3414</v>
      </c>
      <c r="L165" t="s">
        <v>3415</v>
      </c>
      <c r="M165" t="s">
        <v>3416</v>
      </c>
      <c r="N165" t="s">
        <v>3417</v>
      </c>
    </row>
    <row r="166" spans="3:15" x14ac:dyDescent="0.45">
      <c r="C166" t="s">
        <v>3418</v>
      </c>
      <c r="D166" t="s">
        <v>3419</v>
      </c>
      <c r="E166" t="s">
        <v>3420</v>
      </c>
      <c r="F166" t="s">
        <v>3421</v>
      </c>
      <c r="G166" t="s">
        <v>3422</v>
      </c>
      <c r="H166" t="s">
        <v>3422</v>
      </c>
      <c r="I166" t="s">
        <v>1924</v>
      </c>
      <c r="J166">
        <v>95827</v>
      </c>
      <c r="K166" t="s">
        <v>3423</v>
      </c>
      <c r="L166" t="s">
        <v>3424</v>
      </c>
      <c r="M166" t="s">
        <v>3425</v>
      </c>
      <c r="N166" t="s">
        <v>3426</v>
      </c>
    </row>
    <row r="167" spans="3:15" x14ac:dyDescent="0.45">
      <c r="C167" t="s">
        <v>3427</v>
      </c>
      <c r="D167" t="s">
        <v>3428</v>
      </c>
      <c r="E167" t="s">
        <v>3429</v>
      </c>
      <c r="F167" t="s">
        <v>3430</v>
      </c>
      <c r="G167" t="s">
        <v>2530</v>
      </c>
      <c r="H167" t="s">
        <v>753</v>
      </c>
      <c r="I167" t="s">
        <v>2531</v>
      </c>
      <c r="J167">
        <v>83704</v>
      </c>
      <c r="K167" t="s">
        <v>3431</v>
      </c>
      <c r="L167" t="s">
        <v>3432</v>
      </c>
      <c r="M167" t="s">
        <v>3433</v>
      </c>
      <c r="N167" t="s">
        <v>3434</v>
      </c>
    </row>
    <row r="168" spans="3:15" x14ac:dyDescent="0.45">
      <c r="C168" t="s">
        <v>3435</v>
      </c>
      <c r="D168" t="s">
        <v>3436</v>
      </c>
      <c r="E168" t="s">
        <v>3437</v>
      </c>
      <c r="F168" t="s">
        <v>3438</v>
      </c>
      <c r="G168" t="s">
        <v>3439</v>
      </c>
      <c r="H168" t="s">
        <v>3440</v>
      </c>
      <c r="I168" t="s">
        <v>2000</v>
      </c>
      <c r="J168">
        <v>78664</v>
      </c>
      <c r="K168" t="s">
        <v>3441</v>
      </c>
      <c r="L168" t="s">
        <v>3442</v>
      </c>
      <c r="M168" t="s">
        <v>3443</v>
      </c>
      <c r="N168" t="s">
        <v>3444</v>
      </c>
    </row>
    <row r="169" spans="3:15" x14ac:dyDescent="0.45">
      <c r="C169" t="s">
        <v>3445</v>
      </c>
      <c r="D169" t="s">
        <v>3446</v>
      </c>
      <c r="E169" t="s">
        <v>945</v>
      </c>
      <c r="F169" t="s">
        <v>3447</v>
      </c>
      <c r="G169" t="s">
        <v>3448</v>
      </c>
      <c r="H169" t="s">
        <v>2345</v>
      </c>
      <c r="I169" t="s">
        <v>2345</v>
      </c>
      <c r="J169" t="s">
        <v>1958</v>
      </c>
      <c r="K169">
        <v>19123</v>
      </c>
      <c r="L169" t="s">
        <v>3449</v>
      </c>
      <c r="M169" t="s">
        <v>3450</v>
      </c>
      <c r="N169" t="s">
        <v>3451</v>
      </c>
      <c r="O169" t="s">
        <v>3452</v>
      </c>
    </row>
    <row r="170" spans="3:15" x14ac:dyDescent="0.45">
      <c r="C170" t="s">
        <v>3453</v>
      </c>
      <c r="D170" t="s">
        <v>3454</v>
      </c>
      <c r="E170" t="s">
        <v>960</v>
      </c>
      <c r="F170" t="s">
        <v>3455</v>
      </c>
      <c r="G170" t="s">
        <v>3456</v>
      </c>
      <c r="H170" t="s">
        <v>3457</v>
      </c>
      <c r="I170" t="s">
        <v>3458</v>
      </c>
      <c r="J170" t="s">
        <v>2846</v>
      </c>
      <c r="K170">
        <v>96720</v>
      </c>
      <c r="L170" t="s">
        <v>3459</v>
      </c>
      <c r="M170" t="s">
        <v>3460</v>
      </c>
      <c r="N170" t="s">
        <v>3461</v>
      </c>
      <c r="O170" t="s">
        <v>3462</v>
      </c>
    </row>
    <row r="171" spans="3:15" x14ac:dyDescent="0.45">
      <c r="C171" t="s">
        <v>3463</v>
      </c>
      <c r="D171" t="s">
        <v>3464</v>
      </c>
      <c r="E171" t="s">
        <v>3465</v>
      </c>
      <c r="F171" t="s">
        <v>3466</v>
      </c>
      <c r="G171" t="s">
        <v>3467</v>
      </c>
      <c r="H171" t="s">
        <v>3468</v>
      </c>
      <c r="I171" t="s">
        <v>3469</v>
      </c>
      <c r="J171">
        <v>89502</v>
      </c>
      <c r="K171" t="s">
        <v>3470</v>
      </c>
      <c r="L171" t="s">
        <v>3471</v>
      </c>
      <c r="M171" t="s">
        <v>3472</v>
      </c>
      <c r="N171" t="s">
        <v>3473</v>
      </c>
    </row>
    <row r="172" spans="3:15" x14ac:dyDescent="0.45">
      <c r="C172" t="s">
        <v>3474</v>
      </c>
      <c r="D172" t="s">
        <v>3475</v>
      </c>
      <c r="E172" t="s">
        <v>3476</v>
      </c>
      <c r="F172" t="s">
        <v>3477</v>
      </c>
      <c r="G172" t="s">
        <v>3478</v>
      </c>
      <c r="H172" t="s">
        <v>3479</v>
      </c>
      <c r="I172" t="s">
        <v>897</v>
      </c>
      <c r="J172" t="s">
        <v>1913</v>
      </c>
      <c r="K172">
        <v>60090</v>
      </c>
      <c r="L172" t="s">
        <v>3480</v>
      </c>
      <c r="M172" t="s">
        <v>3481</v>
      </c>
      <c r="N172" t="s">
        <v>3482</v>
      </c>
      <c r="O172" t="s">
        <v>3483</v>
      </c>
    </row>
    <row r="173" spans="3:15" x14ac:dyDescent="0.45">
      <c r="C173" t="s">
        <v>3484</v>
      </c>
      <c r="D173" t="s">
        <v>3485</v>
      </c>
      <c r="E173" t="s">
        <v>3486</v>
      </c>
      <c r="F173" t="s">
        <v>3487</v>
      </c>
      <c r="G173" t="s">
        <v>3488</v>
      </c>
      <c r="H173" t="s">
        <v>989</v>
      </c>
      <c r="I173" t="s">
        <v>1874</v>
      </c>
      <c r="J173">
        <v>7869</v>
      </c>
      <c r="K173" t="s">
        <v>3489</v>
      </c>
      <c r="L173" t="s">
        <v>3490</v>
      </c>
      <c r="M173" t="s">
        <v>3491</v>
      </c>
      <c r="N173" t="s">
        <v>3492</v>
      </c>
    </row>
    <row r="174" spans="3:15" x14ac:dyDescent="0.45">
      <c r="C174" t="s">
        <v>3493</v>
      </c>
      <c r="D174" t="s">
        <v>3494</v>
      </c>
      <c r="E174" t="s">
        <v>3495</v>
      </c>
      <c r="F174" t="s">
        <v>3496</v>
      </c>
      <c r="G174" t="s">
        <v>3497</v>
      </c>
      <c r="H174" t="s">
        <v>3497</v>
      </c>
      <c r="I174" t="s">
        <v>2374</v>
      </c>
      <c r="J174">
        <v>29301</v>
      </c>
      <c r="K174" t="s">
        <v>3498</v>
      </c>
      <c r="L174" t="s">
        <v>3499</v>
      </c>
      <c r="M174" t="s">
        <v>3500</v>
      </c>
      <c r="N174" t="s">
        <v>3501</v>
      </c>
    </row>
    <row r="175" spans="3:15" x14ac:dyDescent="0.45">
      <c r="C175" t="s">
        <v>3502</v>
      </c>
      <c r="D175" t="s">
        <v>3503</v>
      </c>
      <c r="E175" t="s">
        <v>3504</v>
      </c>
      <c r="F175" t="s">
        <v>3505</v>
      </c>
      <c r="G175" t="s">
        <v>3506</v>
      </c>
      <c r="H175" t="s">
        <v>3507</v>
      </c>
      <c r="I175" t="s">
        <v>946</v>
      </c>
      <c r="J175" t="s">
        <v>1947</v>
      </c>
      <c r="K175">
        <v>21074</v>
      </c>
      <c r="L175" t="s">
        <v>3508</v>
      </c>
      <c r="M175" t="s">
        <v>3509</v>
      </c>
      <c r="N175" t="s">
        <v>3510</v>
      </c>
      <c r="O175" t="s">
        <v>3511</v>
      </c>
    </row>
    <row r="176" spans="3:15" x14ac:dyDescent="0.45">
      <c r="C176" t="s">
        <v>3512</v>
      </c>
      <c r="D176" t="s">
        <v>3513</v>
      </c>
      <c r="E176" t="s">
        <v>3514</v>
      </c>
      <c r="F176" t="s">
        <v>3515</v>
      </c>
      <c r="G176" t="s">
        <v>3516</v>
      </c>
      <c r="H176" t="s">
        <v>3517</v>
      </c>
      <c r="I176" t="s">
        <v>3518</v>
      </c>
      <c r="J176" t="s">
        <v>1969</v>
      </c>
      <c r="K176">
        <v>10553</v>
      </c>
      <c r="L176" t="s">
        <v>3519</v>
      </c>
      <c r="M176" t="s">
        <v>3520</v>
      </c>
      <c r="N176" t="s">
        <v>3521</v>
      </c>
      <c r="O176" t="s">
        <v>3522</v>
      </c>
    </row>
    <row r="177" spans="3:15" x14ac:dyDescent="0.45">
      <c r="C177" t="s">
        <v>3523</v>
      </c>
      <c r="D177" t="s">
        <v>3524</v>
      </c>
      <c r="E177" t="s">
        <v>3525</v>
      </c>
      <c r="F177" t="s">
        <v>3526</v>
      </c>
      <c r="G177" t="s">
        <v>2139</v>
      </c>
      <c r="H177" t="s">
        <v>2139</v>
      </c>
      <c r="I177" t="s">
        <v>1969</v>
      </c>
      <c r="J177">
        <v>10011</v>
      </c>
      <c r="K177" t="s">
        <v>3527</v>
      </c>
      <c r="L177" t="s">
        <v>3528</v>
      </c>
      <c r="M177" t="s">
        <v>3529</v>
      </c>
      <c r="N177" t="s">
        <v>3530</v>
      </c>
    </row>
    <row r="178" spans="3:15" x14ac:dyDescent="0.45">
      <c r="C178" t="s">
        <v>3531</v>
      </c>
      <c r="D178" t="s">
        <v>3532</v>
      </c>
      <c r="E178" t="s">
        <v>3533</v>
      </c>
      <c r="F178" t="s">
        <v>3534</v>
      </c>
      <c r="G178" t="s">
        <v>3535</v>
      </c>
      <c r="H178" t="s">
        <v>2666</v>
      </c>
      <c r="I178" t="s">
        <v>1924</v>
      </c>
      <c r="J178">
        <v>94710</v>
      </c>
      <c r="K178" t="s">
        <v>3536</v>
      </c>
      <c r="L178" t="s">
        <v>3537</v>
      </c>
      <c r="M178" t="s">
        <v>3538</v>
      </c>
      <c r="N178" t="s">
        <v>3539</v>
      </c>
    </row>
    <row r="179" spans="3:15" x14ac:dyDescent="0.45">
      <c r="C179" t="s">
        <v>3540</v>
      </c>
      <c r="D179" t="s">
        <v>3541</v>
      </c>
      <c r="E179" t="s">
        <v>3542</v>
      </c>
      <c r="F179" t="s">
        <v>3543</v>
      </c>
      <c r="G179" t="s">
        <v>2571</v>
      </c>
      <c r="H179" t="s">
        <v>2099</v>
      </c>
      <c r="I179" t="s">
        <v>2317</v>
      </c>
      <c r="J179">
        <v>1742</v>
      </c>
      <c r="K179" t="s">
        <v>3544</v>
      </c>
      <c r="L179" t="s">
        <v>3545</v>
      </c>
      <c r="M179" t="s">
        <v>3546</v>
      </c>
      <c r="N179" t="s">
        <v>3547</v>
      </c>
    </row>
    <row r="180" spans="3:15" x14ac:dyDescent="0.45">
      <c r="C180" t="s">
        <v>2691</v>
      </c>
      <c r="D180" t="s">
        <v>3548</v>
      </c>
      <c r="E180" t="s">
        <v>3549</v>
      </c>
      <c r="F180" t="s">
        <v>3550</v>
      </c>
      <c r="G180" t="s">
        <v>2540</v>
      </c>
      <c r="H180" t="s">
        <v>2540</v>
      </c>
      <c r="I180" t="s">
        <v>1924</v>
      </c>
      <c r="J180">
        <v>94104</v>
      </c>
      <c r="K180" t="s">
        <v>3551</v>
      </c>
      <c r="L180" t="s">
        <v>3552</v>
      </c>
      <c r="M180" t="s">
        <v>3553</v>
      </c>
      <c r="N180" t="s">
        <v>3554</v>
      </c>
    </row>
    <row r="181" spans="3:15" x14ac:dyDescent="0.45">
      <c r="C181" t="s">
        <v>3555</v>
      </c>
      <c r="D181" t="s">
        <v>3556</v>
      </c>
      <c r="E181" t="s">
        <v>3557</v>
      </c>
      <c r="F181" t="s">
        <v>3558</v>
      </c>
      <c r="G181" t="s">
        <v>3559</v>
      </c>
      <c r="H181" t="s">
        <v>2179</v>
      </c>
      <c r="I181" t="s">
        <v>1874</v>
      </c>
      <c r="J181">
        <v>7652</v>
      </c>
      <c r="K181" t="s">
        <v>3560</v>
      </c>
      <c r="L181" t="s">
        <v>3561</v>
      </c>
      <c r="M181" t="s">
        <v>3562</v>
      </c>
      <c r="N181" t="s">
        <v>3563</v>
      </c>
    </row>
    <row r="182" spans="3:15" x14ac:dyDescent="0.45">
      <c r="C182" t="s">
        <v>3564</v>
      </c>
      <c r="D182" t="s">
        <v>3565</v>
      </c>
      <c r="E182" t="s">
        <v>3566</v>
      </c>
      <c r="F182" t="s">
        <v>3567</v>
      </c>
      <c r="G182" t="s">
        <v>3568</v>
      </c>
      <c r="H182" t="s">
        <v>3569</v>
      </c>
      <c r="I182" t="s">
        <v>2572</v>
      </c>
      <c r="J182" t="s">
        <v>1924</v>
      </c>
      <c r="K182">
        <v>94561</v>
      </c>
      <c r="L182" t="s">
        <v>3570</v>
      </c>
      <c r="M182" t="s">
        <v>3571</v>
      </c>
      <c r="N182" t="s">
        <v>3572</v>
      </c>
      <c r="O182" t="s">
        <v>3573</v>
      </c>
    </row>
    <row r="183" spans="3:15" x14ac:dyDescent="0.45">
      <c r="C183" t="s">
        <v>3574</v>
      </c>
      <c r="D183" t="s">
        <v>3575</v>
      </c>
      <c r="E183" t="s">
        <v>3576</v>
      </c>
      <c r="F183" t="s">
        <v>3577</v>
      </c>
      <c r="G183" t="s">
        <v>1912</v>
      </c>
      <c r="H183" t="s">
        <v>897</v>
      </c>
      <c r="I183" t="s">
        <v>1913</v>
      </c>
      <c r="J183">
        <v>60623</v>
      </c>
      <c r="K183" t="s">
        <v>3578</v>
      </c>
      <c r="L183" t="s">
        <v>3579</v>
      </c>
      <c r="M183" t="s">
        <v>3580</v>
      </c>
      <c r="N183" t="s">
        <v>3581</v>
      </c>
    </row>
    <row r="184" spans="3:15" x14ac:dyDescent="0.45">
      <c r="C184" t="s">
        <v>3582</v>
      </c>
      <c r="D184" t="s">
        <v>3583</v>
      </c>
      <c r="E184" t="s">
        <v>3584</v>
      </c>
      <c r="F184" t="s">
        <v>3585</v>
      </c>
      <c r="G184" t="s">
        <v>3586</v>
      </c>
      <c r="H184" t="s">
        <v>2610</v>
      </c>
      <c r="I184" t="s">
        <v>1874</v>
      </c>
      <c r="J184">
        <v>7009</v>
      </c>
      <c r="K184" t="s">
        <v>3587</v>
      </c>
      <c r="L184" t="s">
        <v>3588</v>
      </c>
      <c r="M184" t="s">
        <v>3589</v>
      </c>
      <c r="N184" t="s">
        <v>3590</v>
      </c>
    </row>
    <row r="185" spans="3:15" x14ac:dyDescent="0.45">
      <c r="C185" t="s">
        <v>3591</v>
      </c>
      <c r="D185" t="s">
        <v>3592</v>
      </c>
      <c r="E185" t="s">
        <v>3593</v>
      </c>
      <c r="F185" t="s">
        <v>3594</v>
      </c>
      <c r="G185" t="s">
        <v>3595</v>
      </c>
      <c r="H185" t="s">
        <v>3596</v>
      </c>
      <c r="I185" t="s">
        <v>1894</v>
      </c>
      <c r="J185">
        <v>43551</v>
      </c>
      <c r="K185" t="s">
        <v>3597</v>
      </c>
      <c r="L185" t="s">
        <v>3598</v>
      </c>
      <c r="M185" t="s">
        <v>3599</v>
      </c>
      <c r="N185" t="s">
        <v>3600</v>
      </c>
    </row>
    <row r="186" spans="3:15" x14ac:dyDescent="0.45">
      <c r="C186" t="s">
        <v>1845</v>
      </c>
      <c r="D186" t="s">
        <v>3601</v>
      </c>
      <c r="E186" t="s">
        <v>3602</v>
      </c>
      <c r="F186" t="s">
        <v>3603</v>
      </c>
      <c r="G186" t="s">
        <v>2695</v>
      </c>
      <c r="H186" t="s">
        <v>1978</v>
      </c>
      <c r="I186" t="s">
        <v>1924</v>
      </c>
      <c r="J186">
        <v>90248</v>
      </c>
      <c r="K186" t="s">
        <v>3604</v>
      </c>
      <c r="L186" t="s">
        <v>3605</v>
      </c>
      <c r="M186" t="s">
        <v>3606</v>
      </c>
      <c r="N186" t="s">
        <v>3607</v>
      </c>
    </row>
    <row r="187" spans="3:15" x14ac:dyDescent="0.45">
      <c r="C187" t="s">
        <v>3608</v>
      </c>
      <c r="D187" t="s">
        <v>3609</v>
      </c>
      <c r="E187" t="s">
        <v>3610</v>
      </c>
      <c r="F187" t="s">
        <v>3611</v>
      </c>
      <c r="G187" t="s">
        <v>3612</v>
      </c>
      <c r="H187" t="s">
        <v>3613</v>
      </c>
      <c r="I187" t="s">
        <v>2287</v>
      </c>
      <c r="J187">
        <v>34448</v>
      </c>
      <c r="K187" t="s">
        <v>3614</v>
      </c>
      <c r="L187" t="s">
        <v>3615</v>
      </c>
      <c r="M187" t="s">
        <v>3616</v>
      </c>
      <c r="N187" t="s">
        <v>3617</v>
      </c>
    </row>
    <row r="188" spans="3:15" x14ac:dyDescent="0.45">
      <c r="C188" t="s">
        <v>3618</v>
      </c>
      <c r="D188" t="s">
        <v>3619</v>
      </c>
      <c r="E188" t="s">
        <v>3620</v>
      </c>
      <c r="F188" t="s">
        <v>3621</v>
      </c>
      <c r="G188" t="s">
        <v>1923</v>
      </c>
      <c r="H188" t="s">
        <v>1923</v>
      </c>
      <c r="I188" t="s">
        <v>1924</v>
      </c>
      <c r="J188">
        <v>95054</v>
      </c>
      <c r="K188" t="s">
        <v>3622</v>
      </c>
      <c r="L188" t="s">
        <v>3623</v>
      </c>
      <c r="M188" t="s">
        <v>3624</v>
      </c>
      <c r="N188" t="s">
        <v>3625</v>
      </c>
    </row>
    <row r="189" spans="3:15" x14ac:dyDescent="0.45">
      <c r="C189" t="s">
        <v>3626</v>
      </c>
      <c r="D189" t="s">
        <v>3627</v>
      </c>
      <c r="E189" t="s">
        <v>3628</v>
      </c>
      <c r="F189" t="s">
        <v>3629</v>
      </c>
      <c r="G189" t="s">
        <v>3630</v>
      </c>
      <c r="H189" t="s">
        <v>3631</v>
      </c>
      <c r="I189" t="s">
        <v>1958</v>
      </c>
      <c r="J189">
        <v>18201</v>
      </c>
      <c r="K189" t="s">
        <v>3632</v>
      </c>
      <c r="L189" t="s">
        <v>3633</v>
      </c>
      <c r="M189" t="s">
        <v>3634</v>
      </c>
      <c r="N189" t="s">
        <v>3635</v>
      </c>
    </row>
    <row r="190" spans="3:15" x14ac:dyDescent="0.45">
      <c r="C190" t="s">
        <v>3636</v>
      </c>
      <c r="D190" t="s">
        <v>3637</v>
      </c>
      <c r="E190" t="s">
        <v>3638</v>
      </c>
      <c r="F190" t="s">
        <v>3639</v>
      </c>
      <c r="G190" t="s">
        <v>3640</v>
      </c>
      <c r="H190" t="s">
        <v>3641</v>
      </c>
      <c r="I190" t="s">
        <v>3642</v>
      </c>
      <c r="J190" t="s">
        <v>1874</v>
      </c>
      <c r="K190">
        <v>7304</v>
      </c>
      <c r="L190" t="s">
        <v>3643</v>
      </c>
      <c r="M190" t="s">
        <v>3644</v>
      </c>
      <c r="N190" t="s">
        <v>3645</v>
      </c>
      <c r="O190" t="s">
        <v>3646</v>
      </c>
    </row>
    <row r="191" spans="3:15" x14ac:dyDescent="0.45">
      <c r="C191" t="s">
        <v>3647</v>
      </c>
      <c r="D191" t="s">
        <v>3648</v>
      </c>
      <c r="E191" t="s">
        <v>3649</v>
      </c>
      <c r="F191" t="s">
        <v>3650</v>
      </c>
      <c r="G191" t="s">
        <v>3651</v>
      </c>
      <c r="H191" t="s">
        <v>2572</v>
      </c>
      <c r="I191" t="s">
        <v>1924</v>
      </c>
      <c r="J191">
        <v>94583</v>
      </c>
      <c r="K191" t="s">
        <v>3652</v>
      </c>
      <c r="L191" t="s">
        <v>3653</v>
      </c>
      <c r="M191" t="s">
        <v>3654</v>
      </c>
      <c r="N191" t="s">
        <v>3655</v>
      </c>
    </row>
    <row r="192" spans="3:15" x14ac:dyDescent="0.45">
      <c r="C192" t="s">
        <v>3656</v>
      </c>
      <c r="D192" t="s">
        <v>3657</v>
      </c>
      <c r="E192" t="s">
        <v>3658</v>
      </c>
      <c r="F192" t="s">
        <v>3659</v>
      </c>
      <c r="G192" t="s">
        <v>3660</v>
      </c>
      <c r="H192" t="s">
        <v>3661</v>
      </c>
      <c r="I192" t="s">
        <v>1874</v>
      </c>
      <c r="J192">
        <v>8807</v>
      </c>
      <c r="K192" t="s">
        <v>3662</v>
      </c>
      <c r="L192" t="s">
        <v>3663</v>
      </c>
      <c r="M192" t="s">
        <v>3664</v>
      </c>
      <c r="N192" t="s">
        <v>3665</v>
      </c>
    </row>
    <row r="193" spans="3:15" x14ac:dyDescent="0.45">
      <c r="C193" t="s">
        <v>3666</v>
      </c>
      <c r="D193" t="s">
        <v>3667</v>
      </c>
      <c r="E193" t="s">
        <v>3668</v>
      </c>
      <c r="F193" t="s">
        <v>3669</v>
      </c>
      <c r="G193" t="s">
        <v>3670</v>
      </c>
      <c r="H193" t="s">
        <v>1968</v>
      </c>
      <c r="I193" t="s">
        <v>1969</v>
      </c>
      <c r="J193">
        <v>11716</v>
      </c>
      <c r="K193" t="s">
        <v>3671</v>
      </c>
      <c r="L193" t="s">
        <v>3672</v>
      </c>
      <c r="M193" t="s">
        <v>3673</v>
      </c>
      <c r="N193" t="s">
        <v>3674</v>
      </c>
    </row>
    <row r="194" spans="3:15" x14ac:dyDescent="0.45">
      <c r="C194" t="s">
        <v>3675</v>
      </c>
      <c r="D194" t="s">
        <v>3676</v>
      </c>
      <c r="E194" t="s">
        <v>3677</v>
      </c>
      <c r="F194" t="s">
        <v>3678</v>
      </c>
      <c r="G194" t="s">
        <v>2977</v>
      </c>
      <c r="H194" t="s">
        <v>2226</v>
      </c>
      <c r="I194" t="s">
        <v>1924</v>
      </c>
      <c r="J194">
        <v>91362</v>
      </c>
      <c r="K194" t="s">
        <v>3679</v>
      </c>
      <c r="L194" t="s">
        <v>3680</v>
      </c>
      <c r="M194" t="s">
        <v>3681</v>
      </c>
      <c r="N194" t="s">
        <v>3682</v>
      </c>
    </row>
    <row r="195" spans="3:15" x14ac:dyDescent="0.45">
      <c r="C195" t="s">
        <v>3683</v>
      </c>
      <c r="D195" t="s">
        <v>3684</v>
      </c>
      <c r="E195" t="s">
        <v>3685</v>
      </c>
      <c r="F195" t="s">
        <v>3686</v>
      </c>
      <c r="G195" t="s">
        <v>3687</v>
      </c>
      <c r="H195" t="s">
        <v>3661</v>
      </c>
      <c r="I195" t="s">
        <v>1874</v>
      </c>
      <c r="J195">
        <v>8876</v>
      </c>
      <c r="K195" t="s">
        <v>3688</v>
      </c>
      <c r="L195" t="s">
        <v>3689</v>
      </c>
      <c r="M195" t="s">
        <v>3690</v>
      </c>
      <c r="N195" t="s">
        <v>3691</v>
      </c>
    </row>
    <row r="196" spans="3:15" x14ac:dyDescent="0.45">
      <c r="C196" t="s">
        <v>3692</v>
      </c>
      <c r="D196" t="s">
        <v>3693</v>
      </c>
      <c r="E196" t="s">
        <v>3694</v>
      </c>
      <c r="F196" t="s">
        <v>3695</v>
      </c>
      <c r="G196" t="s">
        <v>3696</v>
      </c>
      <c r="H196" t="s">
        <v>2885</v>
      </c>
      <c r="I196" t="s">
        <v>2257</v>
      </c>
      <c r="J196">
        <v>97005</v>
      </c>
      <c r="K196" t="s">
        <v>3697</v>
      </c>
      <c r="L196" t="s">
        <v>3698</v>
      </c>
      <c r="M196" t="s">
        <v>3699</v>
      </c>
      <c r="N196" t="s">
        <v>3700</v>
      </c>
    </row>
    <row r="197" spans="3:15" x14ac:dyDescent="0.45">
      <c r="C197" t="s">
        <v>3701</v>
      </c>
      <c r="D197" t="s">
        <v>3702</v>
      </c>
      <c r="E197" t="s">
        <v>3703</v>
      </c>
      <c r="F197" t="s">
        <v>3704</v>
      </c>
      <c r="G197" t="s">
        <v>3705</v>
      </c>
      <c r="H197" t="s">
        <v>3706</v>
      </c>
      <c r="I197" t="s">
        <v>2789</v>
      </c>
      <c r="J197" t="s">
        <v>2257</v>
      </c>
      <c r="K197">
        <v>97302</v>
      </c>
      <c r="L197" t="s">
        <v>3707</v>
      </c>
      <c r="M197" t="s">
        <v>3708</v>
      </c>
      <c r="N197" t="s">
        <v>3709</v>
      </c>
      <c r="O197" t="s">
        <v>3710</v>
      </c>
    </row>
    <row r="198" spans="3:15" x14ac:dyDescent="0.45">
      <c r="C198" t="s">
        <v>3711</v>
      </c>
      <c r="D198" t="s">
        <v>3712</v>
      </c>
      <c r="E198" t="s">
        <v>3713</v>
      </c>
      <c r="F198" t="s">
        <v>3714</v>
      </c>
      <c r="G198" t="s">
        <v>3715</v>
      </c>
      <c r="H198" t="s">
        <v>3716</v>
      </c>
      <c r="I198" t="s">
        <v>3717</v>
      </c>
      <c r="J198" t="s">
        <v>1874</v>
      </c>
      <c r="K198">
        <v>8077</v>
      </c>
      <c r="L198" t="s">
        <v>3718</v>
      </c>
      <c r="M198" t="s">
        <v>3719</v>
      </c>
      <c r="N198" t="s">
        <v>3720</v>
      </c>
      <c r="O198" t="s">
        <v>3721</v>
      </c>
    </row>
    <row r="199" spans="3:15" x14ac:dyDescent="0.45">
      <c r="C199" t="s">
        <v>3722</v>
      </c>
      <c r="D199" t="s">
        <v>3723</v>
      </c>
      <c r="E199" t="s">
        <v>3724</v>
      </c>
      <c r="F199" t="s">
        <v>3725</v>
      </c>
      <c r="G199" t="s">
        <v>3726</v>
      </c>
      <c r="H199" t="s">
        <v>957</v>
      </c>
      <c r="I199" t="s">
        <v>2996</v>
      </c>
      <c r="J199">
        <v>30135</v>
      </c>
      <c r="K199" t="s">
        <v>3727</v>
      </c>
      <c r="L199" t="s">
        <v>3728</v>
      </c>
      <c r="M199" t="s">
        <v>3729</v>
      </c>
      <c r="N199" t="s">
        <v>3730</v>
      </c>
    </row>
    <row r="200" spans="3:15" x14ac:dyDescent="0.45">
      <c r="C200" t="s">
        <v>3731</v>
      </c>
      <c r="D200" t="s">
        <v>3732</v>
      </c>
      <c r="E200" t="s">
        <v>3733</v>
      </c>
      <c r="F200" t="s">
        <v>3734</v>
      </c>
      <c r="G200" t="s">
        <v>2655</v>
      </c>
      <c r="H200" t="s">
        <v>2656</v>
      </c>
      <c r="I200" t="s">
        <v>2287</v>
      </c>
      <c r="J200">
        <v>32216</v>
      </c>
      <c r="K200" t="s">
        <v>3735</v>
      </c>
      <c r="L200" t="s">
        <v>3736</v>
      </c>
      <c r="M200" t="s">
        <v>3737</v>
      </c>
      <c r="N200" t="s">
        <v>3738</v>
      </c>
    </row>
    <row r="201" spans="3:15" x14ac:dyDescent="0.45">
      <c r="C201" t="s">
        <v>3739</v>
      </c>
      <c r="D201" t="s">
        <v>3740</v>
      </c>
      <c r="E201" t="s">
        <v>3037</v>
      </c>
      <c r="F201" t="s">
        <v>3741</v>
      </c>
      <c r="G201" t="s">
        <v>3742</v>
      </c>
      <c r="H201" t="s">
        <v>3743</v>
      </c>
      <c r="I201" t="s">
        <v>3744</v>
      </c>
      <c r="J201" t="s">
        <v>3745</v>
      </c>
      <c r="K201">
        <v>4401</v>
      </c>
      <c r="L201" t="s">
        <v>3746</v>
      </c>
      <c r="M201" t="s">
        <v>3747</v>
      </c>
      <c r="N201" t="s">
        <v>3748</v>
      </c>
      <c r="O201" t="s">
        <v>3749</v>
      </c>
    </row>
    <row r="202" spans="3:15" x14ac:dyDescent="0.45">
      <c r="C202" t="s">
        <v>941</v>
      </c>
      <c r="D202" t="s">
        <v>3750</v>
      </c>
      <c r="E202" t="s">
        <v>3751</v>
      </c>
      <c r="F202" t="s">
        <v>3752</v>
      </c>
      <c r="G202" t="s">
        <v>3753</v>
      </c>
      <c r="H202" t="s">
        <v>2686</v>
      </c>
      <c r="I202" t="s">
        <v>2000</v>
      </c>
      <c r="J202">
        <v>76060</v>
      </c>
      <c r="K202" t="s">
        <v>3754</v>
      </c>
      <c r="L202" t="s">
        <v>3755</v>
      </c>
      <c r="M202" t="s">
        <v>3756</v>
      </c>
      <c r="N202" t="s">
        <v>3757</v>
      </c>
    </row>
    <row r="203" spans="3:15" x14ac:dyDescent="0.45">
      <c r="C203" t="s">
        <v>3758</v>
      </c>
      <c r="D203" t="s">
        <v>3759</v>
      </c>
      <c r="E203" t="s">
        <v>3760</v>
      </c>
      <c r="F203" t="s">
        <v>3761</v>
      </c>
      <c r="G203" t="s">
        <v>3762</v>
      </c>
      <c r="H203" t="s">
        <v>2511</v>
      </c>
      <c r="I203" t="s">
        <v>1969</v>
      </c>
      <c r="J203">
        <v>14228</v>
      </c>
      <c r="K203" t="s">
        <v>3763</v>
      </c>
      <c r="L203" t="s">
        <v>3764</v>
      </c>
      <c r="M203" t="s">
        <v>3765</v>
      </c>
      <c r="N203" t="s">
        <v>3766</v>
      </c>
    </row>
    <row r="204" spans="3:15" x14ac:dyDescent="0.45">
      <c r="C204" t="s">
        <v>3767</v>
      </c>
      <c r="D204" t="s">
        <v>3768</v>
      </c>
      <c r="E204" t="s">
        <v>3769</v>
      </c>
      <c r="F204" t="s">
        <v>3770</v>
      </c>
      <c r="G204" t="s">
        <v>3771</v>
      </c>
      <c r="H204" t="s">
        <v>2286</v>
      </c>
      <c r="I204" t="s">
        <v>2287</v>
      </c>
      <c r="J204">
        <v>33054</v>
      </c>
      <c r="K204" t="s">
        <v>3772</v>
      </c>
      <c r="L204" t="s">
        <v>3773</v>
      </c>
      <c r="M204" t="s">
        <v>3774</v>
      </c>
      <c r="N204" t="s">
        <v>3775</v>
      </c>
    </row>
    <row r="205" spans="3:15" x14ac:dyDescent="0.45">
      <c r="C205" t="s">
        <v>3776</v>
      </c>
      <c r="D205" t="s">
        <v>3777</v>
      </c>
      <c r="E205" t="s">
        <v>3778</v>
      </c>
      <c r="F205" t="s">
        <v>3779</v>
      </c>
      <c r="G205" t="s">
        <v>2139</v>
      </c>
      <c r="H205" t="s">
        <v>2139</v>
      </c>
      <c r="I205" t="s">
        <v>1969</v>
      </c>
      <c r="J205">
        <v>10038</v>
      </c>
      <c r="K205" t="s">
        <v>3780</v>
      </c>
      <c r="L205" t="s">
        <v>3781</v>
      </c>
      <c r="M205" t="s">
        <v>3782</v>
      </c>
      <c r="N205" t="s">
        <v>3783</v>
      </c>
    </row>
    <row r="206" spans="3:15" x14ac:dyDescent="0.45">
      <c r="C206" t="s">
        <v>3784</v>
      </c>
      <c r="D206" t="s">
        <v>3785</v>
      </c>
      <c r="E206" t="s">
        <v>3786</v>
      </c>
      <c r="F206" t="s">
        <v>3787</v>
      </c>
      <c r="G206" t="s">
        <v>2345</v>
      </c>
      <c r="H206" t="s">
        <v>2345</v>
      </c>
      <c r="I206" t="s">
        <v>1958</v>
      </c>
      <c r="J206">
        <v>19103</v>
      </c>
      <c r="K206" t="s">
        <v>3788</v>
      </c>
      <c r="L206" t="s">
        <v>3789</v>
      </c>
      <c r="M206" t="s">
        <v>3790</v>
      </c>
      <c r="N206" t="s">
        <v>3791</v>
      </c>
    </row>
    <row r="207" spans="3:15" x14ac:dyDescent="0.45">
      <c r="C207" t="s">
        <v>3792</v>
      </c>
      <c r="D207" t="s">
        <v>3793</v>
      </c>
      <c r="E207" t="s">
        <v>3794</v>
      </c>
      <c r="F207" t="s">
        <v>3795</v>
      </c>
      <c r="G207" t="s">
        <v>3796</v>
      </c>
      <c r="H207" t="s">
        <v>3797</v>
      </c>
      <c r="I207" t="s">
        <v>3798</v>
      </c>
      <c r="J207" t="s">
        <v>2287</v>
      </c>
      <c r="K207">
        <v>32536</v>
      </c>
      <c r="L207" t="s">
        <v>3799</v>
      </c>
      <c r="M207" t="s">
        <v>3800</v>
      </c>
      <c r="N207" t="s">
        <v>3801</v>
      </c>
      <c r="O207" t="s">
        <v>3802</v>
      </c>
    </row>
    <row r="208" spans="3:15" x14ac:dyDescent="0.45">
      <c r="C208" t="s">
        <v>3803</v>
      </c>
      <c r="D208" t="s">
        <v>3804</v>
      </c>
      <c r="E208" t="s">
        <v>3805</v>
      </c>
      <c r="F208" t="s">
        <v>3806</v>
      </c>
      <c r="G208" t="s">
        <v>3807</v>
      </c>
      <c r="H208" t="s">
        <v>2540</v>
      </c>
      <c r="I208" t="s">
        <v>2540</v>
      </c>
      <c r="J208" t="s">
        <v>1924</v>
      </c>
      <c r="K208">
        <v>94107</v>
      </c>
      <c r="L208" t="s">
        <v>3808</v>
      </c>
      <c r="M208" t="s">
        <v>3809</v>
      </c>
      <c r="N208" t="s">
        <v>3810</v>
      </c>
      <c r="O208" t="s">
        <v>3811</v>
      </c>
    </row>
    <row r="209" spans="3:15" x14ac:dyDescent="0.45">
      <c r="C209" t="s">
        <v>3812</v>
      </c>
      <c r="D209" t="s">
        <v>1945</v>
      </c>
      <c r="E209" t="s">
        <v>938</v>
      </c>
      <c r="F209" t="s">
        <v>3813</v>
      </c>
      <c r="G209" t="s">
        <v>3814</v>
      </c>
      <c r="H209" t="s">
        <v>1922</v>
      </c>
      <c r="I209" t="s">
        <v>1923</v>
      </c>
      <c r="J209" t="s">
        <v>1924</v>
      </c>
      <c r="K209">
        <v>95132</v>
      </c>
      <c r="L209" t="s">
        <v>3815</v>
      </c>
      <c r="M209" t="s">
        <v>3816</v>
      </c>
      <c r="N209" t="s">
        <v>3817</v>
      </c>
      <c r="O209" t="s">
        <v>3818</v>
      </c>
    </row>
    <row r="210" spans="3:15" x14ac:dyDescent="0.45">
      <c r="C210" t="s">
        <v>3819</v>
      </c>
      <c r="D210" t="s">
        <v>3820</v>
      </c>
      <c r="E210" t="s">
        <v>3821</v>
      </c>
      <c r="F210" t="s">
        <v>3822</v>
      </c>
      <c r="G210" t="s">
        <v>3823</v>
      </c>
      <c r="H210" t="s">
        <v>2562</v>
      </c>
      <c r="I210" t="s">
        <v>1924</v>
      </c>
      <c r="J210">
        <v>94080</v>
      </c>
      <c r="K210" t="s">
        <v>3824</v>
      </c>
      <c r="L210" t="s">
        <v>3825</v>
      </c>
      <c r="M210" t="s">
        <v>3826</v>
      </c>
      <c r="N210" t="s">
        <v>3827</v>
      </c>
    </row>
    <row r="211" spans="3:15" x14ac:dyDescent="0.45">
      <c r="C211" t="s">
        <v>3828</v>
      </c>
      <c r="D211" t="s">
        <v>3829</v>
      </c>
      <c r="E211" t="s">
        <v>3830</v>
      </c>
      <c r="F211" t="s">
        <v>3831</v>
      </c>
      <c r="G211" t="s">
        <v>3832</v>
      </c>
      <c r="H211" t="s">
        <v>1978</v>
      </c>
      <c r="I211" t="s">
        <v>1924</v>
      </c>
      <c r="J211">
        <v>91325</v>
      </c>
      <c r="K211" t="s">
        <v>3833</v>
      </c>
      <c r="L211" t="s">
        <v>3834</v>
      </c>
      <c r="M211" t="s">
        <v>3835</v>
      </c>
      <c r="N211" t="s">
        <v>3836</v>
      </c>
    </row>
    <row r="212" spans="3:15" x14ac:dyDescent="0.45">
      <c r="C212" t="s">
        <v>3837</v>
      </c>
      <c r="D212" t="s">
        <v>3838</v>
      </c>
      <c r="E212" t="s">
        <v>3839</v>
      </c>
      <c r="F212" t="s">
        <v>3840</v>
      </c>
      <c r="G212" t="s">
        <v>2345</v>
      </c>
      <c r="H212" t="s">
        <v>2345</v>
      </c>
      <c r="I212" t="s">
        <v>1958</v>
      </c>
      <c r="J212">
        <v>19103</v>
      </c>
      <c r="K212" t="s">
        <v>3841</v>
      </c>
      <c r="L212" t="s">
        <v>3842</v>
      </c>
      <c r="M212" t="s">
        <v>3843</v>
      </c>
      <c r="N212" t="s">
        <v>3844</v>
      </c>
    </row>
    <row r="213" spans="3:15" x14ac:dyDescent="0.45">
      <c r="C213" t="s">
        <v>3845</v>
      </c>
      <c r="D213" t="s">
        <v>3846</v>
      </c>
      <c r="E213" t="s">
        <v>3847</v>
      </c>
      <c r="F213" t="s">
        <v>3848</v>
      </c>
      <c r="G213" t="s">
        <v>3849</v>
      </c>
      <c r="H213" t="s">
        <v>3849</v>
      </c>
      <c r="I213" t="s">
        <v>1850</v>
      </c>
      <c r="J213">
        <v>70506</v>
      </c>
      <c r="K213" t="s">
        <v>3850</v>
      </c>
      <c r="L213" t="s">
        <v>3851</v>
      </c>
      <c r="M213" t="s">
        <v>3852</v>
      </c>
      <c r="N213" t="s">
        <v>3853</v>
      </c>
    </row>
    <row r="214" spans="3:15" x14ac:dyDescent="0.45">
      <c r="C214" t="s">
        <v>3854</v>
      </c>
      <c r="D214" t="s">
        <v>3855</v>
      </c>
      <c r="E214" t="s">
        <v>3856</v>
      </c>
      <c r="F214" t="s">
        <v>3857</v>
      </c>
      <c r="G214" t="s">
        <v>3858</v>
      </c>
      <c r="H214" t="s">
        <v>2042</v>
      </c>
      <c r="I214" t="s">
        <v>1862</v>
      </c>
      <c r="J214">
        <v>48126</v>
      </c>
      <c r="K214" t="s">
        <v>3859</v>
      </c>
      <c r="L214" t="s">
        <v>3860</v>
      </c>
      <c r="M214" t="s">
        <v>3861</v>
      </c>
      <c r="N214" t="s">
        <v>3862</v>
      </c>
    </row>
    <row r="215" spans="3:15" x14ac:dyDescent="0.45">
      <c r="C215" t="s">
        <v>3863</v>
      </c>
      <c r="D215" t="s">
        <v>3864</v>
      </c>
      <c r="E215" t="s">
        <v>3865</v>
      </c>
      <c r="F215" t="s">
        <v>3866</v>
      </c>
      <c r="G215" t="s">
        <v>2467</v>
      </c>
      <c r="H215" t="s">
        <v>2468</v>
      </c>
      <c r="I215" t="s">
        <v>2000</v>
      </c>
      <c r="J215">
        <v>78754</v>
      </c>
      <c r="K215" t="s">
        <v>3867</v>
      </c>
      <c r="L215" t="s">
        <v>3868</v>
      </c>
      <c r="M215" t="s">
        <v>3869</v>
      </c>
      <c r="N215" t="s">
        <v>3870</v>
      </c>
    </row>
    <row r="216" spans="3:15" x14ac:dyDescent="0.45">
      <c r="C216" t="s">
        <v>3871</v>
      </c>
      <c r="D216" t="s">
        <v>3872</v>
      </c>
      <c r="E216" t="s">
        <v>3873</v>
      </c>
      <c r="F216" t="s">
        <v>3874</v>
      </c>
      <c r="G216" t="s">
        <v>2080</v>
      </c>
      <c r="H216" t="s">
        <v>2080</v>
      </c>
      <c r="I216" t="s">
        <v>2000</v>
      </c>
      <c r="J216">
        <v>75207</v>
      </c>
      <c r="K216" t="s">
        <v>3875</v>
      </c>
      <c r="L216" t="s">
        <v>3876</v>
      </c>
      <c r="M216" t="s">
        <v>3877</v>
      </c>
      <c r="N216" t="s">
        <v>3878</v>
      </c>
    </row>
    <row r="217" spans="3:15" x14ac:dyDescent="0.45">
      <c r="C217" t="s">
        <v>3879</v>
      </c>
      <c r="D217" t="s">
        <v>3880</v>
      </c>
      <c r="E217" t="s">
        <v>3881</v>
      </c>
      <c r="F217" t="s">
        <v>3882</v>
      </c>
      <c r="G217" t="s">
        <v>3883</v>
      </c>
      <c r="H217" t="s">
        <v>1942</v>
      </c>
      <c r="I217" t="s">
        <v>3884</v>
      </c>
      <c r="J217">
        <v>98070</v>
      </c>
      <c r="K217" t="s">
        <v>3885</v>
      </c>
      <c r="L217" t="s">
        <v>3886</v>
      </c>
      <c r="M217" t="s">
        <v>3887</v>
      </c>
      <c r="N217" t="s">
        <v>3888</v>
      </c>
    </row>
    <row r="218" spans="3:15" x14ac:dyDescent="0.45">
      <c r="C218" t="s">
        <v>3889</v>
      </c>
      <c r="D218" t="s">
        <v>3890</v>
      </c>
      <c r="E218" t="s">
        <v>3891</v>
      </c>
      <c r="F218" t="s">
        <v>3892</v>
      </c>
      <c r="G218" t="s">
        <v>3893</v>
      </c>
      <c r="H218" t="s">
        <v>3894</v>
      </c>
      <c r="I218" t="s">
        <v>3895</v>
      </c>
      <c r="J218" t="s">
        <v>1958</v>
      </c>
      <c r="K218">
        <v>19320</v>
      </c>
      <c r="L218" t="s">
        <v>3896</v>
      </c>
      <c r="M218" t="s">
        <v>3897</v>
      </c>
      <c r="N218" t="s">
        <v>3898</v>
      </c>
      <c r="O218" t="s">
        <v>3899</v>
      </c>
    </row>
    <row r="219" spans="3:15" x14ac:dyDescent="0.45">
      <c r="C219" t="s">
        <v>875</v>
      </c>
      <c r="D219" t="s">
        <v>3900</v>
      </c>
      <c r="E219" t="s">
        <v>3901</v>
      </c>
      <c r="F219" t="s">
        <v>3902</v>
      </c>
      <c r="G219" t="s">
        <v>3903</v>
      </c>
      <c r="H219" t="s">
        <v>2345</v>
      </c>
      <c r="I219" t="s">
        <v>2345</v>
      </c>
      <c r="J219" t="s">
        <v>1958</v>
      </c>
      <c r="K219">
        <v>19143</v>
      </c>
      <c r="L219" t="s">
        <v>3904</v>
      </c>
      <c r="M219" t="s">
        <v>3905</v>
      </c>
      <c r="N219" t="s">
        <v>3906</v>
      </c>
      <c r="O219" t="s">
        <v>3907</v>
      </c>
    </row>
    <row r="220" spans="3:15" x14ac:dyDescent="0.45">
      <c r="C220" t="s">
        <v>3908</v>
      </c>
      <c r="D220" t="s">
        <v>3909</v>
      </c>
      <c r="E220" t="s">
        <v>3910</v>
      </c>
      <c r="F220" t="s">
        <v>3911</v>
      </c>
      <c r="G220" t="s">
        <v>2695</v>
      </c>
      <c r="H220" t="s">
        <v>1978</v>
      </c>
      <c r="I220" t="s">
        <v>1924</v>
      </c>
      <c r="J220">
        <v>90248</v>
      </c>
      <c r="K220" t="s">
        <v>3912</v>
      </c>
      <c r="L220" t="s">
        <v>3913</v>
      </c>
      <c r="M220" t="s">
        <v>3914</v>
      </c>
      <c r="N220" t="s">
        <v>3915</v>
      </c>
    </row>
    <row r="221" spans="3:15" x14ac:dyDescent="0.45">
      <c r="C221" t="s">
        <v>3916</v>
      </c>
      <c r="D221" t="s">
        <v>3917</v>
      </c>
      <c r="E221" t="s">
        <v>3918</v>
      </c>
      <c r="F221" t="s">
        <v>3919</v>
      </c>
      <c r="G221" t="s">
        <v>3920</v>
      </c>
      <c r="H221" t="s">
        <v>3921</v>
      </c>
      <c r="I221" t="s">
        <v>1924</v>
      </c>
      <c r="J221">
        <v>94928</v>
      </c>
      <c r="K221" t="s">
        <v>3922</v>
      </c>
      <c r="L221" t="s">
        <v>3923</v>
      </c>
      <c r="M221" t="s">
        <v>3924</v>
      </c>
      <c r="N221" t="s">
        <v>3925</v>
      </c>
    </row>
    <row r="222" spans="3:15" x14ac:dyDescent="0.45">
      <c r="C222" t="s">
        <v>3926</v>
      </c>
      <c r="D222" t="s">
        <v>3927</v>
      </c>
      <c r="E222" t="s">
        <v>3928</v>
      </c>
      <c r="F222" t="s">
        <v>3929</v>
      </c>
      <c r="G222" t="s">
        <v>3930</v>
      </c>
      <c r="H222" t="s">
        <v>2550</v>
      </c>
      <c r="I222" t="s">
        <v>2287</v>
      </c>
      <c r="J222">
        <v>32803</v>
      </c>
      <c r="K222" t="s">
        <v>3931</v>
      </c>
      <c r="L222" t="s">
        <v>3932</v>
      </c>
      <c r="M222" t="s">
        <v>3933</v>
      </c>
      <c r="N222" t="s">
        <v>3934</v>
      </c>
    </row>
    <row r="223" spans="3:15" x14ac:dyDescent="0.45">
      <c r="C223" t="s">
        <v>3935</v>
      </c>
      <c r="D223" t="s">
        <v>3936</v>
      </c>
      <c r="E223" t="s">
        <v>3937</v>
      </c>
      <c r="F223" t="s">
        <v>3938</v>
      </c>
      <c r="G223" t="s">
        <v>3939</v>
      </c>
      <c r="H223" t="s">
        <v>3940</v>
      </c>
      <c r="I223" t="s">
        <v>1924</v>
      </c>
      <c r="J223">
        <v>92025</v>
      </c>
      <c r="K223" t="s">
        <v>3941</v>
      </c>
      <c r="L223" t="s">
        <v>3942</v>
      </c>
      <c r="M223" t="s">
        <v>3943</v>
      </c>
      <c r="N223" t="s">
        <v>3944</v>
      </c>
    </row>
    <row r="224" spans="3:15" x14ac:dyDescent="0.45">
      <c r="C224" t="s">
        <v>3945</v>
      </c>
      <c r="D224" t="s">
        <v>3946</v>
      </c>
      <c r="E224" t="s">
        <v>3947</v>
      </c>
      <c r="F224" t="s">
        <v>3948</v>
      </c>
      <c r="G224" t="s">
        <v>3949</v>
      </c>
      <c r="H224" t="s">
        <v>2904</v>
      </c>
      <c r="I224" t="s">
        <v>2317</v>
      </c>
      <c r="J224">
        <v>1581</v>
      </c>
      <c r="K224" t="s">
        <v>3950</v>
      </c>
      <c r="L224" t="s">
        <v>3951</v>
      </c>
      <c r="M224" t="s">
        <v>3952</v>
      </c>
      <c r="N224" t="s">
        <v>3953</v>
      </c>
    </row>
    <row r="225" spans="3:15" x14ac:dyDescent="0.45">
      <c r="C225" t="s">
        <v>3954</v>
      </c>
      <c r="D225" t="s">
        <v>3955</v>
      </c>
      <c r="E225" t="s">
        <v>3956</v>
      </c>
      <c r="F225" t="s">
        <v>3957</v>
      </c>
      <c r="G225" t="s">
        <v>2148</v>
      </c>
      <c r="H225" t="s">
        <v>986</v>
      </c>
      <c r="I225" t="s">
        <v>2000</v>
      </c>
      <c r="J225">
        <v>77301</v>
      </c>
      <c r="K225" t="s">
        <v>3958</v>
      </c>
      <c r="L225" t="s">
        <v>3959</v>
      </c>
      <c r="M225" t="s">
        <v>3960</v>
      </c>
      <c r="N225" t="s">
        <v>3961</v>
      </c>
    </row>
    <row r="226" spans="3:15" x14ac:dyDescent="0.45">
      <c r="C226" t="s">
        <v>3962</v>
      </c>
      <c r="D226" t="s">
        <v>3963</v>
      </c>
      <c r="E226" t="s">
        <v>3964</v>
      </c>
      <c r="F226" t="s">
        <v>3965</v>
      </c>
      <c r="G226" t="s">
        <v>2032</v>
      </c>
      <c r="H226" t="s">
        <v>2032</v>
      </c>
      <c r="I226" t="s">
        <v>2033</v>
      </c>
      <c r="J226">
        <v>53226</v>
      </c>
      <c r="K226" t="s">
        <v>3966</v>
      </c>
      <c r="L226" t="s">
        <v>3967</v>
      </c>
      <c r="M226" t="s">
        <v>3968</v>
      </c>
      <c r="N226" t="s">
        <v>3969</v>
      </c>
    </row>
    <row r="227" spans="3:15" x14ac:dyDescent="0.45">
      <c r="C227" t="s">
        <v>3970</v>
      </c>
      <c r="D227" t="s">
        <v>3971</v>
      </c>
      <c r="E227" t="s">
        <v>3972</v>
      </c>
      <c r="F227" t="s">
        <v>3973</v>
      </c>
      <c r="G227" t="s">
        <v>3974</v>
      </c>
      <c r="H227" t="s">
        <v>1978</v>
      </c>
      <c r="I227" t="s">
        <v>1924</v>
      </c>
      <c r="J227">
        <v>91731</v>
      </c>
      <c r="K227" t="s">
        <v>3975</v>
      </c>
      <c r="L227" t="s">
        <v>3976</v>
      </c>
      <c r="M227" t="s">
        <v>3977</v>
      </c>
      <c r="N227" t="s">
        <v>3978</v>
      </c>
    </row>
    <row r="228" spans="3:15" x14ac:dyDescent="0.45">
      <c r="C228" t="s">
        <v>3979</v>
      </c>
      <c r="D228" t="s">
        <v>3980</v>
      </c>
      <c r="E228" t="s">
        <v>3981</v>
      </c>
      <c r="F228" t="s">
        <v>3982</v>
      </c>
      <c r="G228" t="s">
        <v>3983</v>
      </c>
      <c r="H228" t="s">
        <v>3518</v>
      </c>
      <c r="I228" t="s">
        <v>1969</v>
      </c>
      <c r="J228">
        <v>10701</v>
      </c>
      <c r="K228" t="s">
        <v>3984</v>
      </c>
      <c r="L228" t="s">
        <v>3985</v>
      </c>
      <c r="M228" t="s">
        <v>3986</v>
      </c>
      <c r="N228" t="s">
        <v>3987</v>
      </c>
    </row>
    <row r="229" spans="3:15" x14ac:dyDescent="0.45">
      <c r="C229" t="s">
        <v>3988</v>
      </c>
      <c r="D229" t="s">
        <v>3989</v>
      </c>
      <c r="E229" t="s">
        <v>3990</v>
      </c>
      <c r="F229" t="s">
        <v>3991</v>
      </c>
      <c r="G229" t="s">
        <v>2080</v>
      </c>
      <c r="H229" t="s">
        <v>2080</v>
      </c>
      <c r="I229" t="s">
        <v>2000</v>
      </c>
      <c r="J229">
        <v>75227</v>
      </c>
      <c r="K229" t="s">
        <v>3992</v>
      </c>
      <c r="L229" t="s">
        <v>3993</v>
      </c>
      <c r="M229" t="s">
        <v>3994</v>
      </c>
      <c r="N229" t="s">
        <v>3995</v>
      </c>
    </row>
    <row r="230" spans="3:15" x14ac:dyDescent="0.45">
      <c r="C230" t="s">
        <v>3996</v>
      </c>
      <c r="D230" t="s">
        <v>3997</v>
      </c>
      <c r="E230" t="s">
        <v>3998</v>
      </c>
      <c r="F230" t="s">
        <v>3999</v>
      </c>
      <c r="G230" t="s">
        <v>4000</v>
      </c>
      <c r="H230" t="s">
        <v>4001</v>
      </c>
      <c r="I230" t="s">
        <v>971</v>
      </c>
      <c r="J230" t="s">
        <v>4002</v>
      </c>
      <c r="K230">
        <v>39530</v>
      </c>
      <c r="L230" t="s">
        <v>4003</v>
      </c>
      <c r="M230" t="s">
        <v>4004</v>
      </c>
      <c r="N230" t="s">
        <v>4005</v>
      </c>
      <c r="O230" t="s">
        <v>4006</v>
      </c>
    </row>
    <row r="231" spans="3:15" x14ac:dyDescent="0.45">
      <c r="C231" t="s">
        <v>4007</v>
      </c>
      <c r="D231" t="s">
        <v>4008</v>
      </c>
      <c r="E231" t="s">
        <v>4009</v>
      </c>
      <c r="F231" t="s">
        <v>4010</v>
      </c>
      <c r="G231" t="s">
        <v>4011</v>
      </c>
      <c r="H231" t="s">
        <v>2285</v>
      </c>
      <c r="I231" t="s">
        <v>2286</v>
      </c>
      <c r="J231" t="s">
        <v>2287</v>
      </c>
      <c r="K231">
        <v>33134</v>
      </c>
      <c r="L231" t="s">
        <v>4012</v>
      </c>
      <c r="M231" t="s">
        <v>4013</v>
      </c>
      <c r="N231" t="s">
        <v>4014</v>
      </c>
      <c r="O231" t="s">
        <v>4015</v>
      </c>
    </row>
    <row r="232" spans="3:15" x14ac:dyDescent="0.45">
      <c r="C232" t="s">
        <v>4016</v>
      </c>
      <c r="D232" t="s">
        <v>4017</v>
      </c>
      <c r="E232" t="s">
        <v>4018</v>
      </c>
      <c r="F232" t="s">
        <v>4019</v>
      </c>
      <c r="G232" t="s">
        <v>2139</v>
      </c>
      <c r="H232" t="s">
        <v>2139</v>
      </c>
      <c r="I232" t="s">
        <v>1969</v>
      </c>
      <c r="J232">
        <v>10048</v>
      </c>
      <c r="K232" t="s">
        <v>4020</v>
      </c>
      <c r="L232" t="s">
        <v>4021</v>
      </c>
      <c r="M232" t="s">
        <v>4022</v>
      </c>
      <c r="N232" t="s">
        <v>4023</v>
      </c>
    </row>
    <row r="233" spans="3:15" x14ac:dyDescent="0.45">
      <c r="C233" t="s">
        <v>4024</v>
      </c>
      <c r="D233" t="s">
        <v>4025</v>
      </c>
      <c r="E233" t="s">
        <v>4026</v>
      </c>
      <c r="F233" t="s">
        <v>4027</v>
      </c>
      <c r="G233" t="s">
        <v>3386</v>
      </c>
      <c r="H233" t="s">
        <v>2179</v>
      </c>
      <c r="I233" t="s">
        <v>1874</v>
      </c>
      <c r="J233">
        <v>7446</v>
      </c>
      <c r="K233" t="s">
        <v>4028</v>
      </c>
      <c r="L233" t="s">
        <v>4029</v>
      </c>
      <c r="M233" t="s">
        <v>4030</v>
      </c>
      <c r="N233" t="s">
        <v>4031</v>
      </c>
    </row>
    <row r="234" spans="3:15" x14ac:dyDescent="0.45">
      <c r="C234" t="s">
        <v>4032</v>
      </c>
      <c r="D234" t="s">
        <v>4033</v>
      </c>
      <c r="E234" t="s">
        <v>4034</v>
      </c>
      <c r="F234" t="s">
        <v>4035</v>
      </c>
      <c r="G234" t="s">
        <v>4036</v>
      </c>
      <c r="H234" t="s">
        <v>4037</v>
      </c>
      <c r="I234" t="s">
        <v>1862</v>
      </c>
      <c r="J234">
        <v>48103</v>
      </c>
      <c r="K234" t="s">
        <v>4038</v>
      </c>
      <c r="L234" t="s">
        <v>4039</v>
      </c>
      <c r="M234" t="s">
        <v>4040</v>
      </c>
      <c r="N234" t="s">
        <v>4041</v>
      </c>
    </row>
    <row r="235" spans="3:15" x14ac:dyDescent="0.45">
      <c r="C235" t="s">
        <v>4042</v>
      </c>
      <c r="D235" t="s">
        <v>4043</v>
      </c>
      <c r="E235" t="s">
        <v>4044</v>
      </c>
      <c r="F235" t="s">
        <v>4045</v>
      </c>
      <c r="G235" t="s">
        <v>4046</v>
      </c>
      <c r="H235" t="s">
        <v>1968</v>
      </c>
      <c r="I235" t="s">
        <v>1969</v>
      </c>
      <c r="J235">
        <v>11729</v>
      </c>
      <c r="K235" t="s">
        <v>4047</v>
      </c>
      <c r="L235" t="s">
        <v>4048</v>
      </c>
      <c r="M235" t="s">
        <v>4049</v>
      </c>
      <c r="N235" t="s">
        <v>4050</v>
      </c>
    </row>
    <row r="236" spans="3:15" x14ac:dyDescent="0.45">
      <c r="C236" t="s">
        <v>4051</v>
      </c>
      <c r="D236" t="s">
        <v>4052</v>
      </c>
      <c r="E236" t="s">
        <v>4053</v>
      </c>
      <c r="F236" t="s">
        <v>4054</v>
      </c>
      <c r="G236" t="s">
        <v>4055</v>
      </c>
      <c r="H236" t="s">
        <v>4056</v>
      </c>
      <c r="I236" t="s">
        <v>1894</v>
      </c>
      <c r="J236">
        <v>44707</v>
      </c>
      <c r="K236" t="s">
        <v>4057</v>
      </c>
      <c r="L236" t="s">
        <v>4058</v>
      </c>
      <c r="M236" t="s">
        <v>4059</v>
      </c>
      <c r="N236" t="s">
        <v>4060</v>
      </c>
    </row>
    <row r="237" spans="3:15" x14ac:dyDescent="0.45">
      <c r="C237" t="s">
        <v>4061</v>
      </c>
      <c r="D237" t="s">
        <v>4062</v>
      </c>
      <c r="E237" t="s">
        <v>4063</v>
      </c>
      <c r="F237" t="s">
        <v>4064</v>
      </c>
      <c r="G237" t="s">
        <v>4065</v>
      </c>
      <c r="H237" t="s">
        <v>4065</v>
      </c>
      <c r="I237" t="s">
        <v>4066</v>
      </c>
      <c r="J237">
        <v>6511</v>
      </c>
      <c r="K237" t="s">
        <v>4067</v>
      </c>
      <c r="L237" t="s">
        <v>4068</v>
      </c>
      <c r="M237" t="s">
        <v>4069</v>
      </c>
      <c r="N237" t="s">
        <v>4070</v>
      </c>
    </row>
    <row r="238" spans="3:15" x14ac:dyDescent="0.45">
      <c r="C238" t="s">
        <v>4071</v>
      </c>
      <c r="D238" t="s">
        <v>4072</v>
      </c>
      <c r="E238" t="s">
        <v>4073</v>
      </c>
      <c r="F238" t="s">
        <v>4074</v>
      </c>
      <c r="G238" t="s">
        <v>4075</v>
      </c>
      <c r="H238" t="s">
        <v>2810</v>
      </c>
      <c r="I238" t="s">
        <v>4076</v>
      </c>
      <c r="J238" t="s">
        <v>2811</v>
      </c>
      <c r="K238">
        <v>22030</v>
      </c>
      <c r="L238" t="s">
        <v>4077</v>
      </c>
      <c r="M238" t="s">
        <v>4078</v>
      </c>
      <c r="N238" t="s">
        <v>4079</v>
      </c>
      <c r="O238" t="s">
        <v>4080</v>
      </c>
    </row>
    <row r="239" spans="3:15" x14ac:dyDescent="0.45">
      <c r="C239" t="s">
        <v>4081</v>
      </c>
      <c r="D239" t="s">
        <v>4082</v>
      </c>
      <c r="E239" t="s">
        <v>4083</v>
      </c>
      <c r="F239" t="s">
        <v>4084</v>
      </c>
      <c r="G239" t="s">
        <v>4085</v>
      </c>
      <c r="H239" t="s">
        <v>2099</v>
      </c>
      <c r="I239" t="s">
        <v>2317</v>
      </c>
      <c r="J239">
        <v>1887</v>
      </c>
      <c r="K239" t="s">
        <v>4086</v>
      </c>
      <c r="L239" t="s">
        <v>4087</v>
      </c>
      <c r="M239" t="s">
        <v>4088</v>
      </c>
      <c r="N239" t="s">
        <v>4089</v>
      </c>
    </row>
    <row r="240" spans="3:15" x14ac:dyDescent="0.45">
      <c r="C240" t="s">
        <v>4090</v>
      </c>
      <c r="D240" t="s">
        <v>4091</v>
      </c>
      <c r="E240" t="s">
        <v>4092</v>
      </c>
      <c r="F240" t="s">
        <v>4093</v>
      </c>
      <c r="G240" t="s">
        <v>4094</v>
      </c>
      <c r="H240" t="s">
        <v>829</v>
      </c>
      <c r="I240" t="s">
        <v>1894</v>
      </c>
      <c r="J240">
        <v>43613</v>
      </c>
      <c r="K240" t="s">
        <v>4095</v>
      </c>
      <c r="L240" t="s">
        <v>4096</v>
      </c>
      <c r="M240" t="s">
        <v>4097</v>
      </c>
      <c r="N240" t="s">
        <v>4098</v>
      </c>
    </row>
    <row r="241" spans="3:15" x14ac:dyDescent="0.45">
      <c r="C241" t="s">
        <v>4099</v>
      </c>
      <c r="D241" t="s">
        <v>4100</v>
      </c>
      <c r="E241" t="s">
        <v>4101</v>
      </c>
      <c r="F241" t="s">
        <v>4102</v>
      </c>
      <c r="G241" t="s">
        <v>4103</v>
      </c>
      <c r="H241" t="s">
        <v>4104</v>
      </c>
      <c r="I241" t="s">
        <v>4105</v>
      </c>
      <c r="J241" t="s">
        <v>3884</v>
      </c>
      <c r="K241">
        <v>98409</v>
      </c>
      <c r="L241" t="s">
        <v>4106</v>
      </c>
      <c r="M241" t="s">
        <v>4107</v>
      </c>
      <c r="N241" t="s">
        <v>4108</v>
      </c>
      <c r="O241" t="s">
        <v>4109</v>
      </c>
    </row>
    <row r="242" spans="3:15" x14ac:dyDescent="0.45">
      <c r="C242" t="s">
        <v>4110</v>
      </c>
      <c r="D242" t="s">
        <v>4111</v>
      </c>
      <c r="E242" t="s">
        <v>4112</v>
      </c>
      <c r="F242" t="s">
        <v>4113</v>
      </c>
      <c r="G242" t="s">
        <v>4114</v>
      </c>
      <c r="H242" t="s">
        <v>4115</v>
      </c>
      <c r="I242" t="s">
        <v>1924</v>
      </c>
      <c r="J242">
        <v>95661</v>
      </c>
      <c r="K242" t="s">
        <v>4116</v>
      </c>
      <c r="L242" t="s">
        <v>4117</v>
      </c>
      <c r="M242" t="s">
        <v>4118</v>
      </c>
      <c r="N242" t="s">
        <v>4119</v>
      </c>
    </row>
    <row r="243" spans="3:15" x14ac:dyDescent="0.45">
      <c r="C243" t="s">
        <v>4120</v>
      </c>
      <c r="D243" t="s">
        <v>4121</v>
      </c>
      <c r="E243" t="s">
        <v>4122</v>
      </c>
      <c r="F243" t="s">
        <v>4123</v>
      </c>
      <c r="G243" t="s">
        <v>3716</v>
      </c>
      <c r="H243" t="s">
        <v>4124</v>
      </c>
      <c r="I243" t="s">
        <v>2800</v>
      </c>
      <c r="J243">
        <v>82501</v>
      </c>
      <c r="K243" t="s">
        <v>4125</v>
      </c>
      <c r="L243" t="s">
        <v>4126</v>
      </c>
      <c r="M243" t="s">
        <v>4127</v>
      </c>
      <c r="N243" t="s">
        <v>4128</v>
      </c>
    </row>
    <row r="244" spans="3:15" x14ac:dyDescent="0.45">
      <c r="C244" t="s">
        <v>4129</v>
      </c>
      <c r="D244" t="s">
        <v>4130</v>
      </c>
      <c r="E244" t="s">
        <v>4131</v>
      </c>
      <c r="F244" t="s">
        <v>4132</v>
      </c>
      <c r="G244" t="s">
        <v>2022</v>
      </c>
      <c r="H244" t="s">
        <v>4133</v>
      </c>
      <c r="I244" t="s">
        <v>3745</v>
      </c>
      <c r="J244">
        <v>4864</v>
      </c>
      <c r="K244" t="s">
        <v>4134</v>
      </c>
      <c r="L244" t="s">
        <v>4135</v>
      </c>
      <c r="M244" t="s">
        <v>4136</v>
      </c>
      <c r="N244" t="s">
        <v>4137</v>
      </c>
    </row>
    <row r="245" spans="3:15" x14ac:dyDescent="0.45">
      <c r="C245" t="s">
        <v>4138</v>
      </c>
      <c r="D245" t="s">
        <v>4139</v>
      </c>
      <c r="E245" t="s">
        <v>4140</v>
      </c>
      <c r="F245" t="s">
        <v>4141</v>
      </c>
      <c r="G245" t="s">
        <v>4142</v>
      </c>
      <c r="H245" t="s">
        <v>4143</v>
      </c>
      <c r="I245" t="s">
        <v>4144</v>
      </c>
      <c r="J245" t="s">
        <v>1958</v>
      </c>
      <c r="K245">
        <v>18954</v>
      </c>
      <c r="L245" t="s">
        <v>4145</v>
      </c>
      <c r="M245" t="s">
        <v>4146</v>
      </c>
      <c r="N245" t="s">
        <v>4147</v>
      </c>
      <c r="O245" t="s">
        <v>4148</v>
      </c>
    </row>
    <row r="246" spans="3:15" x14ac:dyDescent="0.45">
      <c r="C246" t="s">
        <v>4149</v>
      </c>
      <c r="D246" t="s">
        <v>4150</v>
      </c>
      <c r="E246" t="s">
        <v>4151</v>
      </c>
      <c r="F246" t="s">
        <v>4152</v>
      </c>
      <c r="G246" t="s">
        <v>4153</v>
      </c>
      <c r="H246" t="s">
        <v>4154</v>
      </c>
      <c r="I246" t="s">
        <v>4155</v>
      </c>
      <c r="J246" t="s">
        <v>2287</v>
      </c>
      <c r="K246">
        <v>33614</v>
      </c>
      <c r="L246" t="s">
        <v>4156</v>
      </c>
      <c r="M246" t="s">
        <v>4157</v>
      </c>
      <c r="N246" t="s">
        <v>4158</v>
      </c>
      <c r="O246" t="s">
        <v>4159</v>
      </c>
    </row>
    <row r="247" spans="3:15" x14ac:dyDescent="0.45">
      <c r="C247" t="s">
        <v>4160</v>
      </c>
      <c r="D247" t="s">
        <v>4161</v>
      </c>
      <c r="E247" t="s">
        <v>4162</v>
      </c>
      <c r="F247" t="s">
        <v>4163</v>
      </c>
      <c r="G247" t="s">
        <v>4164</v>
      </c>
      <c r="H247" t="s">
        <v>3940</v>
      </c>
      <c r="I247" t="s">
        <v>1924</v>
      </c>
      <c r="J247">
        <v>92020</v>
      </c>
      <c r="K247" t="s">
        <v>4165</v>
      </c>
      <c r="L247" t="s">
        <v>4166</v>
      </c>
      <c r="M247" t="s">
        <v>4167</v>
      </c>
      <c r="N247" t="s">
        <v>4168</v>
      </c>
    </row>
    <row r="248" spans="3:15" x14ac:dyDescent="0.45">
      <c r="C248" t="s">
        <v>4169</v>
      </c>
      <c r="D248" t="s">
        <v>4170</v>
      </c>
      <c r="E248" t="s">
        <v>4171</v>
      </c>
      <c r="F248" t="s">
        <v>4172</v>
      </c>
      <c r="G248" t="s">
        <v>4173</v>
      </c>
      <c r="H248" t="s">
        <v>4174</v>
      </c>
      <c r="I248" t="s">
        <v>2000</v>
      </c>
      <c r="J248">
        <v>77840</v>
      </c>
      <c r="K248" t="s">
        <v>4175</v>
      </c>
      <c r="L248" t="s">
        <v>4176</v>
      </c>
      <c r="M248" t="s">
        <v>4177</v>
      </c>
      <c r="N248" t="s">
        <v>4178</v>
      </c>
    </row>
    <row r="249" spans="3:15" x14ac:dyDescent="0.45">
      <c r="C249" t="s">
        <v>4179</v>
      </c>
      <c r="D249" t="s">
        <v>4180</v>
      </c>
      <c r="E249" t="s">
        <v>4181</v>
      </c>
      <c r="F249" t="s">
        <v>4182</v>
      </c>
      <c r="G249" t="s">
        <v>4183</v>
      </c>
      <c r="H249" t="s">
        <v>4184</v>
      </c>
      <c r="I249" t="s">
        <v>4185</v>
      </c>
      <c r="J249" t="s">
        <v>1913</v>
      </c>
      <c r="K249">
        <v>60035</v>
      </c>
      <c r="L249" t="s">
        <v>4186</v>
      </c>
      <c r="M249" t="s">
        <v>4187</v>
      </c>
      <c r="N249" t="s">
        <v>4188</v>
      </c>
      <c r="O249" t="s">
        <v>4189</v>
      </c>
    </row>
    <row r="250" spans="3:15" x14ac:dyDescent="0.45">
      <c r="C250" t="s">
        <v>4190</v>
      </c>
      <c r="D250" t="s">
        <v>4191</v>
      </c>
      <c r="E250" t="s">
        <v>4192</v>
      </c>
      <c r="F250" t="s">
        <v>4193</v>
      </c>
      <c r="G250" t="s">
        <v>3281</v>
      </c>
      <c r="H250" t="s">
        <v>3135</v>
      </c>
      <c r="I250" t="s">
        <v>1874</v>
      </c>
      <c r="J250">
        <v>8401</v>
      </c>
      <c r="K250" t="s">
        <v>4194</v>
      </c>
      <c r="L250" t="s">
        <v>4195</v>
      </c>
      <c r="M250" t="s">
        <v>4196</v>
      </c>
      <c r="N250" t="s">
        <v>4197</v>
      </c>
    </row>
    <row r="251" spans="3:15" x14ac:dyDescent="0.45">
      <c r="C251" t="s">
        <v>4198</v>
      </c>
      <c r="D251" t="s">
        <v>4199</v>
      </c>
      <c r="E251" t="s">
        <v>4200</v>
      </c>
      <c r="F251" t="s">
        <v>4201</v>
      </c>
      <c r="G251" t="s">
        <v>3660</v>
      </c>
      <c r="H251" t="s">
        <v>3661</v>
      </c>
      <c r="I251" t="s">
        <v>1874</v>
      </c>
      <c r="J251">
        <v>8807</v>
      </c>
      <c r="K251" t="s">
        <v>4202</v>
      </c>
      <c r="L251" t="s">
        <v>4203</v>
      </c>
      <c r="M251" t="s">
        <v>4204</v>
      </c>
      <c r="N251" t="s">
        <v>4205</v>
      </c>
    </row>
    <row r="252" spans="3:15" x14ac:dyDescent="0.45">
      <c r="C252" t="s">
        <v>4206</v>
      </c>
      <c r="D252" t="s">
        <v>4207</v>
      </c>
      <c r="E252" t="s">
        <v>4208</v>
      </c>
      <c r="F252" t="s">
        <v>4209</v>
      </c>
      <c r="G252" t="s">
        <v>4210</v>
      </c>
      <c r="H252" t="s">
        <v>4211</v>
      </c>
      <c r="I252" t="s">
        <v>1969</v>
      </c>
      <c r="J252">
        <v>11226</v>
      </c>
      <c r="K252" t="s">
        <v>4212</v>
      </c>
      <c r="L252" t="s">
        <v>4213</v>
      </c>
      <c r="M252" t="s">
        <v>4214</v>
      </c>
      <c r="N252" t="s">
        <v>4215</v>
      </c>
    </row>
    <row r="253" spans="3:15" x14ac:dyDescent="0.45">
      <c r="C253" t="s">
        <v>4216</v>
      </c>
      <c r="D253" t="s">
        <v>4217</v>
      </c>
      <c r="E253" t="s">
        <v>4218</v>
      </c>
      <c r="F253" t="s">
        <v>4219</v>
      </c>
      <c r="G253" t="s">
        <v>4220</v>
      </c>
      <c r="H253" t="s">
        <v>4221</v>
      </c>
      <c r="I253" t="s">
        <v>4222</v>
      </c>
      <c r="J253">
        <v>63104</v>
      </c>
      <c r="K253" t="s">
        <v>4223</v>
      </c>
      <c r="L253" t="s">
        <v>4224</v>
      </c>
      <c r="M253" t="s">
        <v>4225</v>
      </c>
      <c r="N253" t="s">
        <v>4226</v>
      </c>
    </row>
    <row r="254" spans="3:15" x14ac:dyDescent="0.45">
      <c r="C254" t="s">
        <v>4227</v>
      </c>
      <c r="D254" t="s">
        <v>4228</v>
      </c>
      <c r="E254" t="s">
        <v>4229</v>
      </c>
      <c r="F254" t="s">
        <v>4230</v>
      </c>
      <c r="G254" t="s">
        <v>4231</v>
      </c>
      <c r="H254" t="s">
        <v>4232</v>
      </c>
      <c r="I254" t="s">
        <v>1924</v>
      </c>
      <c r="J254">
        <v>95207</v>
      </c>
      <c r="K254" t="s">
        <v>4233</v>
      </c>
      <c r="L254" t="s">
        <v>4234</v>
      </c>
      <c r="M254" t="s">
        <v>4235</v>
      </c>
      <c r="N254" t="s">
        <v>4236</v>
      </c>
    </row>
    <row r="255" spans="3:15" x14ac:dyDescent="0.45">
      <c r="C255" t="s">
        <v>4237</v>
      </c>
      <c r="D255" t="s">
        <v>4238</v>
      </c>
      <c r="E255" t="s">
        <v>4239</v>
      </c>
      <c r="F255" t="s">
        <v>4240</v>
      </c>
      <c r="G255" t="s">
        <v>4241</v>
      </c>
      <c r="H255" t="s">
        <v>2949</v>
      </c>
      <c r="I255" t="s">
        <v>1874</v>
      </c>
      <c r="J255">
        <v>7424</v>
      </c>
      <c r="K255" t="s">
        <v>4242</v>
      </c>
      <c r="L255" t="s">
        <v>4243</v>
      </c>
      <c r="M255" t="s">
        <v>4244</v>
      </c>
      <c r="N255" t="s">
        <v>4245</v>
      </c>
    </row>
    <row r="256" spans="3:15" x14ac:dyDescent="0.45">
      <c r="C256" t="s">
        <v>4246</v>
      </c>
      <c r="D256" t="s">
        <v>4247</v>
      </c>
      <c r="E256" t="s">
        <v>4248</v>
      </c>
      <c r="F256" t="s">
        <v>4249</v>
      </c>
      <c r="G256" t="s">
        <v>4250</v>
      </c>
      <c r="H256" t="s">
        <v>2788</v>
      </c>
      <c r="I256" t="s">
        <v>2789</v>
      </c>
      <c r="J256" t="s">
        <v>2790</v>
      </c>
      <c r="K256">
        <v>46220</v>
      </c>
      <c r="L256" t="s">
        <v>4251</v>
      </c>
      <c r="M256" t="s">
        <v>4252</v>
      </c>
      <c r="N256" t="s">
        <v>4253</v>
      </c>
      <c r="O256" t="s">
        <v>4254</v>
      </c>
    </row>
    <row r="257" spans="3:15" x14ac:dyDescent="0.45">
      <c r="C257" t="s">
        <v>4255</v>
      </c>
      <c r="D257" t="s">
        <v>4256</v>
      </c>
      <c r="E257" t="s">
        <v>4257</v>
      </c>
      <c r="F257" t="s">
        <v>4258</v>
      </c>
      <c r="G257" t="s">
        <v>4259</v>
      </c>
      <c r="H257" t="s">
        <v>1942</v>
      </c>
      <c r="I257" t="s">
        <v>3884</v>
      </c>
      <c r="J257">
        <v>98133</v>
      </c>
      <c r="K257" t="s">
        <v>4260</v>
      </c>
      <c r="L257" t="s">
        <v>4261</v>
      </c>
      <c r="M257" t="s">
        <v>4262</v>
      </c>
      <c r="N257" t="s">
        <v>4263</v>
      </c>
    </row>
    <row r="258" spans="3:15" x14ac:dyDescent="0.45">
      <c r="C258" t="s">
        <v>4264</v>
      </c>
      <c r="D258" t="s">
        <v>4265</v>
      </c>
      <c r="E258" t="s">
        <v>4266</v>
      </c>
      <c r="F258" t="s">
        <v>4267</v>
      </c>
      <c r="G258" t="s">
        <v>3717</v>
      </c>
      <c r="H258" t="s">
        <v>4268</v>
      </c>
      <c r="I258" t="s">
        <v>2551</v>
      </c>
      <c r="J258">
        <v>27215</v>
      </c>
      <c r="K258" t="s">
        <v>4269</v>
      </c>
      <c r="L258" t="s">
        <v>4270</v>
      </c>
      <c r="M258" t="s">
        <v>4271</v>
      </c>
      <c r="N258" t="s">
        <v>4272</v>
      </c>
    </row>
    <row r="259" spans="3:15" x14ac:dyDescent="0.45">
      <c r="C259" t="s">
        <v>4273</v>
      </c>
      <c r="D259" t="s">
        <v>4274</v>
      </c>
      <c r="E259" t="s">
        <v>4275</v>
      </c>
      <c r="F259" t="s">
        <v>4276</v>
      </c>
      <c r="G259" t="s">
        <v>4277</v>
      </c>
      <c r="H259" t="s">
        <v>959</v>
      </c>
      <c r="I259" t="s">
        <v>2120</v>
      </c>
      <c r="J259">
        <v>67601</v>
      </c>
      <c r="K259" t="s">
        <v>4278</v>
      </c>
      <c r="L259" t="s">
        <v>4279</v>
      </c>
      <c r="M259" t="s">
        <v>4280</v>
      </c>
      <c r="N259" t="s">
        <v>4281</v>
      </c>
    </row>
    <row r="260" spans="3:15" x14ac:dyDescent="0.45">
      <c r="C260" t="s">
        <v>4282</v>
      </c>
      <c r="D260" t="s">
        <v>4283</v>
      </c>
      <c r="E260" t="s">
        <v>4284</v>
      </c>
      <c r="F260" t="s">
        <v>4285</v>
      </c>
      <c r="G260" t="s">
        <v>3930</v>
      </c>
      <c r="H260" t="s">
        <v>2550</v>
      </c>
      <c r="I260" t="s">
        <v>2287</v>
      </c>
      <c r="J260">
        <v>32822</v>
      </c>
      <c r="K260" t="s">
        <v>4286</v>
      </c>
      <c r="L260" t="s">
        <v>4287</v>
      </c>
      <c r="M260" t="s">
        <v>4288</v>
      </c>
      <c r="N260" t="s">
        <v>4289</v>
      </c>
    </row>
    <row r="261" spans="3:15" x14ac:dyDescent="0.45">
      <c r="C261" t="s">
        <v>4290</v>
      </c>
      <c r="D261" t="s">
        <v>4291</v>
      </c>
      <c r="E261" t="s">
        <v>4292</v>
      </c>
      <c r="F261" t="s">
        <v>4293</v>
      </c>
      <c r="G261" t="s">
        <v>4294</v>
      </c>
      <c r="H261" t="s">
        <v>2306</v>
      </c>
      <c r="I261" t="s">
        <v>2307</v>
      </c>
      <c r="J261">
        <v>55401</v>
      </c>
      <c r="K261" t="s">
        <v>4295</v>
      </c>
      <c r="L261" t="s">
        <v>4296</v>
      </c>
      <c r="M261" t="s">
        <v>4297</v>
      </c>
      <c r="N261" t="s">
        <v>4298</v>
      </c>
    </row>
    <row r="262" spans="3:15" x14ac:dyDescent="0.45">
      <c r="C262" t="s">
        <v>4299</v>
      </c>
      <c r="D262" t="s">
        <v>4300</v>
      </c>
      <c r="E262" t="s">
        <v>4301</v>
      </c>
      <c r="F262" t="s">
        <v>4302</v>
      </c>
      <c r="G262" t="s">
        <v>2372</v>
      </c>
      <c r="H262" t="s">
        <v>2373</v>
      </c>
      <c r="I262" t="s">
        <v>2374</v>
      </c>
      <c r="J262">
        <v>29201</v>
      </c>
      <c r="K262" t="s">
        <v>4303</v>
      </c>
      <c r="L262" t="s">
        <v>4304</v>
      </c>
      <c r="M262" t="s">
        <v>4305</v>
      </c>
      <c r="N262" t="s">
        <v>4306</v>
      </c>
    </row>
    <row r="263" spans="3:15" x14ac:dyDescent="0.45">
      <c r="C263" t="s">
        <v>4307</v>
      </c>
      <c r="D263" t="s">
        <v>968</v>
      </c>
      <c r="E263" t="s">
        <v>4308</v>
      </c>
      <c r="F263" t="s">
        <v>4309</v>
      </c>
      <c r="G263" t="s">
        <v>4310</v>
      </c>
      <c r="H263" t="s">
        <v>3921</v>
      </c>
      <c r="I263" t="s">
        <v>1924</v>
      </c>
      <c r="J263">
        <v>95407</v>
      </c>
      <c r="K263" t="s">
        <v>4311</v>
      </c>
      <c r="L263" t="s">
        <v>4312</v>
      </c>
      <c r="M263" t="s">
        <v>4313</v>
      </c>
      <c r="N263" t="s">
        <v>4314</v>
      </c>
    </row>
    <row r="264" spans="3:15" x14ac:dyDescent="0.45">
      <c r="C264" t="s">
        <v>4315</v>
      </c>
      <c r="D264" t="s">
        <v>4316</v>
      </c>
      <c r="E264" t="s">
        <v>4317</v>
      </c>
      <c r="F264" t="s">
        <v>4318</v>
      </c>
      <c r="G264" t="s">
        <v>4319</v>
      </c>
      <c r="H264" t="s">
        <v>897</v>
      </c>
      <c r="I264" t="s">
        <v>1913</v>
      </c>
      <c r="J264">
        <v>60067</v>
      </c>
      <c r="K264" t="s">
        <v>4320</v>
      </c>
      <c r="L264" t="s">
        <v>4321</v>
      </c>
      <c r="M264" t="s">
        <v>4322</v>
      </c>
      <c r="N264" t="s">
        <v>4323</v>
      </c>
    </row>
    <row r="265" spans="3:15" x14ac:dyDescent="0.45">
      <c r="C265" t="s">
        <v>4324</v>
      </c>
      <c r="D265" t="s">
        <v>4325</v>
      </c>
      <c r="E265" t="s">
        <v>4326</v>
      </c>
      <c r="F265" t="s">
        <v>4327</v>
      </c>
      <c r="G265" t="s">
        <v>4328</v>
      </c>
      <c r="H265" t="s">
        <v>4329</v>
      </c>
      <c r="I265" t="s">
        <v>2550</v>
      </c>
      <c r="J265" t="s">
        <v>1924</v>
      </c>
      <c r="K265">
        <v>92626</v>
      </c>
      <c r="L265" t="s">
        <v>4330</v>
      </c>
      <c r="M265" t="s">
        <v>4331</v>
      </c>
      <c r="N265" t="s">
        <v>4332</v>
      </c>
      <c r="O265" t="s">
        <v>4333</v>
      </c>
    </row>
    <row r="266" spans="3:15" x14ac:dyDescent="0.45">
      <c r="C266" t="s">
        <v>2954</v>
      </c>
      <c r="D266" t="s">
        <v>4334</v>
      </c>
      <c r="E266" t="s">
        <v>4335</v>
      </c>
      <c r="F266" t="s">
        <v>4336</v>
      </c>
      <c r="G266" t="s">
        <v>3115</v>
      </c>
      <c r="H266" t="s">
        <v>3115</v>
      </c>
      <c r="I266" t="s">
        <v>2478</v>
      </c>
      <c r="J266">
        <v>80212</v>
      </c>
      <c r="K266" t="s">
        <v>4337</v>
      </c>
      <c r="L266" t="s">
        <v>4338</v>
      </c>
      <c r="M266" t="s">
        <v>4339</v>
      </c>
      <c r="N266" t="s">
        <v>4340</v>
      </c>
    </row>
    <row r="267" spans="3:15" x14ac:dyDescent="0.45">
      <c r="C267" t="s">
        <v>971</v>
      </c>
      <c r="D267" t="s">
        <v>4341</v>
      </c>
      <c r="E267" t="s">
        <v>4342</v>
      </c>
      <c r="F267" t="s">
        <v>4343</v>
      </c>
      <c r="G267" t="s">
        <v>4065</v>
      </c>
      <c r="H267" t="s">
        <v>4065</v>
      </c>
      <c r="I267" t="s">
        <v>4066</v>
      </c>
      <c r="J267">
        <v>6515</v>
      </c>
      <c r="K267" t="s">
        <v>4344</v>
      </c>
      <c r="L267" t="s">
        <v>4345</v>
      </c>
      <c r="M267" t="s">
        <v>4346</v>
      </c>
      <c r="N267" t="s">
        <v>4347</v>
      </c>
    </row>
    <row r="268" spans="3:15" x14ac:dyDescent="0.45">
      <c r="C268" t="s">
        <v>4348</v>
      </c>
      <c r="D268" t="s">
        <v>4349</v>
      </c>
      <c r="E268" t="s">
        <v>4350</v>
      </c>
      <c r="F268" t="s">
        <v>4351</v>
      </c>
      <c r="G268" t="s">
        <v>4352</v>
      </c>
      <c r="H268" t="s">
        <v>4353</v>
      </c>
      <c r="I268" t="s">
        <v>3884</v>
      </c>
      <c r="J268">
        <v>98021</v>
      </c>
      <c r="K268" t="s">
        <v>4354</v>
      </c>
      <c r="L268" t="s">
        <v>4355</v>
      </c>
      <c r="M268" t="s">
        <v>4356</v>
      </c>
      <c r="N268" t="s">
        <v>4357</v>
      </c>
    </row>
    <row r="269" spans="3:15" x14ac:dyDescent="0.45">
      <c r="C269" t="s">
        <v>4358</v>
      </c>
      <c r="D269" t="s">
        <v>4359</v>
      </c>
      <c r="E269" t="s">
        <v>4360</v>
      </c>
      <c r="F269" t="s">
        <v>4361</v>
      </c>
      <c r="G269" t="s">
        <v>4362</v>
      </c>
      <c r="H269" t="s">
        <v>2676</v>
      </c>
      <c r="I269" t="s">
        <v>1894</v>
      </c>
      <c r="J269">
        <v>44136</v>
      </c>
      <c r="K269" t="s">
        <v>4363</v>
      </c>
      <c r="L269" t="s">
        <v>4364</v>
      </c>
      <c r="M269" t="s">
        <v>4365</v>
      </c>
      <c r="N269" t="s">
        <v>4366</v>
      </c>
    </row>
    <row r="270" spans="3:15" x14ac:dyDescent="0.45">
      <c r="C270" t="s">
        <v>4367</v>
      </c>
      <c r="D270" t="s">
        <v>4368</v>
      </c>
      <c r="E270" t="s">
        <v>4369</v>
      </c>
      <c r="F270" t="s">
        <v>4370</v>
      </c>
      <c r="G270" t="s">
        <v>4371</v>
      </c>
      <c r="H270" t="s">
        <v>4372</v>
      </c>
      <c r="I270" t="s">
        <v>4373</v>
      </c>
      <c r="J270">
        <v>3865</v>
      </c>
      <c r="K270" t="s">
        <v>4374</v>
      </c>
      <c r="L270" t="s">
        <v>4375</v>
      </c>
      <c r="M270" t="s">
        <v>4376</v>
      </c>
      <c r="N270" t="s">
        <v>4377</v>
      </c>
    </row>
    <row r="271" spans="3:15" x14ac:dyDescent="0.45">
      <c r="C271" t="s">
        <v>4378</v>
      </c>
      <c r="D271" t="s">
        <v>4379</v>
      </c>
      <c r="E271" t="s">
        <v>4380</v>
      </c>
      <c r="F271" t="s">
        <v>4381</v>
      </c>
      <c r="G271" t="s">
        <v>4382</v>
      </c>
      <c r="H271" t="s">
        <v>3088</v>
      </c>
      <c r="I271" t="s">
        <v>2287</v>
      </c>
      <c r="J271">
        <v>32937</v>
      </c>
      <c r="K271" t="s">
        <v>4383</v>
      </c>
      <c r="L271" t="s">
        <v>4384</v>
      </c>
      <c r="M271" t="s">
        <v>4385</v>
      </c>
      <c r="N271" t="s">
        <v>4386</v>
      </c>
    </row>
    <row r="272" spans="3:15" x14ac:dyDescent="0.45">
      <c r="C272" t="s">
        <v>4387</v>
      </c>
      <c r="D272" t="s">
        <v>4388</v>
      </c>
      <c r="E272" t="s">
        <v>4389</v>
      </c>
      <c r="F272" t="s">
        <v>4390</v>
      </c>
      <c r="G272" t="s">
        <v>2139</v>
      </c>
      <c r="H272" t="s">
        <v>2139</v>
      </c>
      <c r="I272" t="s">
        <v>1969</v>
      </c>
      <c r="J272">
        <v>10016</v>
      </c>
      <c r="K272" t="s">
        <v>4391</v>
      </c>
      <c r="L272" t="s">
        <v>4392</v>
      </c>
      <c r="M272" t="s">
        <v>4393</v>
      </c>
      <c r="N272" t="s">
        <v>4394</v>
      </c>
    </row>
    <row r="273" spans="3:15" x14ac:dyDescent="0.45">
      <c r="C273" t="s">
        <v>4395</v>
      </c>
      <c r="D273" t="s">
        <v>4396</v>
      </c>
      <c r="E273" t="s">
        <v>4397</v>
      </c>
      <c r="F273" t="s">
        <v>4398</v>
      </c>
      <c r="G273" t="s">
        <v>4399</v>
      </c>
      <c r="H273" t="s">
        <v>2550</v>
      </c>
      <c r="I273" t="s">
        <v>1924</v>
      </c>
      <c r="J273">
        <v>92647</v>
      </c>
      <c r="K273" t="s">
        <v>4400</v>
      </c>
      <c r="L273" t="s">
        <v>4401</v>
      </c>
      <c r="M273" t="s">
        <v>4402</v>
      </c>
      <c r="N273" t="s">
        <v>4403</v>
      </c>
    </row>
    <row r="274" spans="3:15" x14ac:dyDescent="0.45">
      <c r="C274" t="s">
        <v>4404</v>
      </c>
      <c r="D274" t="s">
        <v>4405</v>
      </c>
      <c r="E274" t="s">
        <v>4406</v>
      </c>
      <c r="F274" t="s">
        <v>4407</v>
      </c>
      <c r="G274" t="s">
        <v>4408</v>
      </c>
      <c r="H274" t="s">
        <v>3040</v>
      </c>
      <c r="I274" t="s">
        <v>1862</v>
      </c>
      <c r="J274">
        <v>48075</v>
      </c>
      <c r="K274" t="s">
        <v>4409</v>
      </c>
      <c r="L274" t="s">
        <v>4410</v>
      </c>
      <c r="M274" t="s">
        <v>4411</v>
      </c>
      <c r="N274" t="s">
        <v>4412</v>
      </c>
    </row>
    <row r="275" spans="3:15" x14ac:dyDescent="0.45">
      <c r="C275" t="s">
        <v>4413</v>
      </c>
      <c r="D275" t="s">
        <v>4414</v>
      </c>
      <c r="E275" t="s">
        <v>4415</v>
      </c>
      <c r="F275" t="s">
        <v>4416</v>
      </c>
      <c r="G275" t="s">
        <v>2788</v>
      </c>
      <c r="H275" t="s">
        <v>2789</v>
      </c>
      <c r="I275" t="s">
        <v>2790</v>
      </c>
      <c r="J275">
        <v>46222</v>
      </c>
      <c r="K275" t="s">
        <v>4417</v>
      </c>
      <c r="L275" t="s">
        <v>4418</v>
      </c>
      <c r="M275" t="s">
        <v>4419</v>
      </c>
      <c r="N275" t="s">
        <v>4420</v>
      </c>
    </row>
    <row r="276" spans="3:15" x14ac:dyDescent="0.45">
      <c r="C276" t="s">
        <v>4421</v>
      </c>
      <c r="D276" t="s">
        <v>4422</v>
      </c>
      <c r="E276" t="s">
        <v>4423</v>
      </c>
      <c r="F276" t="s">
        <v>4424</v>
      </c>
      <c r="G276" t="s">
        <v>4425</v>
      </c>
      <c r="H276" t="s">
        <v>4426</v>
      </c>
      <c r="I276" t="s">
        <v>4427</v>
      </c>
      <c r="J276" t="s">
        <v>2000</v>
      </c>
      <c r="K276">
        <v>76301</v>
      </c>
      <c r="L276" t="s">
        <v>4428</v>
      </c>
      <c r="M276" t="s">
        <v>4429</v>
      </c>
      <c r="N276" t="s">
        <v>4430</v>
      </c>
      <c r="O276" t="s">
        <v>4431</v>
      </c>
    </row>
    <row r="277" spans="3:15" x14ac:dyDescent="0.45">
      <c r="C277" t="s">
        <v>4432</v>
      </c>
      <c r="D277" t="s">
        <v>4433</v>
      </c>
      <c r="E277" t="s">
        <v>4434</v>
      </c>
      <c r="F277" t="s">
        <v>4435</v>
      </c>
      <c r="G277" t="s">
        <v>4436</v>
      </c>
      <c r="H277" t="s">
        <v>4065</v>
      </c>
      <c r="I277" t="s">
        <v>4066</v>
      </c>
      <c r="J277">
        <v>6473</v>
      </c>
      <c r="K277" t="s">
        <v>4437</v>
      </c>
      <c r="L277" t="s">
        <v>4438</v>
      </c>
      <c r="M277" t="s">
        <v>4439</v>
      </c>
      <c r="N277" t="s">
        <v>4440</v>
      </c>
    </row>
    <row r="278" spans="3:15" x14ac:dyDescent="0.45">
      <c r="C278" t="s">
        <v>4441</v>
      </c>
      <c r="D278" t="s">
        <v>4442</v>
      </c>
      <c r="E278" t="s">
        <v>4443</v>
      </c>
      <c r="F278" t="s">
        <v>4444</v>
      </c>
      <c r="G278" t="s">
        <v>4445</v>
      </c>
      <c r="H278" t="s">
        <v>4446</v>
      </c>
      <c r="I278" t="s">
        <v>1947</v>
      </c>
      <c r="J278">
        <v>21001</v>
      </c>
      <c r="K278" t="s">
        <v>4447</v>
      </c>
      <c r="L278" t="s">
        <v>4448</v>
      </c>
      <c r="M278" t="s">
        <v>4449</v>
      </c>
      <c r="N278" t="s">
        <v>4450</v>
      </c>
    </row>
    <row r="279" spans="3:15" x14ac:dyDescent="0.45">
      <c r="C279" t="s">
        <v>4451</v>
      </c>
      <c r="D279" t="s">
        <v>4452</v>
      </c>
      <c r="E279" t="s">
        <v>4453</v>
      </c>
      <c r="F279" t="s">
        <v>4454</v>
      </c>
      <c r="G279" t="s">
        <v>1848</v>
      </c>
      <c r="H279" t="s">
        <v>1849</v>
      </c>
      <c r="I279" t="s">
        <v>1850</v>
      </c>
      <c r="J279">
        <v>70130</v>
      </c>
      <c r="K279" t="s">
        <v>4455</v>
      </c>
      <c r="L279" t="s">
        <v>4456</v>
      </c>
      <c r="M279" t="s">
        <v>4457</v>
      </c>
      <c r="N279" t="s">
        <v>4458</v>
      </c>
    </row>
    <row r="280" spans="3:15" x14ac:dyDescent="0.45">
      <c r="C280" t="s">
        <v>4459</v>
      </c>
      <c r="D280" t="s">
        <v>4460</v>
      </c>
      <c r="E280" t="s">
        <v>4461</v>
      </c>
      <c r="F280" t="s">
        <v>4462</v>
      </c>
      <c r="G280" t="s">
        <v>2646</v>
      </c>
      <c r="H280" t="s">
        <v>4463</v>
      </c>
      <c r="I280" t="s">
        <v>2811</v>
      </c>
      <c r="J280">
        <v>23219</v>
      </c>
      <c r="K280" t="s">
        <v>4464</v>
      </c>
      <c r="L280" t="s">
        <v>4465</v>
      </c>
      <c r="M280" t="s">
        <v>4466</v>
      </c>
      <c r="N280" t="s">
        <v>4467</v>
      </c>
    </row>
    <row r="281" spans="3:15" x14ac:dyDescent="0.45">
      <c r="C281" t="s">
        <v>4468</v>
      </c>
      <c r="D281" t="s">
        <v>4469</v>
      </c>
      <c r="E281" t="s">
        <v>4470</v>
      </c>
      <c r="F281" t="s">
        <v>4471</v>
      </c>
      <c r="G281" t="s">
        <v>4472</v>
      </c>
      <c r="H281" t="s">
        <v>4144</v>
      </c>
      <c r="I281" t="s">
        <v>1958</v>
      </c>
      <c r="J281">
        <v>18966</v>
      </c>
      <c r="K281" t="s">
        <v>4473</v>
      </c>
      <c r="L281" t="s">
        <v>4474</v>
      </c>
      <c r="M281" t="s">
        <v>4475</v>
      </c>
      <c r="N281" t="s">
        <v>4476</v>
      </c>
    </row>
    <row r="282" spans="3:15" x14ac:dyDescent="0.45">
      <c r="C282" t="s">
        <v>4477</v>
      </c>
      <c r="D282" t="s">
        <v>4478</v>
      </c>
      <c r="E282" t="s">
        <v>4479</v>
      </c>
      <c r="F282" t="s">
        <v>4480</v>
      </c>
      <c r="G282" t="s">
        <v>4481</v>
      </c>
      <c r="H282" t="s">
        <v>12</v>
      </c>
      <c r="I282" t="s">
        <v>2307</v>
      </c>
      <c r="J282">
        <v>55379</v>
      </c>
      <c r="K282" t="s">
        <v>4482</v>
      </c>
      <c r="L282" t="s">
        <v>4483</v>
      </c>
      <c r="M282" t="s">
        <v>4484</v>
      </c>
      <c r="N282" t="s">
        <v>4485</v>
      </c>
    </row>
    <row r="283" spans="3:15" x14ac:dyDescent="0.45">
      <c r="C283" t="s">
        <v>4486</v>
      </c>
      <c r="D283" t="s">
        <v>4487</v>
      </c>
      <c r="E283" t="s">
        <v>4488</v>
      </c>
      <c r="F283" t="s">
        <v>4489</v>
      </c>
      <c r="G283" t="s">
        <v>4490</v>
      </c>
      <c r="H283" t="s">
        <v>2285</v>
      </c>
      <c r="I283" t="s">
        <v>2286</v>
      </c>
      <c r="J283" t="s">
        <v>2287</v>
      </c>
      <c r="K283">
        <v>33136</v>
      </c>
      <c r="L283" t="s">
        <v>4491</v>
      </c>
      <c r="M283" t="s">
        <v>4492</v>
      </c>
      <c r="N283" t="s">
        <v>4493</v>
      </c>
      <c r="O283" t="s">
        <v>4494</v>
      </c>
    </row>
    <row r="284" spans="3:15" x14ac:dyDescent="0.45">
      <c r="C284" t="s">
        <v>4495</v>
      </c>
      <c r="D284" t="s">
        <v>4496</v>
      </c>
      <c r="E284" t="s">
        <v>4497</v>
      </c>
      <c r="F284" t="s">
        <v>4498</v>
      </c>
      <c r="G284" t="s">
        <v>2032</v>
      </c>
      <c r="H284" t="s">
        <v>2032</v>
      </c>
      <c r="I284" t="s">
        <v>2033</v>
      </c>
      <c r="J284">
        <v>53209</v>
      </c>
      <c r="K284" t="s">
        <v>4499</v>
      </c>
      <c r="L284" t="s">
        <v>4500</v>
      </c>
      <c r="M284" t="s">
        <v>4501</v>
      </c>
      <c r="N284" t="s">
        <v>4502</v>
      </c>
    </row>
    <row r="285" spans="3:15" x14ac:dyDescent="0.45">
      <c r="C285" t="s">
        <v>4503</v>
      </c>
      <c r="D285" t="s">
        <v>4504</v>
      </c>
      <c r="E285" t="s">
        <v>4505</v>
      </c>
      <c r="F285" t="s">
        <v>4506</v>
      </c>
      <c r="G285" t="s">
        <v>3661</v>
      </c>
      <c r="H285" t="s">
        <v>3661</v>
      </c>
      <c r="I285" t="s">
        <v>1874</v>
      </c>
      <c r="J285">
        <v>8873</v>
      </c>
      <c r="K285" t="s">
        <v>4507</v>
      </c>
      <c r="L285" t="s">
        <v>4508</v>
      </c>
      <c r="M285" t="s">
        <v>4509</v>
      </c>
      <c r="N285" t="s">
        <v>4510</v>
      </c>
    </row>
    <row r="286" spans="3:15" x14ac:dyDescent="0.45">
      <c r="C286" t="s">
        <v>4511</v>
      </c>
      <c r="D286" t="s">
        <v>4512</v>
      </c>
      <c r="E286" t="s">
        <v>4513</v>
      </c>
      <c r="F286" t="s">
        <v>4514</v>
      </c>
      <c r="G286" t="s">
        <v>4515</v>
      </c>
      <c r="H286" t="s">
        <v>4516</v>
      </c>
      <c r="I286" t="s">
        <v>4517</v>
      </c>
      <c r="J286">
        <v>58102</v>
      </c>
      <c r="K286" t="s">
        <v>4518</v>
      </c>
      <c r="L286" t="s">
        <v>4519</v>
      </c>
      <c r="M286" t="s">
        <v>4520</v>
      </c>
      <c r="N286" t="s">
        <v>4521</v>
      </c>
    </row>
    <row r="287" spans="3:15" x14ac:dyDescent="0.45">
      <c r="C287" t="s">
        <v>3582</v>
      </c>
      <c r="D287" t="s">
        <v>4522</v>
      </c>
      <c r="E287" t="s">
        <v>4523</v>
      </c>
      <c r="F287" t="s">
        <v>4524</v>
      </c>
      <c r="G287" t="s">
        <v>4525</v>
      </c>
      <c r="H287" t="s">
        <v>4525</v>
      </c>
      <c r="I287" t="s">
        <v>3469</v>
      </c>
      <c r="J287">
        <v>89701</v>
      </c>
      <c r="K287" t="s">
        <v>4526</v>
      </c>
      <c r="L287" t="s">
        <v>4527</v>
      </c>
      <c r="M287" t="s">
        <v>4528</v>
      </c>
      <c r="N287" t="s">
        <v>4529</v>
      </c>
    </row>
    <row r="288" spans="3:15" x14ac:dyDescent="0.45">
      <c r="C288" t="s">
        <v>4530</v>
      </c>
      <c r="D288" t="s">
        <v>4531</v>
      </c>
      <c r="E288" t="s">
        <v>4532</v>
      </c>
      <c r="F288" t="s">
        <v>4533</v>
      </c>
      <c r="G288" t="s">
        <v>4534</v>
      </c>
      <c r="H288" t="s">
        <v>2010</v>
      </c>
      <c r="I288" t="s">
        <v>2011</v>
      </c>
      <c r="J288">
        <v>85254</v>
      </c>
      <c r="K288" t="s">
        <v>4535</v>
      </c>
      <c r="L288" t="s">
        <v>4536</v>
      </c>
      <c r="M288" t="s">
        <v>4537</v>
      </c>
      <c r="N288" t="s">
        <v>4538</v>
      </c>
    </row>
    <row r="289" spans="3:15" x14ac:dyDescent="0.45">
      <c r="C289" t="s">
        <v>4539</v>
      </c>
      <c r="D289" t="s">
        <v>4540</v>
      </c>
      <c r="E289" t="s">
        <v>4541</v>
      </c>
      <c r="F289" t="s">
        <v>4542</v>
      </c>
      <c r="G289" t="s">
        <v>4543</v>
      </c>
      <c r="H289" t="s">
        <v>3227</v>
      </c>
      <c r="I289" t="s">
        <v>3228</v>
      </c>
      <c r="J289" t="s">
        <v>2023</v>
      </c>
      <c r="K289">
        <v>37211</v>
      </c>
      <c r="L289" t="s">
        <v>4544</v>
      </c>
      <c r="M289" t="s">
        <v>4545</v>
      </c>
      <c r="N289" t="s">
        <v>4546</v>
      </c>
      <c r="O289" t="s">
        <v>4547</v>
      </c>
    </row>
    <row r="290" spans="3:15" x14ac:dyDescent="0.45">
      <c r="C290" t="s">
        <v>4548</v>
      </c>
      <c r="D290" t="s">
        <v>4549</v>
      </c>
      <c r="E290" t="s">
        <v>4550</v>
      </c>
      <c r="F290" t="s">
        <v>4551</v>
      </c>
      <c r="G290" t="s">
        <v>4552</v>
      </c>
      <c r="H290" t="s">
        <v>4553</v>
      </c>
      <c r="I290" t="s">
        <v>1947</v>
      </c>
      <c r="J290">
        <v>21801</v>
      </c>
      <c r="K290" t="s">
        <v>4554</v>
      </c>
      <c r="L290" t="s">
        <v>4555</v>
      </c>
      <c r="M290" t="s">
        <v>4556</v>
      </c>
      <c r="N290" t="s">
        <v>4557</v>
      </c>
    </row>
    <row r="291" spans="3:15" x14ac:dyDescent="0.45">
      <c r="C291" t="s">
        <v>4558</v>
      </c>
      <c r="D291" t="s">
        <v>4559</v>
      </c>
      <c r="E291" t="s">
        <v>4560</v>
      </c>
      <c r="F291" t="s">
        <v>4561</v>
      </c>
      <c r="G291" t="s">
        <v>2139</v>
      </c>
      <c r="H291" t="s">
        <v>2139</v>
      </c>
      <c r="I291" t="s">
        <v>1969</v>
      </c>
      <c r="J291">
        <v>10004</v>
      </c>
      <c r="K291" t="s">
        <v>4562</v>
      </c>
      <c r="L291" t="s">
        <v>4563</v>
      </c>
      <c r="M291" t="s">
        <v>4564</v>
      </c>
      <c r="N291" t="s">
        <v>4565</v>
      </c>
    </row>
    <row r="292" spans="3:15" x14ac:dyDescent="0.45">
      <c r="C292" t="s">
        <v>4566</v>
      </c>
      <c r="D292" t="s">
        <v>4567</v>
      </c>
      <c r="E292" t="s">
        <v>4568</v>
      </c>
      <c r="F292" t="s">
        <v>4569</v>
      </c>
      <c r="G292" t="s">
        <v>4570</v>
      </c>
      <c r="H292" t="s">
        <v>4571</v>
      </c>
      <c r="I292" t="s">
        <v>2000</v>
      </c>
      <c r="J292">
        <v>79109</v>
      </c>
      <c r="K292" t="s">
        <v>4572</v>
      </c>
      <c r="L292" t="s">
        <v>4573</v>
      </c>
      <c r="M292" t="s">
        <v>4574</v>
      </c>
      <c r="N292" t="s">
        <v>4575</v>
      </c>
    </row>
    <row r="293" spans="3:15" x14ac:dyDescent="0.45">
      <c r="C293" t="s">
        <v>4576</v>
      </c>
      <c r="D293" t="s">
        <v>4577</v>
      </c>
      <c r="E293" t="s">
        <v>4578</v>
      </c>
      <c r="F293" t="s">
        <v>4579</v>
      </c>
      <c r="G293" t="s">
        <v>4580</v>
      </c>
      <c r="H293" t="s">
        <v>1978</v>
      </c>
      <c r="I293" t="s">
        <v>1978</v>
      </c>
      <c r="J293" t="s">
        <v>1924</v>
      </c>
      <c r="K293">
        <v>90016</v>
      </c>
      <c r="L293" t="s">
        <v>4581</v>
      </c>
      <c r="M293" t="s">
        <v>4582</v>
      </c>
      <c r="N293" t="s">
        <v>4583</v>
      </c>
      <c r="O293" t="s">
        <v>4584</v>
      </c>
    </row>
    <row r="294" spans="3:15" x14ac:dyDescent="0.45">
      <c r="C294" t="s">
        <v>4585</v>
      </c>
      <c r="D294" t="s">
        <v>4586</v>
      </c>
      <c r="E294" t="s">
        <v>4587</v>
      </c>
      <c r="F294" t="s">
        <v>4588</v>
      </c>
      <c r="G294" t="s">
        <v>4589</v>
      </c>
      <c r="H294" t="s">
        <v>4590</v>
      </c>
      <c r="I294" t="s">
        <v>3940</v>
      </c>
      <c r="J294" t="s">
        <v>1924</v>
      </c>
      <c r="K294">
        <v>91942</v>
      </c>
      <c r="L294" t="s">
        <v>4591</v>
      </c>
      <c r="M294" t="s">
        <v>4592</v>
      </c>
      <c r="N294" t="s">
        <v>4593</v>
      </c>
      <c r="O294" t="s">
        <v>4594</v>
      </c>
    </row>
    <row r="295" spans="3:15" x14ac:dyDescent="0.45">
      <c r="C295" t="s">
        <v>4595</v>
      </c>
      <c r="D295" t="s">
        <v>4596</v>
      </c>
      <c r="E295" t="s">
        <v>4597</v>
      </c>
      <c r="F295" t="s">
        <v>4598</v>
      </c>
      <c r="G295" t="s">
        <v>4599</v>
      </c>
      <c r="H295" t="s">
        <v>4600</v>
      </c>
      <c r="I295" t="s">
        <v>2996</v>
      </c>
      <c r="J295">
        <v>30328</v>
      </c>
      <c r="K295" t="s">
        <v>4601</v>
      </c>
      <c r="L295" t="s">
        <v>4602</v>
      </c>
      <c r="M295" t="s">
        <v>4603</v>
      </c>
      <c r="N295" t="s">
        <v>4604</v>
      </c>
    </row>
    <row r="296" spans="3:15" x14ac:dyDescent="0.45">
      <c r="C296" t="s">
        <v>4605</v>
      </c>
      <c r="D296" t="s">
        <v>4606</v>
      </c>
      <c r="E296" t="s">
        <v>4607</v>
      </c>
      <c r="F296" t="s">
        <v>4608</v>
      </c>
      <c r="G296" t="s">
        <v>2904</v>
      </c>
      <c r="H296" t="s">
        <v>2904</v>
      </c>
      <c r="I296" t="s">
        <v>2317</v>
      </c>
      <c r="J296">
        <v>1602</v>
      </c>
      <c r="K296" t="s">
        <v>4609</v>
      </c>
      <c r="L296" t="s">
        <v>4610</v>
      </c>
      <c r="M296" t="s">
        <v>4611</v>
      </c>
      <c r="N296" t="s">
        <v>4612</v>
      </c>
    </row>
    <row r="297" spans="3:15" x14ac:dyDescent="0.45">
      <c r="C297" t="s">
        <v>4613</v>
      </c>
      <c r="D297" t="s">
        <v>4614</v>
      </c>
      <c r="E297" t="s">
        <v>4615</v>
      </c>
      <c r="F297" t="s">
        <v>4616</v>
      </c>
      <c r="G297" t="s">
        <v>4617</v>
      </c>
      <c r="H297" t="s">
        <v>4618</v>
      </c>
      <c r="I297" t="s">
        <v>1862</v>
      </c>
      <c r="J297">
        <v>49120</v>
      </c>
      <c r="K297" t="s">
        <v>4619</v>
      </c>
      <c r="L297" t="s">
        <v>4620</v>
      </c>
      <c r="M297" t="s">
        <v>4621</v>
      </c>
      <c r="N297" t="s">
        <v>4622</v>
      </c>
    </row>
    <row r="298" spans="3:15" x14ac:dyDescent="0.45">
      <c r="C298" t="s">
        <v>4623</v>
      </c>
      <c r="D298" t="s">
        <v>4624</v>
      </c>
      <c r="E298" t="s">
        <v>4625</v>
      </c>
      <c r="F298" t="s">
        <v>4626</v>
      </c>
      <c r="G298" t="s">
        <v>4627</v>
      </c>
      <c r="H298" t="s">
        <v>2610</v>
      </c>
      <c r="I298" t="s">
        <v>1874</v>
      </c>
      <c r="J298">
        <v>7004</v>
      </c>
      <c r="K298" t="s">
        <v>4628</v>
      </c>
      <c r="L298" t="s">
        <v>4629</v>
      </c>
      <c r="M298" t="s">
        <v>4630</v>
      </c>
      <c r="N298" t="s">
        <v>4631</v>
      </c>
    </row>
    <row r="299" spans="3:15" x14ac:dyDescent="0.45">
      <c r="C299" t="s">
        <v>4632</v>
      </c>
      <c r="D299" t="s">
        <v>4633</v>
      </c>
      <c r="E299" t="s">
        <v>4634</v>
      </c>
      <c r="F299" t="s">
        <v>4635</v>
      </c>
      <c r="G299" t="s">
        <v>3849</v>
      </c>
      <c r="H299" t="s">
        <v>3849</v>
      </c>
      <c r="I299" t="s">
        <v>1850</v>
      </c>
      <c r="J299">
        <v>70508</v>
      </c>
      <c r="K299" t="s">
        <v>4636</v>
      </c>
      <c r="L299" t="s">
        <v>4637</v>
      </c>
      <c r="M299" t="s">
        <v>4638</v>
      </c>
      <c r="N299" t="s">
        <v>4639</v>
      </c>
    </row>
    <row r="300" spans="3:15" x14ac:dyDescent="0.45">
      <c r="C300" t="s">
        <v>4640</v>
      </c>
      <c r="D300" t="s">
        <v>4641</v>
      </c>
      <c r="E300" t="s">
        <v>4642</v>
      </c>
      <c r="F300" t="s">
        <v>4643</v>
      </c>
      <c r="G300" t="s">
        <v>3115</v>
      </c>
      <c r="H300" t="s">
        <v>4644</v>
      </c>
      <c r="I300" t="s">
        <v>1958</v>
      </c>
      <c r="J300">
        <v>17517</v>
      </c>
      <c r="K300" t="s">
        <v>4645</v>
      </c>
      <c r="L300" t="s">
        <v>4646</v>
      </c>
      <c r="M300" t="s">
        <v>4647</v>
      </c>
      <c r="N300" t="s">
        <v>4648</v>
      </c>
    </row>
    <row r="301" spans="3:15" x14ac:dyDescent="0.45">
      <c r="C301" t="s">
        <v>4649</v>
      </c>
      <c r="D301" t="s">
        <v>4650</v>
      </c>
      <c r="E301" t="s">
        <v>4651</v>
      </c>
      <c r="F301" t="s">
        <v>4652</v>
      </c>
      <c r="G301" t="s">
        <v>4653</v>
      </c>
      <c r="H301" t="s">
        <v>4654</v>
      </c>
      <c r="I301" t="s">
        <v>4220</v>
      </c>
      <c r="J301" t="s">
        <v>4222</v>
      </c>
      <c r="K301">
        <v>63088</v>
      </c>
      <c r="L301" t="s">
        <v>4655</v>
      </c>
      <c r="M301" t="s">
        <v>4656</v>
      </c>
      <c r="N301" t="s">
        <v>4657</v>
      </c>
      <c r="O301" t="s">
        <v>4658</v>
      </c>
    </row>
    <row r="302" spans="3:15" x14ac:dyDescent="0.45">
      <c r="C302" t="s">
        <v>4659</v>
      </c>
      <c r="D302" t="s">
        <v>4660</v>
      </c>
      <c r="E302" t="s">
        <v>4661</v>
      </c>
      <c r="F302" t="s">
        <v>4662</v>
      </c>
      <c r="G302" t="s">
        <v>4663</v>
      </c>
      <c r="H302" t="s">
        <v>2686</v>
      </c>
      <c r="I302" t="s">
        <v>2000</v>
      </c>
      <c r="J302">
        <v>76013</v>
      </c>
      <c r="K302" t="s">
        <v>4664</v>
      </c>
      <c r="L302" t="s">
        <v>4665</v>
      </c>
      <c r="M302" t="s">
        <v>4666</v>
      </c>
      <c r="N302" t="s">
        <v>4667</v>
      </c>
    </row>
    <row r="303" spans="3:15" x14ac:dyDescent="0.45">
      <c r="C303" t="s">
        <v>4668</v>
      </c>
      <c r="D303" t="s">
        <v>4669</v>
      </c>
      <c r="E303" t="s">
        <v>4670</v>
      </c>
      <c r="F303" t="s">
        <v>4671</v>
      </c>
      <c r="G303" t="s">
        <v>4672</v>
      </c>
      <c r="H303" t="s">
        <v>4154</v>
      </c>
      <c r="I303" t="s">
        <v>4155</v>
      </c>
      <c r="J303" t="s">
        <v>2287</v>
      </c>
      <c r="K303">
        <v>33619</v>
      </c>
      <c r="L303" t="s">
        <v>4673</v>
      </c>
      <c r="M303" t="s">
        <v>4674</v>
      </c>
      <c r="N303" t="s">
        <v>4675</v>
      </c>
      <c r="O303" t="s">
        <v>4676</v>
      </c>
    </row>
    <row r="304" spans="3:15" x14ac:dyDescent="0.45">
      <c r="C304" t="s">
        <v>4677</v>
      </c>
      <c r="D304" t="s">
        <v>4678</v>
      </c>
      <c r="E304" t="s">
        <v>4679</v>
      </c>
      <c r="F304" t="s">
        <v>4680</v>
      </c>
      <c r="G304" t="s">
        <v>4599</v>
      </c>
      <c r="H304" t="s">
        <v>4600</v>
      </c>
      <c r="I304" t="s">
        <v>2996</v>
      </c>
      <c r="J304">
        <v>30328</v>
      </c>
      <c r="K304" t="s">
        <v>4681</v>
      </c>
      <c r="L304" t="s">
        <v>4682</v>
      </c>
      <c r="M304" t="s">
        <v>4683</v>
      </c>
      <c r="N304" t="s">
        <v>4684</v>
      </c>
    </row>
    <row r="305" spans="3:15" x14ac:dyDescent="0.45">
      <c r="C305" t="s">
        <v>4685</v>
      </c>
      <c r="D305" t="s">
        <v>4686</v>
      </c>
      <c r="E305" t="s">
        <v>4687</v>
      </c>
      <c r="F305" t="s">
        <v>4688</v>
      </c>
      <c r="G305" t="s">
        <v>4689</v>
      </c>
      <c r="H305" t="s">
        <v>3210</v>
      </c>
      <c r="I305" t="s">
        <v>1924</v>
      </c>
      <c r="J305">
        <v>92234</v>
      </c>
      <c r="K305" t="s">
        <v>4690</v>
      </c>
      <c r="L305" t="s">
        <v>4691</v>
      </c>
      <c r="M305" t="s">
        <v>4692</v>
      </c>
      <c r="N305" t="s">
        <v>4693</v>
      </c>
    </row>
    <row r="306" spans="3:15" x14ac:dyDescent="0.45">
      <c r="C306" t="s">
        <v>4694</v>
      </c>
      <c r="D306" t="s">
        <v>4695</v>
      </c>
      <c r="E306" t="s">
        <v>4696</v>
      </c>
      <c r="F306" t="s">
        <v>4697</v>
      </c>
      <c r="G306" t="s">
        <v>4698</v>
      </c>
      <c r="H306" t="s">
        <v>4699</v>
      </c>
      <c r="I306" t="s">
        <v>1862</v>
      </c>
      <c r="J306">
        <v>48933</v>
      </c>
      <c r="K306" t="s">
        <v>4700</v>
      </c>
      <c r="L306" t="s">
        <v>4701</v>
      </c>
      <c r="M306" t="s">
        <v>4702</v>
      </c>
      <c r="N306" t="s">
        <v>4703</v>
      </c>
    </row>
    <row r="307" spans="3:15" x14ac:dyDescent="0.45">
      <c r="C307" t="s">
        <v>4704</v>
      </c>
      <c r="D307" t="s">
        <v>4705</v>
      </c>
      <c r="E307" t="s">
        <v>4706</v>
      </c>
      <c r="F307" t="s">
        <v>4707</v>
      </c>
      <c r="G307" t="s">
        <v>2009</v>
      </c>
      <c r="H307" t="s">
        <v>2010</v>
      </c>
      <c r="I307" t="s">
        <v>2011</v>
      </c>
      <c r="J307">
        <v>85034</v>
      </c>
      <c r="K307" t="s">
        <v>4708</v>
      </c>
      <c r="L307" t="s">
        <v>4709</v>
      </c>
      <c r="M307" t="s">
        <v>4710</v>
      </c>
      <c r="N307" t="s">
        <v>4711</v>
      </c>
    </row>
    <row r="308" spans="3:15" x14ac:dyDescent="0.45">
      <c r="C308" t="s">
        <v>4712</v>
      </c>
      <c r="D308" t="s">
        <v>4713</v>
      </c>
      <c r="E308" t="s">
        <v>4714</v>
      </c>
      <c r="F308" t="s">
        <v>4715</v>
      </c>
      <c r="G308" t="s">
        <v>4716</v>
      </c>
      <c r="H308" t="s">
        <v>3743</v>
      </c>
      <c r="I308" t="s">
        <v>3744</v>
      </c>
      <c r="J308" t="s">
        <v>3745</v>
      </c>
      <c r="K308">
        <v>4401</v>
      </c>
      <c r="L308" t="s">
        <v>4717</v>
      </c>
      <c r="M308" t="s">
        <v>4718</v>
      </c>
      <c r="N308" t="s">
        <v>4719</v>
      </c>
      <c r="O308" t="s">
        <v>4720</v>
      </c>
    </row>
    <row r="309" spans="3:15" x14ac:dyDescent="0.45">
      <c r="C309" t="s">
        <v>4721</v>
      </c>
      <c r="D309" t="s">
        <v>4722</v>
      </c>
      <c r="E309" t="s">
        <v>4723</v>
      </c>
      <c r="F309" t="s">
        <v>4724</v>
      </c>
      <c r="G309" t="s">
        <v>4725</v>
      </c>
      <c r="H309" t="s">
        <v>4726</v>
      </c>
      <c r="I309" t="s">
        <v>4727</v>
      </c>
      <c r="J309" t="s">
        <v>1947</v>
      </c>
      <c r="K309">
        <v>20735</v>
      </c>
      <c r="L309" t="s">
        <v>4728</v>
      </c>
      <c r="M309" t="s">
        <v>4729</v>
      </c>
      <c r="N309" t="s">
        <v>4730</v>
      </c>
      <c r="O309" t="s">
        <v>4731</v>
      </c>
    </row>
    <row r="310" spans="3:15" x14ac:dyDescent="0.45">
      <c r="C310" t="s">
        <v>4732</v>
      </c>
      <c r="D310" t="s">
        <v>4733</v>
      </c>
      <c r="E310" t="s">
        <v>4734</v>
      </c>
      <c r="F310" t="s">
        <v>4735</v>
      </c>
      <c r="G310" t="s">
        <v>4736</v>
      </c>
      <c r="H310" t="s">
        <v>4736</v>
      </c>
      <c r="I310" t="s">
        <v>1958</v>
      </c>
      <c r="J310">
        <v>17404</v>
      </c>
      <c r="K310" t="s">
        <v>4737</v>
      </c>
      <c r="L310" t="s">
        <v>4738</v>
      </c>
      <c r="M310" t="s">
        <v>4739</v>
      </c>
      <c r="N310" t="s">
        <v>4740</v>
      </c>
    </row>
    <row r="311" spans="3:15" x14ac:dyDescent="0.45">
      <c r="C311" t="s">
        <v>4741</v>
      </c>
      <c r="D311" t="s">
        <v>4742</v>
      </c>
      <c r="E311" t="s">
        <v>4743</v>
      </c>
      <c r="F311" t="s">
        <v>4744</v>
      </c>
      <c r="G311" t="s">
        <v>2929</v>
      </c>
      <c r="H311" t="s">
        <v>2080</v>
      </c>
      <c r="I311" t="s">
        <v>2000</v>
      </c>
      <c r="J311">
        <v>75150</v>
      </c>
      <c r="K311" t="s">
        <v>4745</v>
      </c>
      <c r="L311" t="s">
        <v>4746</v>
      </c>
      <c r="M311" t="s">
        <v>4747</v>
      </c>
      <c r="N311" t="s">
        <v>4748</v>
      </c>
    </row>
    <row r="312" spans="3:15" x14ac:dyDescent="0.45">
      <c r="C312" t="s">
        <v>4749</v>
      </c>
      <c r="D312" t="s">
        <v>4750</v>
      </c>
      <c r="E312" t="s">
        <v>4751</v>
      </c>
      <c r="F312" t="s">
        <v>4752</v>
      </c>
      <c r="G312" t="s">
        <v>4753</v>
      </c>
      <c r="H312" t="s">
        <v>4754</v>
      </c>
      <c r="I312" t="s">
        <v>4755</v>
      </c>
      <c r="J312">
        <v>59701</v>
      </c>
      <c r="K312" t="s">
        <v>4756</v>
      </c>
      <c r="L312" t="s">
        <v>4757</v>
      </c>
      <c r="M312" t="s">
        <v>4758</v>
      </c>
      <c r="N312" t="s">
        <v>4759</v>
      </c>
    </row>
    <row r="313" spans="3:15" x14ac:dyDescent="0.45">
      <c r="C313" t="s">
        <v>4760</v>
      </c>
      <c r="D313" t="s">
        <v>4761</v>
      </c>
      <c r="E313" t="s">
        <v>4762</v>
      </c>
      <c r="F313" t="s">
        <v>4763</v>
      </c>
      <c r="G313" t="s">
        <v>1861</v>
      </c>
      <c r="H313" t="s">
        <v>2610</v>
      </c>
      <c r="I313" t="s">
        <v>1874</v>
      </c>
      <c r="J313">
        <v>7039</v>
      </c>
      <c r="K313" t="s">
        <v>4764</v>
      </c>
      <c r="L313" t="s">
        <v>4765</v>
      </c>
      <c r="M313" t="s">
        <v>4766</v>
      </c>
      <c r="N313" t="s">
        <v>4767</v>
      </c>
    </row>
    <row r="314" spans="3:15" x14ac:dyDescent="0.45">
      <c r="C314" t="s">
        <v>4768</v>
      </c>
      <c r="D314" t="s">
        <v>4769</v>
      </c>
      <c r="E314" t="s">
        <v>4770</v>
      </c>
      <c r="F314" t="s">
        <v>4771</v>
      </c>
      <c r="G314" t="s">
        <v>4772</v>
      </c>
      <c r="H314" t="s">
        <v>3040</v>
      </c>
      <c r="I314" t="s">
        <v>1862</v>
      </c>
      <c r="J314">
        <v>48329</v>
      </c>
      <c r="K314" t="s">
        <v>4773</v>
      </c>
      <c r="L314" t="s">
        <v>4774</v>
      </c>
      <c r="M314" t="s">
        <v>4775</v>
      </c>
      <c r="N314" t="s">
        <v>4776</v>
      </c>
    </row>
    <row r="315" spans="3:15" x14ac:dyDescent="0.45">
      <c r="C315" t="s">
        <v>4777</v>
      </c>
      <c r="D315" t="s">
        <v>4778</v>
      </c>
      <c r="E315" t="s">
        <v>4779</v>
      </c>
      <c r="F315" t="s">
        <v>4780</v>
      </c>
      <c r="G315" t="s">
        <v>4781</v>
      </c>
      <c r="H315" t="s">
        <v>2676</v>
      </c>
      <c r="I315" t="s">
        <v>1894</v>
      </c>
      <c r="J315">
        <v>44103</v>
      </c>
      <c r="K315" t="s">
        <v>4782</v>
      </c>
      <c r="L315" t="s">
        <v>4783</v>
      </c>
      <c r="M315" t="s">
        <v>4784</v>
      </c>
      <c r="N315" t="s">
        <v>4785</v>
      </c>
    </row>
    <row r="316" spans="3:15" x14ac:dyDescent="0.45">
      <c r="C316" t="s">
        <v>4786</v>
      </c>
      <c r="D316" t="s">
        <v>4787</v>
      </c>
      <c r="E316" t="s">
        <v>4788</v>
      </c>
      <c r="F316" t="s">
        <v>3172</v>
      </c>
      <c r="G316" t="s">
        <v>4789</v>
      </c>
      <c r="H316" t="s">
        <v>2245</v>
      </c>
      <c r="I316" t="s">
        <v>1010</v>
      </c>
      <c r="J316" t="s">
        <v>2000</v>
      </c>
      <c r="K316">
        <v>79601</v>
      </c>
      <c r="L316" t="s">
        <v>4790</v>
      </c>
      <c r="M316" t="s">
        <v>4791</v>
      </c>
      <c r="N316" t="s">
        <v>4792</v>
      </c>
      <c r="O316" t="s">
        <v>4793</v>
      </c>
    </row>
    <row r="317" spans="3:15" x14ac:dyDescent="0.45">
      <c r="C317" t="s">
        <v>4794</v>
      </c>
      <c r="D317" t="s">
        <v>4795</v>
      </c>
      <c r="E317" t="s">
        <v>4796</v>
      </c>
      <c r="F317" t="s">
        <v>4797</v>
      </c>
      <c r="G317" t="s">
        <v>4798</v>
      </c>
      <c r="H317" t="s">
        <v>2686</v>
      </c>
      <c r="I317" t="s">
        <v>2000</v>
      </c>
      <c r="J317">
        <v>76107</v>
      </c>
      <c r="K317" t="s">
        <v>4799</v>
      </c>
      <c r="L317" t="s">
        <v>4800</v>
      </c>
      <c r="M317" t="s">
        <v>4801</v>
      </c>
      <c r="N317" t="s">
        <v>4802</v>
      </c>
    </row>
    <row r="318" spans="3:15" x14ac:dyDescent="0.45">
      <c r="C318" t="s">
        <v>4803</v>
      </c>
      <c r="D318" t="s">
        <v>4804</v>
      </c>
      <c r="E318" t="s">
        <v>4805</v>
      </c>
      <c r="F318" t="s">
        <v>4806</v>
      </c>
      <c r="G318" t="s">
        <v>4210</v>
      </c>
      <c r="H318" t="s">
        <v>4211</v>
      </c>
      <c r="I318" t="s">
        <v>1969</v>
      </c>
      <c r="J318">
        <v>11230</v>
      </c>
      <c r="K318" t="s">
        <v>4807</v>
      </c>
      <c r="L318" t="s">
        <v>4808</v>
      </c>
      <c r="M318" t="s">
        <v>4809</v>
      </c>
      <c r="N318" t="s">
        <v>4810</v>
      </c>
    </row>
    <row r="319" spans="3:15" x14ac:dyDescent="0.45">
      <c r="C319" t="s">
        <v>4811</v>
      </c>
      <c r="D319" t="s">
        <v>4812</v>
      </c>
      <c r="E319" t="s">
        <v>4813</v>
      </c>
      <c r="F319" t="s">
        <v>4814</v>
      </c>
      <c r="G319" t="s">
        <v>2429</v>
      </c>
      <c r="H319" t="s">
        <v>2429</v>
      </c>
      <c r="I319" t="s">
        <v>2430</v>
      </c>
      <c r="J319">
        <v>2903</v>
      </c>
      <c r="K319" t="s">
        <v>4815</v>
      </c>
      <c r="L319" t="s">
        <v>4816</v>
      </c>
      <c r="M319" t="s">
        <v>4817</v>
      </c>
      <c r="N319" t="s">
        <v>4818</v>
      </c>
    </row>
    <row r="320" spans="3:15" x14ac:dyDescent="0.45">
      <c r="C320" t="s">
        <v>4819</v>
      </c>
      <c r="D320" t="s">
        <v>4820</v>
      </c>
      <c r="E320" t="s">
        <v>4821</v>
      </c>
      <c r="F320" t="s">
        <v>4822</v>
      </c>
      <c r="G320" t="s">
        <v>4823</v>
      </c>
      <c r="H320" t="s">
        <v>4644</v>
      </c>
      <c r="I320" t="s">
        <v>4644</v>
      </c>
      <c r="J320" t="s">
        <v>1958</v>
      </c>
      <c r="K320">
        <v>17601</v>
      </c>
      <c r="L320" t="s">
        <v>4824</v>
      </c>
      <c r="M320" t="s">
        <v>4825</v>
      </c>
      <c r="N320" t="s">
        <v>4826</v>
      </c>
      <c r="O320" t="s">
        <v>4827</v>
      </c>
    </row>
    <row r="321" spans="3:15" x14ac:dyDescent="0.45">
      <c r="C321" t="s">
        <v>4828</v>
      </c>
      <c r="D321" t="s">
        <v>4829</v>
      </c>
      <c r="E321" t="s">
        <v>4830</v>
      </c>
      <c r="F321" t="s">
        <v>4831</v>
      </c>
      <c r="G321" t="s">
        <v>4832</v>
      </c>
      <c r="H321" t="s">
        <v>3311</v>
      </c>
      <c r="I321" t="s">
        <v>2429</v>
      </c>
      <c r="J321" t="s">
        <v>2430</v>
      </c>
      <c r="K321">
        <v>2919</v>
      </c>
      <c r="L321" t="s">
        <v>4833</v>
      </c>
      <c r="M321" t="s">
        <v>4834</v>
      </c>
      <c r="N321" t="s">
        <v>4835</v>
      </c>
      <c r="O321" t="s">
        <v>4836</v>
      </c>
    </row>
    <row r="322" spans="3:15" x14ac:dyDescent="0.45">
      <c r="C322" t="s">
        <v>4837</v>
      </c>
      <c r="D322" t="s">
        <v>4838</v>
      </c>
      <c r="E322" t="s">
        <v>4839</v>
      </c>
      <c r="F322" t="s">
        <v>4840</v>
      </c>
      <c r="G322" t="s">
        <v>4841</v>
      </c>
      <c r="H322" t="s">
        <v>4842</v>
      </c>
      <c r="I322" t="s">
        <v>2286</v>
      </c>
      <c r="J322" t="s">
        <v>2287</v>
      </c>
      <c r="K322">
        <v>33014</v>
      </c>
      <c r="L322" t="s">
        <v>4843</v>
      </c>
      <c r="M322" t="s">
        <v>4844</v>
      </c>
      <c r="N322" t="s">
        <v>4845</v>
      </c>
      <c r="O322" t="s">
        <v>4846</v>
      </c>
    </row>
    <row r="323" spans="3:15" x14ac:dyDescent="0.45">
      <c r="C323" t="s">
        <v>4847</v>
      </c>
      <c r="D323" t="s">
        <v>4848</v>
      </c>
      <c r="E323" t="s">
        <v>4849</v>
      </c>
      <c r="F323" t="s">
        <v>4850</v>
      </c>
      <c r="G323" t="s">
        <v>4851</v>
      </c>
      <c r="H323" t="s">
        <v>3641</v>
      </c>
      <c r="I323" t="s">
        <v>3642</v>
      </c>
      <c r="J323" t="s">
        <v>1874</v>
      </c>
      <c r="K323">
        <v>7304</v>
      </c>
      <c r="L323" t="s">
        <v>4852</v>
      </c>
      <c r="M323" t="s">
        <v>4853</v>
      </c>
      <c r="N323" t="s">
        <v>4854</v>
      </c>
      <c r="O323" t="s">
        <v>4855</v>
      </c>
    </row>
    <row r="324" spans="3:15" x14ac:dyDescent="0.45">
      <c r="C324" t="s">
        <v>4856</v>
      </c>
      <c r="D324" t="s">
        <v>4857</v>
      </c>
      <c r="E324" t="s">
        <v>4858</v>
      </c>
      <c r="F324" t="s">
        <v>4859</v>
      </c>
      <c r="G324" t="s">
        <v>4860</v>
      </c>
      <c r="H324" t="s">
        <v>2235</v>
      </c>
      <c r="I324" t="s">
        <v>2236</v>
      </c>
      <c r="J324" t="s">
        <v>2000</v>
      </c>
      <c r="K324">
        <v>78204</v>
      </c>
      <c r="L324" t="s">
        <v>4861</v>
      </c>
      <c r="M324" t="s">
        <v>4862</v>
      </c>
      <c r="N324" t="s">
        <v>4863</v>
      </c>
      <c r="O324" t="s">
        <v>4864</v>
      </c>
    </row>
    <row r="325" spans="3:15" x14ac:dyDescent="0.45">
      <c r="C325" t="s">
        <v>4865</v>
      </c>
      <c r="D325" t="s">
        <v>4866</v>
      </c>
      <c r="E325" t="s">
        <v>4867</v>
      </c>
      <c r="F325" t="s">
        <v>4868</v>
      </c>
      <c r="G325" t="s">
        <v>4210</v>
      </c>
      <c r="H325" t="s">
        <v>4211</v>
      </c>
      <c r="I325" t="s">
        <v>1969</v>
      </c>
      <c r="J325">
        <v>11219</v>
      </c>
      <c r="K325" t="s">
        <v>4869</v>
      </c>
      <c r="L325" t="s">
        <v>4870</v>
      </c>
      <c r="M325" t="s">
        <v>4871</v>
      </c>
      <c r="N325" t="s">
        <v>4872</v>
      </c>
    </row>
    <row r="326" spans="3:15" x14ac:dyDescent="0.45">
      <c r="C326" t="s">
        <v>4016</v>
      </c>
      <c r="D326" t="s">
        <v>4873</v>
      </c>
      <c r="E326" t="s">
        <v>4874</v>
      </c>
      <c r="F326" t="s">
        <v>4875</v>
      </c>
      <c r="G326" t="s">
        <v>4876</v>
      </c>
      <c r="H326" t="s">
        <v>1978</v>
      </c>
      <c r="I326" t="s">
        <v>1924</v>
      </c>
      <c r="J326">
        <v>91768</v>
      </c>
      <c r="K326" t="s">
        <v>4877</v>
      </c>
      <c r="L326" t="s">
        <v>4878</v>
      </c>
      <c r="M326" t="s">
        <v>4879</v>
      </c>
      <c r="N326" t="s">
        <v>4880</v>
      </c>
    </row>
    <row r="327" spans="3:15" x14ac:dyDescent="0.45">
      <c r="C327" t="s">
        <v>4881</v>
      </c>
      <c r="D327" t="s">
        <v>4882</v>
      </c>
      <c r="E327" t="s">
        <v>4883</v>
      </c>
      <c r="F327" t="s">
        <v>4884</v>
      </c>
      <c r="G327" t="s">
        <v>4781</v>
      </c>
      <c r="H327" t="s">
        <v>2676</v>
      </c>
      <c r="I327" t="s">
        <v>1894</v>
      </c>
      <c r="J327">
        <v>44103</v>
      </c>
      <c r="K327" t="s">
        <v>4885</v>
      </c>
      <c r="L327" t="s">
        <v>4886</v>
      </c>
      <c r="M327" t="s">
        <v>4887</v>
      </c>
      <c r="N327" t="s">
        <v>4888</v>
      </c>
    </row>
    <row r="328" spans="3:15" x14ac:dyDescent="0.45">
      <c r="C328" t="s">
        <v>4889</v>
      </c>
      <c r="D328" t="s">
        <v>4890</v>
      </c>
      <c r="E328" t="s">
        <v>4891</v>
      </c>
      <c r="F328" t="s">
        <v>4892</v>
      </c>
      <c r="G328" t="s">
        <v>4893</v>
      </c>
      <c r="H328" t="s">
        <v>2139</v>
      </c>
      <c r="I328" t="s">
        <v>2139</v>
      </c>
      <c r="J328" t="s">
        <v>1969</v>
      </c>
      <c r="K328">
        <v>10013</v>
      </c>
      <c r="L328" t="s">
        <v>4894</v>
      </c>
      <c r="M328" t="s">
        <v>4895</v>
      </c>
      <c r="N328" t="s">
        <v>4896</v>
      </c>
      <c r="O328" t="s">
        <v>4897</v>
      </c>
    </row>
    <row r="329" spans="3:15" x14ac:dyDescent="0.45">
      <c r="C329" t="s">
        <v>4378</v>
      </c>
      <c r="D329" t="s">
        <v>4898</v>
      </c>
      <c r="E329" t="s">
        <v>4899</v>
      </c>
      <c r="F329" t="s">
        <v>4900</v>
      </c>
      <c r="G329" t="s">
        <v>2646</v>
      </c>
      <c r="H329" t="s">
        <v>4463</v>
      </c>
      <c r="I329" t="s">
        <v>2811</v>
      </c>
      <c r="J329">
        <v>23219</v>
      </c>
      <c r="K329" t="s">
        <v>4901</v>
      </c>
      <c r="L329" t="s">
        <v>4902</v>
      </c>
      <c r="M329" t="s">
        <v>4903</v>
      </c>
      <c r="N329" t="s">
        <v>4904</v>
      </c>
    </row>
    <row r="330" spans="3:15" x14ac:dyDescent="0.45">
      <c r="C330" t="s">
        <v>1918</v>
      </c>
      <c r="D330" t="s">
        <v>4905</v>
      </c>
      <c r="E330" t="s">
        <v>4906</v>
      </c>
      <c r="F330" t="s">
        <v>4907</v>
      </c>
      <c r="G330" t="s">
        <v>4908</v>
      </c>
      <c r="H330" t="s">
        <v>4909</v>
      </c>
      <c r="I330" t="s">
        <v>2996</v>
      </c>
      <c r="J330">
        <v>30753</v>
      </c>
      <c r="K330" t="s">
        <v>4910</v>
      </c>
      <c r="L330" t="s">
        <v>4911</v>
      </c>
      <c r="M330" t="s">
        <v>4912</v>
      </c>
      <c r="N330" t="s">
        <v>4913</v>
      </c>
    </row>
    <row r="331" spans="3:15" x14ac:dyDescent="0.45">
      <c r="C331" t="s">
        <v>4914</v>
      </c>
      <c r="D331" t="s">
        <v>4915</v>
      </c>
      <c r="E331" t="s">
        <v>4916</v>
      </c>
      <c r="F331" t="s">
        <v>4917</v>
      </c>
      <c r="G331" t="s">
        <v>4918</v>
      </c>
      <c r="H331" t="s">
        <v>3849</v>
      </c>
      <c r="I331" t="s">
        <v>1850</v>
      </c>
      <c r="J331">
        <v>70518</v>
      </c>
      <c r="K331" t="s">
        <v>4919</v>
      </c>
      <c r="L331" t="s">
        <v>4920</v>
      </c>
      <c r="M331" t="s">
        <v>4921</v>
      </c>
      <c r="N331" t="s">
        <v>4922</v>
      </c>
    </row>
    <row r="332" spans="3:15" x14ac:dyDescent="0.45">
      <c r="C332" t="s">
        <v>4923</v>
      </c>
      <c r="D332" t="s">
        <v>4924</v>
      </c>
      <c r="E332" t="s">
        <v>4925</v>
      </c>
      <c r="F332" t="s">
        <v>4926</v>
      </c>
      <c r="G332" t="s">
        <v>4927</v>
      </c>
      <c r="H332" t="s">
        <v>2610</v>
      </c>
      <c r="I332" t="s">
        <v>1874</v>
      </c>
      <c r="J332">
        <v>7110</v>
      </c>
      <c r="K332" t="s">
        <v>4928</v>
      </c>
      <c r="L332" t="s">
        <v>4929</v>
      </c>
      <c r="M332" t="s">
        <v>4930</v>
      </c>
      <c r="N332" t="s">
        <v>4931</v>
      </c>
    </row>
    <row r="333" spans="3:15" x14ac:dyDescent="0.45">
      <c r="C333" t="s">
        <v>4932</v>
      </c>
      <c r="D333" t="s">
        <v>4933</v>
      </c>
      <c r="E333" t="s">
        <v>4934</v>
      </c>
      <c r="F333" t="s">
        <v>4935</v>
      </c>
      <c r="G333" t="s">
        <v>4936</v>
      </c>
      <c r="H333" t="s">
        <v>4937</v>
      </c>
      <c r="I333" t="s">
        <v>4938</v>
      </c>
      <c r="J333" t="s">
        <v>1969</v>
      </c>
      <c r="K333">
        <v>13850</v>
      </c>
      <c r="L333" t="s">
        <v>4939</v>
      </c>
      <c r="M333" t="s">
        <v>4940</v>
      </c>
      <c r="N333" t="s">
        <v>4941</v>
      </c>
      <c r="O333" t="s">
        <v>4942</v>
      </c>
    </row>
    <row r="334" spans="3:15" x14ac:dyDescent="0.45">
      <c r="C334" t="s">
        <v>4943</v>
      </c>
      <c r="D334" t="s">
        <v>4944</v>
      </c>
      <c r="E334" t="s">
        <v>4945</v>
      </c>
      <c r="F334" t="s">
        <v>4946</v>
      </c>
      <c r="G334" t="s">
        <v>2949</v>
      </c>
      <c r="H334" t="s">
        <v>2949</v>
      </c>
      <c r="I334" t="s">
        <v>1874</v>
      </c>
      <c r="J334">
        <v>7055</v>
      </c>
      <c r="K334" t="s">
        <v>4947</v>
      </c>
      <c r="L334" t="s">
        <v>4948</v>
      </c>
      <c r="M334" t="s">
        <v>4949</v>
      </c>
      <c r="N334" t="s">
        <v>4950</v>
      </c>
    </row>
    <row r="335" spans="3:15" x14ac:dyDescent="0.45">
      <c r="C335" t="s">
        <v>4951</v>
      </c>
      <c r="D335" t="s">
        <v>4952</v>
      </c>
      <c r="E335" t="s">
        <v>4953</v>
      </c>
      <c r="F335" t="s">
        <v>4954</v>
      </c>
      <c r="G335" t="s">
        <v>4955</v>
      </c>
      <c r="H335" t="s">
        <v>4956</v>
      </c>
      <c r="I335" t="s">
        <v>2531</v>
      </c>
      <c r="J335">
        <v>83843</v>
      </c>
      <c r="K335" t="s">
        <v>4957</v>
      </c>
      <c r="L335" t="s">
        <v>4958</v>
      </c>
      <c r="M335" t="s">
        <v>4959</v>
      </c>
      <c r="N335" t="s">
        <v>4960</v>
      </c>
    </row>
    <row r="336" spans="3:15" x14ac:dyDescent="0.45">
      <c r="C336" t="s">
        <v>4961</v>
      </c>
      <c r="D336" t="s">
        <v>4962</v>
      </c>
      <c r="E336" t="s">
        <v>4963</v>
      </c>
      <c r="F336" t="s">
        <v>4964</v>
      </c>
      <c r="G336" t="s">
        <v>2540</v>
      </c>
      <c r="H336" t="s">
        <v>2540</v>
      </c>
      <c r="I336" t="s">
        <v>1924</v>
      </c>
      <c r="J336">
        <v>94104</v>
      </c>
      <c r="K336" t="s">
        <v>4965</v>
      </c>
      <c r="L336" t="s">
        <v>4966</v>
      </c>
      <c r="M336" t="s">
        <v>4967</v>
      </c>
      <c r="N336" t="s">
        <v>4968</v>
      </c>
    </row>
    <row r="337" spans="3:15" x14ac:dyDescent="0.45">
      <c r="C337" t="s">
        <v>4969</v>
      </c>
      <c r="D337" t="s">
        <v>4970</v>
      </c>
      <c r="E337" t="s">
        <v>4971</v>
      </c>
      <c r="F337" t="s">
        <v>4972</v>
      </c>
      <c r="G337" t="s">
        <v>4973</v>
      </c>
      <c r="H337" t="s">
        <v>4974</v>
      </c>
      <c r="I337" t="s">
        <v>2317</v>
      </c>
      <c r="J337">
        <v>2760</v>
      </c>
      <c r="K337" t="s">
        <v>4975</v>
      </c>
      <c r="L337" t="s">
        <v>4976</v>
      </c>
      <c r="M337" t="s">
        <v>4977</v>
      </c>
      <c r="N337" t="s">
        <v>4978</v>
      </c>
    </row>
    <row r="338" spans="3:15" x14ac:dyDescent="0.45">
      <c r="C338" t="s">
        <v>4979</v>
      </c>
      <c r="D338" t="s">
        <v>4980</v>
      </c>
      <c r="E338" t="s">
        <v>4981</v>
      </c>
      <c r="F338" t="s">
        <v>4982</v>
      </c>
      <c r="G338" t="s">
        <v>4983</v>
      </c>
      <c r="H338" t="s">
        <v>3040</v>
      </c>
      <c r="I338" t="s">
        <v>1862</v>
      </c>
      <c r="J338">
        <v>48307</v>
      </c>
      <c r="K338" t="s">
        <v>4984</v>
      </c>
      <c r="L338" t="s">
        <v>4985</v>
      </c>
      <c r="M338" t="s">
        <v>4986</v>
      </c>
      <c r="N338" t="s">
        <v>4987</v>
      </c>
    </row>
    <row r="339" spans="3:15" x14ac:dyDescent="0.45">
      <c r="C339" t="s">
        <v>4988</v>
      </c>
      <c r="D339" t="s">
        <v>4989</v>
      </c>
      <c r="E339" t="s">
        <v>955</v>
      </c>
      <c r="F339" t="s">
        <v>4990</v>
      </c>
      <c r="G339" t="s">
        <v>4991</v>
      </c>
      <c r="H339" t="s">
        <v>4992</v>
      </c>
      <c r="I339" t="s">
        <v>943</v>
      </c>
      <c r="J339" t="s">
        <v>2033</v>
      </c>
      <c r="K339">
        <v>54301</v>
      </c>
      <c r="L339" t="s">
        <v>4993</v>
      </c>
      <c r="M339" t="s">
        <v>4994</v>
      </c>
      <c r="N339" t="s">
        <v>4995</v>
      </c>
      <c r="O339" t="s">
        <v>4996</v>
      </c>
    </row>
    <row r="340" spans="3:15" x14ac:dyDescent="0.45">
      <c r="C340" t="s">
        <v>4997</v>
      </c>
      <c r="D340" t="s">
        <v>4998</v>
      </c>
      <c r="E340" t="s">
        <v>4999</v>
      </c>
      <c r="F340" t="s">
        <v>5000</v>
      </c>
      <c r="G340" t="s">
        <v>5001</v>
      </c>
      <c r="H340" t="s">
        <v>1945</v>
      </c>
      <c r="I340" t="s">
        <v>1946</v>
      </c>
      <c r="J340" t="s">
        <v>1947</v>
      </c>
      <c r="K340">
        <v>21230</v>
      </c>
      <c r="L340" t="s">
        <v>5002</v>
      </c>
      <c r="M340" t="s">
        <v>5003</v>
      </c>
      <c r="N340" t="s">
        <v>5004</v>
      </c>
      <c r="O340" t="s">
        <v>5005</v>
      </c>
    </row>
    <row r="341" spans="3:15" x14ac:dyDescent="0.45">
      <c r="C341" t="s">
        <v>5006</v>
      </c>
      <c r="D341" t="s">
        <v>5007</v>
      </c>
      <c r="E341" t="s">
        <v>5008</v>
      </c>
      <c r="F341" t="s">
        <v>5009</v>
      </c>
      <c r="G341" t="s">
        <v>5010</v>
      </c>
      <c r="H341" t="s">
        <v>5011</v>
      </c>
      <c r="I341" t="s">
        <v>2478</v>
      </c>
      <c r="J341">
        <v>80937</v>
      </c>
      <c r="K341" t="s">
        <v>5012</v>
      </c>
      <c r="L341" t="s">
        <v>5013</v>
      </c>
      <c r="M341" t="s">
        <v>5014</v>
      </c>
      <c r="N341" t="s">
        <v>5015</v>
      </c>
    </row>
    <row r="342" spans="3:15" x14ac:dyDescent="0.45">
      <c r="C342" t="s">
        <v>5016</v>
      </c>
      <c r="D342" t="s">
        <v>5017</v>
      </c>
      <c r="E342" t="s">
        <v>5018</v>
      </c>
      <c r="F342" t="s">
        <v>5019</v>
      </c>
      <c r="G342" t="s">
        <v>5020</v>
      </c>
      <c r="H342" t="s">
        <v>4094</v>
      </c>
      <c r="I342" t="s">
        <v>829</v>
      </c>
      <c r="J342" t="s">
        <v>1894</v>
      </c>
      <c r="K342">
        <v>43607</v>
      </c>
      <c r="L342" t="s">
        <v>5021</v>
      </c>
      <c r="M342" t="s">
        <v>5022</v>
      </c>
      <c r="N342" t="s">
        <v>5023</v>
      </c>
      <c r="O342" t="s">
        <v>5024</v>
      </c>
    </row>
    <row r="343" spans="3:15" x14ac:dyDescent="0.45">
      <c r="C343" t="s">
        <v>5025</v>
      </c>
      <c r="D343" t="s">
        <v>5026</v>
      </c>
      <c r="E343" t="s">
        <v>5027</v>
      </c>
      <c r="F343" t="s">
        <v>5028</v>
      </c>
      <c r="G343" t="s">
        <v>5029</v>
      </c>
      <c r="H343" t="s">
        <v>4727</v>
      </c>
      <c r="I343" t="s">
        <v>1947</v>
      </c>
      <c r="J343">
        <v>20785</v>
      </c>
      <c r="K343" t="s">
        <v>5030</v>
      </c>
      <c r="L343" t="s">
        <v>5031</v>
      </c>
      <c r="M343" t="s">
        <v>5032</v>
      </c>
      <c r="N343" t="s">
        <v>5033</v>
      </c>
    </row>
    <row r="344" spans="3:15" x14ac:dyDescent="0.45">
      <c r="C344" t="s">
        <v>5034</v>
      </c>
      <c r="D344" t="s">
        <v>5035</v>
      </c>
      <c r="E344" t="s">
        <v>5036</v>
      </c>
      <c r="F344" t="s">
        <v>5037</v>
      </c>
      <c r="G344" t="s">
        <v>5038</v>
      </c>
      <c r="H344" t="s">
        <v>4974</v>
      </c>
      <c r="I344" t="s">
        <v>2317</v>
      </c>
      <c r="J344">
        <v>2745</v>
      </c>
      <c r="K344" t="s">
        <v>5039</v>
      </c>
      <c r="L344" t="s">
        <v>5040</v>
      </c>
      <c r="M344" t="s">
        <v>5041</v>
      </c>
      <c r="N344" t="s">
        <v>5042</v>
      </c>
    </row>
    <row r="345" spans="3:15" x14ac:dyDescent="0.45">
      <c r="C345" t="s">
        <v>5043</v>
      </c>
      <c r="D345" t="s">
        <v>5044</v>
      </c>
      <c r="E345" t="s">
        <v>5045</v>
      </c>
      <c r="F345" t="s">
        <v>5046</v>
      </c>
      <c r="G345" t="s">
        <v>5047</v>
      </c>
      <c r="H345" t="s">
        <v>2809</v>
      </c>
      <c r="I345" t="s">
        <v>2810</v>
      </c>
      <c r="J345" t="s">
        <v>2811</v>
      </c>
      <c r="K345">
        <v>22102</v>
      </c>
      <c r="L345" t="s">
        <v>5048</v>
      </c>
      <c r="M345" t="s">
        <v>5049</v>
      </c>
      <c r="N345" t="s">
        <v>5050</v>
      </c>
      <c r="O345" t="s">
        <v>5051</v>
      </c>
    </row>
    <row r="346" spans="3:15" x14ac:dyDescent="0.45">
      <c r="C346" t="s">
        <v>5052</v>
      </c>
      <c r="D346" t="s">
        <v>5053</v>
      </c>
      <c r="E346" t="s">
        <v>5054</v>
      </c>
      <c r="F346" t="s">
        <v>5055</v>
      </c>
      <c r="G346" t="s">
        <v>5056</v>
      </c>
      <c r="H346" t="s">
        <v>2521</v>
      </c>
      <c r="I346" t="s">
        <v>1947</v>
      </c>
      <c r="J346">
        <v>21076</v>
      </c>
      <c r="K346" t="s">
        <v>5057</v>
      </c>
      <c r="L346" t="s">
        <v>5058</v>
      </c>
      <c r="M346" t="s">
        <v>5059</v>
      </c>
      <c r="N346" t="s">
        <v>5060</v>
      </c>
    </row>
    <row r="347" spans="3:15" x14ac:dyDescent="0.45">
      <c r="C347" t="s">
        <v>5061</v>
      </c>
      <c r="D347" t="s">
        <v>5062</v>
      </c>
      <c r="E347" t="s">
        <v>5063</v>
      </c>
      <c r="F347" t="s">
        <v>5064</v>
      </c>
      <c r="G347" t="s">
        <v>2467</v>
      </c>
      <c r="H347" t="s">
        <v>2468</v>
      </c>
      <c r="I347" t="s">
        <v>2000</v>
      </c>
      <c r="J347">
        <v>78753</v>
      </c>
      <c r="K347" t="s">
        <v>5065</v>
      </c>
      <c r="L347" t="s">
        <v>5066</v>
      </c>
      <c r="M347" t="s">
        <v>5067</v>
      </c>
      <c r="N347" t="s">
        <v>5068</v>
      </c>
    </row>
    <row r="348" spans="3:15" x14ac:dyDescent="0.45">
      <c r="C348" t="s">
        <v>5069</v>
      </c>
      <c r="D348" t="s">
        <v>5070</v>
      </c>
      <c r="E348" t="s">
        <v>5071</v>
      </c>
      <c r="F348" t="s">
        <v>5072</v>
      </c>
      <c r="G348" t="s">
        <v>5073</v>
      </c>
      <c r="H348" t="s">
        <v>2010</v>
      </c>
      <c r="I348" t="s">
        <v>2011</v>
      </c>
      <c r="J348">
        <v>85381</v>
      </c>
      <c r="K348" t="s">
        <v>5074</v>
      </c>
      <c r="L348" t="s">
        <v>5075</v>
      </c>
      <c r="M348" t="s">
        <v>5076</v>
      </c>
      <c r="N348" t="s">
        <v>5077</v>
      </c>
    </row>
    <row r="349" spans="3:15" x14ac:dyDescent="0.45">
      <c r="C349" t="s">
        <v>5078</v>
      </c>
      <c r="D349" t="s">
        <v>5079</v>
      </c>
      <c r="E349" t="s">
        <v>5080</v>
      </c>
      <c r="F349" t="s">
        <v>5081</v>
      </c>
      <c r="G349" t="s">
        <v>5082</v>
      </c>
      <c r="H349" t="s">
        <v>953</v>
      </c>
      <c r="I349" t="s">
        <v>1894</v>
      </c>
      <c r="J349">
        <v>44820</v>
      </c>
      <c r="K349" t="s">
        <v>5083</v>
      </c>
      <c r="L349" t="s">
        <v>5084</v>
      </c>
      <c r="M349" t="s">
        <v>5085</v>
      </c>
      <c r="N349" t="s">
        <v>5086</v>
      </c>
    </row>
    <row r="350" spans="3:15" x14ac:dyDescent="0.45">
      <c r="C350" t="s">
        <v>5087</v>
      </c>
      <c r="D350" t="s">
        <v>5088</v>
      </c>
      <c r="E350" t="s">
        <v>5089</v>
      </c>
      <c r="F350" t="s">
        <v>5090</v>
      </c>
      <c r="G350" t="s">
        <v>5091</v>
      </c>
      <c r="H350" t="s">
        <v>1942</v>
      </c>
      <c r="I350" t="s">
        <v>3884</v>
      </c>
      <c r="J350">
        <v>98032</v>
      </c>
      <c r="K350" t="s">
        <v>5092</v>
      </c>
      <c r="L350" t="s">
        <v>5093</v>
      </c>
      <c r="M350" t="s">
        <v>5094</v>
      </c>
      <c r="N350" t="s">
        <v>5095</v>
      </c>
    </row>
    <row r="351" spans="3:15" x14ac:dyDescent="0.45">
      <c r="C351" t="s">
        <v>5096</v>
      </c>
      <c r="D351" t="s">
        <v>5097</v>
      </c>
      <c r="E351" t="s">
        <v>5098</v>
      </c>
      <c r="F351" t="s">
        <v>5099</v>
      </c>
      <c r="G351" t="s">
        <v>5100</v>
      </c>
      <c r="H351" t="s">
        <v>3290</v>
      </c>
      <c r="I351" t="s">
        <v>968</v>
      </c>
      <c r="J351" t="s">
        <v>1894</v>
      </c>
      <c r="K351">
        <v>45251</v>
      </c>
      <c r="L351" t="s">
        <v>5101</v>
      </c>
      <c r="M351" t="s">
        <v>5102</v>
      </c>
      <c r="N351" t="s">
        <v>5103</v>
      </c>
      <c r="O351" t="s">
        <v>5104</v>
      </c>
    </row>
    <row r="352" spans="3:15" x14ac:dyDescent="0.45">
      <c r="C352" t="s">
        <v>5105</v>
      </c>
      <c r="D352" t="s">
        <v>5106</v>
      </c>
      <c r="E352" t="s">
        <v>5107</v>
      </c>
      <c r="F352" t="s">
        <v>5108</v>
      </c>
      <c r="G352" t="s">
        <v>5109</v>
      </c>
      <c r="H352" t="s">
        <v>5110</v>
      </c>
      <c r="I352" t="s">
        <v>5111</v>
      </c>
      <c r="J352" t="s">
        <v>2790</v>
      </c>
      <c r="K352">
        <v>47404</v>
      </c>
      <c r="L352" t="s">
        <v>5112</v>
      </c>
      <c r="M352" t="s">
        <v>5113</v>
      </c>
      <c r="N352" t="s">
        <v>5114</v>
      </c>
      <c r="O352" t="s">
        <v>5115</v>
      </c>
    </row>
    <row r="353" spans="3:15" x14ac:dyDescent="0.45">
      <c r="C353" t="s">
        <v>5116</v>
      </c>
      <c r="D353" t="s">
        <v>5117</v>
      </c>
      <c r="E353" t="s">
        <v>5118</v>
      </c>
      <c r="F353" t="s">
        <v>5119</v>
      </c>
      <c r="G353" t="s">
        <v>5120</v>
      </c>
      <c r="H353" t="s">
        <v>897</v>
      </c>
      <c r="I353" t="s">
        <v>1913</v>
      </c>
      <c r="J353">
        <v>60004</v>
      </c>
      <c r="K353" t="s">
        <v>5121</v>
      </c>
      <c r="L353" t="s">
        <v>5122</v>
      </c>
      <c r="M353" t="s">
        <v>5123</v>
      </c>
      <c r="N353" t="s">
        <v>5124</v>
      </c>
    </row>
    <row r="354" spans="3:15" x14ac:dyDescent="0.45">
      <c r="C354" t="s">
        <v>5125</v>
      </c>
      <c r="D354" t="s">
        <v>5126</v>
      </c>
      <c r="E354" t="s">
        <v>5127</v>
      </c>
      <c r="F354" t="s">
        <v>5128</v>
      </c>
      <c r="G354" t="s">
        <v>4210</v>
      </c>
      <c r="H354" t="s">
        <v>4211</v>
      </c>
      <c r="I354" t="s">
        <v>1969</v>
      </c>
      <c r="J354">
        <v>11223</v>
      </c>
      <c r="K354" t="s">
        <v>5129</v>
      </c>
      <c r="L354" t="s">
        <v>5130</v>
      </c>
      <c r="M354" t="s">
        <v>5131</v>
      </c>
      <c r="N354" t="s">
        <v>5132</v>
      </c>
    </row>
    <row r="355" spans="3:15" x14ac:dyDescent="0.45">
      <c r="C355" t="s">
        <v>5133</v>
      </c>
      <c r="D355" t="s">
        <v>5134</v>
      </c>
      <c r="E355" t="s">
        <v>5135</v>
      </c>
      <c r="F355" t="s">
        <v>5136</v>
      </c>
      <c r="G355" t="s">
        <v>3930</v>
      </c>
      <c r="H355" t="s">
        <v>2550</v>
      </c>
      <c r="I355" t="s">
        <v>2287</v>
      </c>
      <c r="J355">
        <v>32801</v>
      </c>
      <c r="K355" t="s">
        <v>5137</v>
      </c>
      <c r="L355" t="s">
        <v>5138</v>
      </c>
      <c r="M355" t="s">
        <v>5139</v>
      </c>
      <c r="N355" t="s">
        <v>5140</v>
      </c>
    </row>
    <row r="356" spans="3:15" x14ac:dyDescent="0.45">
      <c r="C356" t="s">
        <v>5141</v>
      </c>
      <c r="D356" t="s">
        <v>5142</v>
      </c>
      <c r="E356" t="s">
        <v>5143</v>
      </c>
      <c r="F356" t="s">
        <v>5144</v>
      </c>
      <c r="G356" t="s">
        <v>3263</v>
      </c>
      <c r="H356" t="s">
        <v>1978</v>
      </c>
      <c r="I356" t="s">
        <v>1924</v>
      </c>
      <c r="J356">
        <v>90210</v>
      </c>
      <c r="K356" t="s">
        <v>5145</v>
      </c>
      <c r="L356" t="s">
        <v>5146</v>
      </c>
      <c r="M356" t="s">
        <v>5147</v>
      </c>
      <c r="N356" t="s">
        <v>5148</v>
      </c>
    </row>
    <row r="357" spans="3:15" x14ac:dyDescent="0.45">
      <c r="C357" t="s">
        <v>5149</v>
      </c>
      <c r="D357" t="s">
        <v>5150</v>
      </c>
      <c r="E357" t="s">
        <v>5151</v>
      </c>
      <c r="F357" t="s">
        <v>5152</v>
      </c>
      <c r="G357" t="s">
        <v>2982</v>
      </c>
      <c r="H357" t="s">
        <v>4155</v>
      </c>
      <c r="I357" t="s">
        <v>2287</v>
      </c>
      <c r="J357">
        <v>33511</v>
      </c>
      <c r="K357" t="s">
        <v>5153</v>
      </c>
      <c r="L357" t="s">
        <v>5154</v>
      </c>
      <c r="M357" t="s">
        <v>5155</v>
      </c>
      <c r="N357" t="s">
        <v>5156</v>
      </c>
    </row>
    <row r="358" spans="3:15" x14ac:dyDescent="0.45">
      <c r="C358" t="s">
        <v>5157</v>
      </c>
      <c r="D358" t="s">
        <v>5158</v>
      </c>
      <c r="E358" t="s">
        <v>5159</v>
      </c>
      <c r="F358" t="s">
        <v>5160</v>
      </c>
      <c r="G358" t="s">
        <v>5161</v>
      </c>
      <c r="H358" t="s">
        <v>5011</v>
      </c>
      <c r="I358" t="s">
        <v>5011</v>
      </c>
      <c r="J358" t="s">
        <v>2000</v>
      </c>
      <c r="K358">
        <v>79925</v>
      </c>
      <c r="L358" t="s">
        <v>5162</v>
      </c>
      <c r="M358" t="s">
        <v>5163</v>
      </c>
      <c r="N358" t="s">
        <v>5164</v>
      </c>
      <c r="O358" t="s">
        <v>5165</v>
      </c>
    </row>
    <row r="359" spans="3:15" x14ac:dyDescent="0.45">
      <c r="C359" t="s">
        <v>5166</v>
      </c>
      <c r="D359" t="s">
        <v>5167</v>
      </c>
      <c r="E359" t="s">
        <v>5168</v>
      </c>
      <c r="F359" t="s">
        <v>5169</v>
      </c>
      <c r="G359" t="s">
        <v>4164</v>
      </c>
      <c r="H359" t="s">
        <v>3940</v>
      </c>
      <c r="I359" t="s">
        <v>1924</v>
      </c>
      <c r="J359">
        <v>92020</v>
      </c>
      <c r="K359" t="s">
        <v>5170</v>
      </c>
      <c r="L359" t="s">
        <v>5171</v>
      </c>
      <c r="M359" t="s">
        <v>5172</v>
      </c>
      <c r="N359" t="s">
        <v>5173</v>
      </c>
    </row>
    <row r="360" spans="3:15" x14ac:dyDescent="0.45">
      <c r="C360" t="s">
        <v>5174</v>
      </c>
      <c r="D360" t="s">
        <v>5175</v>
      </c>
      <c r="E360" t="s">
        <v>5176</v>
      </c>
      <c r="F360" t="s">
        <v>5177</v>
      </c>
      <c r="G360" t="s">
        <v>5178</v>
      </c>
      <c r="H360" t="s">
        <v>4727</v>
      </c>
      <c r="I360" t="s">
        <v>1947</v>
      </c>
      <c r="J360">
        <v>20710</v>
      </c>
      <c r="K360" t="s">
        <v>5179</v>
      </c>
      <c r="L360" t="s">
        <v>5180</v>
      </c>
      <c r="M360" t="s">
        <v>5181</v>
      </c>
      <c r="N360" t="s">
        <v>5182</v>
      </c>
    </row>
    <row r="361" spans="3:15" x14ac:dyDescent="0.45">
      <c r="C361" t="s">
        <v>5183</v>
      </c>
      <c r="D361" t="s">
        <v>5184</v>
      </c>
      <c r="E361" t="s">
        <v>5185</v>
      </c>
      <c r="F361" t="s">
        <v>5186</v>
      </c>
      <c r="G361" t="s">
        <v>5187</v>
      </c>
      <c r="H361" t="s">
        <v>2550</v>
      </c>
      <c r="I361" t="s">
        <v>1924</v>
      </c>
      <c r="J361">
        <v>92801</v>
      </c>
      <c r="K361" t="s">
        <v>5188</v>
      </c>
      <c r="L361" t="s">
        <v>5189</v>
      </c>
      <c r="M361" t="s">
        <v>5190</v>
      </c>
      <c r="N361" t="s">
        <v>5191</v>
      </c>
    </row>
    <row r="362" spans="3:15" x14ac:dyDescent="0.45">
      <c r="C362" t="s">
        <v>5192</v>
      </c>
      <c r="D362" t="s">
        <v>5193</v>
      </c>
      <c r="E362" t="s">
        <v>5194</v>
      </c>
      <c r="F362" t="s">
        <v>5195</v>
      </c>
      <c r="G362" t="s">
        <v>4220</v>
      </c>
      <c r="H362" t="s">
        <v>4221</v>
      </c>
      <c r="I362" t="s">
        <v>4222</v>
      </c>
      <c r="J362">
        <v>63102</v>
      </c>
      <c r="K362" t="s">
        <v>5196</v>
      </c>
      <c r="L362" t="s">
        <v>5197</v>
      </c>
      <c r="M362" t="s">
        <v>5198</v>
      </c>
      <c r="N362" t="s">
        <v>5199</v>
      </c>
    </row>
    <row r="363" spans="3:15" x14ac:dyDescent="0.45">
      <c r="C363" t="s">
        <v>5200</v>
      </c>
      <c r="D363" t="s">
        <v>5201</v>
      </c>
      <c r="E363" t="s">
        <v>5202</v>
      </c>
      <c r="F363" t="s">
        <v>5203</v>
      </c>
      <c r="G363" t="s">
        <v>3439</v>
      </c>
      <c r="H363" t="s">
        <v>3440</v>
      </c>
      <c r="I363" t="s">
        <v>2000</v>
      </c>
      <c r="J363">
        <v>78664</v>
      </c>
      <c r="K363" t="s">
        <v>5204</v>
      </c>
      <c r="L363" t="s">
        <v>5205</v>
      </c>
      <c r="M363" t="s">
        <v>5206</v>
      </c>
      <c r="N363" t="s">
        <v>5207</v>
      </c>
    </row>
    <row r="364" spans="3:15" x14ac:dyDescent="0.45">
      <c r="C364" t="s">
        <v>5208</v>
      </c>
      <c r="D364" t="s">
        <v>5209</v>
      </c>
      <c r="E364" t="s">
        <v>5210</v>
      </c>
      <c r="F364" t="s">
        <v>5211</v>
      </c>
      <c r="G364" t="s">
        <v>5212</v>
      </c>
      <c r="H364" t="s">
        <v>2866</v>
      </c>
      <c r="I364" t="s">
        <v>2551</v>
      </c>
      <c r="J364">
        <v>27409</v>
      </c>
      <c r="K364" t="s">
        <v>5213</v>
      </c>
      <c r="L364" t="s">
        <v>5214</v>
      </c>
      <c r="M364" t="s">
        <v>5215</v>
      </c>
      <c r="N364" t="s">
        <v>5216</v>
      </c>
    </row>
    <row r="365" spans="3:15" x14ac:dyDescent="0.45">
      <c r="C365" t="s">
        <v>5217</v>
      </c>
      <c r="D365" t="s">
        <v>5218</v>
      </c>
      <c r="E365" t="s">
        <v>937</v>
      </c>
      <c r="F365" t="s">
        <v>5219</v>
      </c>
      <c r="G365" t="s">
        <v>5220</v>
      </c>
      <c r="H365" t="s">
        <v>5221</v>
      </c>
      <c r="I365" t="s">
        <v>1968</v>
      </c>
      <c r="J365" t="s">
        <v>1969</v>
      </c>
      <c r="K365">
        <v>11727</v>
      </c>
      <c r="L365" t="s">
        <v>5222</v>
      </c>
      <c r="M365" t="s">
        <v>5223</v>
      </c>
      <c r="N365" t="s">
        <v>5224</v>
      </c>
      <c r="O365" t="s">
        <v>5225</v>
      </c>
    </row>
    <row r="366" spans="3:15" x14ac:dyDescent="0.45">
      <c r="C366" t="s">
        <v>5226</v>
      </c>
      <c r="D366" t="s">
        <v>5227</v>
      </c>
      <c r="E366" t="s">
        <v>5228</v>
      </c>
      <c r="F366" t="s">
        <v>5229</v>
      </c>
      <c r="G366" t="s">
        <v>5230</v>
      </c>
      <c r="H366" t="s">
        <v>2179</v>
      </c>
      <c r="I366" t="s">
        <v>1874</v>
      </c>
      <c r="J366">
        <v>7071</v>
      </c>
      <c r="K366" t="s">
        <v>5231</v>
      </c>
      <c r="L366" t="s">
        <v>5232</v>
      </c>
      <c r="M366" t="s">
        <v>5233</v>
      </c>
      <c r="N366" t="s">
        <v>5234</v>
      </c>
    </row>
    <row r="367" spans="3:15" x14ac:dyDescent="0.45">
      <c r="C367" t="s">
        <v>5235</v>
      </c>
      <c r="D367" t="s">
        <v>5236</v>
      </c>
      <c r="E367" t="s">
        <v>5237</v>
      </c>
      <c r="F367" t="s">
        <v>5238</v>
      </c>
      <c r="G367" t="s">
        <v>5239</v>
      </c>
      <c r="H367" t="s">
        <v>5240</v>
      </c>
      <c r="I367" t="s">
        <v>2023</v>
      </c>
      <c r="J367">
        <v>38112</v>
      </c>
      <c r="K367" t="s">
        <v>5241</v>
      </c>
      <c r="L367" t="s">
        <v>5242</v>
      </c>
      <c r="M367" t="s">
        <v>5243</v>
      </c>
      <c r="N367" t="s">
        <v>5244</v>
      </c>
    </row>
    <row r="368" spans="3:15" x14ac:dyDescent="0.45">
      <c r="C368" t="s">
        <v>5245</v>
      </c>
      <c r="D368" t="s">
        <v>5246</v>
      </c>
      <c r="E368" t="s">
        <v>5247</v>
      </c>
      <c r="F368" t="s">
        <v>5248</v>
      </c>
      <c r="G368" t="s">
        <v>4599</v>
      </c>
      <c r="H368" t="s">
        <v>4600</v>
      </c>
      <c r="I368" t="s">
        <v>2996</v>
      </c>
      <c r="J368">
        <v>30342</v>
      </c>
      <c r="K368" t="s">
        <v>5249</v>
      </c>
      <c r="L368" t="s">
        <v>5250</v>
      </c>
      <c r="M368" t="s">
        <v>5251</v>
      </c>
      <c r="N368" t="s">
        <v>5252</v>
      </c>
    </row>
    <row r="369" spans="3:15" x14ac:dyDescent="0.45">
      <c r="C369" t="s">
        <v>5253</v>
      </c>
      <c r="D369" t="s">
        <v>5254</v>
      </c>
      <c r="E369" t="s">
        <v>5255</v>
      </c>
      <c r="F369" t="s">
        <v>5256</v>
      </c>
      <c r="G369" t="s">
        <v>5257</v>
      </c>
      <c r="H369" t="s">
        <v>5258</v>
      </c>
      <c r="I369" t="s">
        <v>2562</v>
      </c>
      <c r="J369" t="s">
        <v>1924</v>
      </c>
      <c r="K369">
        <v>94044</v>
      </c>
      <c r="L369" t="s">
        <v>5259</v>
      </c>
      <c r="M369" t="s">
        <v>5260</v>
      </c>
      <c r="N369" t="s">
        <v>5261</v>
      </c>
      <c r="O369" t="s">
        <v>5262</v>
      </c>
    </row>
    <row r="370" spans="3:15" x14ac:dyDescent="0.45">
      <c r="C370" t="s">
        <v>5263</v>
      </c>
      <c r="D370" t="s">
        <v>5264</v>
      </c>
      <c r="E370" t="s">
        <v>5265</v>
      </c>
      <c r="F370" t="s">
        <v>5266</v>
      </c>
      <c r="G370" t="s">
        <v>2855</v>
      </c>
      <c r="H370" t="s">
        <v>2856</v>
      </c>
      <c r="I370" t="s">
        <v>2307</v>
      </c>
      <c r="J370">
        <v>55337</v>
      </c>
      <c r="K370" t="s">
        <v>5267</v>
      </c>
      <c r="L370" t="s">
        <v>5268</v>
      </c>
      <c r="M370" t="s">
        <v>5269</v>
      </c>
      <c r="N370" t="s">
        <v>5270</v>
      </c>
    </row>
    <row r="371" spans="3:15" x14ac:dyDescent="0.45">
      <c r="C371" t="s">
        <v>5271</v>
      </c>
      <c r="D371" t="s">
        <v>5272</v>
      </c>
      <c r="E371" t="s">
        <v>5273</v>
      </c>
      <c r="F371" t="s">
        <v>5274</v>
      </c>
      <c r="G371" t="s">
        <v>4534</v>
      </c>
      <c r="H371" t="s">
        <v>2010</v>
      </c>
      <c r="I371" t="s">
        <v>2011</v>
      </c>
      <c r="J371">
        <v>85260</v>
      </c>
      <c r="K371" t="s">
        <v>5275</v>
      </c>
      <c r="L371" t="s">
        <v>5276</v>
      </c>
      <c r="M371" t="s">
        <v>5277</v>
      </c>
      <c r="N371" t="s">
        <v>5278</v>
      </c>
    </row>
    <row r="372" spans="3:15" x14ac:dyDescent="0.45">
      <c r="C372" t="s">
        <v>5279</v>
      </c>
      <c r="D372" t="s">
        <v>5280</v>
      </c>
      <c r="E372" t="s">
        <v>5281</v>
      </c>
      <c r="F372" t="s">
        <v>5282</v>
      </c>
      <c r="G372" t="s">
        <v>5283</v>
      </c>
      <c r="H372" t="s">
        <v>5284</v>
      </c>
      <c r="I372" t="s">
        <v>5285</v>
      </c>
      <c r="J372" t="s">
        <v>1969</v>
      </c>
      <c r="K372">
        <v>11101</v>
      </c>
      <c r="L372" t="s">
        <v>5286</v>
      </c>
      <c r="M372" t="s">
        <v>5287</v>
      </c>
      <c r="N372" t="s">
        <v>5288</v>
      </c>
      <c r="O372" t="s">
        <v>5289</v>
      </c>
    </row>
    <row r="373" spans="3:15" x14ac:dyDescent="0.45">
      <c r="C373" t="s">
        <v>5290</v>
      </c>
      <c r="D373" t="s">
        <v>5291</v>
      </c>
      <c r="E373" t="s">
        <v>5292</v>
      </c>
      <c r="F373" t="s">
        <v>5293</v>
      </c>
      <c r="G373" t="s">
        <v>4599</v>
      </c>
      <c r="H373" t="s">
        <v>5294</v>
      </c>
      <c r="I373" t="s">
        <v>2996</v>
      </c>
      <c r="J373">
        <v>30340</v>
      </c>
      <c r="K373" t="s">
        <v>5295</v>
      </c>
      <c r="L373" t="s">
        <v>5296</v>
      </c>
      <c r="M373" t="s">
        <v>5297</v>
      </c>
      <c r="N373" t="s">
        <v>5298</v>
      </c>
    </row>
    <row r="374" spans="3:15" x14ac:dyDescent="0.45">
      <c r="C374" t="s">
        <v>5299</v>
      </c>
      <c r="D374" t="s">
        <v>5300</v>
      </c>
      <c r="E374" t="s">
        <v>5301</v>
      </c>
      <c r="F374" t="s">
        <v>5302</v>
      </c>
      <c r="G374" t="s">
        <v>5303</v>
      </c>
      <c r="H374" t="s">
        <v>5304</v>
      </c>
      <c r="I374" t="s">
        <v>5305</v>
      </c>
      <c r="J374" t="s">
        <v>2307</v>
      </c>
      <c r="K374">
        <v>55057</v>
      </c>
      <c r="L374" t="s">
        <v>5306</v>
      </c>
      <c r="M374" t="s">
        <v>5307</v>
      </c>
      <c r="N374" t="s">
        <v>5308</v>
      </c>
      <c r="O374" t="s">
        <v>5309</v>
      </c>
    </row>
    <row r="375" spans="3:15" x14ac:dyDescent="0.45">
      <c r="C375" t="s">
        <v>5310</v>
      </c>
      <c r="D375" t="s">
        <v>5311</v>
      </c>
      <c r="E375" t="s">
        <v>5312</v>
      </c>
      <c r="F375" t="s">
        <v>5313</v>
      </c>
      <c r="G375" t="s">
        <v>5314</v>
      </c>
      <c r="H375" t="s">
        <v>5315</v>
      </c>
      <c r="I375" t="s">
        <v>4627</v>
      </c>
      <c r="J375" t="s">
        <v>4066</v>
      </c>
      <c r="K375">
        <v>6854</v>
      </c>
      <c r="L375" t="s">
        <v>5316</v>
      </c>
      <c r="M375" t="s">
        <v>5317</v>
      </c>
      <c r="N375" t="s">
        <v>5318</v>
      </c>
      <c r="O375" t="s">
        <v>5319</v>
      </c>
    </row>
    <row r="376" spans="3:15" x14ac:dyDescent="0.45">
      <c r="C376" t="s">
        <v>5320</v>
      </c>
      <c r="D376" t="s">
        <v>5321</v>
      </c>
      <c r="E376" t="s">
        <v>5322</v>
      </c>
      <c r="F376" t="s">
        <v>5323</v>
      </c>
      <c r="G376" t="s">
        <v>5324</v>
      </c>
      <c r="H376" t="s">
        <v>936</v>
      </c>
      <c r="I376" t="s">
        <v>2790</v>
      </c>
      <c r="J376">
        <v>46802</v>
      </c>
      <c r="K376" t="s">
        <v>5325</v>
      </c>
      <c r="L376" t="s">
        <v>5326</v>
      </c>
      <c r="M376" t="s">
        <v>5327</v>
      </c>
      <c r="N376" t="s">
        <v>5328</v>
      </c>
    </row>
    <row r="377" spans="3:15" x14ac:dyDescent="0.45">
      <c r="C377" t="s">
        <v>5329</v>
      </c>
      <c r="D377" t="s">
        <v>5330</v>
      </c>
      <c r="E377" t="s">
        <v>5331</v>
      </c>
      <c r="F377" t="s">
        <v>5332</v>
      </c>
      <c r="G377" t="s">
        <v>5333</v>
      </c>
      <c r="H377" t="s">
        <v>5334</v>
      </c>
      <c r="I377" t="s">
        <v>4002</v>
      </c>
      <c r="J377">
        <v>39307</v>
      </c>
      <c r="K377" t="s">
        <v>5335</v>
      </c>
      <c r="L377" t="s">
        <v>5336</v>
      </c>
      <c r="M377" t="s">
        <v>5337</v>
      </c>
      <c r="N377" t="s">
        <v>5338</v>
      </c>
    </row>
    <row r="378" spans="3:15" x14ac:dyDescent="0.45">
      <c r="C378" t="s">
        <v>5339</v>
      </c>
      <c r="D378" t="s">
        <v>5340</v>
      </c>
      <c r="E378" t="s">
        <v>5341</v>
      </c>
      <c r="F378" t="s">
        <v>5342</v>
      </c>
      <c r="G378" t="s">
        <v>5343</v>
      </c>
      <c r="H378" t="s">
        <v>5344</v>
      </c>
      <c r="I378" t="s">
        <v>1862</v>
      </c>
      <c r="J378">
        <v>48310</v>
      </c>
      <c r="K378" t="s">
        <v>5345</v>
      </c>
      <c r="L378" t="s">
        <v>5346</v>
      </c>
      <c r="M378" t="s">
        <v>5347</v>
      </c>
      <c r="N378" t="s">
        <v>5348</v>
      </c>
    </row>
    <row r="379" spans="3:15" x14ac:dyDescent="0.45">
      <c r="C379" t="s">
        <v>5349</v>
      </c>
      <c r="D379" t="s">
        <v>5350</v>
      </c>
      <c r="E379" t="s">
        <v>5351</v>
      </c>
      <c r="F379" t="s">
        <v>5352</v>
      </c>
      <c r="G379" t="s">
        <v>5010</v>
      </c>
      <c r="H379" t="s">
        <v>5011</v>
      </c>
      <c r="I379" t="s">
        <v>2478</v>
      </c>
      <c r="J379">
        <v>80919</v>
      </c>
      <c r="K379" t="s">
        <v>5353</v>
      </c>
      <c r="L379" t="s">
        <v>5354</v>
      </c>
      <c r="M379" t="s">
        <v>5355</v>
      </c>
      <c r="N379" t="s">
        <v>5356</v>
      </c>
    </row>
    <row r="380" spans="3:15" x14ac:dyDescent="0.45">
      <c r="C380" t="s">
        <v>5357</v>
      </c>
      <c r="D380" t="s">
        <v>5358</v>
      </c>
      <c r="E380" t="s">
        <v>5359</v>
      </c>
      <c r="F380" t="s">
        <v>5360</v>
      </c>
      <c r="G380" t="s">
        <v>2139</v>
      </c>
      <c r="H380" t="s">
        <v>2139</v>
      </c>
      <c r="I380" t="s">
        <v>1969</v>
      </c>
      <c r="J380">
        <v>10013</v>
      </c>
      <c r="K380" t="s">
        <v>5361</v>
      </c>
      <c r="L380" t="s">
        <v>5362</v>
      </c>
      <c r="M380" t="s">
        <v>5363</v>
      </c>
      <c r="N380" t="s">
        <v>5364</v>
      </c>
    </row>
    <row r="381" spans="3:15" x14ac:dyDescent="0.45">
      <c r="C381" t="s">
        <v>5365</v>
      </c>
      <c r="D381" t="s">
        <v>5366</v>
      </c>
      <c r="E381" t="s">
        <v>5367</v>
      </c>
      <c r="F381" t="s">
        <v>5368</v>
      </c>
      <c r="G381" t="s">
        <v>2665</v>
      </c>
      <c r="H381" t="s">
        <v>2666</v>
      </c>
      <c r="I381" t="s">
        <v>1924</v>
      </c>
      <c r="J381">
        <v>94545</v>
      </c>
      <c r="K381" t="s">
        <v>5369</v>
      </c>
      <c r="L381" t="s">
        <v>5370</v>
      </c>
      <c r="M381" t="s">
        <v>5371</v>
      </c>
      <c r="N381" t="s">
        <v>5372</v>
      </c>
    </row>
    <row r="382" spans="3:15" x14ac:dyDescent="0.45">
      <c r="C382" t="s">
        <v>2292</v>
      </c>
      <c r="D382" t="s">
        <v>5373</v>
      </c>
      <c r="E382" t="s">
        <v>5374</v>
      </c>
      <c r="F382" t="s">
        <v>5375</v>
      </c>
      <c r="G382" t="s">
        <v>5376</v>
      </c>
      <c r="H382" t="s">
        <v>1912</v>
      </c>
      <c r="I382" t="s">
        <v>897</v>
      </c>
      <c r="J382" t="s">
        <v>1913</v>
      </c>
      <c r="K382">
        <v>60624</v>
      </c>
      <c r="L382" t="s">
        <v>5377</v>
      </c>
      <c r="M382" t="s">
        <v>5378</v>
      </c>
      <c r="N382" t="s">
        <v>5379</v>
      </c>
      <c r="O382" t="s">
        <v>5380</v>
      </c>
    </row>
    <row r="383" spans="3:15" x14ac:dyDescent="0.45">
      <c r="C383" t="s">
        <v>5381</v>
      </c>
      <c r="D383" t="s">
        <v>5382</v>
      </c>
      <c r="E383" t="s">
        <v>5383</v>
      </c>
      <c r="F383" t="s">
        <v>5384</v>
      </c>
      <c r="G383" t="s">
        <v>5385</v>
      </c>
      <c r="H383" t="s">
        <v>5386</v>
      </c>
      <c r="I383" t="s">
        <v>3060</v>
      </c>
      <c r="J383" t="s">
        <v>1958</v>
      </c>
      <c r="K383">
        <v>18509</v>
      </c>
      <c r="L383" t="s">
        <v>5387</v>
      </c>
      <c r="M383" t="s">
        <v>5388</v>
      </c>
      <c r="N383" t="s">
        <v>5389</v>
      </c>
      <c r="O383" t="s">
        <v>5390</v>
      </c>
    </row>
    <row r="384" spans="3:15" x14ac:dyDescent="0.45">
      <c r="C384" t="s">
        <v>1908</v>
      </c>
      <c r="D384" t="s">
        <v>5391</v>
      </c>
      <c r="E384" t="s">
        <v>5392</v>
      </c>
      <c r="F384" t="s">
        <v>5393</v>
      </c>
      <c r="G384" t="s">
        <v>5394</v>
      </c>
      <c r="H384" t="s">
        <v>4753</v>
      </c>
      <c r="I384" t="s">
        <v>1924</v>
      </c>
      <c r="J384">
        <v>95965</v>
      </c>
      <c r="K384" t="s">
        <v>5395</v>
      </c>
      <c r="L384" t="s">
        <v>5396</v>
      </c>
      <c r="M384" t="s">
        <v>5397</v>
      </c>
      <c r="N384" t="s">
        <v>5398</v>
      </c>
    </row>
    <row r="385" spans="3:15" x14ac:dyDescent="0.45">
      <c r="C385" t="s">
        <v>5399</v>
      </c>
      <c r="D385" t="s">
        <v>2226</v>
      </c>
      <c r="E385" t="s">
        <v>978</v>
      </c>
      <c r="F385" t="s">
        <v>5400</v>
      </c>
      <c r="G385" t="s">
        <v>5401</v>
      </c>
      <c r="H385" t="s">
        <v>5402</v>
      </c>
      <c r="I385" t="s">
        <v>2550</v>
      </c>
      <c r="J385" t="s">
        <v>1969</v>
      </c>
      <c r="K385">
        <v>12771</v>
      </c>
      <c r="L385" t="s">
        <v>5403</v>
      </c>
      <c r="M385" t="s">
        <v>5404</v>
      </c>
      <c r="N385" t="s">
        <v>5405</v>
      </c>
      <c r="O385" t="s">
        <v>5406</v>
      </c>
    </row>
    <row r="386" spans="3:15" x14ac:dyDescent="0.45">
      <c r="C386" t="s">
        <v>5407</v>
      </c>
      <c r="D386" t="s">
        <v>5408</v>
      </c>
      <c r="E386" t="s">
        <v>5409</v>
      </c>
      <c r="F386" t="s">
        <v>5410</v>
      </c>
      <c r="G386" t="s">
        <v>5411</v>
      </c>
      <c r="H386" t="s">
        <v>2676</v>
      </c>
      <c r="I386" t="s">
        <v>1894</v>
      </c>
      <c r="J386">
        <v>44142</v>
      </c>
      <c r="K386" t="s">
        <v>5412</v>
      </c>
      <c r="L386" t="s">
        <v>5413</v>
      </c>
      <c r="M386" t="s">
        <v>5414</v>
      </c>
      <c r="N386" t="s">
        <v>5415</v>
      </c>
    </row>
    <row r="387" spans="3:15" x14ac:dyDescent="0.45">
      <c r="C387" t="s">
        <v>5416</v>
      </c>
      <c r="D387" t="s">
        <v>5417</v>
      </c>
      <c r="E387" t="s">
        <v>5418</v>
      </c>
      <c r="F387" t="s">
        <v>5419</v>
      </c>
      <c r="G387" t="s">
        <v>5420</v>
      </c>
      <c r="H387" t="s">
        <v>2610</v>
      </c>
      <c r="I387" t="s">
        <v>1874</v>
      </c>
      <c r="J387">
        <v>7003</v>
      </c>
      <c r="K387" t="s">
        <v>5421</v>
      </c>
      <c r="L387" t="s">
        <v>5422</v>
      </c>
      <c r="M387" t="s">
        <v>5423</v>
      </c>
      <c r="N387" t="s">
        <v>5424</v>
      </c>
    </row>
    <row r="388" spans="3:15" x14ac:dyDescent="0.45">
      <c r="C388" t="s">
        <v>5425</v>
      </c>
      <c r="D388" t="s">
        <v>5426</v>
      </c>
      <c r="E388" t="s">
        <v>5427</v>
      </c>
      <c r="F388" t="s">
        <v>5428</v>
      </c>
      <c r="G388" t="s">
        <v>1883</v>
      </c>
      <c r="H388" t="s">
        <v>1883</v>
      </c>
      <c r="I388" t="s">
        <v>1884</v>
      </c>
      <c r="J388">
        <v>99501</v>
      </c>
      <c r="K388" t="s">
        <v>5429</v>
      </c>
      <c r="L388" t="s">
        <v>5430</v>
      </c>
      <c r="M388" t="s">
        <v>5431</v>
      </c>
      <c r="N388" t="s">
        <v>5432</v>
      </c>
    </row>
    <row r="389" spans="3:15" x14ac:dyDescent="0.45">
      <c r="C389" t="s">
        <v>4367</v>
      </c>
      <c r="D389" t="s">
        <v>5433</v>
      </c>
      <c r="E389" t="s">
        <v>5434</v>
      </c>
      <c r="F389" t="s">
        <v>5435</v>
      </c>
      <c r="G389" t="s">
        <v>5436</v>
      </c>
      <c r="H389" t="s">
        <v>2345</v>
      </c>
      <c r="I389" t="s">
        <v>2345</v>
      </c>
      <c r="J389" t="s">
        <v>1958</v>
      </c>
      <c r="K389">
        <v>19102</v>
      </c>
      <c r="L389" t="s">
        <v>5437</v>
      </c>
      <c r="M389" t="s">
        <v>5438</v>
      </c>
      <c r="N389" t="s">
        <v>5439</v>
      </c>
      <c r="O389" t="s">
        <v>5440</v>
      </c>
    </row>
    <row r="390" spans="3:15" x14ac:dyDescent="0.45">
      <c r="C390" t="s">
        <v>5441</v>
      </c>
      <c r="D390" t="s">
        <v>5442</v>
      </c>
      <c r="E390" t="s">
        <v>1012</v>
      </c>
      <c r="F390" t="s">
        <v>5443</v>
      </c>
      <c r="G390" t="s">
        <v>5444</v>
      </c>
      <c r="H390" t="s">
        <v>3290</v>
      </c>
      <c r="I390" t="s">
        <v>968</v>
      </c>
      <c r="J390" t="s">
        <v>1894</v>
      </c>
      <c r="K390">
        <v>45217</v>
      </c>
      <c r="L390" t="s">
        <v>5445</v>
      </c>
      <c r="M390" t="s">
        <v>5446</v>
      </c>
      <c r="N390" t="s">
        <v>5447</v>
      </c>
      <c r="O390" t="s">
        <v>5448</v>
      </c>
    </row>
    <row r="391" spans="3:15" x14ac:dyDescent="0.45">
      <c r="C391" t="s">
        <v>5449</v>
      </c>
      <c r="D391" t="s">
        <v>5450</v>
      </c>
      <c r="E391" t="s">
        <v>5451</v>
      </c>
      <c r="F391" t="s">
        <v>5452</v>
      </c>
      <c r="G391" t="s">
        <v>2695</v>
      </c>
      <c r="H391" t="s">
        <v>1978</v>
      </c>
      <c r="I391" t="s">
        <v>1924</v>
      </c>
      <c r="J391">
        <v>90248</v>
      </c>
      <c r="K391" t="s">
        <v>5453</v>
      </c>
      <c r="L391" t="s">
        <v>5454</v>
      </c>
      <c r="M391" t="s">
        <v>5455</v>
      </c>
      <c r="N391" t="s">
        <v>5456</v>
      </c>
    </row>
    <row r="392" spans="3:15" x14ac:dyDescent="0.45">
      <c r="C392" t="s">
        <v>5457</v>
      </c>
      <c r="D392" t="s">
        <v>5458</v>
      </c>
      <c r="E392" t="s">
        <v>5459</v>
      </c>
      <c r="F392" t="s">
        <v>5460</v>
      </c>
      <c r="G392" t="s">
        <v>5461</v>
      </c>
      <c r="H392" t="s">
        <v>5462</v>
      </c>
      <c r="I392" t="s">
        <v>5463</v>
      </c>
      <c r="J392" t="s">
        <v>5464</v>
      </c>
      <c r="K392">
        <v>50315</v>
      </c>
      <c r="L392" t="s">
        <v>5465</v>
      </c>
      <c r="M392" t="s">
        <v>5466</v>
      </c>
      <c r="N392" t="s">
        <v>5467</v>
      </c>
      <c r="O392" t="s">
        <v>5468</v>
      </c>
    </row>
    <row r="393" spans="3:15" x14ac:dyDescent="0.45">
      <c r="C393" t="s">
        <v>5469</v>
      </c>
      <c r="D393" t="s">
        <v>5470</v>
      </c>
      <c r="E393" t="s">
        <v>5471</v>
      </c>
      <c r="F393" t="s">
        <v>5472</v>
      </c>
      <c r="G393" t="s">
        <v>5473</v>
      </c>
      <c r="H393" t="s">
        <v>986</v>
      </c>
      <c r="I393" t="s">
        <v>1958</v>
      </c>
      <c r="J393">
        <v>19406</v>
      </c>
      <c r="K393" t="s">
        <v>5474</v>
      </c>
      <c r="L393" t="s">
        <v>5475</v>
      </c>
      <c r="M393" t="s">
        <v>5476</v>
      </c>
      <c r="N393" t="s">
        <v>5477</v>
      </c>
    </row>
    <row r="394" spans="3:15" x14ac:dyDescent="0.45">
      <c r="C394" t="s">
        <v>1879</v>
      </c>
      <c r="D394" t="s">
        <v>5478</v>
      </c>
      <c r="E394" t="s">
        <v>5479</v>
      </c>
      <c r="F394" t="s">
        <v>5480</v>
      </c>
      <c r="G394" t="s">
        <v>5481</v>
      </c>
      <c r="H394" t="s">
        <v>5482</v>
      </c>
      <c r="I394" t="s">
        <v>5483</v>
      </c>
      <c r="J394" t="s">
        <v>2551</v>
      </c>
      <c r="K394">
        <v>27601</v>
      </c>
      <c r="L394" t="s">
        <v>5484</v>
      </c>
      <c r="M394" t="s">
        <v>5485</v>
      </c>
      <c r="N394" t="s">
        <v>5486</v>
      </c>
      <c r="O394" t="s">
        <v>5487</v>
      </c>
    </row>
    <row r="395" spans="3:15" x14ac:dyDescent="0.45">
      <c r="C395" t="s">
        <v>2597</v>
      </c>
      <c r="D395" t="s">
        <v>5488</v>
      </c>
      <c r="E395" t="s">
        <v>5489</v>
      </c>
      <c r="F395" t="s">
        <v>5490</v>
      </c>
      <c r="G395" t="s">
        <v>2373</v>
      </c>
      <c r="H395" t="s">
        <v>1845</v>
      </c>
      <c r="I395" t="s">
        <v>3884</v>
      </c>
      <c r="J395">
        <v>99352</v>
      </c>
      <c r="K395" t="s">
        <v>5491</v>
      </c>
      <c r="L395" t="s">
        <v>5492</v>
      </c>
      <c r="M395" t="s">
        <v>5493</v>
      </c>
      <c r="N395" t="s">
        <v>5494</v>
      </c>
    </row>
    <row r="396" spans="3:15" x14ac:dyDescent="0.45">
      <c r="C396" t="s">
        <v>5495</v>
      </c>
      <c r="D396" t="s">
        <v>5496</v>
      </c>
      <c r="E396" t="s">
        <v>5497</v>
      </c>
      <c r="F396" t="s">
        <v>5498</v>
      </c>
      <c r="G396" t="s">
        <v>5499</v>
      </c>
      <c r="H396" t="s">
        <v>3518</v>
      </c>
      <c r="I396" t="s">
        <v>1969</v>
      </c>
      <c r="J396">
        <v>10803</v>
      </c>
      <c r="K396" t="s">
        <v>5500</v>
      </c>
      <c r="L396" t="s">
        <v>5501</v>
      </c>
      <c r="M396" t="s">
        <v>5502</v>
      </c>
      <c r="N396" t="s">
        <v>5503</v>
      </c>
    </row>
    <row r="397" spans="3:15" x14ac:dyDescent="0.45">
      <c r="C397" t="s">
        <v>5504</v>
      </c>
      <c r="D397" t="s">
        <v>5505</v>
      </c>
      <c r="E397" t="s">
        <v>5506</v>
      </c>
      <c r="F397" t="s">
        <v>5507</v>
      </c>
      <c r="G397" t="s">
        <v>5508</v>
      </c>
      <c r="H397" t="s">
        <v>1945</v>
      </c>
      <c r="I397" t="s">
        <v>1947</v>
      </c>
      <c r="J397">
        <v>21234</v>
      </c>
      <c r="K397" t="s">
        <v>5509</v>
      </c>
      <c r="L397" t="s">
        <v>5510</v>
      </c>
      <c r="M397" t="s">
        <v>5511</v>
      </c>
      <c r="N397" t="s">
        <v>5512</v>
      </c>
    </row>
    <row r="398" spans="3:15" x14ac:dyDescent="0.45">
      <c r="C398" t="s">
        <v>5513</v>
      </c>
      <c r="D398" t="s">
        <v>5514</v>
      </c>
      <c r="E398" t="s">
        <v>5515</v>
      </c>
      <c r="F398" t="s">
        <v>5516</v>
      </c>
      <c r="G398" t="s">
        <v>5517</v>
      </c>
      <c r="H398" t="s">
        <v>2403</v>
      </c>
      <c r="I398" t="s">
        <v>1969</v>
      </c>
      <c r="J398">
        <v>11801</v>
      </c>
      <c r="K398" t="s">
        <v>5518</v>
      </c>
      <c r="L398" t="s">
        <v>5519</v>
      </c>
      <c r="M398" t="s">
        <v>5520</v>
      </c>
      <c r="N398" t="s">
        <v>5521</v>
      </c>
    </row>
    <row r="399" spans="3:15" x14ac:dyDescent="0.45">
      <c r="C399" t="s">
        <v>5522</v>
      </c>
      <c r="D399" t="s">
        <v>5523</v>
      </c>
      <c r="E399" t="s">
        <v>5524</v>
      </c>
      <c r="F399" t="s">
        <v>5525</v>
      </c>
      <c r="G399" t="s">
        <v>2904</v>
      </c>
      <c r="H399" t="s">
        <v>2904</v>
      </c>
      <c r="I399" t="s">
        <v>2317</v>
      </c>
      <c r="J399">
        <v>1603</v>
      </c>
      <c r="K399" t="s">
        <v>5526</v>
      </c>
      <c r="L399" t="s">
        <v>5527</v>
      </c>
      <c r="M399" t="s">
        <v>5528</v>
      </c>
      <c r="N399" t="s">
        <v>5529</v>
      </c>
    </row>
    <row r="400" spans="3:15" x14ac:dyDescent="0.45">
      <c r="C400" t="s">
        <v>5530</v>
      </c>
      <c r="D400" t="s">
        <v>5531</v>
      </c>
      <c r="E400" t="s">
        <v>5532</v>
      </c>
      <c r="F400" t="s">
        <v>5533</v>
      </c>
      <c r="G400" t="s">
        <v>5534</v>
      </c>
      <c r="H400" t="s">
        <v>5534</v>
      </c>
      <c r="I400" t="s">
        <v>5535</v>
      </c>
      <c r="J400">
        <v>74105</v>
      </c>
      <c r="K400" t="s">
        <v>5536</v>
      </c>
      <c r="L400" t="s">
        <v>5537</v>
      </c>
      <c r="M400" t="s">
        <v>5538</v>
      </c>
      <c r="N400" t="s">
        <v>5539</v>
      </c>
    </row>
    <row r="401" spans="3:15" x14ac:dyDescent="0.45">
      <c r="C401" t="s">
        <v>5540</v>
      </c>
      <c r="D401" t="s">
        <v>5208</v>
      </c>
      <c r="E401" t="s">
        <v>5541</v>
      </c>
      <c r="F401" t="s">
        <v>5542</v>
      </c>
      <c r="G401" t="s">
        <v>5543</v>
      </c>
      <c r="H401" t="s">
        <v>5543</v>
      </c>
      <c r="I401" t="s">
        <v>1862</v>
      </c>
      <c r="J401">
        <v>49442</v>
      </c>
      <c r="K401" t="s">
        <v>5544</v>
      </c>
      <c r="L401" t="s">
        <v>5545</v>
      </c>
      <c r="M401" t="s">
        <v>5546</v>
      </c>
      <c r="N401" t="s">
        <v>5547</v>
      </c>
    </row>
    <row r="402" spans="3:15" x14ac:dyDescent="0.45">
      <c r="C402" t="s">
        <v>5548</v>
      </c>
      <c r="D402" t="s">
        <v>5549</v>
      </c>
      <c r="E402" t="s">
        <v>5550</v>
      </c>
      <c r="F402" t="s">
        <v>5551</v>
      </c>
      <c r="G402" t="s">
        <v>5552</v>
      </c>
      <c r="H402" t="s">
        <v>3849</v>
      </c>
      <c r="I402" t="s">
        <v>3849</v>
      </c>
      <c r="J402" t="s">
        <v>1850</v>
      </c>
      <c r="K402">
        <v>70506</v>
      </c>
      <c r="L402" t="s">
        <v>5553</v>
      </c>
      <c r="M402" t="s">
        <v>5554</v>
      </c>
      <c r="N402" t="s">
        <v>5555</v>
      </c>
      <c r="O402" t="s">
        <v>5556</v>
      </c>
    </row>
    <row r="403" spans="3:15" x14ac:dyDescent="0.45">
      <c r="C403" t="s">
        <v>5557</v>
      </c>
      <c r="D403" t="s">
        <v>5558</v>
      </c>
      <c r="E403" t="s">
        <v>5559</v>
      </c>
      <c r="F403" t="s">
        <v>5560</v>
      </c>
      <c r="G403" t="s">
        <v>5561</v>
      </c>
      <c r="H403" t="s">
        <v>3596</v>
      </c>
      <c r="I403" t="s">
        <v>1894</v>
      </c>
      <c r="J403">
        <v>43402</v>
      </c>
      <c r="K403" t="s">
        <v>5562</v>
      </c>
      <c r="L403" t="s">
        <v>5563</v>
      </c>
      <c r="M403" t="s">
        <v>5564</v>
      </c>
      <c r="N403" t="s">
        <v>5565</v>
      </c>
    </row>
    <row r="404" spans="3:15" x14ac:dyDescent="0.45">
      <c r="C404" t="s">
        <v>5566</v>
      </c>
      <c r="D404" t="s">
        <v>5567</v>
      </c>
      <c r="E404" t="s">
        <v>5568</v>
      </c>
      <c r="F404" t="s">
        <v>5569</v>
      </c>
      <c r="G404" t="s">
        <v>4590</v>
      </c>
      <c r="H404" t="s">
        <v>3940</v>
      </c>
      <c r="I404" t="s">
        <v>1924</v>
      </c>
      <c r="J404">
        <v>91942</v>
      </c>
      <c r="K404" t="s">
        <v>5570</v>
      </c>
      <c r="L404" t="s">
        <v>5571</v>
      </c>
      <c r="M404" t="s">
        <v>5572</v>
      </c>
      <c r="N404" t="s">
        <v>5573</v>
      </c>
    </row>
    <row r="405" spans="3:15" x14ac:dyDescent="0.45">
      <c r="C405" t="s">
        <v>5574</v>
      </c>
      <c r="D405" t="s">
        <v>5575</v>
      </c>
      <c r="E405" t="s">
        <v>5576</v>
      </c>
      <c r="F405" t="s">
        <v>5577</v>
      </c>
      <c r="G405" t="s">
        <v>5578</v>
      </c>
      <c r="H405" t="s">
        <v>1872</v>
      </c>
      <c r="I405" t="s">
        <v>4627</v>
      </c>
      <c r="J405" t="s">
        <v>4066</v>
      </c>
      <c r="K405">
        <v>6610</v>
      </c>
      <c r="L405" t="s">
        <v>5579</v>
      </c>
      <c r="M405" t="s">
        <v>5580</v>
      </c>
      <c r="N405" t="s">
        <v>5581</v>
      </c>
      <c r="O405" t="s">
        <v>5582</v>
      </c>
    </row>
    <row r="406" spans="3:15" x14ac:dyDescent="0.45">
      <c r="C406" t="s">
        <v>5583</v>
      </c>
      <c r="D406" t="s">
        <v>5584</v>
      </c>
      <c r="E406" t="s">
        <v>945</v>
      </c>
      <c r="F406" t="s">
        <v>5585</v>
      </c>
      <c r="G406" t="s">
        <v>5586</v>
      </c>
      <c r="H406" t="s">
        <v>5587</v>
      </c>
      <c r="I406" t="s">
        <v>3642</v>
      </c>
      <c r="J406" t="s">
        <v>1874</v>
      </c>
      <c r="K406">
        <v>7032</v>
      </c>
      <c r="L406" t="s">
        <v>5588</v>
      </c>
      <c r="M406" t="s">
        <v>5589</v>
      </c>
      <c r="N406" t="s">
        <v>5590</v>
      </c>
      <c r="O406" t="s">
        <v>5591</v>
      </c>
    </row>
    <row r="407" spans="3:15" x14ac:dyDescent="0.45">
      <c r="C407" t="s">
        <v>5592</v>
      </c>
      <c r="D407" t="s">
        <v>5593</v>
      </c>
      <c r="E407" t="s">
        <v>5594</v>
      </c>
      <c r="F407" t="s">
        <v>5595</v>
      </c>
      <c r="G407" t="s">
        <v>5596</v>
      </c>
      <c r="H407" t="s">
        <v>5597</v>
      </c>
      <c r="I407" t="s">
        <v>2716</v>
      </c>
      <c r="J407" t="s">
        <v>1894</v>
      </c>
      <c r="K407">
        <v>44203</v>
      </c>
      <c r="L407" t="s">
        <v>5598</v>
      </c>
      <c r="M407" t="s">
        <v>5599</v>
      </c>
      <c r="N407" t="s">
        <v>5600</v>
      </c>
      <c r="O407" t="s">
        <v>5601</v>
      </c>
    </row>
    <row r="408" spans="3:15" x14ac:dyDescent="0.45">
      <c r="C408" t="s">
        <v>774</v>
      </c>
      <c r="D408" t="s">
        <v>5602</v>
      </c>
      <c r="E408" t="s">
        <v>5603</v>
      </c>
      <c r="F408" t="s">
        <v>5604</v>
      </c>
      <c r="G408" t="s">
        <v>5605</v>
      </c>
      <c r="H408" t="s">
        <v>5606</v>
      </c>
      <c r="I408" t="s">
        <v>2179</v>
      </c>
      <c r="J408" t="s">
        <v>1874</v>
      </c>
      <c r="K408">
        <v>7631</v>
      </c>
      <c r="L408" t="s">
        <v>5607</v>
      </c>
      <c r="M408" t="s">
        <v>5608</v>
      </c>
      <c r="N408" t="s">
        <v>5609</v>
      </c>
      <c r="O408" t="s">
        <v>5610</v>
      </c>
    </row>
    <row r="409" spans="3:15" x14ac:dyDescent="0.45">
      <c r="C409" t="s">
        <v>5611</v>
      </c>
      <c r="D409" t="s">
        <v>5612</v>
      </c>
      <c r="E409" t="s">
        <v>1016</v>
      </c>
      <c r="F409" t="s">
        <v>5613</v>
      </c>
      <c r="G409" t="s">
        <v>5614</v>
      </c>
      <c r="H409" t="s">
        <v>5615</v>
      </c>
      <c r="I409" t="s">
        <v>5091</v>
      </c>
      <c r="J409" t="s">
        <v>1862</v>
      </c>
      <c r="K409">
        <v>49546</v>
      </c>
      <c r="L409" t="s">
        <v>5616</v>
      </c>
      <c r="M409" t="s">
        <v>5617</v>
      </c>
      <c r="N409" t="s">
        <v>5618</v>
      </c>
      <c r="O409" t="s">
        <v>5619</v>
      </c>
    </row>
    <row r="410" spans="3:15" x14ac:dyDescent="0.45">
      <c r="C410" t="s">
        <v>5620</v>
      </c>
      <c r="D410" t="s">
        <v>5621</v>
      </c>
      <c r="E410" t="s">
        <v>967</v>
      </c>
      <c r="F410" t="s">
        <v>5622</v>
      </c>
      <c r="G410" t="s">
        <v>5623</v>
      </c>
      <c r="H410" t="s">
        <v>5624</v>
      </c>
      <c r="I410" t="s">
        <v>5625</v>
      </c>
      <c r="J410" t="s">
        <v>4002</v>
      </c>
      <c r="K410">
        <v>39208</v>
      </c>
      <c r="L410" t="s">
        <v>5626</v>
      </c>
      <c r="M410" t="s">
        <v>5627</v>
      </c>
      <c r="N410" t="s">
        <v>5628</v>
      </c>
      <c r="O410" t="s">
        <v>5629</v>
      </c>
    </row>
    <row r="411" spans="3:15" x14ac:dyDescent="0.45">
      <c r="C411" t="s">
        <v>5630</v>
      </c>
      <c r="D411" t="s">
        <v>5631</v>
      </c>
      <c r="E411" t="s">
        <v>5632</v>
      </c>
      <c r="F411" t="s">
        <v>5633</v>
      </c>
      <c r="G411" t="s">
        <v>5239</v>
      </c>
      <c r="H411" t="s">
        <v>5240</v>
      </c>
      <c r="I411" t="s">
        <v>2023</v>
      </c>
      <c r="J411">
        <v>38118</v>
      </c>
      <c r="K411" t="s">
        <v>5634</v>
      </c>
      <c r="L411" t="s">
        <v>5635</v>
      </c>
      <c r="M411" t="s">
        <v>5636</v>
      </c>
      <c r="N411" t="s">
        <v>5637</v>
      </c>
    </row>
    <row r="412" spans="3:15" x14ac:dyDescent="0.45">
      <c r="C412" t="s">
        <v>5638</v>
      </c>
      <c r="D412" t="s">
        <v>5639</v>
      </c>
      <c r="E412" t="s">
        <v>5640</v>
      </c>
      <c r="F412" t="s">
        <v>5641</v>
      </c>
      <c r="G412" t="s">
        <v>5606</v>
      </c>
      <c r="H412" t="s">
        <v>5642</v>
      </c>
      <c r="I412" t="s">
        <v>2478</v>
      </c>
      <c r="J412">
        <v>80110</v>
      </c>
      <c r="K412" t="s">
        <v>5643</v>
      </c>
      <c r="L412" t="s">
        <v>5644</v>
      </c>
      <c r="M412" t="s">
        <v>5645</v>
      </c>
      <c r="N412" t="s">
        <v>5646</v>
      </c>
    </row>
    <row r="413" spans="3:15" x14ac:dyDescent="0.45">
      <c r="C413" t="s">
        <v>5647</v>
      </c>
      <c r="D413" t="s">
        <v>5648</v>
      </c>
      <c r="E413" t="s">
        <v>5649</v>
      </c>
      <c r="F413" t="s">
        <v>5650</v>
      </c>
      <c r="G413" t="s">
        <v>5239</v>
      </c>
      <c r="H413" t="s">
        <v>5240</v>
      </c>
      <c r="I413" t="s">
        <v>2023</v>
      </c>
      <c r="J413">
        <v>38112</v>
      </c>
      <c r="K413" t="s">
        <v>5651</v>
      </c>
      <c r="L413" t="s">
        <v>5652</v>
      </c>
      <c r="M413" t="s">
        <v>5653</v>
      </c>
      <c r="N413" t="s">
        <v>5654</v>
      </c>
    </row>
    <row r="414" spans="3:15" x14ac:dyDescent="0.45">
      <c r="C414" t="s">
        <v>5655</v>
      </c>
      <c r="D414" t="s">
        <v>5656</v>
      </c>
      <c r="E414" t="s">
        <v>5657</v>
      </c>
      <c r="F414" t="s">
        <v>5658</v>
      </c>
      <c r="G414" t="s">
        <v>5659</v>
      </c>
      <c r="H414" t="s">
        <v>1978</v>
      </c>
      <c r="I414" t="s">
        <v>1924</v>
      </c>
      <c r="J414">
        <v>91106</v>
      </c>
      <c r="K414" t="s">
        <v>5660</v>
      </c>
      <c r="L414" t="s">
        <v>5661</v>
      </c>
      <c r="M414" t="s">
        <v>5662</v>
      </c>
      <c r="N414" t="s">
        <v>5663</v>
      </c>
    </row>
    <row r="415" spans="3:15" x14ac:dyDescent="0.45">
      <c r="C415" t="s">
        <v>5664</v>
      </c>
      <c r="D415" t="s">
        <v>5665</v>
      </c>
      <c r="E415" t="s">
        <v>5666</v>
      </c>
      <c r="F415" t="s">
        <v>5667</v>
      </c>
      <c r="G415" t="s">
        <v>1912</v>
      </c>
      <c r="H415" t="s">
        <v>897</v>
      </c>
      <c r="I415" t="s">
        <v>1913</v>
      </c>
      <c r="J415">
        <v>60657</v>
      </c>
      <c r="K415" t="s">
        <v>5668</v>
      </c>
      <c r="L415" t="s">
        <v>5669</v>
      </c>
      <c r="M415" t="s">
        <v>5670</v>
      </c>
      <c r="N415" t="s">
        <v>5671</v>
      </c>
    </row>
    <row r="416" spans="3:15" x14ac:dyDescent="0.45">
      <c r="C416" t="s">
        <v>5672</v>
      </c>
      <c r="D416" t="s">
        <v>5673</v>
      </c>
      <c r="E416" t="s">
        <v>5674</v>
      </c>
      <c r="F416" t="s">
        <v>5675</v>
      </c>
      <c r="G416" t="s">
        <v>5676</v>
      </c>
      <c r="H416" t="s">
        <v>5285</v>
      </c>
      <c r="I416" t="s">
        <v>1969</v>
      </c>
      <c r="J416">
        <v>11103</v>
      </c>
      <c r="K416" t="s">
        <v>5677</v>
      </c>
      <c r="L416" t="s">
        <v>5678</v>
      </c>
      <c r="M416" t="s">
        <v>5679</v>
      </c>
      <c r="N416" t="s">
        <v>5680</v>
      </c>
    </row>
    <row r="417" spans="3:15" x14ac:dyDescent="0.45">
      <c r="C417" t="s">
        <v>5681</v>
      </c>
      <c r="D417" t="s">
        <v>5682</v>
      </c>
      <c r="E417" t="s">
        <v>5683</v>
      </c>
      <c r="F417" t="s">
        <v>5684</v>
      </c>
      <c r="G417" t="s">
        <v>2373</v>
      </c>
      <c r="H417" t="s">
        <v>1845</v>
      </c>
      <c r="I417" t="s">
        <v>3884</v>
      </c>
      <c r="J417">
        <v>99352</v>
      </c>
      <c r="K417" t="s">
        <v>5685</v>
      </c>
      <c r="L417" t="s">
        <v>5686</v>
      </c>
      <c r="M417" t="s">
        <v>5687</v>
      </c>
      <c r="N417" t="s">
        <v>5688</v>
      </c>
    </row>
    <row r="418" spans="3:15" x14ac:dyDescent="0.45">
      <c r="C418" t="s">
        <v>5689</v>
      </c>
      <c r="D418" t="s">
        <v>5690</v>
      </c>
      <c r="E418" t="s">
        <v>5691</v>
      </c>
      <c r="F418" t="s">
        <v>5692</v>
      </c>
      <c r="G418" t="s">
        <v>1945</v>
      </c>
      <c r="H418" t="s">
        <v>1946</v>
      </c>
      <c r="I418" t="s">
        <v>1947</v>
      </c>
      <c r="J418">
        <v>21202</v>
      </c>
      <c r="K418" t="s">
        <v>5693</v>
      </c>
      <c r="L418" t="s">
        <v>5694</v>
      </c>
      <c r="M418" t="s">
        <v>5695</v>
      </c>
      <c r="N418" t="s">
        <v>5696</v>
      </c>
    </row>
    <row r="419" spans="3:15" x14ac:dyDescent="0.45">
      <c r="C419" t="s">
        <v>5697</v>
      </c>
      <c r="D419" t="s">
        <v>5698</v>
      </c>
      <c r="E419" t="s">
        <v>5699</v>
      </c>
      <c r="F419" t="s">
        <v>5700</v>
      </c>
      <c r="G419" t="s">
        <v>2609</v>
      </c>
      <c r="H419" t="s">
        <v>2610</v>
      </c>
      <c r="I419" t="s">
        <v>1874</v>
      </c>
      <c r="J419">
        <v>7104</v>
      </c>
      <c r="K419" t="s">
        <v>5701</v>
      </c>
      <c r="L419" t="s">
        <v>5702</v>
      </c>
      <c r="M419" t="s">
        <v>5703</v>
      </c>
      <c r="N419" t="s">
        <v>5704</v>
      </c>
    </row>
    <row r="420" spans="3:15" x14ac:dyDescent="0.45">
      <c r="C420" t="s">
        <v>5705</v>
      </c>
      <c r="D420" t="s">
        <v>5706</v>
      </c>
      <c r="E420" t="s">
        <v>5707</v>
      </c>
      <c r="F420" t="s">
        <v>5708</v>
      </c>
      <c r="G420" t="s">
        <v>5709</v>
      </c>
      <c r="H420" t="s">
        <v>1978</v>
      </c>
      <c r="I420" t="s">
        <v>1924</v>
      </c>
      <c r="J420">
        <v>90706</v>
      </c>
      <c r="K420" t="s">
        <v>5710</v>
      </c>
      <c r="L420" t="s">
        <v>5711</v>
      </c>
      <c r="M420" t="s">
        <v>5712</v>
      </c>
      <c r="N420" t="s">
        <v>5713</v>
      </c>
    </row>
    <row r="421" spans="3:15" x14ac:dyDescent="0.45">
      <c r="C421" t="s">
        <v>5714</v>
      </c>
      <c r="D421" t="s">
        <v>5715</v>
      </c>
      <c r="E421" t="s">
        <v>5716</v>
      </c>
      <c r="F421" t="s">
        <v>5717</v>
      </c>
      <c r="G421" t="s">
        <v>5718</v>
      </c>
      <c r="H421" t="s">
        <v>5719</v>
      </c>
      <c r="I421" t="s">
        <v>1874</v>
      </c>
      <c r="J421">
        <v>8755</v>
      </c>
      <c r="K421" t="s">
        <v>5720</v>
      </c>
      <c r="L421" t="s">
        <v>5721</v>
      </c>
      <c r="M421" t="s">
        <v>5722</v>
      </c>
      <c r="N421" t="s">
        <v>5723</v>
      </c>
    </row>
    <row r="422" spans="3:15" x14ac:dyDescent="0.45">
      <c r="C422" t="s">
        <v>5724</v>
      </c>
      <c r="D422" t="s">
        <v>5725</v>
      </c>
      <c r="E422" t="s">
        <v>5726</v>
      </c>
      <c r="F422" t="s">
        <v>5727</v>
      </c>
      <c r="G422" t="s">
        <v>5728</v>
      </c>
      <c r="H422" t="s">
        <v>5729</v>
      </c>
      <c r="I422" t="s">
        <v>989</v>
      </c>
      <c r="J422" t="s">
        <v>1874</v>
      </c>
      <c r="K422">
        <v>7834</v>
      </c>
      <c r="L422" t="s">
        <v>5730</v>
      </c>
      <c r="M422" t="s">
        <v>5731</v>
      </c>
      <c r="N422" t="s">
        <v>5732</v>
      </c>
      <c r="O422" t="s">
        <v>5733</v>
      </c>
    </row>
    <row r="423" spans="3:15" x14ac:dyDescent="0.45">
      <c r="C423" t="s">
        <v>5734</v>
      </c>
      <c r="D423" t="s">
        <v>5735</v>
      </c>
      <c r="E423" t="s">
        <v>5736</v>
      </c>
      <c r="F423" t="s">
        <v>5737</v>
      </c>
      <c r="G423" t="s">
        <v>5738</v>
      </c>
      <c r="H423" t="s">
        <v>3115</v>
      </c>
      <c r="I423" t="s">
        <v>3115</v>
      </c>
      <c r="J423" t="s">
        <v>2478</v>
      </c>
      <c r="K423">
        <v>80216</v>
      </c>
      <c r="L423" t="s">
        <v>5739</v>
      </c>
      <c r="M423" t="s">
        <v>5740</v>
      </c>
      <c r="N423" t="s">
        <v>5741</v>
      </c>
      <c r="O423" t="s">
        <v>5742</v>
      </c>
    </row>
    <row r="424" spans="3:15" x14ac:dyDescent="0.45">
      <c r="C424" t="s">
        <v>5743</v>
      </c>
      <c r="D424" t="s">
        <v>5744</v>
      </c>
      <c r="E424" t="s">
        <v>5745</v>
      </c>
      <c r="F424" t="s">
        <v>5746</v>
      </c>
      <c r="G424" t="s">
        <v>5747</v>
      </c>
      <c r="H424" t="s">
        <v>5748</v>
      </c>
      <c r="I424" t="s">
        <v>2811</v>
      </c>
      <c r="J424">
        <v>23608</v>
      </c>
      <c r="K424" t="s">
        <v>5749</v>
      </c>
      <c r="L424" t="s">
        <v>5750</v>
      </c>
      <c r="M424" t="s">
        <v>5751</v>
      </c>
      <c r="N424" t="s">
        <v>5752</v>
      </c>
    </row>
    <row r="425" spans="3:15" x14ac:dyDescent="0.45">
      <c r="C425" t="s">
        <v>5753</v>
      </c>
      <c r="D425" t="s">
        <v>5754</v>
      </c>
      <c r="E425" t="s">
        <v>5755</v>
      </c>
      <c r="F425" t="s">
        <v>5756</v>
      </c>
      <c r="G425" t="s">
        <v>2009</v>
      </c>
      <c r="H425" t="s">
        <v>2010</v>
      </c>
      <c r="I425" t="s">
        <v>2011</v>
      </c>
      <c r="J425">
        <v>85012</v>
      </c>
      <c r="K425" t="s">
        <v>5757</v>
      </c>
      <c r="L425" t="s">
        <v>5758</v>
      </c>
      <c r="M425" t="s">
        <v>5759</v>
      </c>
      <c r="N425" t="s">
        <v>5760</v>
      </c>
    </row>
    <row r="426" spans="3:15" x14ac:dyDescent="0.45">
      <c r="C426" t="s">
        <v>5761</v>
      </c>
      <c r="D426" t="s">
        <v>5762</v>
      </c>
      <c r="E426" t="s">
        <v>5763</v>
      </c>
      <c r="F426" t="s">
        <v>5764</v>
      </c>
      <c r="G426" t="s">
        <v>2285</v>
      </c>
      <c r="H426" t="s">
        <v>2286</v>
      </c>
      <c r="I426" t="s">
        <v>2287</v>
      </c>
      <c r="J426">
        <v>33155</v>
      </c>
      <c r="K426" t="s">
        <v>5765</v>
      </c>
      <c r="L426" t="s">
        <v>5766</v>
      </c>
      <c r="M426" t="s">
        <v>5767</v>
      </c>
      <c r="N426" t="s">
        <v>5768</v>
      </c>
    </row>
    <row r="427" spans="3:15" x14ac:dyDescent="0.45">
      <c r="C427" t="s">
        <v>5769</v>
      </c>
      <c r="D427" t="s">
        <v>5770</v>
      </c>
      <c r="E427" t="s">
        <v>5771</v>
      </c>
      <c r="F427" t="s">
        <v>5772</v>
      </c>
      <c r="G427" t="s">
        <v>2009</v>
      </c>
      <c r="H427" t="s">
        <v>2010</v>
      </c>
      <c r="I427" t="s">
        <v>2011</v>
      </c>
      <c r="J427">
        <v>85013</v>
      </c>
      <c r="K427" t="s">
        <v>5773</v>
      </c>
      <c r="L427" t="s">
        <v>5774</v>
      </c>
      <c r="M427" t="s">
        <v>5775</v>
      </c>
      <c r="N427" t="s">
        <v>5776</v>
      </c>
    </row>
    <row r="428" spans="3:15" x14ac:dyDescent="0.45">
      <c r="C428" t="s">
        <v>3464</v>
      </c>
      <c r="D428" t="s">
        <v>5777</v>
      </c>
      <c r="E428" t="s">
        <v>5778</v>
      </c>
      <c r="F428" t="s">
        <v>5779</v>
      </c>
      <c r="G428" t="s">
        <v>5780</v>
      </c>
      <c r="H428" t="s">
        <v>5781</v>
      </c>
      <c r="I428" t="s">
        <v>5782</v>
      </c>
      <c r="J428" t="s">
        <v>2287</v>
      </c>
      <c r="K428">
        <v>32759</v>
      </c>
      <c r="L428" t="s">
        <v>5783</v>
      </c>
      <c r="M428" t="s">
        <v>5784</v>
      </c>
      <c r="N428" t="s">
        <v>5785</v>
      </c>
      <c r="O428" t="s">
        <v>5786</v>
      </c>
    </row>
    <row r="429" spans="3:15" x14ac:dyDescent="0.45">
      <c r="C429" t="s">
        <v>5787</v>
      </c>
      <c r="D429" t="s">
        <v>5788</v>
      </c>
      <c r="E429" t="s">
        <v>5789</v>
      </c>
      <c r="F429" t="s">
        <v>5790</v>
      </c>
      <c r="G429" t="s">
        <v>2540</v>
      </c>
      <c r="H429" t="s">
        <v>2540</v>
      </c>
      <c r="I429" t="s">
        <v>1924</v>
      </c>
      <c r="J429">
        <v>94105</v>
      </c>
      <c r="K429" t="s">
        <v>5791</v>
      </c>
      <c r="L429" t="s">
        <v>5792</v>
      </c>
      <c r="M429" t="s">
        <v>5793</v>
      </c>
      <c r="N429" t="s">
        <v>5794</v>
      </c>
    </row>
    <row r="430" spans="3:15" x14ac:dyDescent="0.45">
      <c r="C430" t="s">
        <v>5795</v>
      </c>
      <c r="D430" t="s">
        <v>5796</v>
      </c>
      <c r="E430" t="s">
        <v>5797</v>
      </c>
      <c r="F430" t="s">
        <v>5798</v>
      </c>
      <c r="G430" t="s">
        <v>5799</v>
      </c>
      <c r="H430" t="s">
        <v>3940</v>
      </c>
      <c r="I430" t="s">
        <v>3940</v>
      </c>
      <c r="J430" t="s">
        <v>1924</v>
      </c>
      <c r="K430">
        <v>92110</v>
      </c>
      <c r="L430" t="s">
        <v>5800</v>
      </c>
      <c r="M430" t="s">
        <v>5801</v>
      </c>
      <c r="N430" t="s">
        <v>5802</v>
      </c>
      <c r="O430" t="s">
        <v>5803</v>
      </c>
    </row>
    <row r="431" spans="3:15" x14ac:dyDescent="0.45">
      <c r="C431" t="s">
        <v>5804</v>
      </c>
      <c r="D431" t="s">
        <v>5805</v>
      </c>
      <c r="E431" t="s">
        <v>5806</v>
      </c>
      <c r="F431" t="s">
        <v>5807</v>
      </c>
      <c r="G431" t="s">
        <v>3641</v>
      </c>
      <c r="H431" t="s">
        <v>3642</v>
      </c>
      <c r="I431" t="s">
        <v>1874</v>
      </c>
      <c r="J431">
        <v>7306</v>
      </c>
      <c r="K431" t="s">
        <v>5808</v>
      </c>
      <c r="L431" t="s">
        <v>5809</v>
      </c>
      <c r="M431" t="s">
        <v>5810</v>
      </c>
      <c r="N431" t="s">
        <v>5811</v>
      </c>
    </row>
    <row r="432" spans="3:15" x14ac:dyDescent="0.45">
      <c r="C432" t="s">
        <v>5812</v>
      </c>
      <c r="D432" t="s">
        <v>5813</v>
      </c>
      <c r="E432" t="s">
        <v>5814</v>
      </c>
      <c r="F432" t="s">
        <v>5815</v>
      </c>
      <c r="G432" t="s">
        <v>3031</v>
      </c>
      <c r="H432" t="s">
        <v>3031</v>
      </c>
      <c r="I432" t="s">
        <v>1924</v>
      </c>
      <c r="J432">
        <v>92410</v>
      </c>
      <c r="K432" t="s">
        <v>5816</v>
      </c>
      <c r="L432" t="s">
        <v>5817</v>
      </c>
      <c r="M432" t="s">
        <v>5818</v>
      </c>
      <c r="N432" t="s">
        <v>5819</v>
      </c>
    </row>
    <row r="433" spans="3:15" x14ac:dyDescent="0.45">
      <c r="C433" t="s">
        <v>5820</v>
      </c>
      <c r="D433" t="s">
        <v>5821</v>
      </c>
      <c r="E433" t="s">
        <v>5822</v>
      </c>
      <c r="F433" t="s">
        <v>5823</v>
      </c>
      <c r="G433" t="s">
        <v>5824</v>
      </c>
      <c r="H433" t="s">
        <v>2099</v>
      </c>
      <c r="I433" t="s">
        <v>2317</v>
      </c>
      <c r="J433">
        <v>2138</v>
      </c>
      <c r="K433" t="s">
        <v>5825</v>
      </c>
      <c r="L433" t="s">
        <v>5826</v>
      </c>
      <c r="M433" t="s">
        <v>5827</v>
      </c>
      <c r="N433" t="s">
        <v>5828</v>
      </c>
    </row>
    <row r="434" spans="3:15" x14ac:dyDescent="0.45">
      <c r="C434" t="s">
        <v>5829</v>
      </c>
      <c r="D434" t="s">
        <v>5830</v>
      </c>
      <c r="E434" t="s">
        <v>5831</v>
      </c>
      <c r="F434" t="s">
        <v>5832</v>
      </c>
      <c r="G434" t="s">
        <v>5833</v>
      </c>
      <c r="H434" t="s">
        <v>3939</v>
      </c>
      <c r="I434" t="s">
        <v>3940</v>
      </c>
      <c r="J434" t="s">
        <v>1924</v>
      </c>
      <c r="K434">
        <v>92025</v>
      </c>
      <c r="L434" t="s">
        <v>5834</v>
      </c>
      <c r="M434" t="s">
        <v>5835</v>
      </c>
      <c r="N434" t="s">
        <v>5836</v>
      </c>
      <c r="O434" t="s">
        <v>5837</v>
      </c>
    </row>
    <row r="435" spans="3:15" x14ac:dyDescent="0.45">
      <c r="C435" t="s">
        <v>5838</v>
      </c>
      <c r="D435" t="s">
        <v>5839</v>
      </c>
      <c r="E435" t="s">
        <v>5840</v>
      </c>
      <c r="F435" t="s">
        <v>5841</v>
      </c>
      <c r="G435" t="s">
        <v>2695</v>
      </c>
      <c r="H435" t="s">
        <v>1978</v>
      </c>
      <c r="I435" t="s">
        <v>1924</v>
      </c>
      <c r="J435">
        <v>90248</v>
      </c>
      <c r="K435" t="s">
        <v>5842</v>
      </c>
      <c r="L435" t="s">
        <v>5843</v>
      </c>
      <c r="M435" t="s">
        <v>5844</v>
      </c>
      <c r="N435" t="s">
        <v>5845</v>
      </c>
    </row>
    <row r="436" spans="3:15" x14ac:dyDescent="0.45">
      <c r="C436" t="s">
        <v>5846</v>
      </c>
      <c r="D436" t="s">
        <v>5847</v>
      </c>
      <c r="E436" t="s">
        <v>5848</v>
      </c>
      <c r="F436" t="s">
        <v>5849</v>
      </c>
      <c r="G436" t="s">
        <v>5850</v>
      </c>
      <c r="H436" t="s">
        <v>5851</v>
      </c>
      <c r="I436" t="s">
        <v>1958</v>
      </c>
      <c r="J436">
        <v>17110</v>
      </c>
      <c r="K436" t="s">
        <v>5852</v>
      </c>
      <c r="L436" t="s">
        <v>5853</v>
      </c>
      <c r="M436" t="s">
        <v>5854</v>
      </c>
      <c r="N436" t="s">
        <v>5855</v>
      </c>
    </row>
    <row r="437" spans="3:15" x14ac:dyDescent="0.45">
      <c r="C437" t="s">
        <v>5856</v>
      </c>
      <c r="D437" t="s">
        <v>5857</v>
      </c>
      <c r="E437" t="s">
        <v>5858</v>
      </c>
      <c r="F437" t="s">
        <v>5859</v>
      </c>
      <c r="G437" t="s">
        <v>5860</v>
      </c>
      <c r="H437" t="s">
        <v>2010</v>
      </c>
      <c r="I437" t="s">
        <v>2011</v>
      </c>
      <c r="J437">
        <v>85204</v>
      </c>
      <c r="K437" t="s">
        <v>5861</v>
      </c>
      <c r="L437" t="s">
        <v>5862</v>
      </c>
      <c r="M437" t="s">
        <v>5863</v>
      </c>
      <c r="N437" t="s">
        <v>5864</v>
      </c>
    </row>
    <row r="438" spans="3:15" x14ac:dyDescent="0.45">
      <c r="C438" t="s">
        <v>5865</v>
      </c>
      <c r="D438" t="s">
        <v>5866</v>
      </c>
      <c r="E438" t="s">
        <v>5867</v>
      </c>
      <c r="F438" t="s">
        <v>5868</v>
      </c>
      <c r="G438" t="s">
        <v>5869</v>
      </c>
      <c r="H438" t="s">
        <v>5870</v>
      </c>
      <c r="I438" t="s">
        <v>2287</v>
      </c>
      <c r="J438">
        <v>33461</v>
      </c>
      <c r="K438" t="s">
        <v>5871</v>
      </c>
      <c r="L438" t="s">
        <v>5872</v>
      </c>
      <c r="M438" t="s">
        <v>5873</v>
      </c>
      <c r="N438" t="s">
        <v>5874</v>
      </c>
    </row>
    <row r="439" spans="3:15" x14ac:dyDescent="0.45">
      <c r="C439" t="s">
        <v>5875</v>
      </c>
      <c r="D439" t="s">
        <v>5876</v>
      </c>
      <c r="E439" t="s">
        <v>5877</v>
      </c>
      <c r="F439" t="s">
        <v>5878</v>
      </c>
      <c r="G439" t="s">
        <v>5879</v>
      </c>
      <c r="H439" t="s">
        <v>3227</v>
      </c>
      <c r="I439" t="s">
        <v>3228</v>
      </c>
      <c r="J439" t="s">
        <v>2023</v>
      </c>
      <c r="K439">
        <v>37211</v>
      </c>
      <c r="L439" t="s">
        <v>5880</v>
      </c>
      <c r="M439" t="s">
        <v>5881</v>
      </c>
      <c r="N439" t="s">
        <v>5882</v>
      </c>
      <c r="O439" t="s">
        <v>5883</v>
      </c>
    </row>
    <row r="440" spans="3:15" x14ac:dyDescent="0.45">
      <c r="C440" t="s">
        <v>5884</v>
      </c>
      <c r="D440" t="s">
        <v>5885</v>
      </c>
      <c r="E440" t="s">
        <v>5886</v>
      </c>
      <c r="F440" t="s">
        <v>5887</v>
      </c>
      <c r="G440" t="s">
        <v>3717</v>
      </c>
      <c r="H440" t="s">
        <v>5888</v>
      </c>
      <c r="I440" t="s">
        <v>5889</v>
      </c>
      <c r="J440">
        <v>41005</v>
      </c>
      <c r="K440" t="s">
        <v>5890</v>
      </c>
      <c r="L440" t="s">
        <v>5891</v>
      </c>
      <c r="M440" t="s">
        <v>5892</v>
      </c>
      <c r="N440" t="s">
        <v>5893</v>
      </c>
    </row>
    <row r="441" spans="3:15" x14ac:dyDescent="0.45">
      <c r="C441" t="s">
        <v>5263</v>
      </c>
      <c r="D441" t="s">
        <v>5894</v>
      </c>
      <c r="E441" t="s">
        <v>5895</v>
      </c>
      <c r="F441" t="s">
        <v>5896</v>
      </c>
      <c r="G441" t="s">
        <v>5897</v>
      </c>
      <c r="H441" t="s">
        <v>5111</v>
      </c>
      <c r="I441" t="s">
        <v>1862</v>
      </c>
      <c r="J441">
        <v>48160</v>
      </c>
      <c r="K441" t="s">
        <v>5898</v>
      </c>
      <c r="L441" t="s">
        <v>5899</v>
      </c>
      <c r="M441" t="s">
        <v>5900</v>
      </c>
      <c r="N441" t="s">
        <v>5901</v>
      </c>
    </row>
    <row r="442" spans="3:15" x14ac:dyDescent="0.45">
      <c r="C442" t="s">
        <v>5902</v>
      </c>
      <c r="D442" t="s">
        <v>5903</v>
      </c>
      <c r="E442" t="s">
        <v>5904</v>
      </c>
      <c r="F442" t="s">
        <v>5905</v>
      </c>
      <c r="G442" t="s">
        <v>2148</v>
      </c>
      <c r="H442" t="s">
        <v>986</v>
      </c>
      <c r="I442" t="s">
        <v>2000</v>
      </c>
      <c r="J442">
        <v>77301</v>
      </c>
      <c r="K442" t="s">
        <v>5906</v>
      </c>
      <c r="L442" t="s">
        <v>5907</v>
      </c>
      <c r="M442" t="s">
        <v>5908</v>
      </c>
      <c r="N442" t="s">
        <v>5909</v>
      </c>
    </row>
    <row r="443" spans="3:15" x14ac:dyDescent="0.45">
      <c r="C443" t="s">
        <v>5910</v>
      </c>
      <c r="D443" t="s">
        <v>5911</v>
      </c>
      <c r="E443" t="s">
        <v>5912</v>
      </c>
      <c r="F443" t="s">
        <v>5913</v>
      </c>
      <c r="G443" t="s">
        <v>5914</v>
      </c>
      <c r="H443" t="s">
        <v>2949</v>
      </c>
      <c r="I443" t="s">
        <v>1874</v>
      </c>
      <c r="J443">
        <v>7011</v>
      </c>
      <c r="K443" t="s">
        <v>5915</v>
      </c>
      <c r="L443" t="s">
        <v>5916</v>
      </c>
      <c r="M443" t="s">
        <v>5917</v>
      </c>
      <c r="N443" t="s">
        <v>5918</v>
      </c>
    </row>
    <row r="444" spans="3:15" x14ac:dyDescent="0.45">
      <c r="C444" t="s">
        <v>5919</v>
      </c>
      <c r="D444" t="s">
        <v>5920</v>
      </c>
      <c r="E444" t="s">
        <v>5921</v>
      </c>
      <c r="F444" t="s">
        <v>5922</v>
      </c>
      <c r="G444" t="s">
        <v>5923</v>
      </c>
      <c r="H444" t="s">
        <v>5924</v>
      </c>
      <c r="I444" t="s">
        <v>3642</v>
      </c>
      <c r="J444" t="s">
        <v>1874</v>
      </c>
      <c r="K444">
        <v>7087</v>
      </c>
      <c r="L444" t="s">
        <v>5925</v>
      </c>
      <c r="M444" t="s">
        <v>5926</v>
      </c>
      <c r="N444" t="s">
        <v>5927</v>
      </c>
      <c r="O444" t="s">
        <v>5928</v>
      </c>
    </row>
    <row r="445" spans="3:15" x14ac:dyDescent="0.45">
      <c r="C445" t="s">
        <v>5929</v>
      </c>
      <c r="D445" t="s">
        <v>5930</v>
      </c>
      <c r="E445" t="s">
        <v>5931</v>
      </c>
      <c r="F445" t="s">
        <v>5932</v>
      </c>
      <c r="G445" t="s">
        <v>2285</v>
      </c>
      <c r="H445" t="s">
        <v>2286</v>
      </c>
      <c r="I445" t="s">
        <v>2287</v>
      </c>
      <c r="J445">
        <v>33142</v>
      </c>
      <c r="K445" t="s">
        <v>5933</v>
      </c>
      <c r="L445" t="s">
        <v>5934</v>
      </c>
      <c r="M445" t="s">
        <v>5935</v>
      </c>
      <c r="N445" t="s">
        <v>5936</v>
      </c>
    </row>
    <row r="446" spans="3:15" x14ac:dyDescent="0.45">
      <c r="C446" t="s">
        <v>5937</v>
      </c>
      <c r="D446" t="s">
        <v>5938</v>
      </c>
      <c r="E446" t="s">
        <v>5939</v>
      </c>
      <c r="F446" t="s">
        <v>5940</v>
      </c>
      <c r="G446" t="s">
        <v>5941</v>
      </c>
      <c r="H446" t="s">
        <v>3463</v>
      </c>
      <c r="I446" t="s">
        <v>2023</v>
      </c>
      <c r="J446">
        <v>38575</v>
      </c>
      <c r="K446" t="s">
        <v>5942</v>
      </c>
      <c r="L446" t="s">
        <v>5943</v>
      </c>
      <c r="M446" t="s">
        <v>5944</v>
      </c>
      <c r="N446" t="s">
        <v>5945</v>
      </c>
    </row>
    <row r="447" spans="3:15" x14ac:dyDescent="0.45">
      <c r="C447" t="s">
        <v>792</v>
      </c>
      <c r="D447" t="s">
        <v>5946</v>
      </c>
      <c r="E447" t="s">
        <v>5947</v>
      </c>
      <c r="F447" t="s">
        <v>5948</v>
      </c>
      <c r="G447" t="s">
        <v>5949</v>
      </c>
      <c r="H447" t="s">
        <v>2550</v>
      </c>
      <c r="I447" t="s">
        <v>1924</v>
      </c>
      <c r="J447">
        <v>92705</v>
      </c>
      <c r="K447" t="s">
        <v>5950</v>
      </c>
      <c r="L447" t="s">
        <v>5951</v>
      </c>
      <c r="M447" t="s">
        <v>5952</v>
      </c>
      <c r="N447" t="s">
        <v>5953</v>
      </c>
    </row>
    <row r="448" spans="3:15" x14ac:dyDescent="0.45">
      <c r="C448" t="s">
        <v>5954</v>
      </c>
      <c r="D448" t="s">
        <v>5955</v>
      </c>
      <c r="E448" t="s">
        <v>5956</v>
      </c>
      <c r="F448" t="s">
        <v>5957</v>
      </c>
      <c r="G448" t="s">
        <v>5958</v>
      </c>
      <c r="H448" t="s">
        <v>5959</v>
      </c>
      <c r="I448" t="s">
        <v>897</v>
      </c>
      <c r="J448" t="s">
        <v>1913</v>
      </c>
      <c r="K448">
        <v>60008</v>
      </c>
      <c r="L448" t="s">
        <v>5960</v>
      </c>
      <c r="M448" t="s">
        <v>5961</v>
      </c>
      <c r="N448" t="s">
        <v>5962</v>
      </c>
      <c r="O448" t="s">
        <v>5963</v>
      </c>
    </row>
    <row r="449" spans="3:15" x14ac:dyDescent="0.45">
      <c r="C449" t="s">
        <v>5964</v>
      </c>
      <c r="D449" t="s">
        <v>5965</v>
      </c>
      <c r="E449" t="s">
        <v>5966</v>
      </c>
      <c r="F449" t="s">
        <v>5967</v>
      </c>
      <c r="G449" t="s">
        <v>5968</v>
      </c>
      <c r="H449" t="s">
        <v>986</v>
      </c>
      <c r="I449" t="s">
        <v>1958</v>
      </c>
      <c r="J449">
        <v>19440</v>
      </c>
      <c r="K449" t="s">
        <v>5969</v>
      </c>
      <c r="L449" t="s">
        <v>5970</v>
      </c>
      <c r="M449" t="s">
        <v>5971</v>
      </c>
      <c r="N449" t="s">
        <v>5972</v>
      </c>
    </row>
    <row r="450" spans="3:15" x14ac:dyDescent="0.45">
      <c r="C450" t="s">
        <v>5973</v>
      </c>
      <c r="D450" t="s">
        <v>5974</v>
      </c>
      <c r="E450" t="s">
        <v>5975</v>
      </c>
      <c r="F450" t="s">
        <v>5976</v>
      </c>
      <c r="G450" t="s">
        <v>5977</v>
      </c>
      <c r="H450" t="s">
        <v>989</v>
      </c>
      <c r="I450" t="s">
        <v>1874</v>
      </c>
      <c r="J450">
        <v>7981</v>
      </c>
      <c r="K450" t="s">
        <v>5978</v>
      </c>
      <c r="L450" t="s">
        <v>5979</v>
      </c>
      <c r="M450" t="s">
        <v>5980</v>
      </c>
      <c r="N450" t="s">
        <v>5981</v>
      </c>
    </row>
    <row r="451" spans="3:15" x14ac:dyDescent="0.45">
      <c r="C451" t="s">
        <v>5982</v>
      </c>
      <c r="D451" t="s">
        <v>5983</v>
      </c>
      <c r="E451" t="s">
        <v>5984</v>
      </c>
      <c r="F451" t="s">
        <v>5985</v>
      </c>
      <c r="G451" t="s">
        <v>2511</v>
      </c>
      <c r="H451" t="s">
        <v>2511</v>
      </c>
      <c r="I451" t="s">
        <v>1958</v>
      </c>
      <c r="J451">
        <v>16501</v>
      </c>
      <c r="K451" t="s">
        <v>5986</v>
      </c>
      <c r="L451" t="s">
        <v>5987</v>
      </c>
      <c r="M451" t="s">
        <v>5988</v>
      </c>
      <c r="N451" t="s">
        <v>5989</v>
      </c>
    </row>
    <row r="452" spans="3:15" x14ac:dyDescent="0.45">
      <c r="C452" t="s">
        <v>5990</v>
      </c>
      <c r="D452" t="s">
        <v>5991</v>
      </c>
      <c r="E452" t="s">
        <v>5992</v>
      </c>
      <c r="F452" t="s">
        <v>5993</v>
      </c>
      <c r="G452" t="s">
        <v>5994</v>
      </c>
      <c r="H452" t="s">
        <v>5995</v>
      </c>
      <c r="I452" t="s">
        <v>5996</v>
      </c>
      <c r="J452">
        <v>84115</v>
      </c>
      <c r="K452" t="s">
        <v>5997</v>
      </c>
      <c r="L452" t="s">
        <v>5998</v>
      </c>
      <c r="M452" t="s">
        <v>5999</v>
      </c>
      <c r="N452" t="s">
        <v>6000</v>
      </c>
    </row>
    <row r="453" spans="3:15" x14ac:dyDescent="0.45">
      <c r="C453" t="s">
        <v>6001</v>
      </c>
      <c r="D453" t="s">
        <v>6002</v>
      </c>
      <c r="E453" t="s">
        <v>6003</v>
      </c>
      <c r="F453" t="s">
        <v>6004</v>
      </c>
      <c r="G453" t="s">
        <v>6005</v>
      </c>
      <c r="H453" t="s">
        <v>6006</v>
      </c>
      <c r="I453" t="s">
        <v>6007</v>
      </c>
      <c r="J453" t="s">
        <v>2551</v>
      </c>
      <c r="K453">
        <v>28301</v>
      </c>
      <c r="L453" t="s">
        <v>6008</v>
      </c>
      <c r="M453" t="s">
        <v>6009</v>
      </c>
      <c r="N453" t="s">
        <v>6010</v>
      </c>
      <c r="O453" t="s">
        <v>6011</v>
      </c>
    </row>
    <row r="454" spans="3:15" x14ac:dyDescent="0.45">
      <c r="C454" t="s">
        <v>6012</v>
      </c>
      <c r="D454" t="s">
        <v>6013</v>
      </c>
      <c r="E454" t="s">
        <v>6014</v>
      </c>
      <c r="F454" t="s">
        <v>6015</v>
      </c>
      <c r="G454" t="s">
        <v>1978</v>
      </c>
      <c r="H454" t="s">
        <v>1978</v>
      </c>
      <c r="I454" t="s">
        <v>1924</v>
      </c>
      <c r="J454">
        <v>90021</v>
      </c>
      <c r="K454" t="s">
        <v>6016</v>
      </c>
      <c r="L454" t="s">
        <v>6017</v>
      </c>
      <c r="M454" t="s">
        <v>6018</v>
      </c>
      <c r="N454" t="s">
        <v>6019</v>
      </c>
    </row>
    <row r="455" spans="3:15" x14ac:dyDescent="0.45">
      <c r="C455" t="s">
        <v>6020</v>
      </c>
      <c r="D455" t="s">
        <v>6021</v>
      </c>
      <c r="E455" t="s">
        <v>6022</v>
      </c>
      <c r="F455" t="s">
        <v>6023</v>
      </c>
      <c r="G455" t="s">
        <v>6024</v>
      </c>
      <c r="H455" t="s">
        <v>4699</v>
      </c>
      <c r="I455" t="s">
        <v>1862</v>
      </c>
      <c r="J455">
        <v>48823</v>
      </c>
      <c r="K455" t="s">
        <v>6025</v>
      </c>
      <c r="L455" t="s">
        <v>6026</v>
      </c>
      <c r="M455" t="s">
        <v>6027</v>
      </c>
      <c r="N455" t="s">
        <v>6028</v>
      </c>
    </row>
    <row r="456" spans="3:15" x14ac:dyDescent="0.45">
      <c r="C456" t="s">
        <v>6029</v>
      </c>
      <c r="D456" t="s">
        <v>6030</v>
      </c>
      <c r="E456" t="s">
        <v>6031</v>
      </c>
      <c r="F456" t="s">
        <v>6032</v>
      </c>
      <c r="G456" t="s">
        <v>6033</v>
      </c>
      <c r="H456" t="s">
        <v>6034</v>
      </c>
      <c r="I456" t="s">
        <v>1969</v>
      </c>
      <c r="J456">
        <v>13501</v>
      </c>
      <c r="K456" t="s">
        <v>6035</v>
      </c>
      <c r="L456" t="s">
        <v>6036</v>
      </c>
      <c r="M456" t="s">
        <v>6037</v>
      </c>
      <c r="N456" t="s">
        <v>6038</v>
      </c>
    </row>
    <row r="457" spans="3:15" x14ac:dyDescent="0.45">
      <c r="C457" t="s">
        <v>6039</v>
      </c>
      <c r="D457" t="s">
        <v>6040</v>
      </c>
      <c r="E457" t="s">
        <v>6041</v>
      </c>
      <c r="F457" t="s">
        <v>6042</v>
      </c>
      <c r="G457" t="s">
        <v>6043</v>
      </c>
      <c r="H457" t="s">
        <v>6044</v>
      </c>
      <c r="I457" t="s">
        <v>2790</v>
      </c>
      <c r="J457">
        <v>46601</v>
      </c>
      <c r="K457" t="s">
        <v>6045</v>
      </c>
      <c r="L457" t="s">
        <v>6046</v>
      </c>
      <c r="M457" t="s">
        <v>6047</v>
      </c>
      <c r="N457" t="s">
        <v>6048</v>
      </c>
    </row>
    <row r="458" spans="3:15" x14ac:dyDescent="0.45">
      <c r="C458" t="s">
        <v>6049</v>
      </c>
      <c r="D458" t="s">
        <v>6050</v>
      </c>
      <c r="E458" t="s">
        <v>6051</v>
      </c>
      <c r="F458" t="s">
        <v>6052</v>
      </c>
      <c r="G458" t="s">
        <v>3930</v>
      </c>
      <c r="H458" t="s">
        <v>2550</v>
      </c>
      <c r="I458" t="s">
        <v>2287</v>
      </c>
      <c r="J458">
        <v>32806</v>
      </c>
      <c r="K458" t="s">
        <v>6053</v>
      </c>
      <c r="L458" t="s">
        <v>6054</v>
      </c>
      <c r="M458" t="s">
        <v>6055</v>
      </c>
      <c r="N458" t="s">
        <v>6056</v>
      </c>
    </row>
    <row r="459" spans="3:15" x14ac:dyDescent="0.45">
      <c r="C459" t="s">
        <v>6057</v>
      </c>
      <c r="D459" t="s">
        <v>6058</v>
      </c>
      <c r="E459" t="s">
        <v>6059</v>
      </c>
      <c r="F459" t="s">
        <v>6060</v>
      </c>
      <c r="G459" t="s">
        <v>971</v>
      </c>
      <c r="H459" t="s">
        <v>3642</v>
      </c>
      <c r="I459" t="s">
        <v>1874</v>
      </c>
      <c r="J459">
        <v>7029</v>
      </c>
      <c r="K459" t="s">
        <v>6061</v>
      </c>
      <c r="L459" t="s">
        <v>6062</v>
      </c>
      <c r="M459" t="s">
        <v>6063</v>
      </c>
      <c r="N459" t="s">
        <v>6064</v>
      </c>
    </row>
    <row r="460" spans="3:15" x14ac:dyDescent="0.45">
      <c r="C460" t="s">
        <v>6065</v>
      </c>
      <c r="D460" t="s">
        <v>6066</v>
      </c>
      <c r="E460" t="s">
        <v>6067</v>
      </c>
      <c r="F460" t="s">
        <v>6068</v>
      </c>
      <c r="G460" t="s">
        <v>6069</v>
      </c>
      <c r="H460" t="s">
        <v>6070</v>
      </c>
      <c r="I460" t="s">
        <v>1874</v>
      </c>
      <c r="J460">
        <v>8611</v>
      </c>
      <c r="K460" t="s">
        <v>6071</v>
      </c>
      <c r="L460" t="s">
        <v>6072</v>
      </c>
      <c r="M460" t="s">
        <v>6073</v>
      </c>
      <c r="N460" t="s">
        <v>6074</v>
      </c>
    </row>
    <row r="461" spans="3:15" x14ac:dyDescent="0.45">
      <c r="C461" t="s">
        <v>6075</v>
      </c>
      <c r="D461" t="s">
        <v>6076</v>
      </c>
      <c r="E461" t="s">
        <v>6077</v>
      </c>
      <c r="F461" t="s">
        <v>6078</v>
      </c>
      <c r="G461" t="s">
        <v>2335</v>
      </c>
      <c r="H461" t="s">
        <v>2336</v>
      </c>
      <c r="I461" t="s">
        <v>2033</v>
      </c>
      <c r="J461">
        <v>53717</v>
      </c>
      <c r="K461" t="s">
        <v>6079</v>
      </c>
      <c r="L461" t="s">
        <v>6080</v>
      </c>
      <c r="M461" t="s">
        <v>6081</v>
      </c>
      <c r="N461" t="s">
        <v>6082</v>
      </c>
    </row>
    <row r="462" spans="3:15" x14ac:dyDescent="0.45">
      <c r="C462" t="s">
        <v>6083</v>
      </c>
      <c r="D462" t="s">
        <v>6084</v>
      </c>
      <c r="E462" t="s">
        <v>6085</v>
      </c>
      <c r="F462" t="s">
        <v>6086</v>
      </c>
      <c r="G462" t="s">
        <v>6087</v>
      </c>
      <c r="H462" t="s">
        <v>3518</v>
      </c>
      <c r="I462" t="s">
        <v>1969</v>
      </c>
      <c r="J462">
        <v>10536</v>
      </c>
      <c r="K462" t="s">
        <v>6088</v>
      </c>
      <c r="L462" t="s">
        <v>6089</v>
      </c>
      <c r="M462" t="s">
        <v>6090</v>
      </c>
      <c r="N462" t="s">
        <v>6091</v>
      </c>
    </row>
    <row r="463" spans="3:15" x14ac:dyDescent="0.45">
      <c r="C463" t="s">
        <v>6092</v>
      </c>
      <c r="D463" t="s">
        <v>6093</v>
      </c>
      <c r="E463" t="s">
        <v>6094</v>
      </c>
      <c r="F463" t="s">
        <v>6095</v>
      </c>
      <c r="G463" t="s">
        <v>6096</v>
      </c>
      <c r="H463" t="s">
        <v>5212</v>
      </c>
      <c r="I463" t="s">
        <v>2866</v>
      </c>
      <c r="J463" t="s">
        <v>2551</v>
      </c>
      <c r="K463">
        <v>27401</v>
      </c>
      <c r="L463" t="s">
        <v>6097</v>
      </c>
      <c r="M463" t="s">
        <v>6098</v>
      </c>
      <c r="N463" t="s">
        <v>6099</v>
      </c>
      <c r="O463" t="s">
        <v>6100</v>
      </c>
    </row>
    <row r="464" spans="3:15" x14ac:dyDescent="0.45">
      <c r="C464" t="s">
        <v>5290</v>
      </c>
      <c r="D464" t="s">
        <v>6101</v>
      </c>
      <c r="E464" t="s">
        <v>6102</v>
      </c>
      <c r="F464" t="s">
        <v>6103</v>
      </c>
      <c r="G464" t="s">
        <v>6104</v>
      </c>
      <c r="H464" t="s">
        <v>1945</v>
      </c>
      <c r="I464" t="s">
        <v>1946</v>
      </c>
      <c r="J464" t="s">
        <v>1947</v>
      </c>
      <c r="K464">
        <v>21217</v>
      </c>
      <c r="L464" t="s">
        <v>6105</v>
      </c>
      <c r="M464" t="s">
        <v>6106</v>
      </c>
      <c r="N464" t="s">
        <v>6107</v>
      </c>
      <c r="O464" t="s">
        <v>6108</v>
      </c>
    </row>
    <row r="465" spans="3:15" x14ac:dyDescent="0.45">
      <c r="C465" t="s">
        <v>6109</v>
      </c>
      <c r="D465" t="s">
        <v>6110</v>
      </c>
      <c r="E465" t="s">
        <v>6111</v>
      </c>
      <c r="F465" t="s">
        <v>6112</v>
      </c>
      <c r="G465" t="s">
        <v>2458</v>
      </c>
      <c r="H465" t="s">
        <v>2099</v>
      </c>
      <c r="I465" t="s">
        <v>1874</v>
      </c>
      <c r="J465">
        <v>8831</v>
      </c>
      <c r="K465" t="s">
        <v>6113</v>
      </c>
      <c r="L465" t="s">
        <v>6114</v>
      </c>
      <c r="M465" t="s">
        <v>6115</v>
      </c>
      <c r="N465" t="s">
        <v>6116</v>
      </c>
    </row>
    <row r="466" spans="3:15" x14ac:dyDescent="0.45">
      <c r="C466" t="s">
        <v>6117</v>
      </c>
      <c r="D466" t="s">
        <v>6118</v>
      </c>
      <c r="E466" t="s">
        <v>6119</v>
      </c>
      <c r="F466" t="s">
        <v>6120</v>
      </c>
      <c r="G466" t="s">
        <v>6121</v>
      </c>
      <c r="H466" t="s">
        <v>6122</v>
      </c>
      <c r="I466" t="s">
        <v>2000</v>
      </c>
      <c r="J466">
        <v>78028</v>
      </c>
      <c r="K466" t="s">
        <v>6123</v>
      </c>
      <c r="L466" t="s">
        <v>6124</v>
      </c>
      <c r="M466" t="s">
        <v>6125</v>
      </c>
      <c r="N466" t="s">
        <v>6126</v>
      </c>
    </row>
    <row r="467" spans="3:15" x14ac:dyDescent="0.45">
      <c r="C467" t="s">
        <v>6127</v>
      </c>
      <c r="D467" t="s">
        <v>6128</v>
      </c>
      <c r="E467" t="s">
        <v>6129</v>
      </c>
      <c r="F467" t="s">
        <v>6130</v>
      </c>
      <c r="G467" t="s">
        <v>6131</v>
      </c>
      <c r="H467" t="s">
        <v>897</v>
      </c>
      <c r="I467" t="s">
        <v>1913</v>
      </c>
      <c r="J467">
        <v>60007</v>
      </c>
      <c r="K467" t="s">
        <v>6132</v>
      </c>
      <c r="L467" t="s">
        <v>6133</v>
      </c>
      <c r="M467" t="s">
        <v>6134</v>
      </c>
      <c r="N467" t="s">
        <v>6135</v>
      </c>
    </row>
    <row r="468" spans="3:15" x14ac:dyDescent="0.45">
      <c r="C468" t="s">
        <v>6136</v>
      </c>
      <c r="D468" t="s">
        <v>6137</v>
      </c>
      <c r="E468" t="s">
        <v>6138</v>
      </c>
      <c r="F468" t="s">
        <v>6139</v>
      </c>
      <c r="G468" t="s">
        <v>6140</v>
      </c>
      <c r="H468" t="s">
        <v>6141</v>
      </c>
      <c r="I468" t="s">
        <v>1874</v>
      </c>
      <c r="J468">
        <v>7728</v>
      </c>
      <c r="K468" t="s">
        <v>6142</v>
      </c>
      <c r="L468" t="s">
        <v>6143</v>
      </c>
      <c r="M468" t="s">
        <v>6144</v>
      </c>
      <c r="N468" t="s">
        <v>6145</v>
      </c>
    </row>
    <row r="469" spans="3:15" x14ac:dyDescent="0.45">
      <c r="C469" t="s">
        <v>6146</v>
      </c>
      <c r="D469" t="s">
        <v>6147</v>
      </c>
      <c r="E469" t="s">
        <v>6148</v>
      </c>
      <c r="F469" t="s">
        <v>6149</v>
      </c>
      <c r="G469" t="s">
        <v>6150</v>
      </c>
      <c r="H469" t="s">
        <v>957</v>
      </c>
      <c r="I469" t="s">
        <v>6151</v>
      </c>
      <c r="J469">
        <v>68124</v>
      </c>
      <c r="K469" t="s">
        <v>6152</v>
      </c>
      <c r="L469" t="s">
        <v>6153</v>
      </c>
      <c r="M469" t="s">
        <v>6154</v>
      </c>
      <c r="N469" t="s">
        <v>6155</v>
      </c>
    </row>
    <row r="470" spans="3:15" x14ac:dyDescent="0.45">
      <c r="C470" t="s">
        <v>6156</v>
      </c>
      <c r="D470" t="s">
        <v>6157</v>
      </c>
      <c r="E470" t="s">
        <v>6158</v>
      </c>
      <c r="F470" t="s">
        <v>6159</v>
      </c>
      <c r="G470" t="s">
        <v>6160</v>
      </c>
      <c r="H470" t="s">
        <v>2810</v>
      </c>
      <c r="I470" t="s">
        <v>2811</v>
      </c>
      <c r="J470">
        <v>22003</v>
      </c>
      <c r="K470" t="s">
        <v>6161</v>
      </c>
      <c r="L470" t="s">
        <v>6162</v>
      </c>
      <c r="M470" t="s">
        <v>6163</v>
      </c>
      <c r="N470" t="s">
        <v>6164</v>
      </c>
    </row>
    <row r="471" spans="3:15" x14ac:dyDescent="0.45">
      <c r="C471" t="s">
        <v>858</v>
      </c>
      <c r="D471" t="s">
        <v>6165</v>
      </c>
      <c r="E471" t="s">
        <v>6166</v>
      </c>
      <c r="F471" t="s">
        <v>6167</v>
      </c>
      <c r="G471" t="s">
        <v>6168</v>
      </c>
      <c r="H471" t="s">
        <v>6169</v>
      </c>
      <c r="I471" t="s">
        <v>2000</v>
      </c>
      <c r="J471">
        <v>75075</v>
      </c>
      <c r="K471" t="s">
        <v>6170</v>
      </c>
      <c r="L471" t="s">
        <v>6171</v>
      </c>
      <c r="M471" t="s">
        <v>6172</v>
      </c>
      <c r="N471" t="s">
        <v>6173</v>
      </c>
    </row>
    <row r="472" spans="3:15" x14ac:dyDescent="0.45">
      <c r="C472" t="s">
        <v>6174</v>
      </c>
      <c r="D472" t="s">
        <v>6175</v>
      </c>
      <c r="E472" t="s">
        <v>6176</v>
      </c>
      <c r="F472" t="s">
        <v>6177</v>
      </c>
      <c r="G472" t="s">
        <v>2139</v>
      </c>
      <c r="H472" t="s">
        <v>2139</v>
      </c>
      <c r="I472" t="s">
        <v>1969</v>
      </c>
      <c r="J472">
        <v>10016</v>
      </c>
      <c r="K472" t="s">
        <v>6178</v>
      </c>
      <c r="L472" t="s">
        <v>6179</v>
      </c>
      <c r="M472" t="s">
        <v>6180</v>
      </c>
      <c r="N472" t="s">
        <v>6181</v>
      </c>
    </row>
    <row r="473" spans="3:15" x14ac:dyDescent="0.45">
      <c r="C473" t="s">
        <v>6182</v>
      </c>
      <c r="D473" t="s">
        <v>6183</v>
      </c>
      <c r="E473" t="s">
        <v>6184</v>
      </c>
      <c r="F473" t="s">
        <v>6185</v>
      </c>
      <c r="G473" t="s">
        <v>6186</v>
      </c>
      <c r="H473" t="s">
        <v>6187</v>
      </c>
      <c r="I473" t="s">
        <v>2403</v>
      </c>
      <c r="J473" t="s">
        <v>1969</v>
      </c>
      <c r="K473">
        <v>11791</v>
      </c>
      <c r="L473" t="s">
        <v>6188</v>
      </c>
      <c r="M473" t="s">
        <v>6189</v>
      </c>
      <c r="N473" t="s">
        <v>6190</v>
      </c>
      <c r="O473" t="s">
        <v>6191</v>
      </c>
    </row>
    <row r="474" spans="3:15" x14ac:dyDescent="0.45">
      <c r="C474" t="s">
        <v>6192</v>
      </c>
      <c r="D474" t="s">
        <v>6193</v>
      </c>
      <c r="E474" t="s">
        <v>6194</v>
      </c>
      <c r="F474" t="s">
        <v>6195</v>
      </c>
      <c r="G474" t="s">
        <v>6196</v>
      </c>
      <c r="H474" t="s">
        <v>3613</v>
      </c>
      <c r="I474" t="s">
        <v>2287</v>
      </c>
      <c r="J474">
        <v>34429</v>
      </c>
      <c r="K474" t="s">
        <v>6197</v>
      </c>
      <c r="L474" t="s">
        <v>6198</v>
      </c>
      <c r="M474" t="s">
        <v>6199</v>
      </c>
      <c r="N474" t="s">
        <v>6200</v>
      </c>
    </row>
    <row r="475" spans="3:15" x14ac:dyDescent="0.45">
      <c r="C475" t="s">
        <v>6201</v>
      </c>
      <c r="D475" t="s">
        <v>6202</v>
      </c>
      <c r="E475" t="s">
        <v>6203</v>
      </c>
      <c r="F475" t="s">
        <v>6204</v>
      </c>
      <c r="G475" t="s">
        <v>6205</v>
      </c>
      <c r="H475" t="s">
        <v>3201</v>
      </c>
      <c r="I475" t="s">
        <v>2790</v>
      </c>
      <c r="J475">
        <v>46040</v>
      </c>
      <c r="K475" t="s">
        <v>6206</v>
      </c>
      <c r="L475" t="s">
        <v>6207</v>
      </c>
      <c r="M475" t="s">
        <v>6208</v>
      </c>
      <c r="N475" t="s">
        <v>6209</v>
      </c>
    </row>
    <row r="476" spans="3:15" x14ac:dyDescent="0.45">
      <c r="C476" t="s">
        <v>6210</v>
      </c>
      <c r="D476" t="s">
        <v>6211</v>
      </c>
      <c r="E476" t="s">
        <v>6212</v>
      </c>
      <c r="F476" t="s">
        <v>6213</v>
      </c>
      <c r="G476" t="s">
        <v>6214</v>
      </c>
      <c r="H476" t="s">
        <v>6215</v>
      </c>
      <c r="I476" t="s">
        <v>4222</v>
      </c>
      <c r="J476">
        <v>64504</v>
      </c>
      <c r="K476" t="s">
        <v>6216</v>
      </c>
      <c r="L476" t="s">
        <v>6217</v>
      </c>
      <c r="M476" t="s">
        <v>6218</v>
      </c>
      <c r="N476" t="s">
        <v>6219</v>
      </c>
    </row>
    <row r="477" spans="3:15" x14ac:dyDescent="0.45">
      <c r="C477" t="s">
        <v>6220</v>
      </c>
      <c r="D477" t="s">
        <v>6221</v>
      </c>
      <c r="E477" t="s">
        <v>5788</v>
      </c>
      <c r="F477" t="s">
        <v>6222</v>
      </c>
      <c r="G477" t="s">
        <v>6223</v>
      </c>
      <c r="H477" t="s">
        <v>6224</v>
      </c>
      <c r="I477" t="s">
        <v>6225</v>
      </c>
      <c r="J477" t="s">
        <v>4002</v>
      </c>
      <c r="K477">
        <v>39211</v>
      </c>
      <c r="L477" t="s">
        <v>6226</v>
      </c>
      <c r="M477" t="s">
        <v>6227</v>
      </c>
      <c r="N477" t="s">
        <v>6228</v>
      </c>
      <c r="O477" t="s">
        <v>6229</v>
      </c>
    </row>
    <row r="478" spans="3:15" x14ac:dyDescent="0.45">
      <c r="C478" t="s">
        <v>2963</v>
      </c>
      <c r="D478" t="s">
        <v>6230</v>
      </c>
      <c r="E478" t="s">
        <v>6231</v>
      </c>
      <c r="F478" t="s">
        <v>6232</v>
      </c>
      <c r="G478" t="s">
        <v>2245</v>
      </c>
      <c r="H478" t="s">
        <v>1010</v>
      </c>
      <c r="I478" t="s">
        <v>2000</v>
      </c>
      <c r="J478">
        <v>79602</v>
      </c>
      <c r="K478" t="s">
        <v>6233</v>
      </c>
      <c r="L478" t="s">
        <v>6234</v>
      </c>
      <c r="M478" t="s">
        <v>6235</v>
      </c>
      <c r="N478" t="s">
        <v>6236</v>
      </c>
    </row>
    <row r="479" spans="3:15" x14ac:dyDescent="0.45">
      <c r="C479" t="s">
        <v>6237</v>
      </c>
      <c r="D479" t="s">
        <v>6238</v>
      </c>
      <c r="E479" t="s">
        <v>6239</v>
      </c>
      <c r="F479" t="s">
        <v>6240</v>
      </c>
      <c r="G479" t="s">
        <v>6241</v>
      </c>
      <c r="H479" t="s">
        <v>6242</v>
      </c>
      <c r="I479" t="s">
        <v>1923</v>
      </c>
      <c r="J479" t="s">
        <v>1924</v>
      </c>
      <c r="K479">
        <v>95070</v>
      </c>
      <c r="L479" t="s">
        <v>6243</v>
      </c>
      <c r="M479" t="s">
        <v>6244</v>
      </c>
      <c r="N479" t="s">
        <v>6245</v>
      </c>
      <c r="O479" t="s">
        <v>6246</v>
      </c>
    </row>
    <row r="480" spans="3:15" x14ac:dyDescent="0.45">
      <c r="C480" t="s">
        <v>6247</v>
      </c>
      <c r="D480" t="s">
        <v>6248</v>
      </c>
      <c r="E480" t="s">
        <v>6249</v>
      </c>
      <c r="F480" t="s">
        <v>6250</v>
      </c>
      <c r="G480" t="s">
        <v>6251</v>
      </c>
      <c r="H480" t="s">
        <v>3354</v>
      </c>
      <c r="I480" t="s">
        <v>3355</v>
      </c>
      <c r="J480" t="s">
        <v>1874</v>
      </c>
      <c r="K480">
        <v>8003</v>
      </c>
      <c r="L480" t="s">
        <v>6252</v>
      </c>
      <c r="M480" t="s">
        <v>6253</v>
      </c>
      <c r="N480" t="s">
        <v>6254</v>
      </c>
      <c r="O480" t="s">
        <v>6255</v>
      </c>
    </row>
    <row r="481" spans="3:15" x14ac:dyDescent="0.45">
      <c r="C481" t="s">
        <v>6256</v>
      </c>
      <c r="D481" t="s">
        <v>6257</v>
      </c>
      <c r="E481" t="s">
        <v>6258</v>
      </c>
      <c r="F481" t="s">
        <v>6259</v>
      </c>
      <c r="G481" t="s">
        <v>2665</v>
      </c>
      <c r="H481" t="s">
        <v>2666</v>
      </c>
      <c r="I481" t="s">
        <v>1924</v>
      </c>
      <c r="J481">
        <v>94545</v>
      </c>
      <c r="K481" t="s">
        <v>6260</v>
      </c>
      <c r="L481" t="s">
        <v>6261</v>
      </c>
      <c r="M481" t="s">
        <v>6262</v>
      </c>
      <c r="N481" t="s">
        <v>6263</v>
      </c>
    </row>
    <row r="482" spans="3:15" x14ac:dyDescent="0.45">
      <c r="C482" t="s">
        <v>6264</v>
      </c>
      <c r="D482" t="s">
        <v>6265</v>
      </c>
      <c r="E482" t="s">
        <v>6266</v>
      </c>
      <c r="F482" t="s">
        <v>6267</v>
      </c>
      <c r="G482" t="s">
        <v>6268</v>
      </c>
      <c r="H482" t="s">
        <v>6269</v>
      </c>
      <c r="I482" t="s">
        <v>2287</v>
      </c>
      <c r="J482">
        <v>32750</v>
      </c>
      <c r="K482" t="s">
        <v>6270</v>
      </c>
      <c r="L482" t="s">
        <v>6271</v>
      </c>
      <c r="M482" t="s">
        <v>6272</v>
      </c>
      <c r="N482" t="s">
        <v>6273</v>
      </c>
    </row>
    <row r="483" spans="3:15" x14ac:dyDescent="0.45">
      <c r="C483" t="s">
        <v>6274</v>
      </c>
      <c r="D483" t="s">
        <v>6275</v>
      </c>
      <c r="E483" t="s">
        <v>6276</v>
      </c>
      <c r="F483" t="s">
        <v>6277</v>
      </c>
      <c r="G483" t="s">
        <v>6278</v>
      </c>
      <c r="H483" t="s">
        <v>6279</v>
      </c>
      <c r="I483" t="s">
        <v>2800</v>
      </c>
      <c r="J483">
        <v>82001</v>
      </c>
      <c r="K483" t="s">
        <v>6280</v>
      </c>
      <c r="L483" t="s">
        <v>6281</v>
      </c>
      <c r="M483" t="s">
        <v>6282</v>
      </c>
      <c r="N483" t="s">
        <v>6283</v>
      </c>
    </row>
    <row r="484" spans="3:15" x14ac:dyDescent="0.45">
      <c r="C484" t="s">
        <v>6284</v>
      </c>
      <c r="D484" t="s">
        <v>6285</v>
      </c>
      <c r="E484" t="s">
        <v>6286</v>
      </c>
      <c r="F484" t="s">
        <v>6287</v>
      </c>
      <c r="G484" t="s">
        <v>3364</v>
      </c>
      <c r="H484" t="s">
        <v>2403</v>
      </c>
      <c r="I484" t="s">
        <v>1969</v>
      </c>
      <c r="J484">
        <v>11530</v>
      </c>
      <c r="K484" t="s">
        <v>6288</v>
      </c>
      <c r="L484" t="s">
        <v>6289</v>
      </c>
      <c r="M484" t="s">
        <v>6290</v>
      </c>
      <c r="N484" t="s">
        <v>6291</v>
      </c>
    </row>
    <row r="485" spans="3:15" x14ac:dyDescent="0.45">
      <c r="C485" t="s">
        <v>6292</v>
      </c>
      <c r="D485" t="s">
        <v>6293</v>
      </c>
      <c r="E485" t="s">
        <v>6294</v>
      </c>
      <c r="F485" t="s">
        <v>6295</v>
      </c>
      <c r="G485" t="s">
        <v>6296</v>
      </c>
      <c r="H485" t="s">
        <v>2335</v>
      </c>
      <c r="I485" t="s">
        <v>2336</v>
      </c>
      <c r="J485" t="s">
        <v>2033</v>
      </c>
      <c r="K485">
        <v>53715</v>
      </c>
      <c r="L485" t="s">
        <v>6297</v>
      </c>
      <c r="M485" t="s">
        <v>6298</v>
      </c>
      <c r="N485" t="s">
        <v>6299</v>
      </c>
      <c r="O485" t="s">
        <v>6300</v>
      </c>
    </row>
    <row r="486" spans="3:15" x14ac:dyDescent="0.45">
      <c r="C486" t="s">
        <v>6301</v>
      </c>
      <c r="D486" t="s">
        <v>6302</v>
      </c>
      <c r="E486" t="s">
        <v>6303</v>
      </c>
      <c r="F486" t="s">
        <v>6304</v>
      </c>
      <c r="G486" t="s">
        <v>5587</v>
      </c>
      <c r="H486" t="s">
        <v>3642</v>
      </c>
      <c r="I486" t="s">
        <v>1874</v>
      </c>
      <c r="J486">
        <v>7032</v>
      </c>
      <c r="K486" t="s">
        <v>6305</v>
      </c>
      <c r="L486" t="s">
        <v>6306</v>
      </c>
      <c r="M486" t="s">
        <v>6307</v>
      </c>
      <c r="N486" t="s">
        <v>6308</v>
      </c>
    </row>
    <row r="487" spans="3:15" x14ac:dyDescent="0.45">
      <c r="C487" t="s">
        <v>6309</v>
      </c>
      <c r="D487" t="s">
        <v>6310</v>
      </c>
      <c r="E487" t="s">
        <v>6311</v>
      </c>
      <c r="F487" t="s">
        <v>6312</v>
      </c>
      <c r="G487" t="s">
        <v>6313</v>
      </c>
      <c r="H487" t="s">
        <v>3060</v>
      </c>
      <c r="I487" t="s">
        <v>1958</v>
      </c>
      <c r="J487">
        <v>18518</v>
      </c>
      <c r="K487" t="s">
        <v>6314</v>
      </c>
      <c r="L487" t="s">
        <v>6315</v>
      </c>
      <c r="M487" t="s">
        <v>6316</v>
      </c>
      <c r="N487" t="s">
        <v>6317</v>
      </c>
    </row>
    <row r="488" spans="3:15" x14ac:dyDescent="0.45">
      <c r="C488" t="s">
        <v>6318</v>
      </c>
      <c r="D488" t="s">
        <v>6319</v>
      </c>
      <c r="E488" t="s">
        <v>6320</v>
      </c>
      <c r="F488" t="s">
        <v>6321</v>
      </c>
      <c r="G488" t="s">
        <v>3940</v>
      </c>
      <c r="H488" t="s">
        <v>3940</v>
      </c>
      <c r="I488" t="s">
        <v>1924</v>
      </c>
      <c r="J488">
        <v>92126</v>
      </c>
      <c r="K488" t="s">
        <v>6322</v>
      </c>
      <c r="L488" t="s">
        <v>6323</v>
      </c>
      <c r="M488" t="s">
        <v>6324</v>
      </c>
      <c r="N488" t="s">
        <v>6325</v>
      </c>
    </row>
    <row r="489" spans="3:15" x14ac:dyDescent="0.45">
      <c r="C489" t="s">
        <v>5425</v>
      </c>
      <c r="D489" t="s">
        <v>6326</v>
      </c>
      <c r="E489" t="s">
        <v>978</v>
      </c>
      <c r="F489" t="s">
        <v>6327</v>
      </c>
      <c r="G489" t="s">
        <v>6328</v>
      </c>
      <c r="H489" t="s">
        <v>6329</v>
      </c>
      <c r="I489" t="s">
        <v>3210</v>
      </c>
      <c r="J489" t="s">
        <v>1924</v>
      </c>
      <c r="K489">
        <v>92276</v>
      </c>
      <c r="L489" t="s">
        <v>6330</v>
      </c>
      <c r="M489" t="s">
        <v>6331</v>
      </c>
      <c r="N489" t="s">
        <v>6332</v>
      </c>
      <c r="O489" t="s">
        <v>6333</v>
      </c>
    </row>
    <row r="490" spans="3:15" x14ac:dyDescent="0.45">
      <c r="C490" t="s">
        <v>6334</v>
      </c>
      <c r="D490" t="s">
        <v>6335</v>
      </c>
      <c r="E490" t="s">
        <v>6336</v>
      </c>
      <c r="F490" t="s">
        <v>6337</v>
      </c>
      <c r="G490" t="s">
        <v>6338</v>
      </c>
      <c r="H490" t="s">
        <v>3135</v>
      </c>
      <c r="I490" t="s">
        <v>1874</v>
      </c>
      <c r="J490">
        <v>8402</v>
      </c>
      <c r="K490" t="s">
        <v>6339</v>
      </c>
      <c r="L490" t="s">
        <v>6340</v>
      </c>
      <c r="M490" t="s">
        <v>6341</v>
      </c>
      <c r="N490" t="s">
        <v>6342</v>
      </c>
    </row>
    <row r="491" spans="3:15" x14ac:dyDescent="0.45">
      <c r="C491" t="s">
        <v>6343</v>
      </c>
      <c r="D491" t="s">
        <v>6344</v>
      </c>
      <c r="E491" t="s">
        <v>6345</v>
      </c>
      <c r="F491" t="s">
        <v>6346</v>
      </c>
      <c r="G491" t="s">
        <v>2429</v>
      </c>
      <c r="H491" t="s">
        <v>2429</v>
      </c>
      <c r="I491" t="s">
        <v>2430</v>
      </c>
      <c r="J491">
        <v>2906</v>
      </c>
      <c r="K491" t="s">
        <v>6347</v>
      </c>
      <c r="L491" t="s">
        <v>6348</v>
      </c>
      <c r="M491" t="s">
        <v>6349</v>
      </c>
      <c r="N491" t="s">
        <v>6350</v>
      </c>
    </row>
    <row r="492" spans="3:15" x14ac:dyDescent="0.45">
      <c r="C492" t="s">
        <v>6351</v>
      </c>
      <c r="D492" t="s">
        <v>6352</v>
      </c>
      <c r="E492" t="s">
        <v>6353</v>
      </c>
      <c r="F492" t="s">
        <v>6354</v>
      </c>
      <c r="G492" t="s">
        <v>6355</v>
      </c>
      <c r="H492" t="s">
        <v>2245</v>
      </c>
      <c r="I492" t="s">
        <v>2246</v>
      </c>
      <c r="J492" t="s">
        <v>2120</v>
      </c>
      <c r="K492">
        <v>67410</v>
      </c>
      <c r="L492" t="s">
        <v>6356</v>
      </c>
      <c r="M492" t="s">
        <v>6357</v>
      </c>
      <c r="N492" t="s">
        <v>6358</v>
      </c>
      <c r="O492" t="s">
        <v>6359</v>
      </c>
    </row>
    <row r="493" spans="3:15" x14ac:dyDescent="0.45">
      <c r="C493" t="s">
        <v>6360</v>
      </c>
      <c r="D493" t="s">
        <v>6361</v>
      </c>
      <c r="E493" t="s">
        <v>6362</v>
      </c>
      <c r="F493" t="s">
        <v>6363</v>
      </c>
      <c r="G493" t="s">
        <v>4114</v>
      </c>
      <c r="H493" t="s">
        <v>4115</v>
      </c>
      <c r="I493" t="s">
        <v>1924</v>
      </c>
      <c r="J493">
        <v>95678</v>
      </c>
      <c r="K493" t="s">
        <v>6364</v>
      </c>
      <c r="L493" t="s">
        <v>6365</v>
      </c>
      <c r="M493" t="s">
        <v>6366</v>
      </c>
      <c r="N493" t="s">
        <v>6367</v>
      </c>
    </row>
    <row r="494" spans="3:15" x14ac:dyDescent="0.45">
      <c r="C494" t="s">
        <v>6368</v>
      </c>
      <c r="D494" t="s">
        <v>6369</v>
      </c>
      <c r="E494" t="s">
        <v>6370</v>
      </c>
      <c r="F494" t="s">
        <v>6371</v>
      </c>
      <c r="G494" t="s">
        <v>6372</v>
      </c>
      <c r="H494" t="s">
        <v>6373</v>
      </c>
      <c r="I494" t="s">
        <v>5782</v>
      </c>
      <c r="J494" t="s">
        <v>2287</v>
      </c>
      <c r="K494">
        <v>32114</v>
      </c>
      <c r="L494" t="s">
        <v>6374</v>
      </c>
      <c r="M494" t="s">
        <v>6375</v>
      </c>
      <c r="N494" t="s">
        <v>6376</v>
      </c>
      <c r="O494" t="s">
        <v>6377</v>
      </c>
    </row>
    <row r="495" spans="3:15" x14ac:dyDescent="0.45">
      <c r="C495" t="s">
        <v>6378</v>
      </c>
      <c r="D495" t="s">
        <v>6379</v>
      </c>
      <c r="E495" t="s">
        <v>6380</v>
      </c>
      <c r="F495" t="s">
        <v>6381</v>
      </c>
      <c r="G495" t="s">
        <v>2885</v>
      </c>
      <c r="H495" t="s">
        <v>6382</v>
      </c>
      <c r="I495" t="s">
        <v>6383</v>
      </c>
      <c r="J495">
        <v>20001</v>
      </c>
      <c r="K495" t="s">
        <v>6384</v>
      </c>
      <c r="L495" t="s">
        <v>6385</v>
      </c>
      <c r="M495" t="s">
        <v>6386</v>
      </c>
      <c r="N495" t="s">
        <v>6387</v>
      </c>
    </row>
    <row r="496" spans="3:15" x14ac:dyDescent="0.45">
      <c r="C496" t="s">
        <v>2700</v>
      </c>
      <c r="D496" t="s">
        <v>6388</v>
      </c>
      <c r="E496" t="s">
        <v>6389</v>
      </c>
      <c r="F496" t="s">
        <v>6390</v>
      </c>
      <c r="G496" t="s">
        <v>6391</v>
      </c>
      <c r="H496" t="s">
        <v>6392</v>
      </c>
      <c r="I496" t="s">
        <v>1924</v>
      </c>
      <c r="J496">
        <v>94945</v>
      </c>
      <c r="K496" t="s">
        <v>6393</v>
      </c>
      <c r="L496" t="s">
        <v>6394</v>
      </c>
      <c r="M496" t="s">
        <v>6395</v>
      </c>
      <c r="N496" t="s">
        <v>6396</v>
      </c>
    </row>
    <row r="497" spans="3:14" x14ac:dyDescent="0.45">
      <c r="C497" t="s">
        <v>6397</v>
      </c>
      <c r="D497" t="s">
        <v>6398</v>
      </c>
      <c r="E497" t="s">
        <v>6399</v>
      </c>
      <c r="F497" t="s">
        <v>6400</v>
      </c>
      <c r="G497" t="s">
        <v>2530</v>
      </c>
      <c r="H497" t="s">
        <v>753</v>
      </c>
      <c r="I497" t="s">
        <v>2531</v>
      </c>
      <c r="J497">
        <v>83709</v>
      </c>
      <c r="K497" t="s">
        <v>6401</v>
      </c>
      <c r="L497" t="s">
        <v>6402</v>
      </c>
      <c r="M497" t="s">
        <v>6403</v>
      </c>
      <c r="N497" t="s">
        <v>6404</v>
      </c>
    </row>
    <row r="498" spans="3:14" x14ac:dyDescent="0.45">
      <c r="C498" t="s">
        <v>6405</v>
      </c>
      <c r="D498" t="s">
        <v>6406</v>
      </c>
      <c r="E498" t="s">
        <v>6407</v>
      </c>
      <c r="F498" t="s">
        <v>6408</v>
      </c>
      <c r="G498" t="s">
        <v>6409</v>
      </c>
      <c r="H498" t="s">
        <v>6409</v>
      </c>
      <c r="I498" t="s">
        <v>2790</v>
      </c>
      <c r="J498">
        <v>46514</v>
      </c>
      <c r="K498" t="s">
        <v>6410</v>
      </c>
      <c r="L498" t="s">
        <v>6411</v>
      </c>
      <c r="M498" t="s">
        <v>6412</v>
      </c>
      <c r="N498" t="s">
        <v>6413</v>
      </c>
    </row>
    <row r="499" spans="3:14" x14ac:dyDescent="0.45">
      <c r="C499" t="s">
        <v>6414</v>
      </c>
      <c r="D499" t="s">
        <v>6415</v>
      </c>
      <c r="E499" t="s">
        <v>6416</v>
      </c>
      <c r="F499" t="s">
        <v>6417</v>
      </c>
      <c r="G499" t="s">
        <v>6418</v>
      </c>
      <c r="H499" t="s">
        <v>6419</v>
      </c>
      <c r="I499" t="s">
        <v>6151</v>
      </c>
      <c r="J499">
        <v>69301</v>
      </c>
      <c r="K499" t="s">
        <v>6420</v>
      </c>
      <c r="L499" t="s">
        <v>6421</v>
      </c>
      <c r="M499" t="s">
        <v>6422</v>
      </c>
      <c r="N499" t="s">
        <v>6423</v>
      </c>
    </row>
    <row r="500" spans="3:14" x14ac:dyDescent="0.45">
      <c r="C500" t="s">
        <v>6424</v>
      </c>
      <c r="D500" t="s">
        <v>6425</v>
      </c>
      <c r="E500" t="s">
        <v>6426</v>
      </c>
      <c r="F500" t="s">
        <v>6427</v>
      </c>
      <c r="G500" t="s">
        <v>4259</v>
      </c>
      <c r="H500" t="s">
        <v>1942</v>
      </c>
      <c r="I500" t="s">
        <v>3884</v>
      </c>
      <c r="J500">
        <v>98104</v>
      </c>
      <c r="K500" t="s">
        <v>6428</v>
      </c>
      <c r="L500" t="s">
        <v>6429</v>
      </c>
      <c r="M500" t="s">
        <v>6430</v>
      </c>
      <c r="N500" t="s">
        <v>6431</v>
      </c>
    </row>
    <row r="501" spans="3:14" x14ac:dyDescent="0.45">
      <c r="C501" t="s">
        <v>6432</v>
      </c>
      <c r="D501" t="s">
        <v>6433</v>
      </c>
      <c r="E501" t="s">
        <v>6434</v>
      </c>
      <c r="F501" t="s">
        <v>6435</v>
      </c>
      <c r="G501" t="s">
        <v>3930</v>
      </c>
      <c r="H501" t="s">
        <v>2550</v>
      </c>
      <c r="I501" t="s">
        <v>2287</v>
      </c>
      <c r="J501">
        <v>32804</v>
      </c>
      <c r="K501" t="s">
        <v>6436</v>
      </c>
      <c r="L501" t="s">
        <v>6437</v>
      </c>
      <c r="M501" t="s">
        <v>6438</v>
      </c>
      <c r="N501" t="s">
        <v>6439</v>
      </c>
    </row>
    <row r="502" spans="3:14" x14ac:dyDescent="0.45">
      <c r="C502" t="s">
        <v>1044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CDFE-F01D-4182-9C4A-F10D5C808861}">
  <dimension ref="B1:L389"/>
  <sheetViews>
    <sheetView showGridLines="0" topLeftCell="D1" workbookViewId="0">
      <selection activeCell="L5" sqref="L5"/>
    </sheetView>
  </sheetViews>
  <sheetFormatPr defaultRowHeight="16.5" x14ac:dyDescent="0.45"/>
  <cols>
    <col min="1" max="1" width="3.5" customWidth="1"/>
    <col min="2" max="2" width="3.33203125" bestFit="1" customWidth="1"/>
    <col min="3" max="3" width="52.33203125" bestFit="1" customWidth="1"/>
    <col min="4" max="4" width="11.25" bestFit="1" customWidth="1"/>
    <col min="5" max="5" width="36.25" bestFit="1" customWidth="1"/>
    <col min="6" max="6" width="3.5" customWidth="1"/>
    <col min="7" max="7" width="3.33203125" bestFit="1" customWidth="1"/>
    <col min="8" max="8" width="48.33203125" bestFit="1" customWidth="1"/>
    <col min="9" max="9" width="10.83203125" bestFit="1" customWidth="1"/>
    <col min="10" max="10" width="3.5" customWidth="1"/>
    <col min="11" max="11" width="5.83203125" bestFit="1" customWidth="1"/>
    <col min="12" max="12" width="6.83203125" bestFit="1" customWidth="1"/>
    <col min="13" max="13" width="3.5" customWidth="1"/>
  </cols>
  <sheetData>
    <row r="1" spans="2:12" x14ac:dyDescent="0.45">
      <c r="B1" s="5" t="s">
        <v>88</v>
      </c>
      <c r="G1" s="5" t="s">
        <v>155</v>
      </c>
      <c r="I1" s="5" t="s">
        <v>547</v>
      </c>
    </row>
    <row r="2" spans="2:12" x14ac:dyDescent="0.45">
      <c r="C2" t="s">
        <v>157</v>
      </c>
      <c r="D2" t="s">
        <v>89</v>
      </c>
      <c r="E2" t="s">
        <v>154</v>
      </c>
      <c r="H2" t="s">
        <v>157</v>
      </c>
      <c r="I2" t="s">
        <v>545</v>
      </c>
      <c r="K2" s="5" t="s">
        <v>548</v>
      </c>
      <c r="L2" s="2" t="s">
        <v>546</v>
      </c>
    </row>
    <row r="3" spans="2:12" x14ac:dyDescent="0.45">
      <c r="C3" t="s">
        <v>158</v>
      </c>
      <c r="D3" s="6" t="str">
        <f>LEFT(_ItemDescription[[#This Row],[Item + Description]],11)</f>
        <v>100-759-001</v>
      </c>
      <c r="E3" s="6" t="str">
        <f>RIGHT(_ItemDescription[[#This Row],[Item + Description]],30)</f>
        <v>GLASS TEA TUMBLER - GLASS/BLAC</v>
      </c>
      <c r="H3" t="s">
        <v>158</v>
      </c>
      <c r="I3" s="6" t="b">
        <f>ISNUMBER(SEARCH("PEPPER",_ItemDescription11[[#This Row],[Item + Description]]))</f>
        <v>0</v>
      </c>
      <c r="K3" s="3" t="b">
        <v>1</v>
      </c>
      <c r="L3" s="7">
        <f>COUNTIF(_ItemDescription11[Pepper],"TRUE")</f>
        <v>25</v>
      </c>
    </row>
    <row r="4" spans="2:12" x14ac:dyDescent="0.45">
      <c r="C4" t="s">
        <v>159</v>
      </c>
      <c r="D4" s="6" t="str">
        <f>LEFT(_ItemDescription[[#This Row],[Item + Description]],11)</f>
        <v>100-760-001</v>
      </c>
      <c r="E4" s="6" t="str">
        <f>RIGHT(_ItemDescription[[#This Row],[Item + Description]],30)</f>
        <v>GLASS JUICER TUMBLER - GLASS/B</v>
      </c>
      <c r="H4" t="s">
        <v>159</v>
      </c>
      <c r="I4" s="6" t="b">
        <f>ISNUMBER(SEARCH("PEPPER",_ItemDescription11[[#This Row],[Item + Description]]))</f>
        <v>0</v>
      </c>
      <c r="K4" s="4" t="b">
        <v>0</v>
      </c>
      <c r="L4" s="7">
        <f>COUNTIF(_ItemDescription11[Pepper],"FALSE")</f>
        <v>362</v>
      </c>
    </row>
    <row r="5" spans="2:12" x14ac:dyDescent="0.45">
      <c r="C5" t="s">
        <v>160</v>
      </c>
      <c r="D5" s="6" t="str">
        <f>LEFT(_ItemDescription[[#This Row],[Item + Description]],11)</f>
        <v>101-033-001</v>
      </c>
      <c r="E5" s="6" t="str">
        <f>RIGHT(_ItemDescription[[#This Row],[Item + Description]],30)</f>
        <v>MINI SALT &amp; PEPPERBALL SET-BLK</v>
      </c>
      <c r="H5" t="s">
        <v>160</v>
      </c>
      <c r="I5" s="6" t="b">
        <f>ISNUMBER(SEARCH("PEPPER",_ItemDescription11[[#This Row],[Item + Description]]))</f>
        <v>1</v>
      </c>
    </row>
    <row r="6" spans="2:12" x14ac:dyDescent="0.45">
      <c r="C6" t="s">
        <v>161</v>
      </c>
      <c r="D6" s="6" t="str">
        <f>LEFT(_ItemDescription[[#This Row],[Item + Description]],11)</f>
        <v>101-033-005</v>
      </c>
      <c r="E6" s="6" t="str">
        <f>RIGHT(_ItemDescription[[#This Row],[Item + Description]],30)</f>
        <v>MINI SALT &amp; PEPPERBALL SET-CHE</v>
      </c>
      <c r="H6" t="s">
        <v>161</v>
      </c>
      <c r="I6" s="6" t="b">
        <f>ISNUMBER(SEARCH("PEPPER",_ItemDescription11[[#This Row],[Item + Description]]))</f>
        <v>1</v>
      </c>
    </row>
    <row r="7" spans="2:12" x14ac:dyDescent="0.45">
      <c r="C7" t="s">
        <v>162</v>
      </c>
      <c r="D7" s="6" t="str">
        <f>LEFT(_ItemDescription[[#This Row],[Item + Description]],11)</f>
        <v>101-033-105</v>
      </c>
      <c r="E7" s="6" t="str">
        <f>RIGHT(_ItemDescription[[#This Row],[Item + Description]],30)</f>
        <v>MINI SALT &amp; PEPPERBALL SET - R</v>
      </c>
      <c r="H7" t="s">
        <v>162</v>
      </c>
      <c r="I7" s="6" t="b">
        <f>ISNUMBER(SEARCH("PEPPER",_ItemDescription11[[#This Row],[Item + Description]]))</f>
        <v>1</v>
      </c>
    </row>
    <row r="8" spans="2:12" x14ac:dyDescent="0.45">
      <c r="C8" t="s">
        <v>163</v>
      </c>
      <c r="D8" s="6" t="str">
        <f>LEFT(_ItemDescription[[#This Row],[Item + Description]],11)</f>
        <v>101-033-244</v>
      </c>
      <c r="E8" s="6" t="str">
        <f>RIGHT(_ItemDescription[[#This Row],[Item + Description]],30)</f>
        <v>MINI SALT &amp; PEPPERBALL SET - B</v>
      </c>
      <c r="H8" t="s">
        <v>163</v>
      </c>
      <c r="I8" s="6" t="b">
        <f>ISNUMBER(SEARCH("PEPPER",_ItemDescription11[[#This Row],[Item + Description]]))</f>
        <v>1</v>
      </c>
    </row>
    <row r="9" spans="2:12" x14ac:dyDescent="0.45">
      <c r="C9" t="s">
        <v>164</v>
      </c>
      <c r="D9" s="6" t="str">
        <f>LEFT(_ItemDescription[[#This Row],[Item + Description]],11)</f>
        <v>101-034-001</v>
      </c>
      <c r="E9" s="6" t="str">
        <f>RIGHT(_ItemDescription[[#This Row],[Item + Description]],30)</f>
        <v>MINI PEPPERBALL - BLACK HANDLE</v>
      </c>
      <c r="H9" t="s">
        <v>164</v>
      </c>
      <c r="I9" s="6" t="b">
        <f>ISNUMBER(SEARCH("PEPPER",_ItemDescription11[[#This Row],[Item + Description]]))</f>
        <v>1</v>
      </c>
    </row>
    <row r="10" spans="2:12" x14ac:dyDescent="0.45">
      <c r="C10" t="s">
        <v>165</v>
      </c>
      <c r="D10" s="6" t="str">
        <f>LEFT(_ItemDescription[[#This Row],[Item + Description]],11)</f>
        <v>101-045-001</v>
      </c>
      <c r="E10" s="6" t="str">
        <f>RIGHT(_ItemDescription[[#This Row],[Item + Description]],30)</f>
        <v>DUAL GRINDER - BLACK HANDLES/B</v>
      </c>
      <c r="H10" t="s">
        <v>165</v>
      </c>
      <c r="I10" s="6" t="b">
        <f>ISNUMBER(SEARCH("PEPPER",_ItemDescription11[[#This Row],[Item + Description]]))</f>
        <v>0</v>
      </c>
    </row>
    <row r="11" spans="2:12" x14ac:dyDescent="0.45">
      <c r="C11" t="s">
        <v>166</v>
      </c>
      <c r="D11" s="6" t="str">
        <f>LEFT(_ItemDescription[[#This Row],[Item + Description]],11)</f>
        <v>101-122-042</v>
      </c>
      <c r="E11" s="6" t="str">
        <f>RIGHT(_ItemDescription[[#This Row],[Item + Description]],30)</f>
        <v>G'RABBIT PEPPER GRINDER - BLAC</v>
      </c>
      <c r="H11" t="s">
        <v>166</v>
      </c>
      <c r="I11" s="6" t="b">
        <f>ISNUMBER(SEARCH("PEPPER",_ItemDescription11[[#This Row],[Item + Description]]))</f>
        <v>1</v>
      </c>
    </row>
    <row r="12" spans="2:12" x14ac:dyDescent="0.45">
      <c r="C12" t="s">
        <v>167</v>
      </c>
      <c r="D12" s="6" t="str">
        <f>LEFT(_ItemDescription[[#This Row],[Item + Description]],11)</f>
        <v>101-123-043</v>
      </c>
      <c r="E12" s="6" t="str">
        <f>RIGHT(_ItemDescription[[#This Row],[Item + Description]],30)</f>
        <v>G'RABBIT SALT GRINDER - MERING</v>
      </c>
      <c r="H12" t="s">
        <v>167</v>
      </c>
      <c r="I12" s="6" t="b">
        <f>ISNUMBER(SEARCH("PEPPER",_ItemDescription11[[#This Row],[Item + Description]]))</f>
        <v>0</v>
      </c>
    </row>
    <row r="13" spans="2:12" x14ac:dyDescent="0.45">
      <c r="C13" t="s">
        <v>168</v>
      </c>
      <c r="D13" s="6" t="str">
        <f>LEFT(_ItemDescription[[#This Row],[Item + Description]],11)</f>
        <v>101-132-061</v>
      </c>
      <c r="E13" s="6" t="str">
        <f>RIGHT(_ItemDescription[[#This Row],[Item + Description]],30)</f>
        <v>G RABBIT JR. SALT &amp; PEPPER SET</v>
      </c>
      <c r="H13" t="s">
        <v>168</v>
      </c>
      <c r="I13" s="6" t="b">
        <f>ISNUMBER(SEARCH("PEPPER",_ItemDescription11[[#This Row],[Item + Description]]))</f>
        <v>1</v>
      </c>
    </row>
    <row r="14" spans="2:12" x14ac:dyDescent="0.45">
      <c r="C14" t="s">
        <v>169</v>
      </c>
      <c r="D14" s="6" t="str">
        <f>LEFT(_ItemDescription[[#This Row],[Item + Description]],11)</f>
        <v>101-155-072</v>
      </c>
      <c r="E14" s="6" t="str">
        <f>RIGHT(_ItemDescription[[#This Row],[Item + Description]],30)</f>
        <v xml:space="preserve"> CDU MINI PEPPERBALL (12PCS) -</v>
      </c>
      <c r="H14" t="s">
        <v>169</v>
      </c>
      <c r="I14" s="6" t="b">
        <f>ISNUMBER(SEARCH("PEPPER",_ItemDescription11[[#This Row],[Item + Description]]))</f>
        <v>1</v>
      </c>
    </row>
    <row r="15" spans="2:12" x14ac:dyDescent="0.45">
      <c r="C15" t="s">
        <v>170</v>
      </c>
      <c r="D15" s="6" t="str">
        <f>LEFT(_ItemDescription[[#This Row],[Item + Description]],11)</f>
        <v>101-155-142</v>
      </c>
      <c r="E15" s="6" t="str">
        <f>RIGHT(_ItemDescription[[#This Row],[Item + Description]],30)</f>
        <v xml:space="preserve"> CDU MINI SALT &amp;PEPPERBALL SET</v>
      </c>
      <c r="H15" t="s">
        <v>170</v>
      </c>
      <c r="I15" s="6" t="b">
        <f>ISNUMBER(SEARCH("PEPPER",_ItemDescription11[[#This Row],[Item + Description]]))</f>
        <v>1</v>
      </c>
    </row>
    <row r="16" spans="2:12" x14ac:dyDescent="0.45">
      <c r="C16" t="s">
        <v>171</v>
      </c>
      <c r="D16" s="6" t="str">
        <f>LEFT(_ItemDescription[[#This Row],[Item + Description]],11)</f>
        <v>101-155-287</v>
      </c>
      <c r="E16" s="6" t="str">
        <f>RIGHT(_ItemDescription[[#This Row],[Item + Description]],30)</f>
        <v xml:space="preserve"> CDU MINI PEPPERBALL 12 PIECES</v>
      </c>
      <c r="H16" t="s">
        <v>171</v>
      </c>
      <c r="I16" s="6" t="b">
        <f>ISNUMBER(SEARCH("PEPPER",_ItemDescription11[[#This Row],[Item + Description]]))</f>
        <v>1</v>
      </c>
    </row>
    <row r="17" spans="3:9" x14ac:dyDescent="0.45">
      <c r="C17" t="s">
        <v>172</v>
      </c>
      <c r="D17" s="6" t="str">
        <f>LEFT(_ItemDescription[[#This Row],[Item + Description]],11)</f>
        <v>101-182-001</v>
      </c>
      <c r="E17" s="6" t="str">
        <f>RIGHT(_ItemDescription[[#This Row],[Item + Description]],30)</f>
        <v xml:space="preserve"> DUAL PEPPERBALL - BLACK/CLEAR</v>
      </c>
      <c r="H17" t="s">
        <v>172</v>
      </c>
      <c r="I17" s="6" t="b">
        <f>ISNUMBER(SEARCH("PEPPER",_ItemDescription11[[#This Row],[Item + Description]]))</f>
        <v>1</v>
      </c>
    </row>
    <row r="18" spans="3:9" x14ac:dyDescent="0.45">
      <c r="C18" t="s">
        <v>173</v>
      </c>
      <c r="D18" s="6" t="str">
        <f>LEFT(_ItemDescription[[#This Row],[Item + Description]],11)</f>
        <v>101-190-094</v>
      </c>
      <c r="E18" s="6" t="str">
        <f>RIGHT(_ItemDescription[[#This Row],[Item + Description]],30)</f>
        <v xml:space="preserve"> GARDEN VARIETY MINI RED APPLE</v>
      </c>
      <c r="H18" t="s">
        <v>173</v>
      </c>
      <c r="I18" s="6" t="b">
        <f>ISNUMBER(SEARCH("PEPPER",_ItemDescription11[[#This Row],[Item + Description]]))</f>
        <v>0</v>
      </c>
    </row>
    <row r="19" spans="3:9" x14ac:dyDescent="0.45">
      <c r="C19" t="s">
        <v>174</v>
      </c>
      <c r="D19" s="6" t="str">
        <f>LEFT(_ItemDescription[[#This Row],[Item + Description]],11)</f>
        <v>101-235-001</v>
      </c>
      <c r="E19" s="6" t="str">
        <f>RIGHT(_ItemDescription[[#This Row],[Item + Description]],30)</f>
        <v>PEPPERBALL - BLACK/CLEAR (2010</v>
      </c>
      <c r="H19" t="s">
        <v>174</v>
      </c>
      <c r="I19" s="6" t="b">
        <f>ISNUMBER(SEARCH("PEPPER",_ItemDescription11[[#This Row],[Item + Description]]))</f>
        <v>1</v>
      </c>
    </row>
    <row r="20" spans="3:9" x14ac:dyDescent="0.45">
      <c r="C20" t="s">
        <v>175</v>
      </c>
      <c r="D20" s="6" t="str">
        <f>LEFT(_ItemDescription[[#This Row],[Item + Description]],11)</f>
        <v>101-237-001</v>
      </c>
      <c r="E20" s="6" t="str">
        <f>RIGHT(_ItemDescription[[#This Row],[Item + Description]],30)</f>
        <v xml:space="preserve"> SALTBALL - BLACK/CLEAR (2010)</v>
      </c>
      <c r="H20" t="s">
        <v>175</v>
      </c>
      <c r="I20" s="6" t="b">
        <f>ISNUMBER(SEARCH("PEPPER",_ItemDescription11[[#This Row],[Item + Description]]))</f>
        <v>0</v>
      </c>
    </row>
    <row r="21" spans="3:9" x14ac:dyDescent="0.45">
      <c r="C21" t="s">
        <v>176</v>
      </c>
      <c r="D21" s="6" t="str">
        <f>LEFT(_ItemDescription[[#This Row],[Item + Description]],11)</f>
        <v>101-254-001</v>
      </c>
      <c r="E21" s="6" t="str">
        <f>RIGHT(_ItemDescription[[#This Row],[Item + Description]],30)</f>
        <v>BISTRO COMBO GRINDER - BLACK/C</v>
      </c>
      <c r="H21" t="s">
        <v>176</v>
      </c>
      <c r="I21" s="6" t="b">
        <f>ISNUMBER(SEARCH("PEPPER",_ItemDescription11[[#This Row],[Item + Description]]))</f>
        <v>0</v>
      </c>
    </row>
    <row r="22" spans="3:9" x14ac:dyDescent="0.45">
      <c r="C22" t="s">
        <v>177</v>
      </c>
      <c r="D22" s="6" t="str">
        <f>LEFT(_ItemDescription[[#This Row],[Item + Description]],11)</f>
        <v>101-299-002</v>
      </c>
      <c r="E22" s="6" t="str">
        <f>RIGHT(_ItemDescription[[#This Row],[Item + Description]],30)</f>
        <v xml:space="preserve"> RELISH PEPPER GRINDER - CLEAR</v>
      </c>
      <c r="H22" t="s">
        <v>177</v>
      </c>
      <c r="I22" s="6" t="b">
        <f>ISNUMBER(SEARCH("PEPPER",_ItemDescription11[[#This Row],[Item + Description]]))</f>
        <v>1</v>
      </c>
    </row>
    <row r="23" spans="3:9" x14ac:dyDescent="0.45">
      <c r="C23" t="s">
        <v>178</v>
      </c>
      <c r="D23" s="6" t="str">
        <f>LEFT(_ItemDescription[[#This Row],[Item + Description]],11)</f>
        <v>101-300-002</v>
      </c>
      <c r="E23" s="6" t="str">
        <f>RIGHT(_ItemDescription[[#This Row],[Item + Description]],30)</f>
        <v xml:space="preserve"> - RELISH SALT GRINDER - CLEAR</v>
      </c>
      <c r="H23" t="s">
        <v>178</v>
      </c>
      <c r="I23" s="6" t="b">
        <f>ISNUMBER(SEARCH("PEPPER",_ItemDescription11[[#This Row],[Item + Description]]))</f>
        <v>0</v>
      </c>
    </row>
    <row r="24" spans="3:9" x14ac:dyDescent="0.45">
      <c r="C24" t="s">
        <v>179</v>
      </c>
      <c r="D24" s="6" t="str">
        <f>LEFT(_ItemDescription[[#This Row],[Item + Description]],11)</f>
        <v>101-300-176</v>
      </c>
      <c r="E24" s="6" t="str">
        <f>RIGHT(_ItemDescription[[#This Row],[Item + Description]],30)</f>
        <v>RELISH SALT GRINDER - PERSIMMO</v>
      </c>
      <c r="H24" t="s">
        <v>179</v>
      </c>
      <c r="I24" s="6" t="b">
        <f>ISNUMBER(SEARCH("PEPPER",_ItemDescription11[[#This Row],[Item + Description]]))</f>
        <v>0</v>
      </c>
    </row>
    <row r="25" spans="3:9" x14ac:dyDescent="0.45">
      <c r="C25" t="s">
        <v>180</v>
      </c>
      <c r="D25" s="6" t="str">
        <f>LEFT(_ItemDescription[[#This Row],[Item + Description]],11)</f>
        <v>101-427-061</v>
      </c>
      <c r="E25" s="6" t="str">
        <f>RIGHT(_ItemDescription[[#This Row],[Item + Description]],30)</f>
        <v>PEPPERBRO SET - BLACK/MERINGUE</v>
      </c>
      <c r="H25" t="s">
        <v>180</v>
      </c>
      <c r="I25" s="6" t="b">
        <f>ISNUMBER(SEARCH("PEPPER",_ItemDescription11[[#This Row],[Item + Description]]))</f>
        <v>1</v>
      </c>
    </row>
    <row r="26" spans="3:9" x14ac:dyDescent="0.45">
      <c r="C26" t="s">
        <v>181</v>
      </c>
      <c r="D26" s="6" t="str">
        <f>LEFT(_ItemDescription[[#This Row],[Item + Description]],11)</f>
        <v>101-472-001</v>
      </c>
      <c r="E26" s="6" t="str">
        <f>RIGHT(_ItemDescription[[#This Row],[Item + Description]],30)</f>
        <v xml:space="preserve"> PAWN GRINDER PEPPER GRINDER -</v>
      </c>
      <c r="H26" t="s">
        <v>181</v>
      </c>
      <c r="I26" s="6" t="b">
        <f>ISNUMBER(SEARCH("PEPPER",_ItemDescription11[[#This Row],[Item + Description]]))</f>
        <v>1</v>
      </c>
    </row>
    <row r="27" spans="3:9" x14ac:dyDescent="0.45">
      <c r="C27" t="s">
        <v>182</v>
      </c>
      <c r="D27" s="6" t="str">
        <f>LEFT(_ItemDescription[[#This Row],[Item + Description]],11)</f>
        <v>101-473-009</v>
      </c>
      <c r="E27" s="6" t="str">
        <f>RIGHT(_ItemDescription[[#This Row],[Item + Description]],30)</f>
        <v>PAWN GRINDER SALT GRINDER - ME</v>
      </c>
      <c r="H27" t="s">
        <v>182</v>
      </c>
      <c r="I27" s="6" t="b">
        <f>ISNUMBER(SEARCH("PEPPER",_ItemDescription11[[#This Row],[Item + Description]]))</f>
        <v>0</v>
      </c>
    </row>
    <row r="28" spans="3:9" x14ac:dyDescent="0.45">
      <c r="C28" t="s">
        <v>183</v>
      </c>
      <c r="D28" s="6" t="str">
        <f>LEFT(_ItemDescription[[#This Row],[Item + Description]],11)</f>
        <v>101-725-241</v>
      </c>
      <c r="E28" s="6" t="str">
        <f>RIGHT(_ItemDescription[[#This Row],[Item + Description]],30)</f>
        <v>MASON SALT AND PEPPER SET - PE</v>
      </c>
      <c r="H28" t="s">
        <v>183</v>
      </c>
      <c r="I28" s="6" t="b">
        <f>ISNUMBER(SEARCH("PEPPER",_ItemDescription11[[#This Row],[Item + Description]]))</f>
        <v>1</v>
      </c>
    </row>
    <row r="29" spans="3:9" x14ac:dyDescent="0.45">
      <c r="C29" t="s">
        <v>184</v>
      </c>
      <c r="D29" s="6" t="str">
        <f>LEFT(_ItemDescription[[#This Row],[Item + Description]],11)</f>
        <v>101-736-001</v>
      </c>
      <c r="E29" s="6" t="str">
        <f>RIGHT(_ItemDescription[[#This Row],[Item + Description]],30)</f>
        <v xml:space="preserve"> RPM LATITUDE PEPPER GRINDER -</v>
      </c>
      <c r="H29" t="s">
        <v>184</v>
      </c>
      <c r="I29" s="6" t="b">
        <f>ISNUMBER(SEARCH("PEPPER",_ItemDescription11[[#This Row],[Item + Description]]))</f>
        <v>1</v>
      </c>
    </row>
    <row r="30" spans="3:9" x14ac:dyDescent="0.45">
      <c r="C30" t="s">
        <v>185</v>
      </c>
      <c r="D30" s="6" t="str">
        <f>LEFT(_ItemDescription[[#This Row],[Item + Description]],11)</f>
        <v>101-736-237</v>
      </c>
      <c r="E30" s="6" t="str">
        <f>RIGHT(_ItemDescription[[#This Row],[Item + Description]],30)</f>
        <v xml:space="preserve"> RPM LATITUDE PEPPER GRINDER -</v>
      </c>
      <c r="H30" t="s">
        <v>185</v>
      </c>
      <c r="I30" s="6" t="b">
        <f>ISNUMBER(SEARCH("PEPPER",_ItemDescription11[[#This Row],[Item + Description]]))</f>
        <v>1</v>
      </c>
    </row>
    <row r="31" spans="3:9" x14ac:dyDescent="0.45">
      <c r="C31" t="s">
        <v>186</v>
      </c>
      <c r="D31" s="6" t="str">
        <f>LEFT(_ItemDescription[[#This Row],[Item + Description]],11)</f>
        <v>101-737-001</v>
      </c>
      <c r="E31" s="6" t="str">
        <f>RIGHT(_ItemDescription[[#This Row],[Item + Description]],30)</f>
        <v>RPM ASCENT PEPPER GRINDER - BL</v>
      </c>
      <c r="H31" t="s">
        <v>186</v>
      </c>
      <c r="I31" s="6" t="b">
        <f>ISNUMBER(SEARCH("PEPPER",_ItemDescription11[[#This Row],[Item + Description]]))</f>
        <v>1</v>
      </c>
    </row>
    <row r="32" spans="3:9" x14ac:dyDescent="0.45">
      <c r="C32" t="s">
        <v>187</v>
      </c>
      <c r="D32" s="6" t="str">
        <f>LEFT(_ItemDescription[[#This Row],[Item + Description]],11)</f>
        <v>101-737-237</v>
      </c>
      <c r="E32" s="6" t="str">
        <f>RIGHT(_ItemDescription[[#This Row],[Item + Description]],30)</f>
        <v>RPM ASCENT PEPPER GRINDER - CO</v>
      </c>
      <c r="H32" t="s">
        <v>187</v>
      </c>
      <c r="I32" s="6" t="b">
        <f>ISNUMBER(SEARCH("PEPPER",_ItemDescription11[[#This Row],[Item + Description]]))</f>
        <v>1</v>
      </c>
    </row>
    <row r="33" spans="3:9" x14ac:dyDescent="0.45">
      <c r="C33" t="s">
        <v>188</v>
      </c>
      <c r="D33" s="6" t="str">
        <f>LEFT(_ItemDescription[[#This Row],[Item + Description]],11)</f>
        <v>101-738-237</v>
      </c>
      <c r="E33" s="6" t="str">
        <f>RIGHT(_ItemDescription[[#This Row],[Item + Description]],30)</f>
        <v>38-237 - SALT CELLAR - COCONUT</v>
      </c>
      <c r="H33" t="s">
        <v>188</v>
      </c>
      <c r="I33" s="6" t="b">
        <f>ISNUMBER(SEARCH("PEPPER",_ItemDescription11[[#This Row],[Item + Description]]))</f>
        <v>0</v>
      </c>
    </row>
    <row r="34" spans="3:9" x14ac:dyDescent="0.45">
      <c r="C34" t="s">
        <v>189</v>
      </c>
      <c r="D34" s="6" t="str">
        <f>LEFT(_ItemDescription[[#This Row],[Item + Description]],11)</f>
        <v>101-747-001</v>
      </c>
      <c r="E34" s="6" t="str">
        <f>RIGHT(_ItemDescription[[#This Row],[Item + Description]],30)</f>
        <v xml:space="preserve"> PUSH/PULL NOSH PEPPER GRINDER</v>
      </c>
      <c r="H34" t="s">
        <v>189</v>
      </c>
      <c r="I34" s="6" t="b">
        <f>ISNUMBER(SEARCH("PEPPER",_ItemDescription11[[#This Row],[Item + Description]]))</f>
        <v>1</v>
      </c>
    </row>
    <row r="35" spans="3:9" x14ac:dyDescent="0.45">
      <c r="C35" t="s">
        <v>190</v>
      </c>
      <c r="D35" s="6" t="str">
        <f>LEFT(_ItemDescription[[#This Row],[Item + Description]],11)</f>
        <v>101-747-248</v>
      </c>
      <c r="E35" s="6" t="str">
        <f>RIGHT(_ItemDescription[[#This Row],[Item + Description]],30)</f>
        <v xml:space="preserve"> PUSH/PULL NOSH PEPPER GRINDER</v>
      </c>
      <c r="H35" t="s">
        <v>190</v>
      </c>
      <c r="I35" s="6" t="b">
        <f>ISNUMBER(SEARCH("PEPPER",_ItemDescription11[[#This Row],[Item + Description]]))</f>
        <v>1</v>
      </c>
    </row>
    <row r="36" spans="3:9" x14ac:dyDescent="0.45">
      <c r="C36" t="s">
        <v>191</v>
      </c>
      <c r="D36" s="6" t="str">
        <f>LEFT(_ItemDescription[[#This Row],[Item + Description]],11)</f>
        <v>101-748-001</v>
      </c>
      <c r="E36" s="6" t="str">
        <f>RIGHT(_ItemDescription[[#This Row],[Item + Description]],30)</f>
        <v xml:space="preserve"> PUSH/PULL LARK PEPPER GRINDER</v>
      </c>
      <c r="H36" t="s">
        <v>191</v>
      </c>
      <c r="I36" s="6" t="b">
        <f>ISNUMBER(SEARCH("PEPPER",_ItemDescription11[[#This Row],[Item + Description]]))</f>
        <v>1</v>
      </c>
    </row>
    <row r="37" spans="3:9" x14ac:dyDescent="0.45">
      <c r="C37" t="s">
        <v>192</v>
      </c>
      <c r="D37" s="6" t="str">
        <f>LEFT(_ItemDescription[[#This Row],[Item + Description]],11)</f>
        <v>101-798-237</v>
      </c>
      <c r="E37" s="6" t="str">
        <f>RIGHT(_ItemDescription[[#This Row],[Item + Description]],30)</f>
        <v xml:space="preserve"> PUSH/PULL NOSH SALT GRINDER -</v>
      </c>
      <c r="H37" t="s">
        <v>192</v>
      </c>
      <c r="I37" s="6" t="b">
        <f>ISNUMBER(SEARCH("PEPPER",_ItemDescription11[[#This Row],[Item + Description]]))</f>
        <v>0</v>
      </c>
    </row>
    <row r="38" spans="3:9" x14ac:dyDescent="0.45">
      <c r="C38" t="s">
        <v>193</v>
      </c>
      <c r="D38" s="6" t="str">
        <f>LEFT(_ItemDescription[[#This Row],[Item + Description]],11)</f>
        <v>101-798-248</v>
      </c>
      <c r="E38" s="6" t="str">
        <f>RIGHT(_ItemDescription[[#This Row],[Item + Description]],30)</f>
        <v xml:space="preserve"> PUSH/PULL NOSH SALT GRINDER -</v>
      </c>
      <c r="H38" t="s">
        <v>193</v>
      </c>
      <c r="I38" s="6" t="b">
        <f>ISNUMBER(SEARCH("PEPPER",_ItemDescription11[[#This Row],[Item + Description]]))</f>
        <v>0</v>
      </c>
    </row>
    <row r="39" spans="3:9" x14ac:dyDescent="0.45">
      <c r="C39" t="s">
        <v>194</v>
      </c>
      <c r="D39" s="6" t="str">
        <f>LEFT(_ItemDescription[[#This Row],[Item + Description]],11)</f>
        <v>101-799-237</v>
      </c>
      <c r="E39" s="6" t="str">
        <f>RIGHT(_ItemDescription[[#This Row],[Item + Description]],30)</f>
        <v xml:space="preserve"> PUSH/PULL LARK SALT GRINDER -</v>
      </c>
      <c r="H39" t="s">
        <v>194</v>
      </c>
      <c r="I39" s="6" t="b">
        <f>ISNUMBER(SEARCH("PEPPER",_ItemDescription11[[#This Row],[Item + Description]]))</f>
        <v>0</v>
      </c>
    </row>
    <row r="40" spans="3:9" x14ac:dyDescent="0.45">
      <c r="C40" t="s">
        <v>195</v>
      </c>
      <c r="D40" s="6" t="str">
        <f>LEFT(_ItemDescription[[#This Row],[Item + Description]],11)</f>
        <v>101-857-001</v>
      </c>
      <c r="E40" s="6" t="str">
        <f>RIGHT(_ItemDescription[[#This Row],[Item + Description]],30)</f>
        <v>MINI SALT &amp; PEPPERBALL SET-BLK</v>
      </c>
      <c r="H40" t="s">
        <v>195</v>
      </c>
      <c r="I40" s="6" t="b">
        <f>ISNUMBER(SEARCH("PEPPER",_ItemDescription11[[#This Row],[Item + Description]]))</f>
        <v>1</v>
      </c>
    </row>
    <row r="41" spans="3:9" x14ac:dyDescent="0.45">
      <c r="C41" t="s">
        <v>196</v>
      </c>
      <c r="D41" s="6" t="str">
        <f>LEFT(_ItemDescription[[#This Row],[Item + Description]],11)</f>
        <v>102-015-036</v>
      </c>
      <c r="E41" s="6" t="str">
        <f>RIGHT(_ItemDescription[[#This Row],[Item + Description]],30)</f>
        <v>BAG CLIPS - SMALL (4PCS) -CHER</v>
      </c>
      <c r="H41" t="s">
        <v>196</v>
      </c>
      <c r="I41" s="6" t="b">
        <f>ISNUMBER(SEARCH("PEPPER",_ItemDescription11[[#This Row],[Item + Description]]))</f>
        <v>0</v>
      </c>
    </row>
    <row r="42" spans="3:9" x14ac:dyDescent="0.45">
      <c r="C42" t="s">
        <v>197</v>
      </c>
      <c r="D42" s="6" t="str">
        <f>LEFT(_ItemDescription[[#This Row],[Item + Description]],11)</f>
        <v>102-015-095</v>
      </c>
      <c r="E42" s="6" t="str">
        <f>RIGHT(_ItemDescription[[#This Row],[Item + Description]],30)</f>
        <v>BAG CLIPS - SMALL (4PCS) -ARUG</v>
      </c>
      <c r="H42" t="s">
        <v>197</v>
      </c>
      <c r="I42" s="6" t="b">
        <f>ISNUMBER(SEARCH("PEPPER",_ItemDescription11[[#This Row],[Item + Description]]))</f>
        <v>0</v>
      </c>
    </row>
    <row r="43" spans="3:9" x14ac:dyDescent="0.45">
      <c r="C43" t="s">
        <v>198</v>
      </c>
      <c r="D43" s="6" t="str">
        <f>LEFT(_ItemDescription[[#This Row],[Item + Description]],11)</f>
        <v>102-016-062</v>
      </c>
      <c r="E43" s="6" t="str">
        <f>RIGHT(_ItemDescription[[#This Row],[Item + Description]],30)</f>
        <v>BAG CLIPS - LARGE (2PCS) - ARU</v>
      </c>
      <c r="H43" t="s">
        <v>198</v>
      </c>
      <c r="I43" s="6" t="b">
        <f>ISNUMBER(SEARCH("PEPPER",_ItemDescription11[[#This Row],[Item + Description]]))</f>
        <v>0</v>
      </c>
    </row>
    <row r="44" spans="3:9" x14ac:dyDescent="0.45">
      <c r="C44" t="s">
        <v>199</v>
      </c>
      <c r="D44" s="6" t="str">
        <f>LEFT(_ItemDescription[[#This Row],[Item + Description]],11)</f>
        <v>102-016-096</v>
      </c>
      <c r="E44" s="6" t="str">
        <f>RIGHT(_ItemDescription[[#This Row],[Item + Description]],30)</f>
        <v>BAG CLIPS - LARGE (2PCS) - CHE</v>
      </c>
      <c r="H44" t="s">
        <v>199</v>
      </c>
      <c r="I44" s="6" t="b">
        <f>ISNUMBER(SEARCH("PEPPER",_ItemDescription11[[#This Row],[Item + Description]]))</f>
        <v>0</v>
      </c>
    </row>
    <row r="45" spans="3:9" x14ac:dyDescent="0.45">
      <c r="C45" t="s">
        <v>200</v>
      </c>
      <c r="D45" s="6" t="str">
        <f>LEFT(_ItemDescription[[#This Row],[Item + Description]],11)</f>
        <v>102-018-105</v>
      </c>
      <c r="E45" s="6" t="str">
        <f>RIGHT(_ItemDescription[[#This Row],[Item + Description]],30)</f>
        <v>SLEEKSTOR COLLAPSIBLE CUPS - R</v>
      </c>
      <c r="H45" t="s">
        <v>200</v>
      </c>
      <c r="I45" s="6" t="b">
        <f>ISNUMBER(SEARCH("PEPPER",_ItemDescription11[[#This Row],[Item + Description]]))</f>
        <v>0</v>
      </c>
    </row>
    <row r="46" spans="3:9" x14ac:dyDescent="0.45">
      <c r="C46" t="s">
        <v>201</v>
      </c>
      <c r="D46" s="6" t="str">
        <f>LEFT(_ItemDescription[[#This Row],[Item + Description]],11)</f>
        <v>102-019-005</v>
      </c>
      <c r="E46" s="6" t="str">
        <f>RIGHT(_ItemDescription[[#This Row],[Item + Description]],30)</f>
        <v xml:space="preserve"> SLEEKSTOR COLLAPSIBLE SMALL 6</v>
      </c>
      <c r="H46" t="s">
        <v>201</v>
      </c>
      <c r="I46" s="6" t="b">
        <f>ISNUMBER(SEARCH("PEPPER",_ItemDescription11[[#This Row],[Item + Description]]))</f>
        <v>0</v>
      </c>
    </row>
    <row r="47" spans="3:9" x14ac:dyDescent="0.45">
      <c r="C47" t="s">
        <v>202</v>
      </c>
      <c r="D47" s="6" t="str">
        <f>LEFT(_ItemDescription[[#This Row],[Item + Description]],11)</f>
        <v>102-019-011</v>
      </c>
      <c r="E47" s="6" t="str">
        <f>RIGHT(_ItemDescription[[#This Row],[Item + Description]],30)</f>
        <v xml:space="preserve"> SLEEKSTOR COLLAPSIBLE SMALL 6</v>
      </c>
      <c r="H47" t="s">
        <v>202</v>
      </c>
      <c r="I47" s="6" t="b">
        <f>ISNUMBER(SEARCH("PEPPER",_ItemDescription11[[#This Row],[Item + Description]]))</f>
        <v>0</v>
      </c>
    </row>
    <row r="48" spans="3:9" x14ac:dyDescent="0.45">
      <c r="C48" t="s">
        <v>203</v>
      </c>
      <c r="D48" s="6" t="str">
        <f>LEFT(_ItemDescription[[#This Row],[Item + Description]],11)</f>
        <v>102-020-005</v>
      </c>
      <c r="E48" s="6" t="str">
        <f>RIGHT(_ItemDescription[[#This Row],[Item + Description]],30)</f>
        <v>- PALM BRUSH - CHERRY/MERINGUE</v>
      </c>
      <c r="H48" t="s">
        <v>203</v>
      </c>
      <c r="I48" s="6" t="b">
        <f>ISNUMBER(SEARCH("PEPPER",_ItemDescription11[[#This Row],[Item + Description]]))</f>
        <v>0</v>
      </c>
    </row>
    <row r="49" spans="3:9" x14ac:dyDescent="0.45">
      <c r="C49" t="s">
        <v>204</v>
      </c>
      <c r="D49" s="6" t="str">
        <f>LEFT(_ItemDescription[[#This Row],[Item + Description]],11)</f>
        <v>102-020-011</v>
      </c>
      <c r="E49" s="6" t="str">
        <f>RIGHT(_ItemDescription[[#This Row],[Item + Description]],30)</f>
        <v xml:space="preserve"> PALM BRUSH - ARUGULA/MERINGUE</v>
      </c>
      <c r="H49" t="s">
        <v>204</v>
      </c>
      <c r="I49" s="6" t="b">
        <f>ISNUMBER(SEARCH("PEPPER",_ItemDescription11[[#This Row],[Item + Description]]))</f>
        <v>0</v>
      </c>
    </row>
    <row r="50" spans="3:9" x14ac:dyDescent="0.45">
      <c r="C50" t="s">
        <v>205</v>
      </c>
      <c r="D50" s="6" t="str">
        <f>LEFT(_ItemDescription[[#This Row],[Item + Description]],11)</f>
        <v>102-020-133</v>
      </c>
      <c r="E50" s="6" t="str">
        <f>RIGHT(_ItemDescription[[#This Row],[Item + Description]],30)</f>
        <v>-133 - PALM BRUSH - LIGHT BLUE</v>
      </c>
      <c r="H50" t="s">
        <v>205</v>
      </c>
      <c r="I50" s="6" t="b">
        <f>ISNUMBER(SEARCH("PEPPER",_ItemDescription11[[#This Row],[Item + Description]]))</f>
        <v>0</v>
      </c>
    </row>
    <row r="51" spans="3:9" x14ac:dyDescent="0.45">
      <c r="C51" t="s">
        <v>206</v>
      </c>
      <c r="D51" s="6" t="str">
        <f>LEFT(_ItemDescription[[#This Row],[Item + Description]],11)</f>
        <v>102-021-017</v>
      </c>
      <c r="E51" s="6" t="str">
        <f>RIGHT(_ItemDescription[[#This Row],[Item + Description]],30)</f>
        <v>2-021-017 - PALMZESTER - LEMON</v>
      </c>
      <c r="H51" t="s">
        <v>206</v>
      </c>
      <c r="I51" s="6" t="b">
        <f>ISNUMBER(SEARCH("PEPPER",_ItemDescription11[[#This Row],[Item + Description]]))</f>
        <v>0</v>
      </c>
    </row>
    <row r="52" spans="3:9" x14ac:dyDescent="0.45">
      <c r="C52" t="s">
        <v>207</v>
      </c>
      <c r="D52" s="6" t="str">
        <f>LEFT(_ItemDescription[[#This Row],[Item + Description]],11)</f>
        <v>102-021-046</v>
      </c>
      <c r="E52" s="6" t="str">
        <f>RIGHT(_ItemDescription[[#This Row],[Item + Description]],30)</f>
        <v>PALMZESTER - GREEN (MARTHA STE</v>
      </c>
      <c r="H52" t="s">
        <v>207</v>
      </c>
      <c r="I52" s="6" t="b">
        <f>ISNUMBER(SEARCH("PEPPER",_ItemDescription11[[#This Row],[Item + Description]]))</f>
        <v>0</v>
      </c>
    </row>
    <row r="53" spans="3:9" x14ac:dyDescent="0.45">
      <c r="C53" t="s">
        <v>208</v>
      </c>
      <c r="D53" s="6" t="str">
        <f>LEFT(_ItemDescription[[#This Row],[Item + Description]],11)</f>
        <v>102-022-020</v>
      </c>
      <c r="E53" s="6" t="str">
        <f>RIGHT(_ItemDescription[[#This Row],[Item + Description]],30)</f>
        <v>CDU PALMZESTER (12PCS) - LEMON</v>
      </c>
      <c r="H53" t="s">
        <v>208</v>
      </c>
      <c r="I53" s="6" t="b">
        <f>ISNUMBER(SEARCH("PEPPER",_ItemDescription11[[#This Row],[Item + Description]]))</f>
        <v>0</v>
      </c>
    </row>
    <row r="54" spans="3:9" x14ac:dyDescent="0.45">
      <c r="C54" t="s">
        <v>209</v>
      </c>
      <c r="D54" s="6" t="str">
        <f>LEFT(_ItemDescription[[#This Row],[Item + Description]],11)</f>
        <v>102-024-005</v>
      </c>
      <c r="E54" s="6" t="str">
        <f>RIGHT(_ItemDescription[[#This Row],[Item + Description]],30)</f>
        <v>SLEEKSTOR VEGGISTEAM 8.5 SILIC</v>
      </c>
      <c r="H54" t="s">
        <v>209</v>
      </c>
      <c r="I54" s="6" t="b">
        <f>ISNUMBER(SEARCH("PEPPER",_ItemDescription11[[#This Row],[Item + Description]]))</f>
        <v>0</v>
      </c>
    </row>
    <row r="55" spans="3:9" x14ac:dyDescent="0.45">
      <c r="C55" t="s">
        <v>210</v>
      </c>
      <c r="D55" s="6" t="str">
        <f>LEFT(_ItemDescription[[#This Row],[Item + Description]],11)</f>
        <v>102-024-011</v>
      </c>
      <c r="E55" s="6" t="str">
        <f>RIGHT(_ItemDescription[[#This Row],[Item + Description]],30)</f>
        <v>SLEEKSTOR VEGGISTEAM 8.5 SILIC</v>
      </c>
      <c r="H55" t="s">
        <v>210</v>
      </c>
      <c r="I55" s="6" t="b">
        <f>ISNUMBER(SEARCH("PEPPER",_ItemDescription11[[#This Row],[Item + Description]]))</f>
        <v>0</v>
      </c>
    </row>
    <row r="56" spans="3:9" x14ac:dyDescent="0.45">
      <c r="C56" t="s">
        <v>211</v>
      </c>
      <c r="D56" s="6" t="str">
        <f>LEFT(_ItemDescription[[#This Row],[Item + Description]],11)</f>
        <v>102-024-058</v>
      </c>
      <c r="E56" s="6" t="str">
        <f>RIGHT(_ItemDescription[[#This Row],[Item + Description]],30)</f>
        <v>SLEEKSTOR VEGGISTEAM 8.5  SILI</v>
      </c>
      <c r="H56" t="s">
        <v>211</v>
      </c>
      <c r="I56" s="6" t="b">
        <f>ISNUMBER(SEARCH("PEPPER",_ItemDescription11[[#This Row],[Item + Description]]))</f>
        <v>0</v>
      </c>
    </row>
    <row r="57" spans="3:9" x14ac:dyDescent="0.45">
      <c r="C57" t="s">
        <v>212</v>
      </c>
      <c r="D57" s="6" t="str">
        <f>LEFT(_ItemDescription[[#This Row],[Item + Description]],11)</f>
        <v>102-024-161</v>
      </c>
      <c r="E57" s="6" t="str">
        <f>RIGHT(_ItemDescription[[#This Row],[Item + Description]],30)</f>
        <v>VEGGISTEAM - 8.5 - KOHL'S RED(</v>
      </c>
      <c r="H57" t="s">
        <v>212</v>
      </c>
      <c r="I57" s="6" t="b">
        <f>ISNUMBER(SEARCH("PEPPER",_ItemDescription11[[#This Row],[Item + Description]]))</f>
        <v>0</v>
      </c>
    </row>
    <row r="58" spans="3:9" x14ac:dyDescent="0.45">
      <c r="C58" t="s">
        <v>213</v>
      </c>
      <c r="D58" s="6" t="str">
        <f>LEFT(_ItemDescription[[#This Row],[Item + Description]],11)</f>
        <v>102-028-011</v>
      </c>
      <c r="E58" s="6" t="str">
        <f>RIGHT(_ItemDescription[[#This Row],[Item + Description]],30)</f>
        <v>FLEXICADO AVOCADO SLICER - ARU</v>
      </c>
      <c r="H58" t="s">
        <v>213</v>
      </c>
      <c r="I58" s="6" t="b">
        <f>ISNUMBER(SEARCH("PEPPER",_ItemDescription11[[#This Row],[Item + Description]]))</f>
        <v>0</v>
      </c>
    </row>
    <row r="59" spans="3:9" x14ac:dyDescent="0.45">
      <c r="C59" t="s">
        <v>214</v>
      </c>
      <c r="D59" s="6" t="str">
        <f>LEFT(_ItemDescription[[#This Row],[Item + Description]],11)</f>
        <v>102-030-180</v>
      </c>
      <c r="E59" s="6" t="str">
        <f>RIGHT(_ItemDescription[[#This Row],[Item + Description]],30)</f>
        <v>CDU PALM BRUSH (12PCS) -4 ARUG</v>
      </c>
      <c r="H59" t="s">
        <v>214</v>
      </c>
      <c r="I59" s="6" t="b">
        <f>ISNUMBER(SEARCH("PEPPER",_ItemDescription11[[#This Row],[Item + Description]]))</f>
        <v>0</v>
      </c>
    </row>
    <row r="60" spans="3:9" x14ac:dyDescent="0.45">
      <c r="C60" t="s">
        <v>215</v>
      </c>
      <c r="D60" s="6" t="str">
        <f>LEFT(_ItemDescription[[#This Row],[Item + Description]],11)</f>
        <v>102-032-011</v>
      </c>
      <c r="E60" s="6" t="str">
        <f>RIGHT(_ItemDescription[[#This Row],[Item + Description]],30)</f>
        <v>CDU FLEXICADO AVOCADO SLICER (</v>
      </c>
      <c r="H60" t="s">
        <v>215</v>
      </c>
      <c r="I60" s="6" t="b">
        <f>ISNUMBER(SEARCH("PEPPER",_ItemDescription11[[#This Row],[Item + Description]]))</f>
        <v>0</v>
      </c>
    </row>
    <row r="61" spans="3:9" x14ac:dyDescent="0.45">
      <c r="C61" t="s">
        <v>216</v>
      </c>
      <c r="D61" s="6" t="str">
        <f>LEFT(_ItemDescription[[#This Row],[Item + Description]],11)</f>
        <v>102-039-023</v>
      </c>
      <c r="E61" s="6" t="str">
        <f>RIGHT(_ItemDescription[[#This Row],[Item + Description]],30)</f>
        <v xml:space="preserve"> GRAPEFRUITER CITRUS SECTIONER</v>
      </c>
      <c r="H61" t="s">
        <v>216</v>
      </c>
      <c r="I61" s="6" t="b">
        <f>ISNUMBER(SEARCH("PEPPER",_ItemDescription11[[#This Row],[Item + Description]]))</f>
        <v>0</v>
      </c>
    </row>
    <row r="62" spans="3:9" x14ac:dyDescent="0.45">
      <c r="C62" t="s">
        <v>217</v>
      </c>
      <c r="D62" s="6" t="str">
        <f>LEFT(_ItemDescription[[#This Row],[Item + Description]],11)</f>
        <v>102-040-005</v>
      </c>
      <c r="E62" s="6" t="str">
        <f>RIGHT(_ItemDescription[[#This Row],[Item + Description]],30)</f>
        <v xml:space="preserve"> PALM PEELER - CHERRY/MERINGUE</v>
      </c>
      <c r="H62" t="s">
        <v>217</v>
      </c>
      <c r="I62" s="6" t="b">
        <f>ISNUMBER(SEARCH("PEPPER",_ItemDescription11[[#This Row],[Item + Description]]))</f>
        <v>0</v>
      </c>
    </row>
    <row r="63" spans="3:9" x14ac:dyDescent="0.45">
      <c r="C63" t="s">
        <v>218</v>
      </c>
      <c r="D63" s="6" t="str">
        <f>LEFT(_ItemDescription[[#This Row],[Item + Description]],11)</f>
        <v>102-040-011</v>
      </c>
      <c r="E63" s="6" t="str">
        <f>RIGHT(_ItemDescription[[#This Row],[Item + Description]],30)</f>
        <v>PALM PEELER - ARUGULA/MERINGUE</v>
      </c>
      <c r="H63" t="s">
        <v>218</v>
      </c>
      <c r="I63" s="6" t="b">
        <f>ISNUMBER(SEARCH("PEPPER",_ItemDescription11[[#This Row],[Item + Description]]))</f>
        <v>0</v>
      </c>
    </row>
    <row r="64" spans="3:9" x14ac:dyDescent="0.45">
      <c r="C64" t="s">
        <v>219</v>
      </c>
      <c r="D64" s="6" t="str">
        <f>LEFT(_ItemDescription[[#This Row],[Item + Description]],11)</f>
        <v>102-040-105</v>
      </c>
      <c r="E64" s="6" t="str">
        <f>RIGHT(_ItemDescription[[#This Row],[Item + Description]],30)</f>
        <v>5 - PALM PEELER - RED/MERINGUE</v>
      </c>
      <c r="H64" t="s">
        <v>219</v>
      </c>
      <c r="I64" s="6" t="b">
        <f>ISNUMBER(SEARCH("PEPPER",_ItemDescription11[[#This Row],[Item + Description]]))</f>
        <v>0</v>
      </c>
    </row>
    <row r="65" spans="3:9" x14ac:dyDescent="0.45">
      <c r="C65" t="s">
        <v>220</v>
      </c>
      <c r="D65" s="6" t="str">
        <f>LEFT(_ItemDescription[[#This Row],[Item + Description]],11)</f>
        <v>102-041-180</v>
      </c>
      <c r="E65" s="6" t="str">
        <f>RIGHT(_ItemDescription[[#This Row],[Item + Description]],30)</f>
        <v>CDU PALMPEELER (12PCS) -4 ARUG</v>
      </c>
      <c r="H65" t="s">
        <v>220</v>
      </c>
      <c r="I65" s="6" t="b">
        <f>ISNUMBER(SEARCH("PEPPER",_ItemDescription11[[#This Row],[Item + Description]]))</f>
        <v>0</v>
      </c>
    </row>
    <row r="66" spans="3:9" x14ac:dyDescent="0.45">
      <c r="C66" t="s">
        <v>221</v>
      </c>
      <c r="D66" s="6" t="str">
        <f>LEFT(_ItemDescription[[#This Row],[Item + Description]],11)</f>
        <v>102-050-011</v>
      </c>
      <c r="E66" s="6" t="str">
        <f>RIGHT(_ItemDescription[[#This Row],[Item + Description]],30)</f>
        <v>FRIDGE FORK CONDIMENT FORK - A</v>
      </c>
      <c r="H66" t="s">
        <v>221</v>
      </c>
      <c r="I66" s="6" t="b">
        <f>ISNUMBER(SEARCH("PEPPER",_ItemDescription11[[#This Row],[Item + Description]]))</f>
        <v>0</v>
      </c>
    </row>
    <row r="67" spans="3:9" x14ac:dyDescent="0.45">
      <c r="C67" t="s">
        <v>222</v>
      </c>
      <c r="D67" s="6" t="str">
        <f>LEFT(_ItemDescription[[#This Row],[Item + Description]],11)</f>
        <v>102-052-005</v>
      </c>
      <c r="E67" s="6" t="str">
        <f>RIGHT(_ItemDescription[[#This Row],[Item + Description]],30)</f>
        <v>SLEEKSTOR COLLAPSIBLE LARGE 11</v>
      </c>
      <c r="H67" t="s">
        <v>222</v>
      </c>
      <c r="I67" s="6" t="b">
        <f>ISNUMBER(SEARCH("PEPPER",_ItemDescription11[[#This Row],[Item + Description]]))</f>
        <v>0</v>
      </c>
    </row>
    <row r="68" spans="3:9" x14ac:dyDescent="0.45">
      <c r="C68" t="s">
        <v>223</v>
      </c>
      <c r="D68" s="6" t="str">
        <f>LEFT(_ItemDescription[[#This Row],[Item + Description]],11)</f>
        <v>102-052-011</v>
      </c>
      <c r="E68" s="6" t="str">
        <f>RIGHT(_ItemDescription[[#This Row],[Item + Description]],30)</f>
        <v>SLEEKSTOR COLLAPSIBLE LARGE 11</v>
      </c>
      <c r="H68" t="s">
        <v>223</v>
      </c>
      <c r="I68" s="6" t="b">
        <f>ISNUMBER(SEARCH("PEPPER",_ItemDescription11[[#This Row],[Item + Description]]))</f>
        <v>0</v>
      </c>
    </row>
    <row r="69" spans="3:9" x14ac:dyDescent="0.45">
      <c r="C69" t="s">
        <v>224</v>
      </c>
      <c r="D69" s="6" t="str">
        <f>LEFT(_ItemDescription[[#This Row],[Item + Description]],11)</f>
        <v>102-053-005</v>
      </c>
      <c r="E69" s="6" t="str">
        <f>RIGHT(_ItemDescription[[#This Row],[Item + Description]],30)</f>
        <v>SLEEKSTOR COLLAPSIBLE MEASURIN</v>
      </c>
      <c r="H69" t="s">
        <v>224</v>
      </c>
      <c r="I69" s="6" t="b">
        <f>ISNUMBER(SEARCH("PEPPER",_ItemDescription11[[#This Row],[Item + Description]]))</f>
        <v>0</v>
      </c>
    </row>
    <row r="70" spans="3:9" x14ac:dyDescent="0.45">
      <c r="C70" t="s">
        <v>225</v>
      </c>
      <c r="D70" s="6" t="str">
        <f>LEFT(_ItemDescription[[#This Row],[Item + Description]],11)</f>
        <v>102-055-004</v>
      </c>
      <c r="E70" s="6" t="str">
        <f>RIGHT(_ItemDescription[[#This Row],[Item + Description]],30)</f>
        <v>04 - KIWEE KIWI TOOL - AVOCADO</v>
      </c>
      <c r="H70" t="s">
        <v>225</v>
      </c>
      <c r="I70" s="6" t="b">
        <f>ISNUMBER(SEARCH("PEPPER",_ItemDescription11[[#This Row],[Item + Description]]))</f>
        <v>0</v>
      </c>
    </row>
    <row r="71" spans="3:9" x14ac:dyDescent="0.45">
      <c r="C71" t="s">
        <v>226</v>
      </c>
      <c r="D71" s="6" t="str">
        <f>LEFT(_ItemDescription[[#This Row],[Item + Description]],11)</f>
        <v>102-060-017</v>
      </c>
      <c r="E71" s="6" t="str">
        <f>RIGHT(_ItemDescription[[#This Row],[Item + Description]],30)</f>
        <v>CORN COB HOLDERS - (4PCS) LEMO</v>
      </c>
      <c r="H71" t="s">
        <v>226</v>
      </c>
      <c r="I71" s="6" t="b">
        <f>ISNUMBER(SEARCH("PEPPER",_ItemDescription11[[#This Row],[Item + Description]]))</f>
        <v>0</v>
      </c>
    </row>
    <row r="72" spans="3:9" x14ac:dyDescent="0.45">
      <c r="C72" t="s">
        <v>227</v>
      </c>
      <c r="D72" s="6" t="str">
        <f>LEFT(_ItemDescription[[#This Row],[Item + Description]],11)</f>
        <v>102-069-005</v>
      </c>
      <c r="E72" s="6" t="str">
        <f>RIGHT(_ItemDescription[[#This Row],[Item + Description]],30)</f>
        <v>SLEEKSTOR COLLAPSIBLE MEDIUM 8</v>
      </c>
      <c r="H72" t="s">
        <v>227</v>
      </c>
      <c r="I72" s="6" t="b">
        <f>ISNUMBER(SEARCH("PEPPER",_ItemDescription11[[#This Row],[Item + Description]]))</f>
        <v>0</v>
      </c>
    </row>
    <row r="73" spans="3:9" x14ac:dyDescent="0.45">
      <c r="C73" t="s">
        <v>228</v>
      </c>
      <c r="D73" s="6" t="str">
        <f>LEFT(_ItemDescription[[#This Row],[Item + Description]],11)</f>
        <v>102-069-011</v>
      </c>
      <c r="E73" s="6" t="str">
        <f>RIGHT(_ItemDescription[[#This Row],[Item + Description]],30)</f>
        <v>SLEEKSTOR COLLAPSIBLE MEDIUM 8</v>
      </c>
      <c r="H73" t="s">
        <v>228</v>
      </c>
      <c r="I73" s="6" t="b">
        <f>ISNUMBER(SEARCH("PEPPER",_ItemDescription11[[#This Row],[Item + Description]]))</f>
        <v>0</v>
      </c>
    </row>
    <row r="74" spans="3:9" x14ac:dyDescent="0.45">
      <c r="C74" t="s">
        <v>229</v>
      </c>
      <c r="D74" s="6" t="str">
        <f>LEFT(_ItemDescription[[#This Row],[Item + Description]],11)</f>
        <v>102-078-005</v>
      </c>
      <c r="E74" s="6" t="str">
        <f>RIGHT(_ItemDescription[[#This Row],[Item + Description]],30)</f>
        <v>PALM PEELER SERRATED - CHERRY/</v>
      </c>
      <c r="H74" t="s">
        <v>229</v>
      </c>
      <c r="I74" s="6" t="b">
        <f>ISNUMBER(SEARCH("PEPPER",_ItemDescription11[[#This Row],[Item + Description]]))</f>
        <v>0</v>
      </c>
    </row>
    <row r="75" spans="3:9" x14ac:dyDescent="0.45">
      <c r="C75" t="s">
        <v>230</v>
      </c>
      <c r="D75" s="6" t="str">
        <f>LEFT(_ItemDescription[[#This Row],[Item + Description]],11)</f>
        <v>102-078-011</v>
      </c>
      <c r="E75" s="6" t="str">
        <f>RIGHT(_ItemDescription[[#This Row],[Item + Description]],30)</f>
        <v>PALM PEELER SERRATED - ARUGULA</v>
      </c>
      <c r="H75" t="s">
        <v>230</v>
      </c>
      <c r="I75" s="6" t="b">
        <f>ISNUMBER(SEARCH("PEPPER",_ItemDescription11[[#This Row],[Item + Description]]))</f>
        <v>0</v>
      </c>
    </row>
    <row r="76" spans="3:9" x14ac:dyDescent="0.45">
      <c r="C76" t="s">
        <v>231</v>
      </c>
      <c r="D76" s="6" t="str">
        <f>LEFT(_ItemDescription[[#This Row],[Item + Description]],11)</f>
        <v>102-079-037</v>
      </c>
      <c r="E76" s="6" t="str">
        <f>RIGHT(_ItemDescription[[#This Row],[Item + Description]],30)</f>
        <v>CDU PALM PEELER SERRATED (12 P</v>
      </c>
      <c r="H76" t="s">
        <v>231</v>
      </c>
      <c r="I76" s="6" t="b">
        <f>ISNUMBER(SEARCH("PEPPER",_ItemDescription11[[#This Row],[Item + Description]]))</f>
        <v>0</v>
      </c>
    </row>
    <row r="77" spans="3:9" x14ac:dyDescent="0.45">
      <c r="C77" t="s">
        <v>232</v>
      </c>
      <c r="D77" s="6" t="str">
        <f>LEFT(_ItemDescription[[#This Row],[Item + Description]],11)</f>
        <v>102-099-023</v>
      </c>
      <c r="E77" s="6" t="str">
        <f>RIGHT(_ItemDescription[[#This Row],[Item + Description]],30)</f>
        <v>JUICESTER CITRUS JUICER - CLEA</v>
      </c>
      <c r="H77" t="s">
        <v>232</v>
      </c>
      <c r="I77" s="6" t="b">
        <f>ISNUMBER(SEARCH("PEPPER",_ItemDescription11[[#This Row],[Item + Description]]))</f>
        <v>0</v>
      </c>
    </row>
    <row r="78" spans="3:9" x14ac:dyDescent="0.45">
      <c r="C78" t="s">
        <v>233</v>
      </c>
      <c r="D78" s="6" t="str">
        <f>LEFT(_ItemDescription[[#This Row],[Item + Description]],11)</f>
        <v>102-105-100</v>
      </c>
      <c r="E78" s="6" t="str">
        <f>RIGHT(_ItemDescription[[#This Row],[Item + Description]],30)</f>
        <v>CDU BAG CLIP (30PCS)(3PC/COLOR</v>
      </c>
      <c r="H78" t="s">
        <v>233</v>
      </c>
      <c r="I78" s="6" t="b">
        <f>ISNUMBER(SEARCH("PEPPER",_ItemDescription11[[#This Row],[Item + Description]]))</f>
        <v>0</v>
      </c>
    </row>
    <row r="79" spans="3:9" x14ac:dyDescent="0.45">
      <c r="C79" t="s">
        <v>234</v>
      </c>
      <c r="D79" s="6" t="str">
        <f>LEFT(_ItemDescription[[#This Row],[Item + Description]],11)</f>
        <v>102-124-005</v>
      </c>
      <c r="E79" s="6" t="str">
        <f>RIGHT(_ItemDescription[[#This Row],[Item + Description]],30)</f>
        <v>SLEEKSTOR VEGGISTEAM  11 SILIC</v>
      </c>
      <c r="H79" t="s">
        <v>234</v>
      </c>
      <c r="I79" s="6" t="b">
        <f>ISNUMBER(SEARCH("PEPPER",_ItemDescription11[[#This Row],[Item + Description]]))</f>
        <v>0</v>
      </c>
    </row>
    <row r="80" spans="3:9" x14ac:dyDescent="0.45">
      <c r="C80" t="s">
        <v>235</v>
      </c>
      <c r="D80" s="6" t="str">
        <f>LEFT(_ItemDescription[[#This Row],[Item + Description]],11)</f>
        <v>102-124-011</v>
      </c>
      <c r="E80" s="6" t="str">
        <f>RIGHT(_ItemDescription[[#This Row],[Item + Description]],30)</f>
        <v>SLEEKSTOR VEGGISTEAM 11 SILICO</v>
      </c>
      <c r="H80" t="s">
        <v>235</v>
      </c>
      <c r="I80" s="6" t="b">
        <f>ISNUMBER(SEARCH("PEPPER",_ItemDescription11[[#This Row],[Item + Description]]))</f>
        <v>0</v>
      </c>
    </row>
    <row r="81" spans="3:9" x14ac:dyDescent="0.45">
      <c r="C81" t="s">
        <v>236</v>
      </c>
      <c r="D81" s="6" t="str">
        <f>LEFT(_ItemDescription[[#This Row],[Item + Description]],11)</f>
        <v>102-125-133</v>
      </c>
      <c r="E81" s="6" t="str">
        <f>RIGHT(_ItemDescription[[#This Row],[Item + Description]],30)</f>
        <v>GARLIC ZOOM - LIGHT BLUE/MERIN</v>
      </c>
      <c r="H81" t="s">
        <v>236</v>
      </c>
      <c r="I81" s="6" t="b">
        <f>ISNUMBER(SEARCH("PEPPER",_ItemDescription11[[#This Row],[Item + Description]]))</f>
        <v>0</v>
      </c>
    </row>
    <row r="82" spans="3:9" x14ac:dyDescent="0.45">
      <c r="C82" t="s">
        <v>237</v>
      </c>
      <c r="D82" s="6" t="str">
        <f>LEFT(_ItemDescription[[#This Row],[Item + Description]],11)</f>
        <v>102-128-011</v>
      </c>
      <c r="E82" s="6" t="str">
        <f>RIGHT(_ItemDescription[[#This Row],[Item + Description]],30)</f>
        <v>-011 - GARLICZOOM XL - ARUGULA</v>
      </c>
      <c r="H82" t="s">
        <v>237</v>
      </c>
      <c r="I82" s="6" t="b">
        <f>ISNUMBER(SEARCH("PEPPER",_ItemDescription11[[#This Row],[Item + Description]]))</f>
        <v>0</v>
      </c>
    </row>
    <row r="83" spans="3:9" x14ac:dyDescent="0.45">
      <c r="C83" t="s">
        <v>238</v>
      </c>
      <c r="D83" s="6" t="str">
        <f>LEFT(_ItemDescription[[#This Row],[Item + Description]],11)</f>
        <v>102-129-002</v>
      </c>
      <c r="E83" s="6" t="str">
        <f>RIGHT(_ItemDescription[[#This Row],[Item + Description]],30)</f>
        <v>CDU GARLICZOOM XL (9 PCS) - AV</v>
      </c>
      <c r="H83" t="s">
        <v>238</v>
      </c>
      <c r="I83" s="6" t="b">
        <f>ISNUMBER(SEARCH("PEPPER",_ItemDescription11[[#This Row],[Item + Description]]))</f>
        <v>0</v>
      </c>
    </row>
    <row r="84" spans="3:9" x14ac:dyDescent="0.45">
      <c r="C84" t="s">
        <v>239</v>
      </c>
      <c r="D84" s="6" t="str">
        <f>LEFT(_ItemDescription[[#This Row],[Item + Description]],11)</f>
        <v>102-138-005</v>
      </c>
      <c r="E84" s="6" t="str">
        <f>RIGHT(_ItemDescription[[#This Row],[Item + Description]],30)</f>
        <v>STEMGEM STRAWBERRY STEM REMOVE</v>
      </c>
      <c r="H84" t="s">
        <v>239</v>
      </c>
      <c r="I84" s="6" t="b">
        <f>ISNUMBER(SEARCH("PEPPER",_ItemDescription11[[#This Row],[Item + Description]]))</f>
        <v>0</v>
      </c>
    </row>
    <row r="85" spans="3:9" x14ac:dyDescent="0.45">
      <c r="C85" t="s">
        <v>240</v>
      </c>
      <c r="D85" s="6" t="str">
        <f>LEFT(_ItemDescription[[#This Row],[Item + Description]],11)</f>
        <v>102-142-011</v>
      </c>
      <c r="E85" s="6" t="str">
        <f>RIGHT(_ItemDescription[[#This Row],[Item + Description]],30)</f>
        <v xml:space="preserve"> BEANSLICE GREEN BEAN SLICER -</v>
      </c>
      <c r="H85" t="s">
        <v>240</v>
      </c>
      <c r="I85" s="6" t="b">
        <f>ISNUMBER(SEARCH("PEPPER",_ItemDescription11[[#This Row],[Item + Description]]))</f>
        <v>0</v>
      </c>
    </row>
    <row r="86" spans="3:9" x14ac:dyDescent="0.45">
      <c r="C86" t="s">
        <v>241</v>
      </c>
      <c r="D86" s="6" t="str">
        <f>LEFT(_ItemDescription[[#This Row],[Item + Description]],11)</f>
        <v>102-143-005</v>
      </c>
      <c r="E86" s="6" t="str">
        <f>RIGHT(_ItemDescription[[#This Row],[Item + Description]],30)</f>
        <v>STRAWBERRY SLICESTER HAND-HELD</v>
      </c>
      <c r="H86" t="s">
        <v>241</v>
      </c>
      <c r="I86" s="6" t="b">
        <f>ISNUMBER(SEARCH("PEPPER",_ItemDescription11[[#This Row],[Item + Description]]))</f>
        <v>0</v>
      </c>
    </row>
    <row r="87" spans="3:9" x14ac:dyDescent="0.45">
      <c r="C87" t="s">
        <v>242</v>
      </c>
      <c r="D87" s="6" t="str">
        <f>LEFT(_ItemDescription[[#This Row],[Item + Description]],11)</f>
        <v>102-145-005</v>
      </c>
      <c r="E87" s="6" t="str">
        <f>RIGHT(_ItemDescription[[#This Row],[Item + Description]],30)</f>
        <v>CDU STEMGEM STRAWBERRY STEM RE</v>
      </c>
      <c r="H87" t="s">
        <v>242</v>
      </c>
      <c r="I87" s="6" t="b">
        <f>ISNUMBER(SEARCH("PEPPER",_ItemDescription11[[#This Row],[Item + Description]]))</f>
        <v>0</v>
      </c>
    </row>
    <row r="88" spans="3:9" x14ac:dyDescent="0.45">
      <c r="C88" t="s">
        <v>243</v>
      </c>
      <c r="D88" s="6" t="str">
        <f>LEFT(_ItemDescription[[#This Row],[Item + Description]],11)</f>
        <v>102-146-003</v>
      </c>
      <c r="E88" s="6" t="str">
        <f>RIGHT(_ItemDescription[[#This Row],[Item + Description]],30)</f>
        <v>FLEXICADO AVOCADO SLICER - STA</v>
      </c>
      <c r="H88" t="s">
        <v>243</v>
      </c>
      <c r="I88" s="6" t="b">
        <f>ISNUMBER(SEARCH("PEPPER",_ItemDescription11[[#This Row],[Item + Description]]))</f>
        <v>0</v>
      </c>
    </row>
    <row r="89" spans="3:9" x14ac:dyDescent="0.45">
      <c r="C89" t="s">
        <v>244</v>
      </c>
      <c r="D89" s="6" t="str">
        <f>LEFT(_ItemDescription[[#This Row],[Item + Description]],11)</f>
        <v>102-149-001</v>
      </c>
      <c r="E89" s="6" t="str">
        <f>RIGHT(_ItemDescription[[#This Row],[Item + Description]],30)</f>
        <v>FRESHFORCE BAR JUICER - (WS CO</v>
      </c>
      <c r="H89" t="s">
        <v>244</v>
      </c>
      <c r="I89" s="6" t="b">
        <f>ISNUMBER(SEARCH("PEPPER",_ItemDescription11[[#This Row],[Item + Description]]))</f>
        <v>0</v>
      </c>
    </row>
    <row r="90" spans="3:9" x14ac:dyDescent="0.45">
      <c r="C90" t="s">
        <v>245</v>
      </c>
      <c r="D90" s="6" t="str">
        <f>LEFT(_ItemDescription[[#This Row],[Item + Description]],11)</f>
        <v>102-150-001</v>
      </c>
      <c r="E90" s="6" t="str">
        <f>RIGHT(_ItemDescription[[#This Row],[Item + Description]],30)</f>
        <v>EZ SQUEEZE CAN OPENER - BLACK/</v>
      </c>
      <c r="H90" t="s">
        <v>245</v>
      </c>
      <c r="I90" s="6" t="b">
        <f>ISNUMBER(SEARCH("PEPPER",_ItemDescription11[[#This Row],[Item + Description]]))</f>
        <v>0</v>
      </c>
    </row>
    <row r="91" spans="3:9" x14ac:dyDescent="0.45">
      <c r="C91" t="s">
        <v>246</v>
      </c>
      <c r="D91" s="6" t="str">
        <f>LEFT(_ItemDescription[[#This Row],[Item + Description]],11)</f>
        <v>102-154-017</v>
      </c>
      <c r="E91" s="6" t="str">
        <f>RIGHT(_ItemDescription[[#This Row],[Item + Description]],30)</f>
        <v>PALMZIPPER CORN STRIPPER- LEMO</v>
      </c>
      <c r="H91" t="s">
        <v>246</v>
      </c>
      <c r="I91" s="6" t="b">
        <f>ISNUMBER(SEARCH("PEPPER",_ItemDescription11[[#This Row],[Item + Description]]))</f>
        <v>0</v>
      </c>
    </row>
    <row r="92" spans="3:9" x14ac:dyDescent="0.45">
      <c r="C92" t="s">
        <v>247</v>
      </c>
      <c r="D92" s="6" t="str">
        <f>LEFT(_ItemDescription[[#This Row],[Item + Description]],11)</f>
        <v>102-156-076</v>
      </c>
      <c r="E92" s="6" t="str">
        <f>RIGHT(_ItemDescription[[#This Row],[Item + Description]],30)</f>
        <v>- CDU PALMZIPPER CORN STRIPPER</v>
      </c>
      <c r="H92" t="s">
        <v>247</v>
      </c>
      <c r="I92" s="6" t="b">
        <f>ISNUMBER(SEARCH("PEPPER",_ItemDescription11[[#This Row],[Item + Description]]))</f>
        <v>0</v>
      </c>
    </row>
    <row r="93" spans="3:9" x14ac:dyDescent="0.45">
      <c r="C93" t="s">
        <v>248</v>
      </c>
      <c r="D93" s="6" t="str">
        <f>LEFT(_ItemDescription[[#This Row],[Item + Description]],11)</f>
        <v>102-157-001</v>
      </c>
      <c r="E93" s="6" t="str">
        <f>RIGHT(_ItemDescription[[#This Row],[Item + Description]],30)</f>
        <v>FRESHFORCE POTATO PRESS (RICER</v>
      </c>
      <c r="H93" t="s">
        <v>248</v>
      </c>
      <c r="I93" s="6" t="b">
        <f>ISNUMBER(SEARCH("PEPPER",_ItemDescription11[[#This Row],[Item + Description]]))</f>
        <v>0</v>
      </c>
    </row>
    <row r="94" spans="3:9" x14ac:dyDescent="0.45">
      <c r="C94" t="s">
        <v>249</v>
      </c>
      <c r="D94" s="6" t="str">
        <f>LEFT(_ItemDescription[[#This Row],[Item + Description]],11)</f>
        <v>102-159-017</v>
      </c>
      <c r="E94" s="6" t="str">
        <f>RIGHT(_ItemDescription[[#This Row],[Item + Description]],30)</f>
        <v>FRESHFORCE CITRUS JUICER - LEM</v>
      </c>
      <c r="H94" t="s">
        <v>249</v>
      </c>
      <c r="I94" s="6" t="b">
        <f>ISNUMBER(SEARCH("PEPPER",_ItemDescription11[[#This Row],[Item + Description]]))</f>
        <v>0</v>
      </c>
    </row>
    <row r="95" spans="3:9" x14ac:dyDescent="0.45">
      <c r="C95" t="s">
        <v>250</v>
      </c>
      <c r="D95" s="6" t="str">
        <f>LEFT(_ItemDescription[[#This Row],[Item + Description]],11)</f>
        <v>102-159-018</v>
      </c>
      <c r="E95" s="6" t="str">
        <f>RIGHT(_ItemDescription[[#This Row],[Item + Description]],30)</f>
        <v>FRESHFORCE CITRUS JUICER - LIM</v>
      </c>
      <c r="H95" t="s">
        <v>250</v>
      </c>
      <c r="I95" s="6" t="b">
        <f>ISNUMBER(SEARCH("PEPPER",_ItemDescription11[[#This Row],[Item + Description]]))</f>
        <v>0</v>
      </c>
    </row>
    <row r="96" spans="3:9" x14ac:dyDescent="0.45">
      <c r="C96" t="s">
        <v>251</v>
      </c>
      <c r="D96" s="6" t="str">
        <f>LEFT(_ItemDescription[[#This Row],[Item + Description]],11)</f>
        <v>102-160-077</v>
      </c>
      <c r="E96" s="6" t="str">
        <f>RIGHT(_ItemDescription[[#This Row],[Item + Description]],30)</f>
        <v xml:space="preserve"> - CDU EZ SQUEEZE CAN OPENER (</v>
      </c>
      <c r="H96" t="s">
        <v>251</v>
      </c>
      <c r="I96" s="6" t="b">
        <f>ISNUMBER(SEARCH("PEPPER",_ItemDescription11[[#This Row],[Item + Description]]))</f>
        <v>0</v>
      </c>
    </row>
    <row r="97" spans="3:9" x14ac:dyDescent="0.45">
      <c r="C97" t="s">
        <v>252</v>
      </c>
      <c r="D97" s="6" t="str">
        <f>LEFT(_ItemDescription[[#This Row],[Item + Description]],11)</f>
        <v>102-174-005</v>
      </c>
      <c r="E97" s="6" t="str">
        <f>RIGHT(_ItemDescription[[#This Row],[Item + Description]],30)</f>
        <v>WISECRACKER CRAB CRACKER - RED</v>
      </c>
      <c r="H97" t="s">
        <v>252</v>
      </c>
      <c r="I97" s="6" t="b">
        <f>ISNUMBER(SEARCH("PEPPER",_ItemDescription11[[#This Row],[Item + Description]]))</f>
        <v>0</v>
      </c>
    </row>
    <row r="98" spans="3:9" x14ac:dyDescent="0.45">
      <c r="C98" t="s">
        <v>253</v>
      </c>
      <c r="D98" s="6" t="str">
        <f>LEFT(_ItemDescription[[#This Row],[Item + Description]],11)</f>
        <v>102-175-009</v>
      </c>
      <c r="E98" s="6" t="str">
        <f>RIGHT(_ItemDescription[[#This Row],[Item + Description]],30)</f>
        <v>MUSHROOM SLICESTER HAND-HELD S</v>
      </c>
      <c r="H98" t="s">
        <v>253</v>
      </c>
      <c r="I98" s="6" t="b">
        <f>ISNUMBER(SEARCH("PEPPER",_ItemDescription11[[#This Row],[Item + Description]]))</f>
        <v>0</v>
      </c>
    </row>
    <row r="99" spans="3:9" x14ac:dyDescent="0.45">
      <c r="C99" t="s">
        <v>254</v>
      </c>
      <c r="D99" s="6" t="str">
        <f>LEFT(_ItemDescription[[#This Row],[Item + Description]],11)</f>
        <v>102-184-005</v>
      </c>
      <c r="E99" s="6" t="str">
        <f>RIGHT(_ItemDescription[[#This Row],[Item + Description]],30)</f>
        <v>HIGHTAILER SHRIMP DEVEINER - R</v>
      </c>
      <c r="H99" t="s">
        <v>254</v>
      </c>
      <c r="I99" s="6" t="b">
        <f>ISNUMBER(SEARCH("PEPPER",_ItemDescription11[[#This Row],[Item + Description]]))</f>
        <v>0</v>
      </c>
    </row>
    <row r="100" spans="3:9" x14ac:dyDescent="0.45">
      <c r="C100" t="s">
        <v>255</v>
      </c>
      <c r="D100" s="6" t="str">
        <f>LEFT(_ItemDescription[[#This Row],[Item + Description]],11)</f>
        <v>102-198-104</v>
      </c>
      <c r="E100" s="6" t="str">
        <f>RIGHT(_ItemDescription[[#This Row],[Item + Description]],30)</f>
        <v>TEA INFUSER AND SAUCER - MELON</v>
      </c>
      <c r="H100" t="s">
        <v>255</v>
      </c>
      <c r="I100" s="6" t="b">
        <f>ISNUMBER(SEARCH("PEPPER",_ItemDescription11[[#This Row],[Item + Description]]))</f>
        <v>0</v>
      </c>
    </row>
    <row r="101" spans="3:9" x14ac:dyDescent="0.45">
      <c r="C101" t="s">
        <v>256</v>
      </c>
      <c r="D101" s="6" t="str">
        <f>LEFT(_ItemDescription[[#This Row],[Item + Description]],11)</f>
        <v>102-202-104</v>
      </c>
      <c r="E101" s="6" t="str">
        <f>RIGHT(_ItemDescription[[#This Row],[Item + Description]],30)</f>
        <v>-202-104 - TEALEAF TEA INFUSER</v>
      </c>
      <c r="H101" t="s">
        <v>256</v>
      </c>
      <c r="I101" s="6" t="b">
        <f>ISNUMBER(SEARCH("PEPPER",_ItemDescription11[[#This Row],[Item + Description]]))</f>
        <v>0</v>
      </c>
    </row>
    <row r="102" spans="3:9" x14ac:dyDescent="0.45">
      <c r="C102" t="s">
        <v>257</v>
      </c>
      <c r="D102" s="6" t="str">
        <f>LEFT(_ItemDescription[[#This Row],[Item + Description]],11)</f>
        <v>102-205-017</v>
      </c>
      <c r="E102" s="6" t="str">
        <f>RIGHT(_ItemDescription[[#This Row],[Item + Description]],30)</f>
        <v xml:space="preserve"> BANANZA BANANA SLICER - LEMON</v>
      </c>
      <c r="H102" t="s">
        <v>257</v>
      </c>
      <c r="I102" s="6" t="b">
        <f>ISNUMBER(SEARCH("PEPPER",_ItemDescription11[[#This Row],[Item + Description]]))</f>
        <v>0</v>
      </c>
    </row>
    <row r="103" spans="3:9" x14ac:dyDescent="0.45">
      <c r="C103" t="s">
        <v>258</v>
      </c>
      <c r="D103" s="6" t="str">
        <f>LEFT(_ItemDescription[[#This Row],[Item + Description]],11)</f>
        <v>102-210-005</v>
      </c>
      <c r="E103" s="6" t="str">
        <f>RIGHT(_ItemDescription[[#This Row],[Item + Description]],30)</f>
        <v>STRAWBERRY SHORTCUT SET PROGRA</v>
      </c>
      <c r="H103" t="s">
        <v>258</v>
      </c>
      <c r="I103" s="6" t="b">
        <f>ISNUMBER(SEARCH("PEPPER",_ItemDescription11[[#This Row],[Item + Description]]))</f>
        <v>0</v>
      </c>
    </row>
    <row r="104" spans="3:9" x14ac:dyDescent="0.45">
      <c r="C104" t="s">
        <v>259</v>
      </c>
      <c r="D104" s="6" t="str">
        <f>LEFT(_ItemDescription[[#This Row],[Item + Description]],11)</f>
        <v>102-228-009</v>
      </c>
      <c r="E104" s="6" t="str">
        <f>RIGHT(_ItemDescription[[#This Row],[Item + Description]],30)</f>
        <v>009 - GARLIC SLICER - MERINGUE</v>
      </c>
      <c r="H104" t="s">
        <v>259</v>
      </c>
      <c r="I104" s="6" t="b">
        <f>ISNUMBER(SEARCH("PEPPER",_ItemDescription11[[#This Row],[Item + Description]]))</f>
        <v>0</v>
      </c>
    </row>
    <row r="105" spans="3:9" x14ac:dyDescent="0.45">
      <c r="C105" t="s">
        <v>260</v>
      </c>
      <c r="D105" s="6" t="str">
        <f>LEFT(_ItemDescription[[#This Row],[Item + Description]],11)</f>
        <v>102-228-139</v>
      </c>
      <c r="E105" s="6" t="str">
        <f>RIGHT(_ItemDescription[[#This Row],[Item + Description]],30)</f>
        <v>MARTHA STEWART GARLIC SLICER -</v>
      </c>
      <c r="H105" t="s">
        <v>260</v>
      </c>
      <c r="I105" s="6" t="b">
        <f>ISNUMBER(SEARCH("PEPPER",_ItemDescription11[[#This Row],[Item + Description]]))</f>
        <v>0</v>
      </c>
    </row>
    <row r="106" spans="3:9" x14ac:dyDescent="0.45">
      <c r="C106" t="s">
        <v>261</v>
      </c>
      <c r="D106" s="6" t="str">
        <f>LEFT(_ItemDescription[[#This Row],[Item + Description]],11)</f>
        <v>102-233-108</v>
      </c>
      <c r="E106" s="6" t="str">
        <f>RIGHT(_ItemDescription[[#This Row],[Item + Description]],30)</f>
        <v>CDU BANANZA BANANA SLICER - LE</v>
      </c>
      <c r="H106" t="s">
        <v>261</v>
      </c>
      <c r="I106" s="6" t="b">
        <f>ISNUMBER(SEARCH("PEPPER",_ItemDescription11[[#This Row],[Item + Description]]))</f>
        <v>0</v>
      </c>
    </row>
    <row r="107" spans="3:9" x14ac:dyDescent="0.45">
      <c r="C107" t="s">
        <v>262</v>
      </c>
      <c r="D107" s="6" t="str">
        <f>LEFT(_ItemDescription[[#This Row],[Item + Description]],11)</f>
        <v>102-233-428</v>
      </c>
      <c r="E107" s="6" t="str">
        <f>RIGHT(_ItemDescription[[#This Row],[Item + Description]],30)</f>
        <v>CDU BANANZA BANANA SLICER - MS</v>
      </c>
      <c r="H107" t="s">
        <v>262</v>
      </c>
      <c r="I107" s="6" t="b">
        <f>ISNUMBER(SEARCH("PEPPER",_ItemDescription11[[#This Row],[Item + Description]]))</f>
        <v>0</v>
      </c>
    </row>
    <row r="108" spans="3:9" x14ac:dyDescent="0.45">
      <c r="C108" t="s">
        <v>263</v>
      </c>
      <c r="D108" s="6" t="str">
        <f>LEFT(_ItemDescription[[#This Row],[Item + Description]],11)</f>
        <v>102-236-005</v>
      </c>
      <c r="E108" s="6" t="str">
        <f>RIGHT(_ItemDescription[[#This Row],[Item + Description]],30)</f>
        <v>CDU QUICKPIT CHERRY PITTER (10</v>
      </c>
      <c r="H108" t="s">
        <v>263</v>
      </c>
      <c r="I108" s="6" t="b">
        <f>ISNUMBER(SEARCH("PEPPER",_ItemDescription11[[#This Row],[Item + Description]]))</f>
        <v>0</v>
      </c>
    </row>
    <row r="109" spans="3:9" x14ac:dyDescent="0.45">
      <c r="C109" t="s">
        <v>264</v>
      </c>
      <c r="D109" s="6" t="str">
        <f>LEFT(_ItemDescription[[#This Row],[Item + Description]],11)</f>
        <v>102-238-001</v>
      </c>
      <c r="E109" s="6" t="str">
        <f>RIGHT(_ItemDescription[[#This Row],[Item + Description]],30)</f>
        <v>FRESHFORCE GARLIC PRESS - BLAC</v>
      </c>
      <c r="H109" t="s">
        <v>264</v>
      </c>
      <c r="I109" s="6" t="b">
        <f>ISNUMBER(SEARCH("PEPPER",_ItemDescription11[[#This Row],[Item + Description]]))</f>
        <v>0</v>
      </c>
    </row>
    <row r="110" spans="3:9" x14ac:dyDescent="0.45">
      <c r="C110" t="s">
        <v>265</v>
      </c>
      <c r="D110" s="6" t="str">
        <f>LEFT(_ItemDescription[[#This Row],[Item + Description]],11)</f>
        <v>102-239-005</v>
      </c>
      <c r="E110" s="6" t="str">
        <f>RIGHT(_ItemDescription[[#This Row],[Item + Description]],30)</f>
        <v xml:space="preserve"> - VEGGICHOP - CHERRY/MERINGUE</v>
      </c>
      <c r="H110" t="s">
        <v>265</v>
      </c>
      <c r="I110" s="6" t="b">
        <f>ISNUMBER(SEARCH("PEPPER",_ItemDescription11[[#This Row],[Item + Description]]))</f>
        <v>0</v>
      </c>
    </row>
    <row r="111" spans="3:9" x14ac:dyDescent="0.45">
      <c r="C111" t="s">
        <v>266</v>
      </c>
      <c r="D111" s="6" t="str">
        <f>LEFT(_ItemDescription[[#This Row],[Item + Description]],11)</f>
        <v>102-239-011</v>
      </c>
      <c r="E111" s="6" t="str">
        <f>RIGHT(_ItemDescription[[#This Row],[Item + Description]],30)</f>
        <v>- VEGGICHOP - ARUGULA/MERINGUE</v>
      </c>
      <c r="H111" t="s">
        <v>266</v>
      </c>
      <c r="I111" s="6" t="b">
        <f>ISNUMBER(SEARCH("PEPPER",_ItemDescription11[[#This Row],[Item + Description]]))</f>
        <v>0</v>
      </c>
    </row>
    <row r="112" spans="3:9" x14ac:dyDescent="0.45">
      <c r="C112" t="s">
        <v>267</v>
      </c>
      <c r="D112" s="6" t="str">
        <f>LEFT(_ItemDescription[[#This Row],[Item + Description]],11)</f>
        <v>102-241-005</v>
      </c>
      <c r="E112" s="6" t="str">
        <f>RIGHT(_ItemDescription[[#This Row],[Item + Description]],30)</f>
        <v>QUICKPIT CHERRY PITTER - CHERR</v>
      </c>
      <c r="H112" t="s">
        <v>267</v>
      </c>
      <c r="I112" s="6" t="b">
        <f>ISNUMBER(SEARCH("PEPPER",_ItemDescription11[[#This Row],[Item + Description]]))</f>
        <v>0</v>
      </c>
    </row>
    <row r="113" spans="3:9" x14ac:dyDescent="0.45">
      <c r="C113" t="s">
        <v>268</v>
      </c>
      <c r="D113" s="6" t="str">
        <f>LEFT(_ItemDescription[[#This Row],[Item + Description]],11)</f>
        <v>102-250-005</v>
      </c>
      <c r="E113" s="6" t="str">
        <f>RIGHT(_ItemDescription[[#This Row],[Item + Description]],30)</f>
        <v>SLEEKSTOR PINCH &amp; POUR COLLAPS</v>
      </c>
      <c r="H113" t="s">
        <v>268</v>
      </c>
      <c r="I113" s="6" t="b">
        <f>ISNUMBER(SEARCH("PEPPER",_ItemDescription11[[#This Row],[Item + Description]]))</f>
        <v>0</v>
      </c>
    </row>
    <row r="114" spans="3:9" x14ac:dyDescent="0.45">
      <c r="C114" t="s">
        <v>269</v>
      </c>
      <c r="D114" s="6" t="str">
        <f>LEFT(_ItemDescription[[#This Row],[Item + Description]],11)</f>
        <v>102-250-011</v>
      </c>
      <c r="E114" s="6" t="str">
        <f>RIGHT(_ItemDescription[[#This Row],[Item + Description]],30)</f>
        <v>SLEEKSTOR PINCH &amp; POUR COLLAPS</v>
      </c>
      <c r="H114" t="s">
        <v>269</v>
      </c>
      <c r="I114" s="6" t="b">
        <f>ISNUMBER(SEARCH("PEPPER",_ItemDescription11[[#This Row],[Item + Description]]))</f>
        <v>0</v>
      </c>
    </row>
    <row r="115" spans="3:9" x14ac:dyDescent="0.45">
      <c r="C115" t="s">
        <v>270</v>
      </c>
      <c r="D115" s="6" t="str">
        <f>LEFT(_ItemDescription[[#This Row],[Item + Description]],11)</f>
        <v>102-250-121</v>
      </c>
      <c r="E115" s="6" t="str">
        <f>RIGHT(_ItemDescription[[#This Row],[Item + Description]],30)</f>
        <v>SLEEKSTOR PINCH &amp; POUR COLLAPS</v>
      </c>
      <c r="H115" t="s">
        <v>270</v>
      </c>
      <c r="I115" s="6" t="b">
        <f>ISNUMBER(SEARCH("PEPPER",_ItemDescription11[[#This Row],[Item + Description]]))</f>
        <v>0</v>
      </c>
    </row>
    <row r="116" spans="3:9" x14ac:dyDescent="0.45">
      <c r="C116" t="s">
        <v>271</v>
      </c>
      <c r="D116" s="6" t="str">
        <f>LEFT(_ItemDescription[[#This Row],[Item + Description]],11)</f>
        <v>102-250-179</v>
      </c>
      <c r="E116" s="6" t="str">
        <f>RIGHT(_ItemDescription[[#This Row],[Item + Description]],30)</f>
        <v>SLEEKSTOR PINCH &amp; POUR COLLAPS</v>
      </c>
      <c r="H116" t="s">
        <v>271</v>
      </c>
      <c r="I116" s="6" t="b">
        <f>ISNUMBER(SEARCH("PEPPER",_ItemDescription11[[#This Row],[Item + Description]]))</f>
        <v>0</v>
      </c>
    </row>
    <row r="117" spans="3:9" x14ac:dyDescent="0.45">
      <c r="C117" t="s">
        <v>272</v>
      </c>
      <c r="D117" s="6" t="str">
        <f>LEFT(_ItemDescription[[#This Row],[Item + Description]],11)</f>
        <v>102-251-005</v>
      </c>
      <c r="E117" s="6" t="str">
        <f>RIGHT(_ItemDescription[[#This Row],[Item + Description]],30)</f>
        <v>SLEEKSTOR NESTING SPOONS - CHE</v>
      </c>
      <c r="H117" t="s">
        <v>272</v>
      </c>
      <c r="I117" s="6" t="b">
        <f>ISNUMBER(SEARCH("PEPPER",_ItemDescription11[[#This Row],[Item + Description]]))</f>
        <v>0</v>
      </c>
    </row>
    <row r="118" spans="3:9" x14ac:dyDescent="0.45">
      <c r="C118" t="s">
        <v>273</v>
      </c>
      <c r="D118" s="6" t="str">
        <f>LEFT(_ItemDescription[[#This Row],[Item + Description]],11)</f>
        <v>102-251-121</v>
      </c>
      <c r="E118" s="6" t="str">
        <f>RIGHT(_ItemDescription[[#This Row],[Item + Description]],30)</f>
        <v>SLEEKSTOR NESTING SPOONS - TON</v>
      </c>
      <c r="H118" t="s">
        <v>273</v>
      </c>
      <c r="I118" s="6" t="b">
        <f>ISNUMBER(SEARCH("PEPPER",_ItemDescription11[[#This Row],[Item + Description]]))</f>
        <v>0</v>
      </c>
    </row>
    <row r="119" spans="3:9" x14ac:dyDescent="0.45">
      <c r="C119" t="s">
        <v>274</v>
      </c>
      <c r="D119" s="6" t="str">
        <f>LEFT(_ItemDescription[[#This Row],[Item + Description]],11)</f>
        <v>102-251-179</v>
      </c>
      <c r="E119" s="6" t="str">
        <f>RIGHT(_ItemDescription[[#This Row],[Item + Description]],30)</f>
        <v>SLEEKSTOR MEASURING SPOONS - O</v>
      </c>
      <c r="H119" t="s">
        <v>274</v>
      </c>
      <c r="I119" s="6" t="b">
        <f>ISNUMBER(SEARCH("PEPPER",_ItemDescription11[[#This Row],[Item + Description]]))</f>
        <v>0</v>
      </c>
    </row>
    <row r="120" spans="3:9" x14ac:dyDescent="0.45">
      <c r="C120" t="s">
        <v>275</v>
      </c>
      <c r="D120" s="6" t="str">
        <f>LEFT(_ItemDescription[[#This Row],[Item + Description]],11)</f>
        <v>102-253-005</v>
      </c>
      <c r="E120" s="6" t="str">
        <f>RIGHT(_ItemDescription[[#This Row],[Item + Description]],30)</f>
        <v>SLEEKSTOR PINCH &amp; POUR PREP BO</v>
      </c>
      <c r="H120" t="s">
        <v>275</v>
      </c>
      <c r="I120" s="6" t="b">
        <f>ISNUMBER(SEARCH("PEPPER",_ItemDescription11[[#This Row],[Item + Description]]))</f>
        <v>0</v>
      </c>
    </row>
    <row r="121" spans="3:9" x14ac:dyDescent="0.45">
      <c r="C121" t="s">
        <v>276</v>
      </c>
      <c r="D121" s="6" t="str">
        <f>LEFT(_ItemDescription[[#This Row],[Item + Description]],11)</f>
        <v>102-253-011</v>
      </c>
      <c r="E121" s="6" t="str">
        <f>RIGHT(_ItemDescription[[#This Row],[Item + Description]],30)</f>
        <v>SLEEKSTOR PINCH &amp; POUR PREP BO</v>
      </c>
      <c r="H121" t="s">
        <v>276</v>
      </c>
      <c r="I121" s="6" t="b">
        <f>ISNUMBER(SEARCH("PEPPER",_ItemDescription11[[#This Row],[Item + Description]]))</f>
        <v>0</v>
      </c>
    </row>
    <row r="122" spans="3:9" x14ac:dyDescent="0.45">
      <c r="C122" t="s">
        <v>277</v>
      </c>
      <c r="D122" s="6" t="str">
        <f>LEFT(_ItemDescription[[#This Row],[Item + Description]],11)</f>
        <v>102-253-095</v>
      </c>
      <c r="E122" s="6" t="str">
        <f>RIGHT(_ItemDescription[[#This Row],[Item + Description]],30)</f>
        <v>SLEEKSTOR PINCH &amp; POUR PREP BO</v>
      </c>
      <c r="H122" t="s">
        <v>277</v>
      </c>
      <c r="I122" s="6" t="b">
        <f>ISNUMBER(SEARCH("PEPPER",_ItemDescription11[[#This Row],[Item + Description]]))</f>
        <v>0</v>
      </c>
    </row>
    <row r="123" spans="3:9" x14ac:dyDescent="0.45">
      <c r="C123" t="s">
        <v>278</v>
      </c>
      <c r="D123" s="6" t="str">
        <f>LEFT(_ItemDescription[[#This Row],[Item + Description]],11)</f>
        <v>102-253-121</v>
      </c>
      <c r="E123" s="6" t="str">
        <f>RIGHT(_ItemDescription[[#This Row],[Item + Description]],30)</f>
        <v>SLEEKSTOR PINCH &amp; POUR PREP BO</v>
      </c>
      <c r="H123" t="s">
        <v>278</v>
      </c>
      <c r="I123" s="6" t="b">
        <f>ISNUMBER(SEARCH("PEPPER",_ItemDescription11[[#This Row],[Item + Description]]))</f>
        <v>0</v>
      </c>
    </row>
    <row r="124" spans="3:9" x14ac:dyDescent="0.45">
      <c r="C124" t="s">
        <v>279</v>
      </c>
      <c r="D124" s="6" t="str">
        <f>LEFT(_ItemDescription[[#This Row],[Item + Description]],11)</f>
        <v>102-253-179</v>
      </c>
      <c r="E124" s="6" t="str">
        <f>RIGHT(_ItemDescription[[#This Row],[Item + Description]],30)</f>
        <v>SLEEKSTOR PINCH + POUR PREP BO</v>
      </c>
      <c r="H124" t="s">
        <v>279</v>
      </c>
      <c r="I124" s="6" t="b">
        <f>ISNUMBER(SEARCH("PEPPER",_ItemDescription11[[#This Row],[Item + Description]]))</f>
        <v>0</v>
      </c>
    </row>
    <row r="125" spans="3:9" x14ac:dyDescent="0.45">
      <c r="C125" t="s">
        <v>280</v>
      </c>
      <c r="D125" s="6" t="str">
        <f>LEFT(_ItemDescription[[#This Row],[Item + Description]],11)</f>
        <v>102-291-011</v>
      </c>
      <c r="E125" s="6" t="str">
        <f>RIGHT(_ItemDescription[[#This Row],[Item + Description]],30)</f>
        <v>SLEEKSTOR PINCH &amp; POUR MEASURI</v>
      </c>
      <c r="H125" t="s">
        <v>280</v>
      </c>
      <c r="I125" s="6" t="b">
        <f>ISNUMBER(SEARCH("PEPPER",_ItemDescription11[[#This Row],[Item + Description]]))</f>
        <v>0</v>
      </c>
    </row>
    <row r="126" spans="3:9" x14ac:dyDescent="0.45">
      <c r="C126" t="s">
        <v>281</v>
      </c>
      <c r="D126" s="6" t="str">
        <f>LEFT(_ItemDescription[[#This Row],[Item + Description]],11)</f>
        <v>102-292-011</v>
      </c>
      <c r="E126" s="6" t="str">
        <f>RIGHT(_ItemDescription[[#This Row],[Item + Description]],30)</f>
        <v>SLEEKSTOR PINCH &amp; POUR MEASURI</v>
      </c>
      <c r="H126" t="s">
        <v>281</v>
      </c>
      <c r="I126" s="6" t="b">
        <f>ISNUMBER(SEARCH("PEPPER",_ItemDescription11[[#This Row],[Item + Description]]))</f>
        <v>0</v>
      </c>
    </row>
    <row r="127" spans="3:9" x14ac:dyDescent="0.45">
      <c r="C127" t="s">
        <v>282</v>
      </c>
      <c r="D127" s="6" t="str">
        <f>LEFT(_ItemDescription[[#This Row],[Item + Description]],11)</f>
        <v>102-408-008</v>
      </c>
      <c r="E127" s="6" t="str">
        <f>RIGHT(_ItemDescription[[#This Row],[Item + Description]],30)</f>
        <v>FRESHFORCE ORANGE JUICER - APR</v>
      </c>
      <c r="H127" t="s">
        <v>282</v>
      </c>
      <c r="I127" s="6" t="b">
        <f>ISNUMBER(SEARCH("PEPPER",_ItemDescription11[[#This Row],[Item + Description]]))</f>
        <v>0</v>
      </c>
    </row>
    <row r="128" spans="3:9" x14ac:dyDescent="0.45">
      <c r="C128" t="s">
        <v>283</v>
      </c>
      <c r="D128" s="6" t="str">
        <f>LEFT(_ItemDescription[[#This Row],[Item + Description]],11)</f>
        <v>102-411-005</v>
      </c>
      <c r="E128" s="6" t="str">
        <f>RIGHT(_ItemDescription[[#This Row],[Item + Description]],30)</f>
        <v>SLEEKSTOR PINCH &amp; POUR 4C BEAK</v>
      </c>
      <c r="H128" t="s">
        <v>283</v>
      </c>
      <c r="I128" s="6" t="b">
        <f>ISNUMBER(SEARCH("PEPPER",_ItemDescription11[[#This Row],[Item + Description]]))</f>
        <v>0</v>
      </c>
    </row>
    <row r="129" spans="3:9" x14ac:dyDescent="0.45">
      <c r="C129" t="s">
        <v>284</v>
      </c>
      <c r="D129" s="6" t="str">
        <f>LEFT(_ItemDescription[[#This Row],[Item + Description]],11)</f>
        <v>102-413-120</v>
      </c>
      <c r="E129" s="6" t="str">
        <f>RIGHT(_ItemDescription[[#This Row],[Item + Description]],30)</f>
        <v>SLEEKSCRAPE COLLAPSIBLE SCRAPE</v>
      </c>
      <c r="H129" t="s">
        <v>284</v>
      </c>
      <c r="I129" s="6" t="b">
        <f>ISNUMBER(SEARCH("PEPPER",_ItemDescription11[[#This Row],[Item + Description]]))</f>
        <v>0</v>
      </c>
    </row>
    <row r="130" spans="3:9" x14ac:dyDescent="0.45">
      <c r="C130" t="s">
        <v>285</v>
      </c>
      <c r="D130" s="6" t="str">
        <f>LEFT(_ItemDescription[[#This Row],[Item + Description]],11)</f>
        <v>102-415-011</v>
      </c>
      <c r="E130" s="6" t="str">
        <f>RIGHT(_ItemDescription[[#This Row],[Item + Description]],30)</f>
        <v>FRESHFORCE LIME JUICER - ARUGU</v>
      </c>
      <c r="H130" t="s">
        <v>285</v>
      </c>
      <c r="I130" s="6" t="b">
        <f>ISNUMBER(SEARCH("PEPPER",_ItemDescription11[[#This Row],[Item + Description]]))</f>
        <v>0</v>
      </c>
    </row>
    <row r="131" spans="3:9" x14ac:dyDescent="0.45">
      <c r="C131" t="s">
        <v>286</v>
      </c>
      <c r="D131" s="6" t="str">
        <f>LEFT(_ItemDescription[[#This Row],[Item + Description]],11)</f>
        <v>102-429-143</v>
      </c>
      <c r="E131" s="6" t="str">
        <f>RIGHT(_ItemDescription[[#This Row],[Item + Description]],30)</f>
        <v>MUSHROOM SCRUB BRUSH - MUSHROO</v>
      </c>
      <c r="H131" t="s">
        <v>286</v>
      </c>
      <c r="I131" s="6" t="b">
        <f>ISNUMBER(SEARCH("PEPPER",_ItemDescription11[[#This Row],[Item + Description]]))</f>
        <v>0</v>
      </c>
    </row>
    <row r="132" spans="3:9" x14ac:dyDescent="0.45">
      <c r="C132" t="s">
        <v>287</v>
      </c>
      <c r="D132" s="6" t="str">
        <f>LEFT(_ItemDescription[[#This Row],[Item + Description]],11)</f>
        <v>102-430-144</v>
      </c>
      <c r="E132" s="6" t="str">
        <f>RIGHT(_ItemDescription[[#This Row],[Item + Description]],30)</f>
        <v>POTATO SCRUB BRUSH - POTATO BR</v>
      </c>
      <c r="H132" t="s">
        <v>287</v>
      </c>
      <c r="I132" s="6" t="b">
        <f>ISNUMBER(SEARCH("PEPPER",_ItemDescription11[[#This Row],[Item + Description]]))</f>
        <v>0</v>
      </c>
    </row>
    <row r="133" spans="3:9" x14ac:dyDescent="0.45">
      <c r="C133" t="s">
        <v>288</v>
      </c>
      <c r="D133" s="6" t="str">
        <f>LEFT(_ItemDescription[[#This Row],[Item + Description]],11)</f>
        <v>102-432-145</v>
      </c>
      <c r="E133" s="6" t="str">
        <f>RIGHT(_ItemDescription[[#This Row],[Item + Description]],30)</f>
        <v>CORN SCRUB BRUSH - ARUGULA/LEM</v>
      </c>
      <c r="H133" t="s">
        <v>288</v>
      </c>
      <c r="I133" s="6" t="b">
        <f>ISNUMBER(SEARCH("PEPPER",_ItemDescription11[[#This Row],[Item + Description]]))</f>
        <v>0</v>
      </c>
    </row>
    <row r="134" spans="3:9" x14ac:dyDescent="0.45">
      <c r="C134" t="s">
        <v>289</v>
      </c>
      <c r="D134" s="6" t="str">
        <f>LEFT(_ItemDescription[[#This Row],[Item + Description]],11)</f>
        <v>102-440-061</v>
      </c>
      <c r="E134" s="6" t="str">
        <f>RIGHT(_ItemDescription[[#This Row],[Item + Description]],30)</f>
        <v>ULTIMATE OIL BRUSH -  (WS CONT</v>
      </c>
      <c r="H134" t="s">
        <v>289</v>
      </c>
      <c r="I134" s="6" t="b">
        <f>ISNUMBER(SEARCH("PEPPER",_ItemDescription11[[#This Row],[Item + Description]]))</f>
        <v>0</v>
      </c>
    </row>
    <row r="135" spans="3:9" x14ac:dyDescent="0.45">
      <c r="C135" t="s">
        <v>290</v>
      </c>
      <c r="D135" s="6" t="str">
        <f>LEFT(_ItemDescription[[#This Row],[Item + Description]],11)</f>
        <v>102-441-009</v>
      </c>
      <c r="E135" s="6" t="str">
        <f>RIGHT(_ItemDescription[[#This Row],[Item + Description]],30)</f>
        <v>HERB WAND - MERINGUE (WS CONTE</v>
      </c>
      <c r="H135" t="s">
        <v>290</v>
      </c>
      <c r="I135" s="6" t="b">
        <f>ISNUMBER(SEARCH("PEPPER",_ItemDescription11[[#This Row],[Item + Description]]))</f>
        <v>0</v>
      </c>
    </row>
    <row r="136" spans="3:9" x14ac:dyDescent="0.45">
      <c r="C136" t="s">
        <v>291</v>
      </c>
      <c r="D136" s="6" t="str">
        <f>LEFT(_ItemDescription[[#This Row],[Item + Description]],11)</f>
        <v>102-442-146</v>
      </c>
      <c r="E136" s="6" t="str">
        <f>RIGHT(_ItemDescription[[#This Row],[Item + Description]],30)</f>
        <v xml:space="preserve"> MINI SLIDER PRESS (SWING TAG)</v>
      </c>
      <c r="H136" t="s">
        <v>291</v>
      </c>
      <c r="I136" s="6" t="b">
        <f>ISNUMBER(SEARCH("PEPPER",_ItemDescription11[[#This Row],[Item + Description]]))</f>
        <v>0</v>
      </c>
    </row>
    <row r="137" spans="3:9" x14ac:dyDescent="0.45">
      <c r="C137" t="s">
        <v>292</v>
      </c>
      <c r="D137" s="6" t="str">
        <f>LEFT(_ItemDescription[[#This Row],[Item + Description]],11)</f>
        <v>102-443-001</v>
      </c>
      <c r="E137" s="6" t="str">
        <f>RIGHT(_ItemDescription[[#This Row],[Item + Description]],30)</f>
        <v>SPICE JAR LID - BLACK (WS CONT</v>
      </c>
      <c r="H137" t="s">
        <v>292</v>
      </c>
      <c r="I137" s="6" t="b">
        <f>ISNUMBER(SEARCH("PEPPER",_ItemDescription11[[#This Row],[Item + Description]]))</f>
        <v>0</v>
      </c>
    </row>
    <row r="138" spans="3:9" x14ac:dyDescent="0.45">
      <c r="C138" t="s">
        <v>293</v>
      </c>
      <c r="D138" s="6" t="str">
        <f>LEFT(_ItemDescription[[#This Row],[Item + Description]],11)</f>
        <v>102-452-120</v>
      </c>
      <c r="E138" s="6" t="str">
        <f>RIGHT(_ItemDescription[[#This Row],[Item + Description]],30)</f>
        <v>POP + POUR MIXING BOWLS - ARUG</v>
      </c>
      <c r="H138" t="s">
        <v>293</v>
      </c>
      <c r="I138" s="6" t="b">
        <f>ISNUMBER(SEARCH("PEPPER",_ItemDescription11[[#This Row],[Item + Description]]))</f>
        <v>0</v>
      </c>
    </row>
    <row r="139" spans="3:9" x14ac:dyDescent="0.45">
      <c r="C139" t="s">
        <v>294</v>
      </c>
      <c r="D139" s="6" t="str">
        <f>LEFT(_ItemDescription[[#This Row],[Item + Description]],11)</f>
        <v>102-453-121</v>
      </c>
      <c r="E139" s="6" t="str">
        <f>RIGHT(_ItemDescription[[#This Row],[Item + Description]],30)</f>
        <v xml:space="preserve"> SLEEKSTOR PINCH + POUR MIXING</v>
      </c>
      <c r="H139" t="s">
        <v>294</v>
      </c>
      <c r="I139" s="6" t="b">
        <f>ISNUMBER(SEARCH("PEPPER",_ItemDescription11[[#This Row],[Item + Description]]))</f>
        <v>0</v>
      </c>
    </row>
    <row r="140" spans="3:9" x14ac:dyDescent="0.45">
      <c r="C140" t="s">
        <v>295</v>
      </c>
      <c r="D140" s="6" t="str">
        <f>LEFT(_ItemDescription[[#This Row],[Item + Description]],11)</f>
        <v>102-470-009</v>
      </c>
      <c r="E140" s="6" t="str">
        <f>RIGHT(_ItemDescription[[#This Row],[Item + Description]],30)</f>
        <v>BURGER MACHINE BURGER PATTY PR</v>
      </c>
      <c r="H140" t="s">
        <v>295</v>
      </c>
      <c r="I140" s="6" t="b">
        <f>ISNUMBER(SEARCH("PEPPER",_ItemDescription11[[#This Row],[Item + Description]]))</f>
        <v>0</v>
      </c>
    </row>
    <row r="141" spans="3:9" x14ac:dyDescent="0.45">
      <c r="C141" t="s">
        <v>296</v>
      </c>
      <c r="D141" s="6" t="str">
        <f>LEFT(_ItemDescription[[#This Row],[Item + Description]],11)</f>
        <v>102-471-146</v>
      </c>
      <c r="E141" s="6" t="str">
        <f>RIGHT(_ItemDescription[[#This Row],[Item + Description]],30)</f>
        <v>MINI BURGER MACHINE - BURGER (</v>
      </c>
      <c r="H141" t="s">
        <v>296</v>
      </c>
      <c r="I141" s="6" t="b">
        <f>ISNUMBER(SEARCH("PEPPER",_ItemDescription11[[#This Row],[Item + Description]]))</f>
        <v>0</v>
      </c>
    </row>
    <row r="142" spans="3:9" x14ac:dyDescent="0.45">
      <c r="C142" t="s">
        <v>297</v>
      </c>
      <c r="D142" s="6" t="str">
        <f>LEFT(_ItemDescription[[#This Row],[Item + Description]],11)</f>
        <v>102-474-009</v>
      </c>
      <c r="E142" s="6" t="str">
        <f>RIGHT(_ItemDescription[[#This Row],[Item + Description]],30)</f>
        <v>GARLIC MACHINE - MERINGUE(2012</v>
      </c>
      <c r="H142" t="s">
        <v>297</v>
      </c>
      <c r="I142" s="6" t="b">
        <f>ISNUMBER(SEARCH("PEPPER",_ItemDescription11[[#This Row],[Item + Description]]))</f>
        <v>0</v>
      </c>
    </row>
    <row r="143" spans="3:9" x14ac:dyDescent="0.45">
      <c r="C143" t="s">
        <v>298</v>
      </c>
      <c r="D143" s="6" t="str">
        <f>LEFT(_ItemDescription[[#This Row],[Item + Description]],11)</f>
        <v>102-479-008</v>
      </c>
      <c r="E143" s="6" t="str">
        <f>RIGHT(_ItemDescription[[#This Row],[Item + Description]],30)</f>
        <v>JUICESTER XL 2-IN-1 CITRUS JUI</v>
      </c>
      <c r="H143" t="s">
        <v>298</v>
      </c>
      <c r="I143" s="6" t="b">
        <f>ISNUMBER(SEARCH("PEPPER",_ItemDescription11[[#This Row],[Item + Description]]))</f>
        <v>0</v>
      </c>
    </row>
    <row r="144" spans="3:9" x14ac:dyDescent="0.45">
      <c r="C144" t="s">
        <v>299</v>
      </c>
      <c r="D144" s="6" t="str">
        <f>LEFT(_ItemDescription[[#This Row],[Item + Description]],11)</f>
        <v>102-491-009</v>
      </c>
      <c r="E144" s="6" t="str">
        <f>RIGHT(_ItemDescription[[#This Row],[Item + Description]],30)</f>
        <v>TWIST'N PEEL GARLIC PEELER - M</v>
      </c>
      <c r="H144" t="s">
        <v>299</v>
      </c>
      <c r="I144" s="6" t="b">
        <f>ISNUMBER(SEARCH("PEPPER",_ItemDescription11[[#This Row],[Item + Description]]))</f>
        <v>0</v>
      </c>
    </row>
    <row r="145" spans="3:9" x14ac:dyDescent="0.45">
      <c r="C145" t="s">
        <v>300</v>
      </c>
      <c r="D145" s="6" t="str">
        <f>LEFT(_ItemDescription[[#This Row],[Item + Description]],11)</f>
        <v>102-501-167</v>
      </c>
      <c r="E145" s="6" t="str">
        <f>RIGHT(_ItemDescription[[#This Row],[Item + Description]],30)</f>
        <v>SLEEKSTOR MEASURING BEAKER SET</v>
      </c>
      <c r="H145" t="s">
        <v>300</v>
      </c>
      <c r="I145" s="6" t="b">
        <f>ISNUMBER(SEARCH("PEPPER",_ItemDescription11[[#This Row],[Item + Description]]))</f>
        <v>0</v>
      </c>
    </row>
    <row r="146" spans="3:9" x14ac:dyDescent="0.45">
      <c r="C146" t="s">
        <v>301</v>
      </c>
      <c r="D146" s="6" t="str">
        <f>LEFT(_ItemDescription[[#This Row],[Item + Description]],11)</f>
        <v>102-503-144</v>
      </c>
      <c r="E146" s="6" t="str">
        <f>RIGHT(_ItemDescription[[#This Row],[Item + Description]],30)</f>
        <v xml:space="preserve"> CDU POTATO SCRUB BRUSH (SWING</v>
      </c>
      <c r="H146" t="s">
        <v>301</v>
      </c>
      <c r="I146" s="6" t="b">
        <f>ISNUMBER(SEARCH("PEPPER",_ItemDescription11[[#This Row],[Item + Description]]))</f>
        <v>0</v>
      </c>
    </row>
    <row r="147" spans="3:9" x14ac:dyDescent="0.45">
      <c r="C147" t="s">
        <v>302</v>
      </c>
      <c r="D147" s="6" t="str">
        <f>LEFT(_ItemDescription[[#This Row],[Item + Description]],11)</f>
        <v>102-504-143</v>
      </c>
      <c r="E147" s="6" t="str">
        <f>RIGHT(_ItemDescription[[#This Row],[Item + Description]],30)</f>
        <v>CDU MUSHROOM SCRUB BRUSH (SWIN</v>
      </c>
      <c r="H147" t="s">
        <v>302</v>
      </c>
      <c r="I147" s="6" t="b">
        <f>ISNUMBER(SEARCH("PEPPER",_ItemDescription11[[#This Row],[Item + Description]]))</f>
        <v>0</v>
      </c>
    </row>
    <row r="148" spans="3:9" x14ac:dyDescent="0.45">
      <c r="C148" t="s">
        <v>303</v>
      </c>
      <c r="D148" s="6" t="str">
        <f>LEFT(_ItemDescription[[#This Row],[Item + Description]],11)</f>
        <v>102-505-145</v>
      </c>
      <c r="E148" s="6" t="str">
        <f>RIGHT(_ItemDescription[[#This Row],[Item + Description]],30)</f>
        <v>CORN SCRUB BRUSH (SWING TAG) C</v>
      </c>
      <c r="H148" t="s">
        <v>303</v>
      </c>
      <c r="I148" s="6" t="b">
        <f>ISNUMBER(SEARCH("PEPPER",_ItemDescription11[[#This Row],[Item + Description]]))</f>
        <v>0</v>
      </c>
    </row>
    <row r="149" spans="3:9" x14ac:dyDescent="0.45">
      <c r="C149" t="s">
        <v>304</v>
      </c>
      <c r="D149" s="6" t="str">
        <f>LEFT(_ItemDescription[[#This Row],[Item + Description]],11)</f>
        <v>102-513-171</v>
      </c>
      <c r="E149" s="6" t="str">
        <f>RIGHT(_ItemDescription[[#This Row],[Item + Description]],30)</f>
        <v>WASH + TOSS BERRY COLANDER -BL</v>
      </c>
      <c r="H149" t="s">
        <v>304</v>
      </c>
      <c r="I149" s="6" t="b">
        <f>ISNUMBER(SEARCH("PEPPER",_ItemDescription11[[#This Row],[Item + Description]]))</f>
        <v>0</v>
      </c>
    </row>
    <row r="150" spans="3:9" x14ac:dyDescent="0.45">
      <c r="C150" t="s">
        <v>305</v>
      </c>
      <c r="D150" s="6" t="str">
        <f>LEFT(_ItemDescription[[#This Row],[Item + Description]],11)</f>
        <v>102-514-109</v>
      </c>
      <c r="E150" s="6" t="str">
        <f>RIGHT(_ItemDescription[[#This Row],[Item + Description]],30)</f>
        <v>WASH + TOSS BERRY COLANDER -CH</v>
      </c>
      <c r="H150" t="s">
        <v>305</v>
      </c>
      <c r="I150" s="6" t="b">
        <f>ISNUMBER(SEARCH("PEPPER",_ItemDescription11[[#This Row],[Item + Description]]))</f>
        <v>0</v>
      </c>
    </row>
    <row r="151" spans="3:9" x14ac:dyDescent="0.45">
      <c r="C151" t="s">
        <v>306</v>
      </c>
      <c r="D151" s="6" t="str">
        <f>LEFT(_ItemDescription[[#This Row],[Item + Description]],11)</f>
        <v>102-515-172</v>
      </c>
      <c r="E151" s="6" t="str">
        <f>RIGHT(_ItemDescription[[#This Row],[Item + Description]],30)</f>
        <v>SCOOP'N SLICE TROPICAL FRUIT T</v>
      </c>
      <c r="H151" t="s">
        <v>306</v>
      </c>
      <c r="I151" s="6" t="b">
        <f>ISNUMBER(SEARCH("PEPPER",_ItemDescription11[[#This Row],[Item + Description]]))</f>
        <v>0</v>
      </c>
    </row>
    <row r="152" spans="3:9" x14ac:dyDescent="0.45">
      <c r="C152" t="s">
        <v>307</v>
      </c>
      <c r="D152" s="6" t="str">
        <f>LEFT(_ItemDescription[[#This Row],[Item + Description]],11)</f>
        <v>102-516-173</v>
      </c>
      <c r="E152" s="6" t="str">
        <f>RIGHT(_ItemDescription[[#This Row],[Item + Description]],30)</f>
        <v>ZEELPEEL ORANGE PEELER - MANGO</v>
      </c>
      <c r="H152" t="s">
        <v>307</v>
      </c>
      <c r="I152" s="6" t="b">
        <f>ISNUMBER(SEARCH("PEPPER",_ItemDescription11[[#This Row],[Item + Description]]))</f>
        <v>0</v>
      </c>
    </row>
    <row r="153" spans="3:9" x14ac:dyDescent="0.45">
      <c r="C153" t="s">
        <v>308</v>
      </c>
      <c r="D153" s="6" t="str">
        <f>LEFT(_ItemDescription[[#This Row],[Item + Description]],11)</f>
        <v>102-517-174</v>
      </c>
      <c r="E153" s="6" t="str">
        <f>RIGHT(_ItemDescription[[#This Row],[Item + Description]],30)</f>
        <v>YOLKSTER EGG POACHER (PLASTIC)</v>
      </c>
      <c r="H153" t="s">
        <v>308</v>
      </c>
      <c r="I153" s="6" t="b">
        <f>ISNUMBER(SEARCH("PEPPER",_ItemDescription11[[#This Row],[Item + Description]]))</f>
        <v>0</v>
      </c>
    </row>
    <row r="154" spans="3:9" x14ac:dyDescent="0.45">
      <c r="C154" t="s">
        <v>309</v>
      </c>
      <c r="D154" s="6" t="str">
        <f>LEFT(_ItemDescription[[#This Row],[Item + Description]],11)</f>
        <v>102-519-003</v>
      </c>
      <c r="E154" s="6" t="str">
        <f>RIGHT(_ItemDescription[[#This Row],[Item + Description]],30)</f>
        <v>YOLKSTER EGG POACHER - STAINLE</v>
      </c>
      <c r="H154" t="s">
        <v>309</v>
      </c>
      <c r="I154" s="6" t="b">
        <f>ISNUMBER(SEARCH("PEPPER",_ItemDescription11[[#This Row],[Item + Description]]))</f>
        <v>0</v>
      </c>
    </row>
    <row r="155" spans="3:9" x14ac:dyDescent="0.45">
      <c r="C155" t="s">
        <v>310</v>
      </c>
      <c r="D155" s="6" t="str">
        <f>LEFT(_ItemDescription[[#This Row],[Item + Description]],11)</f>
        <v>102-522-011</v>
      </c>
      <c r="E155" s="6" t="str">
        <f>RIGHT(_ItemDescription[[#This Row],[Item + Description]],30)</f>
        <v xml:space="preserve"> SLEEKSTOR PINCH + POUR BEAKER</v>
      </c>
      <c r="H155" t="s">
        <v>310</v>
      </c>
      <c r="I155" s="6" t="b">
        <f>ISNUMBER(SEARCH("PEPPER",_ItemDescription11[[#This Row],[Item + Description]]))</f>
        <v>0</v>
      </c>
    </row>
    <row r="156" spans="3:9" x14ac:dyDescent="0.45">
      <c r="C156" t="s">
        <v>311</v>
      </c>
      <c r="D156" s="6" t="str">
        <f>LEFT(_ItemDescription[[#This Row],[Item + Description]],11)</f>
        <v>102-523-011</v>
      </c>
      <c r="E156" s="6" t="str">
        <f>RIGHT(_ItemDescription[[#This Row],[Item + Description]],30)</f>
        <v xml:space="preserve"> SLEEKSTOR PINCH + POUR BEAKER</v>
      </c>
      <c r="H156" t="s">
        <v>311</v>
      </c>
      <c r="I156" s="6" t="b">
        <f>ISNUMBER(SEARCH("PEPPER",_ItemDescription11[[#This Row],[Item + Description]]))</f>
        <v>0</v>
      </c>
    </row>
    <row r="157" spans="3:9" x14ac:dyDescent="0.45">
      <c r="C157" t="s">
        <v>312</v>
      </c>
      <c r="D157" s="6" t="str">
        <f>LEFT(_ItemDescription[[#This Row],[Item + Description]],11)</f>
        <v>102-524-011</v>
      </c>
      <c r="E157" s="6" t="str">
        <f>RIGHT(_ItemDescription[[#This Row],[Item + Description]],30)</f>
        <v xml:space="preserve"> SLEEKSTOR PINCH + POUR BEAKER</v>
      </c>
      <c r="H157" t="s">
        <v>312</v>
      </c>
      <c r="I157" s="6" t="b">
        <f>ISNUMBER(SEARCH("PEPPER",_ItemDescription11[[#This Row],[Item + Description]]))</f>
        <v>0</v>
      </c>
    </row>
    <row r="158" spans="3:9" x14ac:dyDescent="0.45">
      <c r="C158" t="s">
        <v>313</v>
      </c>
      <c r="D158" s="6" t="str">
        <f>LEFT(_ItemDescription[[#This Row],[Item + Description]],11)</f>
        <v>102-526-121</v>
      </c>
      <c r="E158" s="6" t="str">
        <f>RIGHT(_ItemDescription[[#This Row],[Item + Description]],30)</f>
        <v xml:space="preserve"> SLEEKSTOR PINCH + POUR BEAKER</v>
      </c>
      <c r="H158" t="s">
        <v>313</v>
      </c>
      <c r="I158" s="6" t="b">
        <f>ISNUMBER(SEARCH("PEPPER",_ItemDescription11[[#This Row],[Item + Description]]))</f>
        <v>0</v>
      </c>
    </row>
    <row r="159" spans="3:9" x14ac:dyDescent="0.45">
      <c r="C159" t="s">
        <v>314</v>
      </c>
      <c r="D159" s="6" t="str">
        <f>LEFT(_ItemDescription[[#This Row],[Item + Description]],11)</f>
        <v>102-526-179</v>
      </c>
      <c r="E159" s="6" t="str">
        <f>RIGHT(_ItemDescription[[#This Row],[Item + Description]],30)</f>
        <v xml:space="preserve"> SLEEKSTOR PINCH + POUR BEAKER</v>
      </c>
      <c r="H159" t="s">
        <v>314</v>
      </c>
      <c r="I159" s="6" t="b">
        <f>ISNUMBER(SEARCH("PEPPER",_ItemDescription11[[#This Row],[Item + Description]]))</f>
        <v>0</v>
      </c>
    </row>
    <row r="160" spans="3:9" x14ac:dyDescent="0.45">
      <c r="C160" t="s">
        <v>315</v>
      </c>
      <c r="D160" s="6" t="str">
        <f>LEFT(_ItemDescription[[#This Row],[Item + Description]],11)</f>
        <v>102-545-100</v>
      </c>
      <c r="E160" s="6" t="str">
        <f>RIGHT(_ItemDescription[[#This Row],[Item + Description]],30)</f>
        <v>CDU WHIPSTIR 2-IN-1 WHISK (12P</v>
      </c>
      <c r="H160" t="s">
        <v>315</v>
      </c>
      <c r="I160" s="6" t="b">
        <f>ISNUMBER(SEARCH("PEPPER",_ItemDescription11[[#This Row],[Item + Description]]))</f>
        <v>0</v>
      </c>
    </row>
    <row r="161" spans="3:9" x14ac:dyDescent="0.45">
      <c r="C161" t="s">
        <v>316</v>
      </c>
      <c r="D161" s="6" t="str">
        <f>LEFT(_ItemDescription[[#This Row],[Item + Description]],11)</f>
        <v>102-546-173</v>
      </c>
      <c r="E161" s="6" t="str">
        <f>RIGHT(_ItemDescription[[#This Row],[Item + Description]],30)</f>
        <v>CDU ZEELPEEL ORANGE PEELER (16</v>
      </c>
      <c r="H161" t="s">
        <v>316</v>
      </c>
      <c r="I161" s="6" t="b">
        <f>ISNUMBER(SEARCH("PEPPER",_ItemDescription11[[#This Row],[Item + Description]]))</f>
        <v>0</v>
      </c>
    </row>
    <row r="162" spans="3:9" x14ac:dyDescent="0.45">
      <c r="C162" t="s">
        <v>317</v>
      </c>
      <c r="D162" s="6" t="str">
        <f>LEFT(_ItemDescription[[#This Row],[Item + Description]],11)</f>
        <v>102-565-201</v>
      </c>
      <c r="E162" s="6" t="str">
        <f>RIGHT(_ItemDescription[[#This Row],[Item + Description]],30)</f>
        <v xml:space="preserve"> HERBCICLE FROZEN HERB KEEPER </v>
      </c>
      <c r="H162" t="s">
        <v>317</v>
      </c>
      <c r="I162" s="6" t="b">
        <f>ISNUMBER(SEARCH("PEPPER",_ItemDescription11[[#This Row],[Item + Description]]))</f>
        <v>0</v>
      </c>
    </row>
    <row r="163" spans="3:9" x14ac:dyDescent="0.45">
      <c r="C163" t="s">
        <v>318</v>
      </c>
      <c r="D163" s="6" t="str">
        <f>LEFT(_ItemDescription[[#This Row],[Item + Description]],11)</f>
        <v>102-566-201</v>
      </c>
      <c r="E163" s="6" t="str">
        <f>RIGHT(_ItemDescription[[#This Row],[Item + Description]],30)</f>
        <v>ZIPSTRIP HERB STRIPPER   ARUGU</v>
      </c>
      <c r="H163" t="s">
        <v>318</v>
      </c>
      <c r="I163" s="6" t="b">
        <f>ISNUMBER(SEARCH("PEPPER",_ItemDescription11[[#This Row],[Item + Description]]))</f>
        <v>0</v>
      </c>
    </row>
    <row r="164" spans="3:9" x14ac:dyDescent="0.45">
      <c r="C164" t="s">
        <v>319</v>
      </c>
      <c r="D164" s="6" t="str">
        <f>LEFT(_ItemDescription[[#This Row],[Item + Description]],11)</f>
        <v>102-567-017</v>
      </c>
      <c r="E164" s="6" t="str">
        <f>RIGHT(_ItemDescription[[#This Row],[Item + Description]],30)</f>
        <v>BUTTERCUP BUTTER MAKER (W/RECI</v>
      </c>
      <c r="H164" t="s">
        <v>319</v>
      </c>
      <c r="I164" s="6" t="b">
        <f>ISNUMBER(SEARCH("PEPPER",_ItemDescription11[[#This Row],[Item + Description]]))</f>
        <v>0</v>
      </c>
    </row>
    <row r="165" spans="3:9" x14ac:dyDescent="0.45">
      <c r="C165" t="s">
        <v>320</v>
      </c>
      <c r="D165" s="6" t="str">
        <f>LEFT(_ItemDescription[[#This Row],[Item + Description]],11)</f>
        <v>102-568-017</v>
      </c>
      <c r="E165" s="6" t="str">
        <f>RIGHT(_ItemDescription[[#This Row],[Item + Description]],30)</f>
        <v>BUTTERCUP BUTTER MAKER (NO REC</v>
      </c>
      <c r="H165" t="s">
        <v>320</v>
      </c>
      <c r="I165" s="6" t="b">
        <f>ISNUMBER(SEARCH("PEPPER",_ItemDescription11[[#This Row],[Item + Description]]))</f>
        <v>0</v>
      </c>
    </row>
    <row r="166" spans="3:9" x14ac:dyDescent="0.45">
      <c r="C166" t="s">
        <v>321</v>
      </c>
      <c r="D166" s="6" t="str">
        <f>LEFT(_ItemDescription[[#This Row],[Item + Description]],11)</f>
        <v>102-569-145</v>
      </c>
      <c r="E166" s="6" t="str">
        <f>RIGHT(_ItemDescription[[#This Row],[Item + Description]],30)</f>
        <v>JUICESTER JR.  2-IN-1 CITRUS J</v>
      </c>
      <c r="H166" t="s">
        <v>321</v>
      </c>
      <c r="I166" s="6" t="b">
        <f>ISNUMBER(SEARCH("PEPPER",_ItemDescription11[[#This Row],[Item + Description]]))</f>
        <v>0</v>
      </c>
    </row>
    <row r="167" spans="3:9" x14ac:dyDescent="0.45">
      <c r="C167" t="s">
        <v>322</v>
      </c>
      <c r="D167" s="6" t="str">
        <f>LEFT(_ItemDescription[[#This Row],[Item + Description]],11)</f>
        <v>102-572-145</v>
      </c>
      <c r="E167" s="6" t="str">
        <f>RIGHT(_ItemDescription[[#This Row],[Item + Description]],30)</f>
        <v>JUICESTER JR 2-IN-1 CITRUS JUI</v>
      </c>
      <c r="H167" t="s">
        <v>322</v>
      </c>
      <c r="I167" s="6" t="b">
        <f>ISNUMBER(SEARCH("PEPPER",_ItemDescription11[[#This Row],[Item + Description]]))</f>
        <v>0</v>
      </c>
    </row>
    <row r="168" spans="3:9" x14ac:dyDescent="0.45">
      <c r="C168" t="s">
        <v>323</v>
      </c>
      <c r="D168" s="6" t="str">
        <f>LEFT(_ItemDescription[[#This Row],[Item + Description]],11)</f>
        <v>102-574-203</v>
      </c>
      <c r="E168" s="6" t="str">
        <f>RIGHT(_ItemDescription[[#This Row],[Item + Description]],30)</f>
        <v>PEEL'N ONION PEELER- RADICCHIO</v>
      </c>
      <c r="H168" t="s">
        <v>323</v>
      </c>
      <c r="I168" s="6" t="b">
        <f>ISNUMBER(SEARCH("PEPPER",_ItemDescription11[[#This Row],[Item + Description]]))</f>
        <v>0</v>
      </c>
    </row>
    <row r="169" spans="3:9" x14ac:dyDescent="0.45">
      <c r="C169" t="s">
        <v>324</v>
      </c>
      <c r="D169" s="6" t="str">
        <f>LEFT(_ItemDescription[[#This Row],[Item + Description]],11)</f>
        <v>102-575-205</v>
      </c>
      <c r="E169" s="6" t="str">
        <f>RIGHT(_ItemDescription[[#This Row],[Item + Description]],30)</f>
        <v>- HULLSTER TOMATO CORER - ROMA</v>
      </c>
      <c r="H169" t="s">
        <v>324</v>
      </c>
      <c r="I169" s="6" t="b">
        <f>ISNUMBER(SEARCH("PEPPER",_ItemDescription11[[#This Row],[Item + Description]]))</f>
        <v>0</v>
      </c>
    </row>
    <row r="170" spans="3:9" x14ac:dyDescent="0.45">
      <c r="C170" t="s">
        <v>325</v>
      </c>
      <c r="D170" s="6" t="str">
        <f>LEFT(_ItemDescription[[#This Row],[Item + Description]],11)</f>
        <v>102-576-011</v>
      </c>
      <c r="E170" s="6" t="str">
        <f>RIGHT(_ItemDescription[[#This Row],[Item + Description]],30)</f>
        <v xml:space="preserve"> SPICECUBE HERB FREEZER TRAY -</v>
      </c>
      <c r="H170" t="s">
        <v>325</v>
      </c>
      <c r="I170" s="6" t="b">
        <f>ISNUMBER(SEARCH("PEPPER",_ItemDescription11[[#This Row],[Item + Description]]))</f>
        <v>0</v>
      </c>
    </row>
    <row r="171" spans="3:9" x14ac:dyDescent="0.45">
      <c r="C171" t="s">
        <v>326</v>
      </c>
      <c r="D171" s="6" t="str">
        <f>LEFT(_ItemDescription[[#This Row],[Item + Description]],11)</f>
        <v>102-577-120</v>
      </c>
      <c r="E171" s="6" t="str">
        <f>RIGHT(_ItemDescription[[#This Row],[Item + Description]],30)</f>
        <v>PALM MINCER ROLLING HERB MINCE</v>
      </c>
      <c r="H171" t="s">
        <v>326</v>
      </c>
      <c r="I171" s="6" t="b">
        <f>ISNUMBER(SEARCH("PEPPER",_ItemDescription11[[#This Row],[Item + Description]]))</f>
        <v>0</v>
      </c>
    </row>
    <row r="172" spans="3:9" x14ac:dyDescent="0.45">
      <c r="C172" t="s">
        <v>327</v>
      </c>
      <c r="D172" s="6" t="str">
        <f>LEFT(_ItemDescription[[#This Row],[Item + Description]],11)</f>
        <v>102-579-145</v>
      </c>
      <c r="E172" s="6" t="str">
        <f>RIGHT(_ItemDescription[[#This Row],[Item + Description]],30)</f>
        <v>TWIST IT DUAL CITRUS REAMER - </v>
      </c>
      <c r="H172" t="s">
        <v>327</v>
      </c>
      <c r="I172" s="6" t="b">
        <f>ISNUMBER(SEARCH("PEPPER",_ItemDescription11[[#This Row],[Item + Description]]))</f>
        <v>0</v>
      </c>
    </row>
    <row r="173" spans="3:9" x14ac:dyDescent="0.45">
      <c r="C173" t="s">
        <v>328</v>
      </c>
      <c r="D173" s="6" t="str">
        <f>LEFT(_ItemDescription[[#This Row],[Item + Description]],11)</f>
        <v>102-581-204</v>
      </c>
      <c r="E173" s="6" t="str">
        <f>RIGHT(_ItemDescription[[#This Row],[Item + Description]],30)</f>
        <v>MELON MATE MELON PREP TOOL - A</v>
      </c>
      <c r="H173" t="s">
        <v>328</v>
      </c>
      <c r="I173" s="6" t="b">
        <f>ISNUMBER(SEARCH("PEPPER",_ItemDescription11[[#This Row],[Item + Description]]))</f>
        <v>0</v>
      </c>
    </row>
    <row r="174" spans="3:9" x14ac:dyDescent="0.45">
      <c r="C174" t="s">
        <v>329</v>
      </c>
      <c r="D174" s="6" t="str">
        <f>LEFT(_ItemDescription[[#This Row],[Item + Description]],11)</f>
        <v>102-582-214</v>
      </c>
      <c r="E174" s="6" t="str">
        <f>RIGHT(_ItemDescription[[#This Row],[Item + Description]],30)</f>
        <v>SCOOP TROOP MELON BALLER &amp; FRU</v>
      </c>
      <c r="H174" t="s">
        <v>329</v>
      </c>
      <c r="I174" s="6" t="b">
        <f>ISNUMBER(SEARCH("PEPPER",_ItemDescription11[[#This Row],[Item + Description]]))</f>
        <v>0</v>
      </c>
    </row>
    <row r="175" spans="3:9" x14ac:dyDescent="0.45">
      <c r="C175" t="s">
        <v>330</v>
      </c>
      <c r="D175" s="6" t="str">
        <f>LEFT(_ItemDescription[[#This Row],[Item + Description]],11)</f>
        <v>102-583-201</v>
      </c>
      <c r="E175" s="6" t="str">
        <f>RIGHT(_ItemDescription[[#This Row],[Item + Description]],30)</f>
        <v>CDU ZIPSTRIP HERB STRIPPER (9P</v>
      </c>
      <c r="H175" t="s">
        <v>330</v>
      </c>
      <c r="I175" s="6" t="b">
        <f>ISNUMBER(SEARCH("PEPPER",_ItemDescription11[[#This Row],[Item + Description]]))</f>
        <v>0</v>
      </c>
    </row>
    <row r="176" spans="3:9" x14ac:dyDescent="0.45">
      <c r="C176" t="s">
        <v>331</v>
      </c>
      <c r="D176" s="6" t="str">
        <f>LEFT(_ItemDescription[[#This Row],[Item + Description]],11)</f>
        <v>102-584-203</v>
      </c>
      <c r="E176" s="6" t="str">
        <f>RIGHT(_ItemDescription[[#This Row],[Item + Description]],30)</f>
        <v>CDU PEEL'N ONION PEELER (16PCS</v>
      </c>
      <c r="H176" t="s">
        <v>331</v>
      </c>
      <c r="I176" s="6" t="b">
        <f>ISNUMBER(SEARCH("PEPPER",_ItemDescription11[[#This Row],[Item + Description]]))</f>
        <v>0</v>
      </c>
    </row>
    <row r="177" spans="3:9" x14ac:dyDescent="0.45">
      <c r="C177" t="s">
        <v>332</v>
      </c>
      <c r="D177" s="6" t="str">
        <f>LEFT(_ItemDescription[[#This Row],[Item + Description]],11)</f>
        <v>102-585-205</v>
      </c>
      <c r="E177" s="6" t="str">
        <f>RIGHT(_ItemDescription[[#This Row],[Item + Description]],30)</f>
        <v>CDU HULLSTER TOMATO CORER (12P</v>
      </c>
      <c r="H177" t="s">
        <v>332</v>
      </c>
      <c r="I177" s="6" t="b">
        <f>ISNUMBER(SEARCH("PEPPER",_ItemDescription11[[#This Row],[Item + Description]]))</f>
        <v>0</v>
      </c>
    </row>
    <row r="178" spans="3:9" x14ac:dyDescent="0.45">
      <c r="C178" t="s">
        <v>333</v>
      </c>
      <c r="D178" s="6" t="str">
        <f>LEFT(_ItemDescription[[#This Row],[Item + Description]],11)</f>
        <v>102-589-145</v>
      </c>
      <c r="E178" s="6" t="str">
        <f>RIGHT(_ItemDescription[[#This Row],[Item + Description]],30)</f>
        <v>TWIST IT DUAL CITRUS REAMER CD</v>
      </c>
      <c r="H178" t="s">
        <v>333</v>
      </c>
      <c r="I178" s="6" t="b">
        <f>ISNUMBER(SEARCH("PEPPER",_ItemDescription11[[#This Row],[Item + Description]]))</f>
        <v>0</v>
      </c>
    </row>
    <row r="179" spans="3:9" x14ac:dyDescent="0.45">
      <c r="C179" t="s">
        <v>334</v>
      </c>
      <c r="D179" s="6" t="str">
        <f>LEFT(_ItemDescription[[#This Row],[Item + Description]],11)</f>
        <v>102-592-005</v>
      </c>
      <c r="E179" s="6" t="str">
        <f>RIGHT(_ItemDescription[[#This Row],[Item + Description]],30)</f>
        <v xml:space="preserve"> BRAMBLE BERRY BASKET - CHERRY</v>
      </c>
      <c r="H179" t="s">
        <v>334</v>
      </c>
      <c r="I179" s="6" t="b">
        <f>ISNUMBER(SEARCH("PEPPER",_ItemDescription11[[#This Row],[Item + Description]]))</f>
        <v>0</v>
      </c>
    </row>
    <row r="180" spans="3:9" x14ac:dyDescent="0.45">
      <c r="C180" t="s">
        <v>335</v>
      </c>
      <c r="D180" s="6" t="str">
        <f>LEFT(_ItemDescription[[#This Row],[Item + Description]],11)</f>
        <v>102-653-225</v>
      </c>
      <c r="E180" s="6" t="str">
        <f>RIGHT(_ItemDescription[[#This Row],[Item + Description]],30)</f>
        <v>PEPPER CORER - STAINLESS STEEL</v>
      </c>
      <c r="H180" t="s">
        <v>335</v>
      </c>
      <c r="I180" s="6" t="b">
        <f>ISNUMBER(SEARCH("PEPPER",_ItemDescription11[[#This Row],[Item + Description]]))</f>
        <v>1</v>
      </c>
    </row>
    <row r="181" spans="3:9" x14ac:dyDescent="0.45">
      <c r="C181" t="s">
        <v>336</v>
      </c>
      <c r="D181" s="6" t="str">
        <f>LEFT(_ItemDescription[[#This Row],[Item + Description]],11)</f>
        <v>102-662-011</v>
      </c>
      <c r="E181" s="6" t="str">
        <f>RIGHT(_ItemDescription[[#This Row],[Item + Description]],30)</f>
        <v>1 - GARLICZOOM - ARUGULA(2014)</v>
      </c>
      <c r="H181" t="s">
        <v>336</v>
      </c>
      <c r="I181" s="6" t="b">
        <f>ISNUMBER(SEARCH("PEPPER",_ItemDescription11[[#This Row],[Item + Description]]))</f>
        <v>0</v>
      </c>
    </row>
    <row r="182" spans="3:9" x14ac:dyDescent="0.45">
      <c r="C182" t="s">
        <v>337</v>
      </c>
      <c r="D182" s="6" t="str">
        <f>LEFT(_ItemDescription[[#This Row],[Item + Description]],11)</f>
        <v>102-663-011</v>
      </c>
      <c r="E182" s="6" t="str">
        <f>RIGHT(_ItemDescription[[#This Row],[Item + Description]],30)</f>
        <v xml:space="preserve"> GARLICZOOM XL - ARUGULA(2014)</v>
      </c>
      <c r="H182" t="s">
        <v>337</v>
      </c>
      <c r="I182" s="6" t="b">
        <f>ISNUMBER(SEARCH("PEPPER",_ItemDescription11[[#This Row],[Item + Description]]))</f>
        <v>0</v>
      </c>
    </row>
    <row r="183" spans="3:9" x14ac:dyDescent="0.45">
      <c r="C183" t="s">
        <v>338</v>
      </c>
      <c r="D183" s="6" t="str">
        <f>LEFT(_ItemDescription[[#This Row],[Item + Description]],11)</f>
        <v>102-664-227</v>
      </c>
      <c r="E183" s="6" t="str">
        <f>RIGHT(_ItemDescription[[#This Row],[Item + Description]],30)</f>
        <v xml:space="preserve"> - NUTZOOM NUT CHOPPER - FUDGE</v>
      </c>
      <c r="H183" t="s">
        <v>338</v>
      </c>
      <c r="I183" s="6" t="b">
        <f>ISNUMBER(SEARCH("PEPPER",_ItemDescription11[[#This Row],[Item + Description]]))</f>
        <v>0</v>
      </c>
    </row>
    <row r="184" spans="3:9" x14ac:dyDescent="0.45">
      <c r="C184" t="s">
        <v>339</v>
      </c>
      <c r="D184" s="6" t="str">
        <f>LEFT(_ItemDescription[[#This Row],[Item + Description]],11)</f>
        <v>102-668-017</v>
      </c>
      <c r="E184" s="6" t="str">
        <f>RIGHT(_ItemDescription[[#This Row],[Item + Description]],30)</f>
        <v>17 - PALM ZESTER - LEMON(2014)</v>
      </c>
      <c r="H184" t="s">
        <v>339</v>
      </c>
      <c r="I184" s="6" t="b">
        <f>ISNUMBER(SEARCH("PEPPER",_ItemDescription11[[#This Row],[Item + Description]]))</f>
        <v>0</v>
      </c>
    </row>
    <row r="185" spans="3:9" x14ac:dyDescent="0.45">
      <c r="C185" t="s">
        <v>340</v>
      </c>
      <c r="D185" s="6" t="str">
        <f>LEFT(_ItemDescription[[#This Row],[Item + Description]],11)</f>
        <v>102-680-229</v>
      </c>
      <c r="E185" s="6" t="str">
        <f>RIGHT(_ItemDescription[[#This Row],[Item + Description]],30)</f>
        <v>CDU GARLICZOOM (12PCS) - ARUGU</v>
      </c>
      <c r="H185" t="s">
        <v>340</v>
      </c>
      <c r="I185" s="6" t="b">
        <f>ISNUMBER(SEARCH("PEPPER",_ItemDescription11[[#This Row],[Item + Description]]))</f>
        <v>0</v>
      </c>
    </row>
    <row r="186" spans="3:9" x14ac:dyDescent="0.45">
      <c r="C186" t="s">
        <v>341</v>
      </c>
      <c r="D186" s="6" t="str">
        <f>LEFT(_ItemDescription[[#This Row],[Item + Description]],11)</f>
        <v>102-688-023</v>
      </c>
      <c r="E186" s="6" t="str">
        <f>RIGHT(_ItemDescription[[#This Row],[Item + Description]],30)</f>
        <v>CDU GRAPEFRUITER CITRUS SECTIO</v>
      </c>
      <c r="H186" t="s">
        <v>341</v>
      </c>
      <c r="I186" s="6" t="b">
        <f>ISNUMBER(SEARCH("PEPPER",_ItemDescription11[[#This Row],[Item + Description]]))</f>
        <v>0</v>
      </c>
    </row>
    <row r="187" spans="3:9" x14ac:dyDescent="0.45">
      <c r="C187" t="s">
        <v>342</v>
      </c>
      <c r="D187" s="6" t="str">
        <f>LEFT(_ItemDescription[[#This Row],[Item + Description]],11)</f>
        <v>102-691-090</v>
      </c>
      <c r="E187" s="6" t="str">
        <f>RIGHT(_ItemDescription[[#This Row],[Item + Description]],30)</f>
        <v>CDU PALM ZESTER (12PCS) - LEMO</v>
      </c>
      <c r="H187" t="s">
        <v>342</v>
      </c>
      <c r="I187" s="6" t="b">
        <f>ISNUMBER(SEARCH("PEPPER",_ItemDescription11[[#This Row],[Item + Description]]))</f>
        <v>0</v>
      </c>
    </row>
    <row r="188" spans="3:9" x14ac:dyDescent="0.45">
      <c r="C188" t="s">
        <v>343</v>
      </c>
      <c r="D188" s="6" t="str">
        <f>LEFT(_ItemDescription[[#This Row],[Item + Description]],11)</f>
        <v>102-718-105</v>
      </c>
      <c r="E188" s="6" t="str">
        <f>RIGHT(_ItemDescription[[#This Row],[Item + Description]],30)</f>
        <v>HULLSTER TOMATO CORER - RED (M</v>
      </c>
      <c r="H188" t="s">
        <v>343</v>
      </c>
      <c r="I188" s="6" t="b">
        <f>ISNUMBER(SEARCH("PEPPER",_ItemDescription11[[#This Row],[Item + Description]]))</f>
        <v>0</v>
      </c>
    </row>
    <row r="189" spans="3:9" x14ac:dyDescent="0.45">
      <c r="C189" t="s">
        <v>344</v>
      </c>
      <c r="D189" s="6" t="str">
        <f>LEFT(_ItemDescription[[#This Row],[Item + Description]],11)</f>
        <v>102-719-236</v>
      </c>
      <c r="E189" s="6" t="str">
        <f>RIGHT(_ItemDescription[[#This Row],[Item + Description]],30)</f>
        <v>CITRUS REAMER/ZESTER - LEMON/O</v>
      </c>
      <c r="H189" t="s">
        <v>344</v>
      </c>
      <c r="I189" s="6" t="b">
        <f>ISNUMBER(SEARCH("PEPPER",_ItemDescription11[[#This Row],[Item + Description]]))</f>
        <v>0</v>
      </c>
    </row>
    <row r="190" spans="3:9" x14ac:dyDescent="0.45">
      <c r="C190" t="s">
        <v>345</v>
      </c>
      <c r="D190" s="6" t="str">
        <f>LEFT(_ItemDescription[[#This Row],[Item + Description]],11)</f>
        <v>102-729-005</v>
      </c>
      <c r="E190" s="6" t="str">
        <f>RIGHT(_ItemDescription[[#This Row],[Item + Description]],30)</f>
        <v>POPTOP POPCORN POPPER - CHERRY</v>
      </c>
      <c r="H190" t="s">
        <v>345</v>
      </c>
      <c r="I190" s="6" t="b">
        <f>ISNUMBER(SEARCH("PEPPER",_ItemDescription11[[#This Row],[Item + Description]]))</f>
        <v>0</v>
      </c>
    </row>
    <row r="191" spans="3:9" x14ac:dyDescent="0.45">
      <c r="C191" t="s">
        <v>346</v>
      </c>
      <c r="D191" s="6" t="str">
        <f>LEFT(_ItemDescription[[#This Row],[Item + Description]],11)</f>
        <v>102-732-005</v>
      </c>
      <c r="E191" s="6" t="str">
        <f>RIGHT(_ItemDescription[[#This Row],[Item + Description]],30)</f>
        <v>VEGGISTEAM VEGETABLE STEAMER -</v>
      </c>
      <c r="H191" t="s">
        <v>346</v>
      </c>
      <c r="I191" s="6" t="b">
        <f>ISNUMBER(SEARCH("PEPPER",_ItemDescription11[[#This Row],[Item + Description]]))</f>
        <v>0</v>
      </c>
    </row>
    <row r="192" spans="3:9" x14ac:dyDescent="0.45">
      <c r="C192" t="s">
        <v>347</v>
      </c>
      <c r="D192" s="6" t="str">
        <f>LEFT(_ItemDescription[[#This Row],[Item + Description]],11)</f>
        <v>102-732-011</v>
      </c>
      <c r="E192" s="6" t="str">
        <f>RIGHT(_ItemDescription[[#This Row],[Item + Description]],30)</f>
        <v>VEGGISTEAM VEGETABLE STEAMER -</v>
      </c>
      <c r="H192" t="s">
        <v>347</v>
      </c>
      <c r="I192" s="6" t="b">
        <f>ISNUMBER(SEARCH("PEPPER",_ItemDescription11[[#This Row],[Item + Description]]))</f>
        <v>0</v>
      </c>
    </row>
    <row r="193" spans="3:9" x14ac:dyDescent="0.45">
      <c r="C193" t="s">
        <v>348</v>
      </c>
      <c r="D193" s="6" t="str">
        <f>LEFT(_ItemDescription[[#This Row],[Item + Description]],11)</f>
        <v>102-733-062</v>
      </c>
      <c r="E193" s="6" t="str">
        <f>RIGHT(_ItemDescription[[#This Row],[Item + Description]],30)</f>
        <v>STEAMSUM STACKING STEAMER - AR</v>
      </c>
      <c r="H193" t="s">
        <v>348</v>
      </c>
      <c r="I193" s="6" t="b">
        <f>ISNUMBER(SEARCH("PEPPER",_ItemDescription11[[#This Row],[Item + Description]]))</f>
        <v>0</v>
      </c>
    </row>
    <row r="194" spans="3:9" x14ac:dyDescent="0.45">
      <c r="C194" t="s">
        <v>349</v>
      </c>
      <c r="D194" s="6" t="str">
        <f>LEFT(_ItemDescription[[#This Row],[Item + Description]],11)</f>
        <v>102-734-062</v>
      </c>
      <c r="E194" s="6" t="str">
        <f>RIGHT(_ItemDescription[[#This Row],[Item + Description]],30)</f>
        <v>LOOSELEAF KALE &amp; GREENS STRIPP</v>
      </c>
      <c r="H194" t="s">
        <v>349</v>
      </c>
      <c r="I194" s="6" t="b">
        <f>ISNUMBER(SEARCH("PEPPER",_ItemDescription11[[#This Row],[Item + Description]]))</f>
        <v>0</v>
      </c>
    </row>
    <row r="195" spans="3:9" x14ac:dyDescent="0.45">
      <c r="C195" t="s">
        <v>350</v>
      </c>
      <c r="D195" s="6" t="str">
        <f>LEFT(_ItemDescription[[#This Row],[Item + Description]],11)</f>
        <v>102-735-062</v>
      </c>
      <c r="E195" s="6" t="str">
        <f>RIGHT(_ItemDescription[[#This Row],[Item + Description]],30)</f>
        <v>CDU LOOSELEAF KALE &amp; GREENS ST</v>
      </c>
      <c r="H195" t="s">
        <v>350</v>
      </c>
      <c r="I195" s="6" t="b">
        <f>ISNUMBER(SEARCH("PEPPER",_ItemDescription11[[#This Row],[Item + Description]]))</f>
        <v>0</v>
      </c>
    </row>
    <row r="196" spans="3:9" x14ac:dyDescent="0.45">
      <c r="C196" t="s">
        <v>351</v>
      </c>
      <c r="D196" s="6" t="str">
        <f>LEFT(_ItemDescription[[#This Row],[Item + Description]],11)</f>
        <v>102-752-011</v>
      </c>
      <c r="E196" s="6" t="str">
        <f>RIGHT(_ItemDescription[[#This Row],[Item + Description]],30)</f>
        <v>GARLIC ZOOM W/BONUS GARLIC PEE</v>
      </c>
      <c r="H196" t="s">
        <v>351</v>
      </c>
      <c r="I196" s="6" t="b">
        <f>ISNUMBER(SEARCH("PEPPER",_ItemDescription11[[#This Row],[Item + Description]]))</f>
        <v>0</v>
      </c>
    </row>
    <row r="197" spans="3:9" x14ac:dyDescent="0.45">
      <c r="C197" t="s">
        <v>352</v>
      </c>
      <c r="D197" s="6" t="str">
        <f>LEFT(_ItemDescription[[#This Row],[Item + Description]],11)</f>
        <v>102-753-005</v>
      </c>
      <c r="E197" s="6" t="str">
        <f>RIGHT(_ItemDescription[[#This Row],[Item + Description]],30)</f>
        <v>BERRY BASKET 2 PACK - CHERRY (</v>
      </c>
      <c r="H197" t="s">
        <v>352</v>
      </c>
      <c r="I197" s="6" t="b">
        <f>ISNUMBER(SEARCH("PEPPER",_ItemDescription11[[#This Row],[Item + Description]]))</f>
        <v>0</v>
      </c>
    </row>
    <row r="198" spans="3:9" x14ac:dyDescent="0.45">
      <c r="C198" t="s">
        <v>353</v>
      </c>
      <c r="D198" s="6" t="str">
        <f>LEFT(_ItemDescription[[#This Row],[Item + Description]],11)</f>
        <v>102-755-002</v>
      </c>
      <c r="E198" s="6" t="str">
        <f>RIGHT(_ItemDescription[[#This Row],[Item + Description]],30)</f>
        <v>CLOUDCOVER UNIVERSAL LID 9 - F</v>
      </c>
      <c r="H198" t="s">
        <v>353</v>
      </c>
      <c r="I198" s="6" t="b">
        <f>ISNUMBER(SEARCH("PEPPER",_ItemDescription11[[#This Row],[Item + Description]]))</f>
        <v>0</v>
      </c>
    </row>
    <row r="199" spans="3:9" x14ac:dyDescent="0.45">
      <c r="C199" t="s">
        <v>354</v>
      </c>
      <c r="D199" s="6" t="str">
        <f>LEFT(_ItemDescription[[#This Row],[Item + Description]],11)</f>
        <v>102-756-002</v>
      </c>
      <c r="E199" s="6" t="str">
        <f>RIGHT(_ItemDescription[[#This Row],[Item + Description]],30)</f>
        <v xml:space="preserve"> CLOUDCOVER UNIVERSAL LID 11 -</v>
      </c>
      <c r="H199" t="s">
        <v>354</v>
      </c>
      <c r="I199" s="6" t="b">
        <f>ISNUMBER(SEARCH("PEPPER",_ItemDescription11[[#This Row],[Item + Description]]))</f>
        <v>0</v>
      </c>
    </row>
    <row r="200" spans="3:9" x14ac:dyDescent="0.45">
      <c r="C200" t="s">
        <v>355</v>
      </c>
      <c r="D200" s="6" t="str">
        <f>LEFT(_ItemDescription[[#This Row],[Item + Description]],11)</f>
        <v>102-785-062</v>
      </c>
      <c r="E200" s="6" t="str">
        <f>RIGHT(_ItemDescription[[#This Row],[Item + Description]],30)</f>
        <v xml:space="preserve"> QUICK STICK SNACK STICK MAKER</v>
      </c>
      <c r="H200" t="s">
        <v>355</v>
      </c>
      <c r="I200" s="6" t="b">
        <f>ISNUMBER(SEARCH("PEPPER",_ItemDescription11[[#This Row],[Item + Description]]))</f>
        <v>0</v>
      </c>
    </row>
    <row r="201" spans="3:9" x14ac:dyDescent="0.45">
      <c r="C201" t="s">
        <v>356</v>
      </c>
      <c r="D201" s="6" t="str">
        <f>LEFT(_ItemDescription[[#This Row],[Item + Description]],11)</f>
        <v>102-800-162</v>
      </c>
      <c r="E201" s="6" t="str">
        <f>RIGHT(_ItemDescription[[#This Row],[Item + Description]],30)</f>
        <v xml:space="preserve"> VEGGISTEAM - 8.5 - KOHL'S RED</v>
      </c>
      <c r="H201" t="s">
        <v>356</v>
      </c>
      <c r="I201" s="6" t="b">
        <f>ISNUMBER(SEARCH("PEPPER",_ItemDescription11[[#This Row],[Item + Description]]))</f>
        <v>0</v>
      </c>
    </row>
    <row r="202" spans="3:9" x14ac:dyDescent="0.45">
      <c r="C202" t="s">
        <v>357</v>
      </c>
      <c r="D202" s="6" t="str">
        <f>LEFT(_ItemDescription[[#This Row],[Item + Description]],11)</f>
        <v>102-801-162</v>
      </c>
      <c r="E202" s="6" t="str">
        <f>RIGHT(_ItemDescription[[#This Row],[Item + Description]],30)</f>
        <v xml:space="preserve"> STEMGEM - STRAWBERRY HULLER -</v>
      </c>
      <c r="H202" t="s">
        <v>357</v>
      </c>
      <c r="I202" s="6" t="b">
        <f>ISNUMBER(SEARCH("PEPPER",_ItemDescription11[[#This Row],[Item + Description]]))</f>
        <v>0</v>
      </c>
    </row>
    <row r="203" spans="3:9" x14ac:dyDescent="0.45">
      <c r="C203" t="s">
        <v>358</v>
      </c>
      <c r="D203" s="6" t="str">
        <f>LEFT(_ItemDescription[[#This Row],[Item + Description]],11)</f>
        <v>102-802-164</v>
      </c>
      <c r="E203" s="6" t="str">
        <f>RIGHT(_ItemDescription[[#This Row],[Item + Description]],30)</f>
        <v>-164 - FRESHFORCE CITRUS PRESS</v>
      </c>
      <c r="H203" t="s">
        <v>358</v>
      </c>
      <c r="I203" s="6" t="b">
        <f>ISNUMBER(SEARCH("PEPPER",_ItemDescription11[[#This Row],[Item + Description]]))</f>
        <v>0</v>
      </c>
    </row>
    <row r="204" spans="3:9" x14ac:dyDescent="0.45">
      <c r="C204" t="s">
        <v>359</v>
      </c>
      <c r="D204" s="6" t="str">
        <f>LEFT(_ItemDescription[[#This Row],[Item + Description]],11)</f>
        <v>102-804-062</v>
      </c>
      <c r="E204" s="6" t="str">
        <f>RIGHT(_ItemDescription[[#This Row],[Item + Description]],30)</f>
        <v>62 - SCOOPSAW - WASABI/ARUGULA</v>
      </c>
      <c r="H204" t="s">
        <v>359</v>
      </c>
      <c r="I204" s="6" t="b">
        <f>ISNUMBER(SEARCH("PEPPER",_ItemDescription11[[#This Row],[Item + Description]]))</f>
        <v>0</v>
      </c>
    </row>
    <row r="205" spans="3:9" x14ac:dyDescent="0.45">
      <c r="C205" t="s">
        <v>360</v>
      </c>
      <c r="D205" s="6" t="str">
        <f>LEFT(_ItemDescription[[#This Row],[Item + Description]],11)</f>
        <v>102-812-017</v>
      </c>
      <c r="E205" s="6" t="str">
        <f>RIGHT(_ItemDescription[[#This Row],[Item + Description]],30)</f>
        <v>12-017 - COB CORN PEELER-LEMON</v>
      </c>
      <c r="H205" t="s">
        <v>360</v>
      </c>
      <c r="I205" s="6" t="b">
        <f>ISNUMBER(SEARCH("PEPPER",_ItemDescription11[[#This Row],[Item + Description]]))</f>
        <v>0</v>
      </c>
    </row>
    <row r="206" spans="3:9" x14ac:dyDescent="0.45">
      <c r="C206" t="s">
        <v>361</v>
      </c>
      <c r="D206" s="6" t="str">
        <f>LEFT(_ItemDescription[[#This Row],[Item + Description]],11)</f>
        <v>102-814-062</v>
      </c>
      <c r="E206" s="6" t="str">
        <f>RIGHT(_ItemDescription[[#This Row],[Item + Description]],30)</f>
        <v>CDU SCOOPSAW (12PCS) -WASABI/A</v>
      </c>
      <c r="H206" t="s">
        <v>361</v>
      </c>
      <c r="I206" s="6" t="b">
        <f>ISNUMBER(SEARCH("PEPPER",_ItemDescription11[[#This Row],[Item + Description]]))</f>
        <v>0</v>
      </c>
    </row>
    <row r="207" spans="3:9" x14ac:dyDescent="0.45">
      <c r="C207" t="s">
        <v>362</v>
      </c>
      <c r="D207" s="6" t="str">
        <f>LEFT(_ItemDescription[[#This Row],[Item + Description]],11)</f>
        <v>102-823-121</v>
      </c>
      <c r="E207" s="6" t="str">
        <f>RIGHT(_ItemDescription[[#This Row],[Item + Description]],30)</f>
        <v>TWIST SPIRAL SLICER - ARUGULA/</v>
      </c>
      <c r="H207" t="s">
        <v>362</v>
      </c>
      <c r="I207" s="6" t="b">
        <f>ISNUMBER(SEARCH("PEPPER",_ItemDescription11[[#This Row],[Item + Description]]))</f>
        <v>0</v>
      </c>
    </row>
    <row r="208" spans="3:9" x14ac:dyDescent="0.45">
      <c r="C208" t="s">
        <v>363</v>
      </c>
      <c r="D208" s="6" t="str">
        <f>LEFT(_ItemDescription[[#This Row],[Item + Description]],11)</f>
        <v>102-824-120</v>
      </c>
      <c r="E208" s="6" t="str">
        <f>RIGHT(_ItemDescription[[#This Row],[Item + Description]],30)</f>
        <v>SLEEKSLICE HAND HELD MANDOLINE</v>
      </c>
      <c r="H208" t="s">
        <v>363</v>
      </c>
      <c r="I208" s="6" t="b">
        <f>ISNUMBER(SEARCH("PEPPER",_ItemDescription11[[#This Row],[Item + Description]]))</f>
        <v>0</v>
      </c>
    </row>
    <row r="209" spans="3:9" x14ac:dyDescent="0.45">
      <c r="C209" t="s">
        <v>364</v>
      </c>
      <c r="D209" s="6" t="str">
        <f>LEFT(_ItemDescription[[#This Row],[Item + Description]],11)</f>
        <v>102-845-017</v>
      </c>
      <c r="E209" s="6" t="str">
        <f>RIGHT(_ItemDescription[[#This Row],[Item + Description]],30)</f>
        <v>CDU COB CORN STRIPPER (12PCS)L</v>
      </c>
      <c r="H209" t="s">
        <v>364</v>
      </c>
      <c r="I209" s="6" t="b">
        <f>ISNUMBER(SEARCH("PEPPER",_ItemDescription11[[#This Row],[Item + Description]]))</f>
        <v>0</v>
      </c>
    </row>
    <row r="210" spans="3:9" x14ac:dyDescent="0.45">
      <c r="C210" t="s">
        <v>365</v>
      </c>
      <c r="D210" s="6" t="str">
        <f>LEFT(_ItemDescription[[#This Row],[Item + Description]],11)</f>
        <v>102-847-105</v>
      </c>
      <c r="E210" s="6" t="str">
        <f>RIGHT(_ItemDescription[[#This Row],[Item + Description]],30)</f>
        <v>05 - GARLICZOOM XL (2014)- RED</v>
      </c>
      <c r="H210" t="s">
        <v>365</v>
      </c>
      <c r="I210" s="6" t="b">
        <f>ISNUMBER(SEARCH("PEPPER",_ItemDescription11[[#This Row],[Item + Description]]))</f>
        <v>0</v>
      </c>
    </row>
    <row r="211" spans="3:9" x14ac:dyDescent="0.45">
      <c r="C211" t="s">
        <v>366</v>
      </c>
      <c r="D211" s="6" t="str">
        <f>LEFT(_ItemDescription[[#This Row],[Item + Description]],11)</f>
        <v>102-848-046</v>
      </c>
      <c r="E211" s="6" t="str">
        <f>RIGHT(_ItemDescription[[#This Row],[Item + Description]],30)</f>
        <v>LOOSELEAF KALE &amp; GREENSTRIPPER</v>
      </c>
      <c r="H211" t="s">
        <v>366</v>
      </c>
      <c r="I211" s="6" t="b">
        <f>ISNUMBER(SEARCH("PEPPER",_ItemDescription11[[#This Row],[Item + Description]]))</f>
        <v>0</v>
      </c>
    </row>
    <row r="212" spans="3:9" x14ac:dyDescent="0.45">
      <c r="C212" t="s">
        <v>367</v>
      </c>
      <c r="D212" s="6" t="str">
        <f>LEFT(_ItemDescription[[#This Row],[Item + Description]],11)</f>
        <v>102-849-428</v>
      </c>
      <c r="E212" s="6" t="str">
        <f>RIGHT(_ItemDescription[[#This Row],[Item + Description]],30)</f>
        <v>8 - PALMZIPPER CORN STRIPPER -</v>
      </c>
      <c r="H212" t="s">
        <v>367</v>
      </c>
      <c r="I212" s="6" t="b">
        <f>ISNUMBER(SEARCH("PEPPER",_ItemDescription11[[#This Row],[Item + Description]]))</f>
        <v>0</v>
      </c>
    </row>
    <row r="213" spans="3:9" x14ac:dyDescent="0.45">
      <c r="C213" t="s">
        <v>368</v>
      </c>
      <c r="D213" s="6" t="str">
        <f>LEFT(_ItemDescription[[#This Row],[Item + Description]],11)</f>
        <v>102-850-214</v>
      </c>
      <c r="E213" s="6" t="str">
        <f>RIGHT(_ItemDescription[[#This Row],[Item + Description]],30)</f>
        <v>4 - SCOOP TROOP MELON BALLER &amp;</v>
      </c>
      <c r="H213" t="s">
        <v>368</v>
      </c>
      <c r="I213" s="6" t="b">
        <f>ISNUMBER(SEARCH("PEPPER",_ItemDescription11[[#This Row],[Item + Description]]))</f>
        <v>0</v>
      </c>
    </row>
    <row r="214" spans="3:9" x14ac:dyDescent="0.45">
      <c r="C214" t="s">
        <v>369</v>
      </c>
      <c r="D214" s="6" t="str">
        <f>LEFT(_ItemDescription[[#This Row],[Item + Description]],11)</f>
        <v>102-851-105</v>
      </c>
      <c r="E214" s="6" t="str">
        <f>RIGHT(_ItemDescription[[#This Row],[Item + Description]],30)</f>
        <v>- VEGGISTEAM VEGETABLE STEAMER</v>
      </c>
      <c r="H214" t="s">
        <v>369</v>
      </c>
      <c r="I214" s="6" t="b">
        <f>ISNUMBER(SEARCH("PEPPER",_ItemDescription11[[#This Row],[Item + Description]]))</f>
        <v>0</v>
      </c>
    </row>
    <row r="215" spans="3:9" x14ac:dyDescent="0.45">
      <c r="C215" t="s">
        <v>370</v>
      </c>
      <c r="D215" s="6" t="str">
        <f>LEFT(_ItemDescription[[#This Row],[Item + Description]],11)</f>
        <v>102-852-428</v>
      </c>
      <c r="E215" s="6" t="str">
        <f>RIGHT(_ItemDescription[[#This Row],[Item + Description]],30)</f>
        <v>BUTTERCUP BUTTER MAKER (W/RECI</v>
      </c>
      <c r="H215" t="s">
        <v>370</v>
      </c>
      <c r="I215" s="6" t="b">
        <f>ISNUMBER(SEARCH("PEPPER",_ItemDescription11[[#This Row],[Item + Description]]))</f>
        <v>0</v>
      </c>
    </row>
    <row r="216" spans="3:9" x14ac:dyDescent="0.45">
      <c r="C216" t="s">
        <v>371</v>
      </c>
      <c r="D216" s="6" t="str">
        <f>LEFT(_ItemDescription[[#This Row],[Item + Description]],11)</f>
        <v>102-853-046</v>
      </c>
      <c r="E216" s="6" t="str">
        <f>RIGHT(_ItemDescription[[#This Row],[Item + Description]],30)</f>
        <v>- SPICE CUBE HERB FREEZER TRAY</v>
      </c>
      <c r="H216" t="s">
        <v>371</v>
      </c>
      <c r="I216" s="6" t="b">
        <f>ISNUMBER(SEARCH("PEPPER",_ItemDescription11[[#This Row],[Item + Description]]))</f>
        <v>0</v>
      </c>
    </row>
    <row r="217" spans="3:9" x14ac:dyDescent="0.45">
      <c r="C217" t="s">
        <v>372</v>
      </c>
      <c r="D217" s="6" t="str">
        <f>LEFT(_ItemDescription[[#This Row],[Item + Description]],11)</f>
        <v>102-855-190</v>
      </c>
      <c r="E217" s="6" t="str">
        <f>RIGHT(_ItemDescription[[#This Row],[Item + Description]],30)</f>
        <v>5-190 - KOHL'S GREENS STRIPPER</v>
      </c>
      <c r="H217" t="s">
        <v>372</v>
      </c>
      <c r="I217" s="6" t="b">
        <f>ISNUMBER(SEARCH("PEPPER",_ItemDescription11[[#This Row],[Item + Description]]))</f>
        <v>0</v>
      </c>
    </row>
    <row r="218" spans="3:9" x14ac:dyDescent="0.45">
      <c r="C218" t="s">
        <v>373</v>
      </c>
      <c r="D218" s="6" t="str">
        <f>LEFT(_ItemDescription[[#This Row],[Item + Description]],11)</f>
        <v>102-856-011</v>
      </c>
      <c r="E218" s="6" t="str">
        <f>RIGHT(_ItemDescription[[#This Row],[Item + Description]],30)</f>
        <v>56-011 - VEGGICHOP - EU NO LID</v>
      </c>
      <c r="H218" t="s">
        <v>373</v>
      </c>
      <c r="I218" s="6" t="b">
        <f>ISNUMBER(SEARCH("PEPPER",_ItemDescription11[[#This Row],[Item + Description]]))</f>
        <v>0</v>
      </c>
    </row>
    <row r="219" spans="3:9" x14ac:dyDescent="0.45">
      <c r="C219" t="s">
        <v>374</v>
      </c>
      <c r="D219" s="6" t="str">
        <f>LEFT(_ItemDescription[[#This Row],[Item + Description]],11)</f>
        <v>102-876-053</v>
      </c>
      <c r="E219" s="6" t="str">
        <f>RIGHT(_ItemDescription[[#This Row],[Item + Description]],30)</f>
        <v>53 - TWIST'N SPROUT - BRUSSELS</v>
      </c>
      <c r="H219" t="s">
        <v>374</v>
      </c>
      <c r="I219" s="6" t="b">
        <f>ISNUMBER(SEARCH("PEPPER",_ItemDescription11[[#This Row],[Item + Description]]))</f>
        <v>0</v>
      </c>
    </row>
    <row r="220" spans="3:9" x14ac:dyDescent="0.45">
      <c r="C220" t="s">
        <v>375</v>
      </c>
      <c r="D220" s="6" t="str">
        <f>LEFT(_ItemDescription[[#This Row],[Item + Description]],11)</f>
        <v>102-879-270</v>
      </c>
      <c r="E220" s="6" t="str">
        <f>RIGHT(_ItemDescription[[#This Row],[Item + Description]],30)</f>
        <v>- STALKCHOP - CAULIFLOWER PREP</v>
      </c>
      <c r="H220" t="s">
        <v>375</v>
      </c>
      <c r="I220" s="6" t="b">
        <f>ISNUMBER(SEARCH("PEPPER",_ItemDescription11[[#This Row],[Item + Description]]))</f>
        <v>0</v>
      </c>
    </row>
    <row r="221" spans="3:9" x14ac:dyDescent="0.45">
      <c r="C221" t="s">
        <v>376</v>
      </c>
      <c r="D221" s="6" t="str">
        <f>LEFT(_ItemDescription[[#This Row],[Item + Description]],11)</f>
        <v>102-892-053</v>
      </c>
      <c r="E221" s="6" t="str">
        <f>RIGHT(_ItemDescription[[#This Row],[Item + Description]],30)</f>
        <v>TWIST'N SPROUT - BRUSSELS SPRO</v>
      </c>
      <c r="H221" t="s">
        <v>376</v>
      </c>
      <c r="I221" s="6" t="b">
        <f>ISNUMBER(SEARCH("PEPPER",_ItemDescription11[[#This Row],[Item + Description]]))</f>
        <v>0</v>
      </c>
    </row>
    <row r="222" spans="3:9" x14ac:dyDescent="0.45">
      <c r="C222" t="s">
        <v>377</v>
      </c>
      <c r="D222" s="6" t="str">
        <f>LEFT(_ItemDescription[[#This Row],[Item + Description]],11)</f>
        <v>103-044-121</v>
      </c>
      <c r="E222" s="6" t="str">
        <f>RIGHT(_ItemDescription[[#This Row],[Item + Description]],30)</f>
        <v>SLEEKSTOR NESTING BOWL SET - G</v>
      </c>
      <c r="H222" t="s">
        <v>377</v>
      </c>
      <c r="I222" s="6" t="b">
        <f>ISNUMBER(SEARCH("PEPPER",_ItemDescription11[[#This Row],[Item + Description]]))</f>
        <v>0</v>
      </c>
    </row>
    <row r="223" spans="3:9" x14ac:dyDescent="0.45">
      <c r="C223" t="s">
        <v>378</v>
      </c>
      <c r="D223" s="6" t="str">
        <f>LEFT(_ItemDescription[[#This Row],[Item + Description]],11)</f>
        <v>103-045-008</v>
      </c>
      <c r="E223" s="6" t="str">
        <f>RIGHT(_ItemDescription[[#This Row],[Item + Description]],30)</f>
        <v>DUAL GRATER - TWO IN ONE CHEES</v>
      </c>
      <c r="H223" t="s">
        <v>378</v>
      </c>
      <c r="I223" s="6" t="b">
        <f>ISNUMBER(SEARCH("PEPPER",_ItemDescription11[[#This Row],[Item + Description]]))</f>
        <v>0</v>
      </c>
    </row>
    <row r="224" spans="3:9" x14ac:dyDescent="0.45">
      <c r="C224" t="s">
        <v>379</v>
      </c>
      <c r="D224" s="6" t="str">
        <f>LEFT(_ItemDescription[[#This Row],[Item + Description]],11)</f>
        <v>103-046-008</v>
      </c>
      <c r="E224" s="6" t="str">
        <f>RIGHT(_ItemDescription[[#This Row],[Item + Description]],30)</f>
        <v>FOUR IN ONE CHEESE GRATER - AP</v>
      </c>
      <c r="H224" t="s">
        <v>379</v>
      </c>
      <c r="I224" s="6" t="b">
        <f>ISNUMBER(SEARCH("PEPPER",_ItemDescription11[[#This Row],[Item + Description]]))</f>
        <v>0</v>
      </c>
    </row>
    <row r="225" spans="3:9" x14ac:dyDescent="0.45">
      <c r="C225" t="s">
        <v>380</v>
      </c>
      <c r="D225" s="6" t="str">
        <f>LEFT(_ItemDescription[[#This Row],[Item + Description]],11)</f>
        <v>103-047-008</v>
      </c>
      <c r="E225" s="6" t="str">
        <f>RIGHT(_ItemDescription[[#This Row],[Item + Description]],30)</f>
        <v>PARMESAN CHEESE GRATER - APRIC</v>
      </c>
      <c r="H225" t="s">
        <v>380</v>
      </c>
      <c r="I225" s="6" t="b">
        <f>ISNUMBER(SEARCH("PEPPER",_ItemDescription11[[#This Row],[Item + Description]]))</f>
        <v>0</v>
      </c>
    </row>
    <row r="226" spans="3:9" x14ac:dyDescent="0.45">
      <c r="C226" t="s">
        <v>381</v>
      </c>
      <c r="D226" s="6" t="str">
        <f>LEFT(_ItemDescription[[#This Row],[Item + Description]],11)</f>
        <v>103-083-005</v>
      </c>
      <c r="E226" s="6" t="str">
        <f>RIGHT(_ItemDescription[[#This Row],[Item + Description]],30)</f>
        <v>ZIPFLIP METAL TURNER - CHERRY/</v>
      </c>
      <c r="H226" t="s">
        <v>381</v>
      </c>
      <c r="I226" s="6" t="b">
        <f>ISNUMBER(SEARCH("PEPPER",_ItemDescription11[[#This Row],[Item + Description]]))</f>
        <v>0</v>
      </c>
    </row>
    <row r="227" spans="3:9" x14ac:dyDescent="0.45">
      <c r="C227" t="s">
        <v>382</v>
      </c>
      <c r="D227" s="6" t="str">
        <f>LEFT(_ItemDescription[[#This Row],[Item + Description]],11)</f>
        <v>103-083-011</v>
      </c>
      <c r="E227" s="6" t="str">
        <f>RIGHT(_ItemDescription[[#This Row],[Item + Description]],30)</f>
        <v>ZIPFLIP METAL TURNER - ARUGULA</v>
      </c>
      <c r="H227" t="s">
        <v>382</v>
      </c>
      <c r="I227" s="6" t="b">
        <f>ISNUMBER(SEARCH("PEPPER",_ItemDescription11[[#This Row],[Item + Description]]))</f>
        <v>0</v>
      </c>
    </row>
    <row r="228" spans="3:9" x14ac:dyDescent="0.45">
      <c r="C228" t="s">
        <v>383</v>
      </c>
      <c r="D228" s="6" t="str">
        <f>LEFT(_ItemDescription[[#This Row],[Item + Description]],11)</f>
        <v>103-088-091</v>
      </c>
      <c r="E228" s="6" t="str">
        <f>RIGHT(_ItemDescription[[#This Row],[Item + Description]],30)</f>
        <v xml:space="preserve"> ICE CREAM SCOOP (ZINC) - ROCK</v>
      </c>
      <c r="H228" t="s">
        <v>383</v>
      </c>
      <c r="I228" s="6" t="b">
        <f>ISNUMBER(SEARCH("PEPPER",_ItemDescription11[[#This Row],[Item + Description]]))</f>
        <v>0</v>
      </c>
    </row>
    <row r="229" spans="3:9" x14ac:dyDescent="0.45">
      <c r="C229" t="s">
        <v>384</v>
      </c>
      <c r="D229" s="6" t="str">
        <f>LEFT(_ItemDescription[[#This Row],[Item + Description]],11)</f>
        <v>103-115-011</v>
      </c>
      <c r="E229" s="6" t="str">
        <f>RIGHT(_ItemDescription[[#This Row],[Item + Description]],30)</f>
        <v>SWITCHIT SILICONE SPOON SPATUL</v>
      </c>
      <c r="H229" t="s">
        <v>384</v>
      </c>
      <c r="I229" s="6" t="b">
        <f>ISNUMBER(SEARCH("PEPPER",_ItemDescription11[[#This Row],[Item + Description]]))</f>
        <v>0</v>
      </c>
    </row>
    <row r="230" spans="3:9" x14ac:dyDescent="0.45">
      <c r="C230" t="s">
        <v>385</v>
      </c>
      <c r="D230" s="6" t="str">
        <f>LEFT(_ItemDescription[[#This Row],[Item + Description]],11)</f>
        <v>103-130-008</v>
      </c>
      <c r="E230" s="6" t="str">
        <f>RIGHT(_ItemDescription[[#This Row],[Item + Description]],30)</f>
        <v>SLICESTER ONE HANDED CHEESE SL</v>
      </c>
      <c r="H230" t="s">
        <v>385</v>
      </c>
      <c r="I230" s="6" t="b">
        <f>ISNUMBER(SEARCH("PEPPER",_ItemDescription11[[#This Row],[Item + Description]]))</f>
        <v>0</v>
      </c>
    </row>
    <row r="231" spans="3:9" x14ac:dyDescent="0.45">
      <c r="C231" t="s">
        <v>386</v>
      </c>
      <c r="D231" s="6" t="str">
        <f>LEFT(_ItemDescription[[#This Row],[Item + Description]],11)</f>
        <v>103-133-005</v>
      </c>
      <c r="E231" s="6" t="str">
        <f>RIGHT(_ItemDescription[[#This Row],[Item + Description]],30)</f>
        <v>- STAND MIXER SPATULA   CHERRY</v>
      </c>
      <c r="H231" t="s">
        <v>386</v>
      </c>
      <c r="I231" s="6" t="b">
        <f>ISNUMBER(SEARCH("PEPPER",_ItemDescription11[[#This Row],[Item + Description]]))</f>
        <v>0</v>
      </c>
    </row>
    <row r="232" spans="3:9" x14ac:dyDescent="0.45">
      <c r="C232" t="s">
        <v>387</v>
      </c>
      <c r="D232" s="6" t="str">
        <f>LEFT(_ItemDescription[[#This Row],[Item + Description]],11)</f>
        <v>103-137-001</v>
      </c>
      <c r="E232" s="6" t="str">
        <f>RIGHT(_ItemDescription[[#This Row],[Item + Description]],30)</f>
        <v>SWITCHIT SPREADER SPATULA BAND</v>
      </c>
      <c r="H232" t="s">
        <v>387</v>
      </c>
      <c r="I232" s="6" t="b">
        <f>ISNUMBER(SEARCH("PEPPER",_ItemDescription11[[#This Row],[Item + Description]]))</f>
        <v>0</v>
      </c>
    </row>
    <row r="233" spans="3:9" x14ac:dyDescent="0.45">
      <c r="C233" t="s">
        <v>388</v>
      </c>
      <c r="D233" s="6" t="str">
        <f>LEFT(_ItemDescription[[#This Row],[Item + Description]],11)</f>
        <v>103-176-001</v>
      </c>
      <c r="E233" s="6" t="str">
        <f>RIGHT(_ItemDescription[[#This Row],[Item + Description]],30)</f>
        <v>01 - SWITCHITFLEX THIN - BLACK</v>
      </c>
      <c r="H233" t="s">
        <v>388</v>
      </c>
      <c r="I233" s="6" t="b">
        <f>ISNUMBER(SEARCH("PEPPER",_ItemDescription11[[#This Row],[Item + Description]]))</f>
        <v>0</v>
      </c>
    </row>
    <row r="234" spans="3:9" x14ac:dyDescent="0.45">
      <c r="C234" t="s">
        <v>389</v>
      </c>
      <c r="D234" s="6" t="str">
        <f>LEFT(_ItemDescription[[#This Row],[Item + Description]],11)</f>
        <v>103-177-001</v>
      </c>
      <c r="E234" s="6" t="str">
        <f>RIGHT(_ItemDescription[[#This Row],[Item + Description]],30)</f>
        <v>SWITCHITFLEX WIDE - BLACK (307</v>
      </c>
      <c r="H234" t="s">
        <v>389</v>
      </c>
      <c r="I234" s="6" t="b">
        <f>ISNUMBER(SEARCH("PEPPER",_ItemDescription11[[#This Row],[Item + Description]]))</f>
        <v>0</v>
      </c>
    </row>
    <row r="235" spans="3:9" x14ac:dyDescent="0.45">
      <c r="C235" t="s">
        <v>390</v>
      </c>
      <c r="D235" s="6" t="str">
        <f>LEFT(_ItemDescription[[#This Row],[Item + Description]],11)</f>
        <v>103-178-001</v>
      </c>
      <c r="E235" s="6" t="str">
        <f>RIGHT(_ItemDescription[[#This Row],[Item + Description]],30)</f>
        <v>1 - SWITCHITFLEX SPOON - BLACK</v>
      </c>
      <c r="H235" t="s">
        <v>390</v>
      </c>
      <c r="I235" s="6" t="b">
        <f>ISNUMBER(SEARCH("PEPPER",_ItemDescription11[[#This Row],[Item + Description]]))</f>
        <v>0</v>
      </c>
    </row>
    <row r="236" spans="3:9" x14ac:dyDescent="0.45">
      <c r="C236" t="s">
        <v>391</v>
      </c>
      <c r="D236" s="6" t="str">
        <f>LEFT(_ItemDescription[[#This Row],[Item + Description]],11)</f>
        <v>103-240-001</v>
      </c>
      <c r="E236" s="6" t="str">
        <f>RIGHT(_ItemDescription[[#This Row],[Item + Description]],30)</f>
        <v>BURNER SILICONE TRIVET - BLACK</v>
      </c>
      <c r="H236" t="s">
        <v>391</v>
      </c>
      <c r="I236" s="6" t="b">
        <f>ISNUMBER(SEARCH("PEPPER",_ItemDescription11[[#This Row],[Item + Description]]))</f>
        <v>0</v>
      </c>
    </row>
    <row r="237" spans="3:9" x14ac:dyDescent="0.45">
      <c r="C237" t="s">
        <v>392</v>
      </c>
      <c r="D237" s="6" t="str">
        <f>LEFT(_ItemDescription[[#This Row],[Item + Description]],11)</f>
        <v>103-240-005</v>
      </c>
      <c r="E237" s="6" t="str">
        <f>RIGHT(_ItemDescription[[#This Row],[Item + Description]],30)</f>
        <v>BURNER SILICONE TRIVET - CHERR</v>
      </c>
      <c r="H237" t="s">
        <v>392</v>
      </c>
      <c r="I237" s="6" t="b">
        <f>ISNUMBER(SEARCH("PEPPER",_ItemDescription11[[#This Row],[Item + Description]]))</f>
        <v>0</v>
      </c>
    </row>
    <row r="238" spans="3:9" x14ac:dyDescent="0.45">
      <c r="C238" t="s">
        <v>393</v>
      </c>
      <c r="D238" s="6" t="str">
        <f>LEFT(_ItemDescription[[#This Row],[Item + Description]],11)</f>
        <v>103-242-120</v>
      </c>
      <c r="E238" s="6" t="str">
        <f>RIGHT(_ItemDescription[[#This Row],[Item + Description]],30)</f>
        <v>ERGOSPHERE PASTA TONG - ARUGUL</v>
      </c>
      <c r="H238" t="s">
        <v>393</v>
      </c>
      <c r="I238" s="6" t="b">
        <f>ISNUMBER(SEARCH("PEPPER",_ItemDescription11[[#This Row],[Item + Description]]))</f>
        <v>0</v>
      </c>
    </row>
    <row r="239" spans="3:9" x14ac:dyDescent="0.45">
      <c r="C239" t="s">
        <v>394</v>
      </c>
      <c r="D239" s="6" t="str">
        <f>LEFT(_ItemDescription[[#This Row],[Item + Description]],11)</f>
        <v>103-242-128</v>
      </c>
      <c r="E239" s="6" t="str">
        <f>RIGHT(_ItemDescription[[#This Row],[Item + Description]],30)</f>
        <v>ERGOSPHERE PASTA TONG - BLACK/</v>
      </c>
      <c r="H239" t="s">
        <v>394</v>
      </c>
      <c r="I239" s="6" t="b">
        <f>ISNUMBER(SEARCH("PEPPER",_ItemDescription11[[#This Row],[Item + Description]]))</f>
        <v>0</v>
      </c>
    </row>
    <row r="240" spans="3:9" x14ac:dyDescent="0.45">
      <c r="C240" t="s">
        <v>395</v>
      </c>
      <c r="D240" s="6" t="str">
        <f>LEFT(_ItemDescription[[#This Row],[Item + Description]],11)</f>
        <v>103-243-120</v>
      </c>
      <c r="E240" s="6" t="str">
        <f>RIGHT(_ItemDescription[[#This Row],[Item + Description]],30)</f>
        <v xml:space="preserve"> ERGOPSHERE 9"" STAINLESS - AR</v>
      </c>
      <c r="H240" t="s">
        <v>395</v>
      </c>
      <c r="I240" s="6" t="b">
        <f>ISNUMBER(SEARCH("PEPPER",_ItemDescription11[[#This Row],[Item + Description]]))</f>
        <v>0</v>
      </c>
    </row>
    <row r="241" spans="3:9" x14ac:dyDescent="0.45">
      <c r="C241" t="s">
        <v>396</v>
      </c>
      <c r="D241" s="6" t="str">
        <f>LEFT(_ItemDescription[[#This Row],[Item + Description]],11)</f>
        <v>103-244-120</v>
      </c>
      <c r="E241" s="6" t="str">
        <f>RIGHT(_ItemDescription[[#This Row],[Item + Description]],30)</f>
        <v xml:space="preserve"> ERGOSPHERE 12"" STAINLESS - A</v>
      </c>
      <c r="H241" t="s">
        <v>396</v>
      </c>
      <c r="I241" s="6" t="b">
        <f>ISNUMBER(SEARCH("PEPPER",_ItemDescription11[[#This Row],[Item + Description]]))</f>
        <v>0</v>
      </c>
    </row>
    <row r="242" spans="3:9" x14ac:dyDescent="0.45">
      <c r="C242" t="s">
        <v>397</v>
      </c>
      <c r="D242" s="6" t="str">
        <f>LEFT(_ItemDescription[[#This Row],[Item + Description]],11)</f>
        <v>103-246-120</v>
      </c>
      <c r="E242" s="6" t="str">
        <f>RIGHT(_ItemDescription[[#This Row],[Item + Description]],30)</f>
        <v>ERGOSPHERE 9 STAINLESS/NYLON -</v>
      </c>
      <c r="H242" t="s">
        <v>397</v>
      </c>
      <c r="I242" s="6" t="b">
        <f>ISNUMBER(SEARCH("PEPPER",_ItemDescription11[[#This Row],[Item + Description]]))</f>
        <v>0</v>
      </c>
    </row>
    <row r="243" spans="3:9" x14ac:dyDescent="0.45">
      <c r="C243" t="s">
        <v>398</v>
      </c>
      <c r="D243" s="6" t="str">
        <f>LEFT(_ItemDescription[[#This Row],[Item + Description]],11)</f>
        <v>103-247-120</v>
      </c>
      <c r="E243" s="6" t="str">
        <f>RIGHT(_ItemDescription[[#This Row],[Item + Description]],30)</f>
        <v xml:space="preserve"> ERGOSPHERE 12 STAINLESS/NYLON</v>
      </c>
      <c r="H243" t="s">
        <v>398</v>
      </c>
      <c r="I243" s="6" t="b">
        <f>ISNUMBER(SEARCH("PEPPER",_ItemDescription11[[#This Row],[Item + Description]]))</f>
        <v>0</v>
      </c>
    </row>
    <row r="244" spans="3:9" x14ac:dyDescent="0.45">
      <c r="C244" t="s">
        <v>399</v>
      </c>
      <c r="D244" s="6" t="str">
        <f>LEFT(_ItemDescription[[#This Row],[Item + Description]],11)</f>
        <v>103-248-120</v>
      </c>
      <c r="E244" s="6" t="str">
        <f>RIGHT(_ItemDescription[[#This Row],[Item + Description]],30)</f>
        <v xml:space="preserve"> ERGOSPHERE 16 STAINLESS/NYLON</v>
      </c>
      <c r="H244" t="s">
        <v>399</v>
      </c>
      <c r="I244" s="6" t="b">
        <f>ISNUMBER(SEARCH("PEPPER",_ItemDescription11[[#This Row],[Item + Description]]))</f>
        <v>0</v>
      </c>
    </row>
    <row r="245" spans="3:9" x14ac:dyDescent="0.45">
      <c r="C245" t="s">
        <v>400</v>
      </c>
      <c r="D245" s="6" t="str">
        <f>LEFT(_ItemDescription[[#This Row],[Item + Description]],11)</f>
        <v>103-263-001</v>
      </c>
      <c r="E245" s="6" t="str">
        <f>RIGHT(_ItemDescription[[#This Row],[Item + Description]],30)</f>
        <v>ZIPFLIP FLEX TURNER - BLACK/ST</v>
      </c>
      <c r="H245" t="s">
        <v>400</v>
      </c>
      <c r="I245" s="6" t="b">
        <f>ISNUMBER(SEARCH("PEPPER",_ItemDescription11[[#This Row],[Item + Description]]))</f>
        <v>0</v>
      </c>
    </row>
    <row r="246" spans="3:9" x14ac:dyDescent="0.45">
      <c r="C246" t="s">
        <v>401</v>
      </c>
      <c r="D246" s="6" t="str">
        <f>LEFT(_ItemDescription[[#This Row],[Item + Description]],11)</f>
        <v>103-264-001</v>
      </c>
      <c r="E246" s="6" t="str">
        <f>RIGHT(_ItemDescription[[#This Row],[Item + Description]],30)</f>
        <v xml:space="preserve"> ZIPFLIP FLEX SLOTTED TURNER -</v>
      </c>
      <c r="H246" t="s">
        <v>401</v>
      </c>
      <c r="I246" s="6" t="b">
        <f>ISNUMBER(SEARCH("PEPPER",_ItemDescription11[[#This Row],[Item + Description]]))</f>
        <v>0</v>
      </c>
    </row>
    <row r="247" spans="3:9" x14ac:dyDescent="0.45">
      <c r="C247" t="s">
        <v>402</v>
      </c>
      <c r="D247" s="6" t="str">
        <f>LEFT(_ItemDescription[[#This Row],[Item + Description]],11)</f>
        <v>103-265-011</v>
      </c>
      <c r="E247" s="6" t="str">
        <f>RIGHT(_ItemDescription[[#This Row],[Item + Description]],30)</f>
        <v>SWITCHIT WOODEN TURNER - WOOD/</v>
      </c>
      <c r="H247" t="s">
        <v>402</v>
      </c>
      <c r="I247" s="6" t="b">
        <f>ISNUMBER(SEARCH("PEPPER",_ItemDescription11[[#This Row],[Item + Description]]))</f>
        <v>0</v>
      </c>
    </row>
    <row r="248" spans="3:9" x14ac:dyDescent="0.45">
      <c r="C248" t="s">
        <v>403</v>
      </c>
      <c r="D248" s="6" t="str">
        <f>LEFT(_ItemDescription[[#This Row],[Item + Description]],11)</f>
        <v>103-266-005</v>
      </c>
      <c r="E248" s="6" t="str">
        <f>RIGHT(_ItemDescription[[#This Row],[Item + Description]],30)</f>
        <v>SWITCHIT WOODEN SLOTTED TURNER</v>
      </c>
      <c r="H248" t="s">
        <v>403</v>
      </c>
      <c r="I248" s="6" t="b">
        <f>ISNUMBER(SEARCH("PEPPER",_ItemDescription11[[#This Row],[Item + Description]]))</f>
        <v>0</v>
      </c>
    </row>
    <row r="249" spans="3:9" x14ac:dyDescent="0.45">
      <c r="C249" t="s">
        <v>404</v>
      </c>
      <c r="D249" s="6" t="str">
        <f>LEFT(_ItemDescription[[#This Row],[Item + Description]],11)</f>
        <v>103-266-011</v>
      </c>
      <c r="E249" s="6" t="str">
        <f>RIGHT(_ItemDescription[[#This Row],[Item + Description]],30)</f>
        <v>SWITCHIT WOODEN SLOTTED TURNER</v>
      </c>
      <c r="H249" t="s">
        <v>404</v>
      </c>
      <c r="I249" s="6" t="b">
        <f>ISNUMBER(SEARCH("PEPPER",_ItemDescription11[[#This Row],[Item + Description]]))</f>
        <v>0</v>
      </c>
    </row>
    <row r="250" spans="3:9" x14ac:dyDescent="0.45">
      <c r="C250" t="s">
        <v>405</v>
      </c>
      <c r="D250" s="6" t="str">
        <f>LEFT(_ItemDescription[[#This Row],[Item + Description]],11)</f>
        <v>103-267-011</v>
      </c>
      <c r="E250" s="6" t="str">
        <f>RIGHT(_ItemDescription[[#This Row],[Item + Description]],30)</f>
        <v>SWITCHIT WOODEN SPOON TURNER -</v>
      </c>
      <c r="H250" t="s">
        <v>405</v>
      </c>
      <c r="I250" s="6" t="b">
        <f>ISNUMBER(SEARCH("PEPPER",_ItemDescription11[[#This Row],[Item + Description]]))</f>
        <v>0</v>
      </c>
    </row>
    <row r="251" spans="3:9" x14ac:dyDescent="0.45">
      <c r="C251" t="s">
        <v>406</v>
      </c>
      <c r="D251" s="6" t="str">
        <f>LEFT(_ItemDescription[[#This Row],[Item + Description]],11)</f>
        <v>103-268-120</v>
      </c>
      <c r="E251" s="6" t="str">
        <f>RIGHT(_ItemDescription[[#This Row],[Item + Description]],30)</f>
        <v>FRESHFORCE WIDE BATTER SPATULA</v>
      </c>
      <c r="H251" t="s">
        <v>406</v>
      </c>
      <c r="I251" s="6" t="b">
        <f>ISNUMBER(SEARCH("PEPPER",_ItemDescription11[[#This Row],[Item + Description]]))</f>
        <v>0</v>
      </c>
    </row>
    <row r="252" spans="3:9" x14ac:dyDescent="0.45">
      <c r="C252" t="s">
        <v>407</v>
      </c>
      <c r="D252" s="6" t="str">
        <f>LEFT(_ItemDescription[[#This Row],[Item + Description]],11)</f>
        <v>103-269-120</v>
      </c>
      <c r="E252" s="6" t="str">
        <f>RIGHT(_ItemDescription[[#This Row],[Item + Description]],30)</f>
        <v>FRESHFORCE THIN BATTER SPATULA</v>
      </c>
      <c r="H252" t="s">
        <v>407</v>
      </c>
      <c r="I252" s="6" t="b">
        <f>ISNUMBER(SEARCH("PEPPER",_ItemDescription11[[#This Row],[Item + Description]]))</f>
        <v>0</v>
      </c>
    </row>
    <row r="253" spans="3:9" x14ac:dyDescent="0.45">
      <c r="C253" t="s">
        <v>408</v>
      </c>
      <c r="D253" s="6" t="str">
        <f>LEFT(_ItemDescription[[#This Row],[Item + Description]],11)</f>
        <v>103-270-120</v>
      </c>
      <c r="E253" s="6" t="str">
        <f>RIGHT(_ItemDescription[[#This Row],[Item + Description]],30)</f>
        <v>FRESHFORCE POPOUT PEELER - ARU</v>
      </c>
      <c r="H253" t="s">
        <v>408</v>
      </c>
      <c r="I253" s="6" t="b">
        <f>ISNUMBER(SEARCH("PEPPER",_ItemDescription11[[#This Row],[Item + Description]]))</f>
        <v>0</v>
      </c>
    </row>
    <row r="254" spans="3:9" x14ac:dyDescent="0.45">
      <c r="C254" t="s">
        <v>409</v>
      </c>
      <c r="D254" s="6" t="str">
        <f>LEFT(_ItemDescription[[#This Row],[Item + Description]],11)</f>
        <v>103-271-120</v>
      </c>
      <c r="E254" s="6" t="str">
        <f>RIGHT(_ItemDescription[[#This Row],[Item + Description]],30)</f>
        <v xml:space="preserve"> FRESHFORCE LARGE SCOOP TURNER</v>
      </c>
      <c r="H254" t="s">
        <v>409</v>
      </c>
      <c r="I254" s="6" t="b">
        <f>ISNUMBER(SEARCH("PEPPER",_ItemDescription11[[#This Row],[Item + Description]]))</f>
        <v>0</v>
      </c>
    </row>
    <row r="255" spans="3:9" x14ac:dyDescent="0.45">
      <c r="C255" t="s">
        <v>410</v>
      </c>
      <c r="D255" s="6" t="str">
        <f>LEFT(_ItemDescription[[#This Row],[Item + Description]],11)</f>
        <v>103-272-120</v>
      </c>
      <c r="E255" s="6" t="str">
        <f>RIGHT(_ItemDescription[[#This Row],[Item + Description]],30)</f>
        <v xml:space="preserve"> FRESHFORCE SMALL SCOOP TURNER</v>
      </c>
      <c r="H255" t="s">
        <v>410</v>
      </c>
      <c r="I255" s="6" t="b">
        <f>ISNUMBER(SEARCH("PEPPER",_ItemDescription11[[#This Row],[Item + Description]]))</f>
        <v>0</v>
      </c>
    </row>
    <row r="256" spans="3:9" x14ac:dyDescent="0.45">
      <c r="C256" t="s">
        <v>411</v>
      </c>
      <c r="D256" s="6" t="str">
        <f>LEFT(_ItemDescription[[#This Row],[Item + Description]],11)</f>
        <v>103-273-120</v>
      </c>
      <c r="E256" s="6" t="str">
        <f>RIGHT(_ItemDescription[[#This Row],[Item + Description]],30)</f>
        <v>FRESHFORCE BASTING BRUSH - ARU</v>
      </c>
      <c r="H256" t="s">
        <v>411</v>
      </c>
      <c r="I256" s="6" t="b">
        <f>ISNUMBER(SEARCH("PEPPER",_ItemDescription11[[#This Row],[Item + Description]]))</f>
        <v>0</v>
      </c>
    </row>
    <row r="257" spans="3:9" x14ac:dyDescent="0.45">
      <c r="C257" t="s">
        <v>412</v>
      </c>
      <c r="D257" s="6" t="str">
        <f>LEFT(_ItemDescription[[#This Row],[Item + Description]],11)</f>
        <v>103-274-120</v>
      </c>
      <c r="E257" s="6" t="str">
        <f>RIGHT(_ItemDescription[[#This Row],[Item + Description]],30)</f>
        <v>FRESHFORCE 2-IN-1 PASTRY BRUSH</v>
      </c>
      <c r="H257" t="s">
        <v>412</v>
      </c>
      <c r="I257" s="6" t="b">
        <f>ISNUMBER(SEARCH("PEPPER",_ItemDescription11[[#This Row],[Item + Description]]))</f>
        <v>0</v>
      </c>
    </row>
    <row r="258" spans="3:9" x14ac:dyDescent="0.45">
      <c r="C258" t="s">
        <v>413</v>
      </c>
      <c r="D258" s="6" t="str">
        <f>LEFT(_ItemDescription[[#This Row],[Item + Description]],11)</f>
        <v>103-274-162</v>
      </c>
      <c r="E258" s="6" t="str">
        <f>RIGHT(_ItemDescription[[#This Row],[Item + Description]],30)</f>
        <v>KOHL'S REVERSIBLE BASTINGBRUSH</v>
      </c>
      <c r="H258" t="s">
        <v>413</v>
      </c>
      <c r="I258" s="6" t="b">
        <f>ISNUMBER(SEARCH("PEPPER",_ItemDescription11[[#This Row],[Item + Description]]))</f>
        <v>0</v>
      </c>
    </row>
    <row r="259" spans="3:9" x14ac:dyDescent="0.45">
      <c r="C259" t="s">
        <v>414</v>
      </c>
      <c r="D259" s="6" t="str">
        <f>LEFT(_ItemDescription[[#This Row],[Item + Description]],11)</f>
        <v>103-275-120</v>
      </c>
      <c r="E259" s="6" t="str">
        <f>RIGHT(_ItemDescription[[#This Row],[Item + Description]],30)</f>
        <v>FRESHFORCE TALL SILICONE WHISK</v>
      </c>
      <c r="H259" t="s">
        <v>414</v>
      </c>
      <c r="I259" s="6" t="b">
        <f>ISNUMBER(SEARCH("PEPPER",_ItemDescription11[[#This Row],[Item + Description]]))</f>
        <v>0</v>
      </c>
    </row>
    <row r="260" spans="3:9" x14ac:dyDescent="0.45">
      <c r="C260" t="s">
        <v>415</v>
      </c>
      <c r="D260" s="6" t="str">
        <f>LEFT(_ItemDescription[[#This Row],[Item + Description]],11)</f>
        <v>103-275-163</v>
      </c>
      <c r="E260" s="6" t="str">
        <f>RIGHT(_ItemDescription[[#This Row],[Item + Description]],30)</f>
        <v>KOHL'S SILICONE TIP WHISK - OR</v>
      </c>
      <c r="H260" t="s">
        <v>415</v>
      </c>
      <c r="I260" s="6" t="b">
        <f>ISNUMBER(SEARCH("PEPPER",_ItemDescription11[[#This Row],[Item + Description]]))</f>
        <v>0</v>
      </c>
    </row>
    <row r="261" spans="3:9" x14ac:dyDescent="0.45">
      <c r="C261" t="s">
        <v>416</v>
      </c>
      <c r="D261" s="6" t="str">
        <f>LEFT(_ItemDescription[[#This Row],[Item + Description]],11)</f>
        <v>103-276-120</v>
      </c>
      <c r="E261" s="6" t="str">
        <f>RIGHT(_ItemDescription[[#This Row],[Item + Description]],30)</f>
        <v>FRESHFORCE SHORT SILICONE WHIS</v>
      </c>
      <c r="H261" t="s">
        <v>416</v>
      </c>
      <c r="I261" s="6" t="b">
        <f>ISNUMBER(SEARCH("PEPPER",_ItemDescription11[[#This Row],[Item + Description]]))</f>
        <v>0</v>
      </c>
    </row>
    <row r="262" spans="3:9" x14ac:dyDescent="0.45">
      <c r="C262" t="s">
        <v>417</v>
      </c>
      <c r="D262" s="6" t="str">
        <f>LEFT(_ItemDescription[[#This Row],[Item + Description]],11)</f>
        <v>103-277-120</v>
      </c>
      <c r="E262" s="6" t="str">
        <f>RIGHT(_ItemDescription[[#This Row],[Item + Description]],30)</f>
        <v>FRESHFORCE COLLAPSIBLE SILICON</v>
      </c>
      <c r="H262" t="s">
        <v>417</v>
      </c>
      <c r="I262" s="6" t="b">
        <f>ISNUMBER(SEARCH("PEPPER",_ItemDescription11[[#This Row],[Item + Description]]))</f>
        <v>0</v>
      </c>
    </row>
    <row r="263" spans="3:9" x14ac:dyDescent="0.45">
      <c r="C263" t="s">
        <v>418</v>
      </c>
      <c r="D263" s="6" t="str">
        <f>LEFT(_ItemDescription[[#This Row],[Item + Description]],11)</f>
        <v>103-278-120</v>
      </c>
      <c r="E263" s="6" t="str">
        <f>RIGHT(_ItemDescription[[#This Row],[Item + Description]],30)</f>
        <v>FRESHFORCE AVOCADO MASHER - AR</v>
      </c>
      <c r="H263" t="s">
        <v>418</v>
      </c>
      <c r="I263" s="6" t="b">
        <f>ISNUMBER(SEARCH("PEPPER",_ItemDescription11[[#This Row],[Item + Description]]))</f>
        <v>0</v>
      </c>
    </row>
    <row r="264" spans="3:9" x14ac:dyDescent="0.45">
      <c r="C264" t="s">
        <v>419</v>
      </c>
      <c r="D264" s="6" t="str">
        <f>LEFT(_ItemDescription[[#This Row],[Item + Description]],11)</f>
        <v>103-279-120</v>
      </c>
      <c r="E264" s="6" t="str">
        <f>RIGHT(_ItemDescription[[#This Row],[Item + Description]],30)</f>
        <v>FRESHFORCE POTATO MASHER - ARU</v>
      </c>
      <c r="H264" t="s">
        <v>419</v>
      </c>
      <c r="I264" s="6" t="b">
        <f>ISNUMBER(SEARCH("PEPPER",_ItemDescription11[[#This Row],[Item + Description]]))</f>
        <v>0</v>
      </c>
    </row>
    <row r="265" spans="3:9" x14ac:dyDescent="0.45">
      <c r="C265" t="s">
        <v>420</v>
      </c>
      <c r="D265" s="6" t="str">
        <f>LEFT(_ItemDescription[[#This Row],[Item + Description]],11)</f>
        <v>103-280-120</v>
      </c>
      <c r="E265" s="6" t="str">
        <f>RIGHT(_ItemDescription[[#This Row],[Item + Description]],30)</f>
        <v>FRESHFORCE PIZZA WHEEL - ARUGU</v>
      </c>
      <c r="H265" t="s">
        <v>420</v>
      </c>
      <c r="I265" s="6" t="b">
        <f>ISNUMBER(SEARCH("PEPPER",_ItemDescription11[[#This Row],[Item + Description]]))</f>
        <v>0</v>
      </c>
    </row>
    <row r="266" spans="3:9" x14ac:dyDescent="0.45">
      <c r="C266" t="s">
        <v>421</v>
      </c>
      <c r="D266" s="6" t="str">
        <f>LEFT(_ItemDescription[[#This Row],[Item + Description]],11)</f>
        <v>103-417-120</v>
      </c>
      <c r="E266" s="6" t="str">
        <f>RIGHT(_ItemDescription[[#This Row],[Item + Description]],30)</f>
        <v>PREPSTATION 3-IN-1 CUTTING BOA</v>
      </c>
      <c r="H266" t="s">
        <v>421</v>
      </c>
      <c r="I266" s="6" t="b">
        <f>ISNUMBER(SEARCH("PEPPER",_ItemDescription11[[#This Row],[Item + Description]]))</f>
        <v>0</v>
      </c>
    </row>
    <row r="267" spans="3:9" x14ac:dyDescent="0.45">
      <c r="C267" t="s">
        <v>422</v>
      </c>
      <c r="D267" s="6" t="str">
        <f>LEFT(_ItemDescription[[#This Row],[Item + Description]],11)</f>
        <v>103-418-120</v>
      </c>
      <c r="E267" s="6" t="str">
        <f>RIGHT(_ItemDescription[[#This Row],[Item + Description]],30)</f>
        <v>PREP'N CATCH CUTTING BOARD AND</v>
      </c>
      <c r="H267" t="s">
        <v>422</v>
      </c>
      <c r="I267" s="6" t="b">
        <f>ISNUMBER(SEARCH("PEPPER",_ItemDescription11[[#This Row],[Item + Description]]))</f>
        <v>0</v>
      </c>
    </row>
    <row r="268" spans="3:9" x14ac:dyDescent="0.45">
      <c r="C268" t="s">
        <v>423</v>
      </c>
      <c r="D268" s="6" t="str">
        <f>LEFT(_ItemDescription[[#This Row],[Item + Description]],11)</f>
        <v>103-426-011</v>
      </c>
      <c r="E268" s="6" t="str">
        <f>RIGHT(_ItemDescription[[#This Row],[Item + Description]],30)</f>
        <v>PREP'N GO FLEXIBLE CUTTING BOA</v>
      </c>
      <c r="H268" t="s">
        <v>423</v>
      </c>
      <c r="I268" s="6" t="b">
        <f>ISNUMBER(SEARCH("PEPPER",_ItemDescription11[[#This Row],[Item + Description]]))</f>
        <v>0</v>
      </c>
    </row>
    <row r="269" spans="3:9" x14ac:dyDescent="0.45">
      <c r="C269" t="s">
        <v>424</v>
      </c>
      <c r="D269" s="6" t="str">
        <f>LEFT(_ItemDescription[[#This Row],[Item + Description]],11)</f>
        <v>103-431-011</v>
      </c>
      <c r="E269" s="6" t="str">
        <f>RIGHT(_ItemDescription[[#This Row],[Item + Description]],30)</f>
        <v>SLEEKSCRAPE - ARUGULA/WHITE (W</v>
      </c>
      <c r="H269" t="s">
        <v>424</v>
      </c>
      <c r="I269" s="6" t="b">
        <f>ISNUMBER(SEARCH("PEPPER",_ItemDescription11[[#This Row],[Item + Description]]))</f>
        <v>0</v>
      </c>
    </row>
    <row r="270" spans="3:9" x14ac:dyDescent="0.45">
      <c r="C270" t="s">
        <v>425</v>
      </c>
      <c r="D270" s="6" t="str">
        <f>LEFT(_ItemDescription[[#This Row],[Item + Description]],11)</f>
        <v>103-454-120</v>
      </c>
      <c r="E270" s="6" t="str">
        <f>RIGHT(_ItemDescription[[#This Row],[Item + Description]],30)</f>
        <v>FRESHFORCE BIG SPOON - ARUGULA</v>
      </c>
      <c r="H270" t="s">
        <v>425</v>
      </c>
      <c r="I270" s="6" t="b">
        <f>ISNUMBER(SEARCH("PEPPER",_ItemDescription11[[#This Row],[Item + Description]]))</f>
        <v>0</v>
      </c>
    </row>
    <row r="271" spans="3:9" x14ac:dyDescent="0.45">
      <c r="C271" t="s">
        <v>426</v>
      </c>
      <c r="D271" s="6" t="str">
        <f>LEFT(_ItemDescription[[#This Row],[Item + Description]],11)</f>
        <v>103-455-120</v>
      </c>
      <c r="E271" s="6" t="str">
        <f>RIGHT(_ItemDescription[[#This Row],[Item + Description]],30)</f>
        <v>FRESHFORCE SCOOP COLANDER - AR</v>
      </c>
      <c r="H271" t="s">
        <v>426</v>
      </c>
      <c r="I271" s="6" t="b">
        <f>ISNUMBER(SEARCH("PEPPER",_ItemDescription11[[#This Row],[Item + Description]]))</f>
        <v>0</v>
      </c>
    </row>
    <row r="272" spans="3:9" x14ac:dyDescent="0.45">
      <c r="C272" t="s">
        <v>427</v>
      </c>
      <c r="D272" s="6" t="str">
        <f>LEFT(_ItemDescription[[#This Row],[Item + Description]],11)</f>
        <v>103-457-120</v>
      </c>
      <c r="E272" s="6" t="str">
        <f>RIGHT(_ItemDescription[[#This Row],[Item + Description]],30)</f>
        <v>FRESHFORCE LADLE - ARUGULA/MER</v>
      </c>
      <c r="H272" t="s">
        <v>427</v>
      </c>
      <c r="I272" s="6" t="b">
        <f>ISNUMBER(SEARCH("PEPPER",_ItemDescription11[[#This Row],[Item + Description]]))</f>
        <v>0</v>
      </c>
    </row>
    <row r="273" spans="3:9" x14ac:dyDescent="0.45">
      <c r="C273" t="s">
        <v>428</v>
      </c>
      <c r="D273" s="6" t="str">
        <f>LEFT(_ItemDescription[[#This Row],[Item + Description]],11)</f>
        <v>103-458-120</v>
      </c>
      <c r="E273" s="6" t="str">
        <f>RIGHT(_ItemDescription[[#This Row],[Item + Description]],30)</f>
        <v>FRESHFORCE SILICONE SPOON -ARU</v>
      </c>
      <c r="H273" t="s">
        <v>428</v>
      </c>
      <c r="I273" s="6" t="b">
        <f>ISNUMBER(SEARCH("PEPPER",_ItemDescription11[[#This Row],[Item + Description]]))</f>
        <v>0</v>
      </c>
    </row>
    <row r="274" spans="3:9" x14ac:dyDescent="0.45">
      <c r="C274" t="s">
        <v>429</v>
      </c>
      <c r="D274" s="6" t="str">
        <f>LEFT(_ItemDescription[[#This Row],[Item + Description]],11)</f>
        <v>103-459-120</v>
      </c>
      <c r="E274" s="6" t="str">
        <f>RIGHT(_ItemDescription[[#This Row],[Item + Description]],30)</f>
        <v>FRESHFORCE SILICONE SLOTTED SP</v>
      </c>
      <c r="H274" t="s">
        <v>429</v>
      </c>
      <c r="I274" s="6" t="b">
        <f>ISNUMBER(SEARCH("PEPPER",_ItemDescription11[[#This Row],[Item + Description]]))</f>
        <v>0</v>
      </c>
    </row>
    <row r="275" spans="3:9" x14ac:dyDescent="0.45">
      <c r="C275" t="s">
        <v>430</v>
      </c>
      <c r="D275" s="6" t="str">
        <f>LEFT(_ItemDescription[[#This Row],[Item + Description]],11)</f>
        <v>103-460-120</v>
      </c>
      <c r="E275" s="6" t="str">
        <f>RIGHT(_ItemDescription[[#This Row],[Item + Description]],30)</f>
        <v>FRESHFORCE SMALL SILICONE SCOO</v>
      </c>
      <c r="H275" t="s">
        <v>430</v>
      </c>
      <c r="I275" s="6" t="b">
        <f>ISNUMBER(SEARCH("PEPPER",_ItemDescription11[[#This Row],[Item + Description]]))</f>
        <v>0</v>
      </c>
    </row>
    <row r="276" spans="3:9" x14ac:dyDescent="0.45">
      <c r="C276" t="s">
        <v>431</v>
      </c>
      <c r="D276" s="6" t="str">
        <f>LEFT(_ItemDescription[[#This Row],[Item + Description]],11)</f>
        <v>103-461-120</v>
      </c>
      <c r="E276" s="6" t="str">
        <f>RIGHT(_ItemDescription[[#This Row],[Item + Description]],30)</f>
        <v>FRESHFORCE LARGE SILICONE SCOO</v>
      </c>
      <c r="H276" t="s">
        <v>431</v>
      </c>
      <c r="I276" s="6" t="b">
        <f>ISNUMBER(SEARCH("PEPPER",_ItemDescription11[[#This Row],[Item + Description]]))</f>
        <v>0</v>
      </c>
    </row>
    <row r="277" spans="3:9" x14ac:dyDescent="0.45">
      <c r="C277" t="s">
        <v>432</v>
      </c>
      <c r="D277" s="6" t="str">
        <f>LEFT(_ItemDescription[[#This Row],[Item + Description]],11)</f>
        <v>103-462-120</v>
      </c>
      <c r="E277" s="6" t="str">
        <f>RIGHT(_ItemDescription[[#This Row],[Item + Description]],30)</f>
        <v>FRESHFORCE COARSE GRATER - ARU</v>
      </c>
      <c r="H277" t="s">
        <v>432</v>
      </c>
      <c r="I277" s="6" t="b">
        <f>ISNUMBER(SEARCH("PEPPER",_ItemDescription11[[#This Row],[Item + Description]]))</f>
        <v>0</v>
      </c>
    </row>
    <row r="278" spans="3:9" x14ac:dyDescent="0.45">
      <c r="C278" t="s">
        <v>433</v>
      </c>
      <c r="D278" s="6" t="str">
        <f>LEFT(_ItemDescription[[#This Row],[Item + Description]],11)</f>
        <v>103-464-120</v>
      </c>
      <c r="E278" s="6" t="str">
        <f>RIGHT(_ItemDescription[[#This Row],[Item + Description]],30)</f>
        <v>FRESHFORCE PARMESAN GRATER - A</v>
      </c>
      <c r="H278" t="s">
        <v>433</v>
      </c>
      <c r="I278" s="6" t="b">
        <f>ISNUMBER(SEARCH("PEPPER",_ItemDescription11[[#This Row],[Item + Description]]))</f>
        <v>0</v>
      </c>
    </row>
    <row r="279" spans="3:9" x14ac:dyDescent="0.45">
      <c r="C279" t="s">
        <v>434</v>
      </c>
      <c r="D279" s="6" t="str">
        <f>LEFT(_ItemDescription[[#This Row],[Item + Description]],11)</f>
        <v>103-466-017</v>
      </c>
      <c r="E279" s="6" t="str">
        <f>RIGHT(_ItemDescription[[#This Row],[Item + Description]],30)</f>
        <v>FLIPSLICE EGG SLICER - LEMON/M</v>
      </c>
      <c r="H279" t="s">
        <v>434</v>
      </c>
      <c r="I279" s="6" t="b">
        <f>ISNUMBER(SEARCH("PEPPER",_ItemDescription11[[#This Row],[Item + Description]]))</f>
        <v>0</v>
      </c>
    </row>
    <row r="280" spans="3:9" x14ac:dyDescent="0.45">
      <c r="C280" t="s">
        <v>435</v>
      </c>
      <c r="D280" s="6" t="str">
        <f>LEFT(_ItemDescription[[#This Row],[Item + Description]],11)</f>
        <v>103-467-120</v>
      </c>
      <c r="E280" s="6" t="str">
        <f>RIGHT(_ItemDescription[[#This Row],[Item + Description]],30)</f>
        <v>FRESHFORCE PASTA SPOON - ARUGU</v>
      </c>
      <c r="H280" t="s">
        <v>435</v>
      </c>
      <c r="I280" s="6" t="b">
        <f>ISNUMBER(SEARCH("PEPPER",_ItemDescription11[[#This Row],[Item + Description]]))</f>
        <v>0</v>
      </c>
    </row>
    <row r="281" spans="3:9" x14ac:dyDescent="0.45">
      <c r="C281" t="s">
        <v>436</v>
      </c>
      <c r="D281" s="6" t="str">
        <f>LEFT(_ItemDescription[[#This Row],[Item + Description]],11)</f>
        <v>103-468-146</v>
      </c>
      <c r="E281" s="6" t="str">
        <f>RIGHT(_ItemDescription[[#This Row],[Item + Description]],30)</f>
        <v>CDU MINI BURGER MACHINE (12PCS</v>
      </c>
      <c r="H281" t="s">
        <v>436</v>
      </c>
      <c r="I281" s="6" t="b">
        <f>ISNUMBER(SEARCH("PEPPER",_ItemDescription11[[#This Row],[Item + Description]]))</f>
        <v>0</v>
      </c>
    </row>
    <row r="282" spans="3:9" x14ac:dyDescent="0.45">
      <c r="C282" t="s">
        <v>437</v>
      </c>
      <c r="D282" s="6" t="str">
        <f>LEFT(_ItemDescription[[#This Row],[Item + Description]],11)</f>
        <v>103-481-120</v>
      </c>
      <c r="E282" s="6" t="str">
        <f>RIGHT(_ItemDescription[[#This Row],[Item + Description]],30)</f>
        <v>ERGOSPHERE SALAD TONG - ARUGUL</v>
      </c>
      <c r="H282" t="s">
        <v>437</v>
      </c>
      <c r="I282" s="6" t="b">
        <f>ISNUMBER(SEARCH("PEPPER",_ItemDescription11[[#This Row],[Item + Description]]))</f>
        <v>0</v>
      </c>
    </row>
    <row r="283" spans="3:9" x14ac:dyDescent="0.45">
      <c r="C283" t="s">
        <v>438</v>
      </c>
      <c r="D283" s="6" t="str">
        <f>LEFT(_ItemDescription[[#This Row],[Item + Description]],11)</f>
        <v>103-511-120</v>
      </c>
      <c r="E283" s="6" t="str">
        <f>RIGHT(_ItemDescription[[#This Row],[Item + Description]],30)</f>
        <v>FRESHFORCE APPLE CORER AND PEE</v>
      </c>
      <c r="H283" t="s">
        <v>438</v>
      </c>
      <c r="I283" s="6" t="b">
        <f>ISNUMBER(SEARCH("PEPPER",_ItemDescription11[[#This Row],[Item + Description]]))</f>
        <v>0</v>
      </c>
    </row>
    <row r="284" spans="3:9" x14ac:dyDescent="0.45">
      <c r="C284" t="s">
        <v>439</v>
      </c>
      <c r="D284" s="6" t="str">
        <f>LEFT(_ItemDescription[[#This Row],[Item + Description]],11)</f>
        <v>103-520-062</v>
      </c>
      <c r="E284" s="6" t="str">
        <f>RIGHT(_ItemDescription[[#This Row],[Item + Description]],30)</f>
        <v>WHIPSTIR 2-IN-1 WHISK - ARUGUL</v>
      </c>
      <c r="H284" t="s">
        <v>439</v>
      </c>
      <c r="I284" s="6" t="b">
        <f>ISNUMBER(SEARCH("PEPPER",_ItemDescription11[[#This Row],[Item + Description]]))</f>
        <v>0</v>
      </c>
    </row>
    <row r="285" spans="3:9" x14ac:dyDescent="0.45">
      <c r="C285" t="s">
        <v>440</v>
      </c>
      <c r="D285" s="6" t="str">
        <f>LEFT(_ItemDescription[[#This Row],[Item + Description]],11)</f>
        <v>103-520-177</v>
      </c>
      <c r="E285" s="6" t="str">
        <f>RIGHT(_ItemDescription[[#This Row],[Item + Description]],30)</f>
        <v>WHIPSTIR 2-IN-1 WHISK - PERSIM</v>
      </c>
      <c r="H285" t="s">
        <v>440</v>
      </c>
      <c r="I285" s="6" t="b">
        <f>ISNUMBER(SEARCH("PEPPER",_ItemDescription11[[#This Row],[Item + Description]]))</f>
        <v>0</v>
      </c>
    </row>
    <row r="286" spans="3:9" x14ac:dyDescent="0.45">
      <c r="C286" t="s">
        <v>441</v>
      </c>
      <c r="D286" s="6" t="str">
        <f>LEFT(_ItemDescription[[#This Row],[Item + Description]],11)</f>
        <v>103-547-188</v>
      </c>
      <c r="E286" s="6" t="str">
        <f>RIGHT(_ItemDescription[[#This Row],[Item + Description]],30)</f>
        <v>CAKE CREATURE 3D CAKE MOLD (IN</v>
      </c>
      <c r="H286" t="s">
        <v>441</v>
      </c>
      <c r="I286" s="6" t="b">
        <f>ISNUMBER(SEARCH("PEPPER",_ItemDescription11[[#This Row],[Item + Description]]))</f>
        <v>0</v>
      </c>
    </row>
    <row r="287" spans="3:9" x14ac:dyDescent="0.45">
      <c r="C287" t="s">
        <v>442</v>
      </c>
      <c r="D287" s="6" t="str">
        <f>LEFT(_ItemDescription[[#This Row],[Item + Description]],11)</f>
        <v>103-548-188</v>
      </c>
      <c r="E287" s="6" t="str">
        <f>RIGHT(_ItemDescription[[#This Row],[Item + Description]],30)</f>
        <v>CAKE CREATURE &amp; PASTRY PEN - 3</v>
      </c>
      <c r="H287" t="s">
        <v>442</v>
      </c>
      <c r="I287" s="6" t="b">
        <f>ISNUMBER(SEARCH("PEPPER",_ItemDescription11[[#This Row],[Item + Description]]))</f>
        <v>0</v>
      </c>
    </row>
    <row r="288" spans="3:9" x14ac:dyDescent="0.45">
      <c r="C288" t="s">
        <v>443</v>
      </c>
      <c r="D288" s="6" t="str">
        <f>LEFT(_ItemDescription[[#This Row],[Item + Description]],11)</f>
        <v>103-549-005</v>
      </c>
      <c r="E288" s="6" t="str">
        <f>RIGHT(_ItemDescription[[#This Row],[Item + Description]],30)</f>
        <v xml:space="preserve"> PASTRY PEN CUPCAKE BAKING AND</v>
      </c>
      <c r="H288" t="s">
        <v>443</v>
      </c>
      <c r="I288" s="6" t="b">
        <f>ISNUMBER(SEARCH("PEPPER",_ItemDescription11[[#This Row],[Item + Description]]))</f>
        <v>0</v>
      </c>
    </row>
    <row r="289" spans="3:9" x14ac:dyDescent="0.45">
      <c r="C289" t="s">
        <v>444</v>
      </c>
      <c r="D289" s="6" t="str">
        <f>LEFT(_ItemDescription[[#This Row],[Item + Description]],11)</f>
        <v>103-550-001</v>
      </c>
      <c r="E289" s="6" t="str">
        <f>RIGHT(_ItemDescription[[#This Row],[Item + Description]],30)</f>
        <v xml:space="preserve"> SIFT'N SIEVE FLOUR SIFTER AND</v>
      </c>
      <c r="H289" t="s">
        <v>444</v>
      </c>
      <c r="I289" s="6" t="b">
        <f>ISNUMBER(SEARCH("PEPPER",_ItemDescription11[[#This Row],[Item + Description]]))</f>
        <v>0</v>
      </c>
    </row>
    <row r="290" spans="3:9" x14ac:dyDescent="0.45">
      <c r="C290" t="s">
        <v>445</v>
      </c>
      <c r="D290" s="6" t="str">
        <f>LEFT(_ItemDescription[[#This Row],[Item + Description]],11)</f>
        <v>103-550-119</v>
      </c>
      <c r="E290" s="6" t="str">
        <f>RIGHT(_ItemDescription[[#This Row],[Item + Description]],30)</f>
        <v xml:space="preserve"> SIFT'N SIEVE FLOUR SIFTER AND</v>
      </c>
      <c r="H290" t="s">
        <v>445</v>
      </c>
      <c r="I290" s="6" t="b">
        <f>ISNUMBER(SEARCH("PEPPER",_ItemDescription11[[#This Row],[Item + Description]]))</f>
        <v>0</v>
      </c>
    </row>
    <row r="291" spans="3:9" x14ac:dyDescent="0.45">
      <c r="C291" t="s">
        <v>446</v>
      </c>
      <c r="D291" s="6" t="str">
        <f>LEFT(_ItemDescription[[#This Row],[Item + Description]],11)</f>
        <v>103-551-005</v>
      </c>
      <c r="E291" s="6" t="str">
        <f>RIGHT(_ItemDescription[[#This Row],[Item + Description]],30)</f>
        <v>PIN PAIR SILICONE AND FRENCH R</v>
      </c>
      <c r="H291" t="s">
        <v>446</v>
      </c>
      <c r="I291" s="6" t="b">
        <f>ISNUMBER(SEARCH("PEPPER",_ItemDescription11[[#This Row],[Item + Description]]))</f>
        <v>0</v>
      </c>
    </row>
    <row r="292" spans="3:9" x14ac:dyDescent="0.45">
      <c r="C292" t="s">
        <v>447</v>
      </c>
      <c r="D292" s="6" t="str">
        <f>LEFT(_ItemDescription[[#This Row],[Item + Description]],11)</f>
        <v>103-559-005</v>
      </c>
      <c r="E292" s="6" t="str">
        <f>RIGHT(_ItemDescription[[#This Row],[Item + Description]],30)</f>
        <v xml:space="preserve"> SWITCHIT ALL-PURPOSE SILICONE</v>
      </c>
      <c r="H292" t="s">
        <v>447</v>
      </c>
      <c r="I292" s="6" t="b">
        <f>ISNUMBER(SEARCH("PEPPER",_ItemDescription11[[#This Row],[Item + Description]]))</f>
        <v>0</v>
      </c>
    </row>
    <row r="293" spans="3:9" x14ac:dyDescent="0.45">
      <c r="C293" t="s">
        <v>448</v>
      </c>
      <c r="D293" s="6" t="str">
        <f>LEFT(_ItemDescription[[#This Row],[Item + Description]],11)</f>
        <v>103-656-005</v>
      </c>
      <c r="E293" s="6" t="str">
        <f>RIGHT(_ItemDescription[[#This Row],[Item + Description]],30)</f>
        <v>SWITCHIT ALL PURPOSE - CHERRY(</v>
      </c>
      <c r="H293" t="s">
        <v>448</v>
      </c>
      <c r="I293" s="6" t="b">
        <f>ISNUMBER(SEARCH("PEPPER",_ItemDescription11[[#This Row],[Item + Description]]))</f>
        <v>0</v>
      </c>
    </row>
    <row r="294" spans="3:9" x14ac:dyDescent="0.45">
      <c r="C294" t="s">
        <v>449</v>
      </c>
      <c r="D294" s="6" t="str">
        <f>LEFT(_ItemDescription[[#This Row],[Item + Description]],11)</f>
        <v>103-656-006</v>
      </c>
      <c r="E294" s="6" t="str">
        <f>RIGHT(_ItemDescription[[#This Row],[Item + Description]],30)</f>
        <v>SWITCHIT ALL PURPOSE - BLUEBER</v>
      </c>
      <c r="H294" t="s">
        <v>449</v>
      </c>
      <c r="I294" s="6" t="b">
        <f>ISNUMBER(SEARCH("PEPPER",_ItemDescription11[[#This Row],[Item + Description]]))</f>
        <v>0</v>
      </c>
    </row>
    <row r="295" spans="3:9" x14ac:dyDescent="0.45">
      <c r="C295" t="s">
        <v>450</v>
      </c>
      <c r="D295" s="6" t="str">
        <f>LEFT(_ItemDescription[[#This Row],[Item + Description]],11)</f>
        <v>103-656-011</v>
      </c>
      <c r="E295" s="6" t="str">
        <f>RIGHT(_ItemDescription[[#This Row],[Item + Description]],30)</f>
        <v>SWITCHIT ALL PURPOSE - ARUGULA</v>
      </c>
      <c r="H295" t="s">
        <v>450</v>
      </c>
      <c r="I295" s="6" t="b">
        <f>ISNUMBER(SEARCH("PEPPER",_ItemDescription11[[#This Row],[Item + Description]]))</f>
        <v>0</v>
      </c>
    </row>
    <row r="296" spans="3:9" x14ac:dyDescent="0.45">
      <c r="C296" t="s">
        <v>451</v>
      </c>
      <c r="D296" s="6" t="str">
        <f>LEFT(_ItemDescription[[#This Row],[Item + Description]],11)</f>
        <v>103-656-171</v>
      </c>
      <c r="E296" s="6" t="str">
        <f>RIGHT(_ItemDescription[[#This Row],[Item + Description]],30)</f>
        <v>SWITCHIT ALL PURPOSE - BLACKBE</v>
      </c>
      <c r="H296" t="s">
        <v>451</v>
      </c>
      <c r="I296" s="6" t="b">
        <f>ISNUMBER(SEARCH("PEPPER",_ItemDescription11[[#This Row],[Item + Description]]))</f>
        <v>0</v>
      </c>
    </row>
    <row r="297" spans="3:9" x14ac:dyDescent="0.45">
      <c r="C297" t="s">
        <v>452</v>
      </c>
      <c r="D297" s="6" t="str">
        <f>LEFT(_ItemDescription[[#This Row],[Item + Description]],11)</f>
        <v>103-657-005</v>
      </c>
      <c r="E297" s="6" t="str">
        <f>RIGHT(_ItemDescription[[#This Row],[Item + Description]],30)</f>
        <v>SWITCHIT SPOON SOLID - CHERRY(</v>
      </c>
      <c r="H297" t="s">
        <v>452</v>
      </c>
      <c r="I297" s="6" t="b">
        <f>ISNUMBER(SEARCH("PEPPER",_ItemDescription11[[#This Row],[Item + Description]]))</f>
        <v>0</v>
      </c>
    </row>
    <row r="298" spans="3:9" x14ac:dyDescent="0.45">
      <c r="C298" t="s">
        <v>453</v>
      </c>
      <c r="D298" s="6" t="str">
        <f>LEFT(_ItemDescription[[#This Row],[Item + Description]],11)</f>
        <v>103-657-011</v>
      </c>
      <c r="E298" s="6" t="str">
        <f>RIGHT(_ItemDescription[[#This Row],[Item + Description]],30)</f>
        <v>SWITCHIT SPOON SOLID - ARUGULA</v>
      </c>
      <c r="H298" t="s">
        <v>453</v>
      </c>
      <c r="I298" s="6" t="b">
        <f>ISNUMBER(SEARCH("PEPPER",_ItemDescription11[[#This Row],[Item + Description]]))</f>
        <v>0</v>
      </c>
    </row>
    <row r="299" spans="3:9" x14ac:dyDescent="0.45">
      <c r="C299" t="s">
        <v>454</v>
      </c>
      <c r="D299" s="6" t="str">
        <f>LEFT(_ItemDescription[[#This Row],[Item + Description]],11)</f>
        <v>103-660-005</v>
      </c>
      <c r="E299" s="6" t="str">
        <f>RIGHT(_ItemDescription[[#This Row],[Item + Description]],30)</f>
        <v>- MIXQUICK HAND MIXER - CHERRY</v>
      </c>
      <c r="H299" t="s">
        <v>454</v>
      </c>
      <c r="I299" s="6" t="b">
        <f>ISNUMBER(SEARCH("PEPPER",_ItemDescription11[[#This Row],[Item + Description]]))</f>
        <v>0</v>
      </c>
    </row>
    <row r="300" spans="3:9" x14ac:dyDescent="0.45">
      <c r="C300" t="s">
        <v>455</v>
      </c>
      <c r="D300" s="6" t="str">
        <f>LEFT(_ItemDescription[[#This Row],[Item + Description]],11)</f>
        <v>103-661-005</v>
      </c>
      <c r="E300" s="6" t="str">
        <f>RIGHT(_ItemDescription[[#This Row],[Item + Description]],30)</f>
        <v>005 - AJAR JAR OPENER - CHERRY</v>
      </c>
      <c r="H300" t="s">
        <v>455</v>
      </c>
      <c r="I300" s="6" t="b">
        <f>ISNUMBER(SEARCH("PEPPER",_ItemDescription11[[#This Row],[Item + Description]]))</f>
        <v>0</v>
      </c>
    </row>
    <row r="301" spans="3:9" x14ac:dyDescent="0.45">
      <c r="C301" t="s">
        <v>456</v>
      </c>
      <c r="D301" s="6" t="str">
        <f>LEFT(_ItemDescription[[#This Row],[Item + Description]],11)</f>
        <v>103-671-005</v>
      </c>
      <c r="E301" s="6" t="str">
        <f>RIGHT(_ItemDescription[[#This Row],[Item + Description]],30)</f>
        <v>SWITCHIT MINI ALL PURPOSE - CH</v>
      </c>
      <c r="H301" t="s">
        <v>456</v>
      </c>
      <c r="I301" s="6" t="b">
        <f>ISNUMBER(SEARCH("PEPPER",_ItemDescription11[[#This Row],[Item + Description]]))</f>
        <v>0</v>
      </c>
    </row>
    <row r="302" spans="3:9" x14ac:dyDescent="0.45">
      <c r="C302" t="s">
        <v>457</v>
      </c>
      <c r="D302" s="6" t="str">
        <f>LEFT(_ItemDescription[[#This Row],[Item + Description]],11)</f>
        <v>103-671-011</v>
      </c>
      <c r="E302" s="6" t="str">
        <f>RIGHT(_ItemDescription[[#This Row],[Item + Description]],30)</f>
        <v>SWITCHIT MINI ALL PURPOSE - AR</v>
      </c>
      <c r="H302" t="s">
        <v>457</v>
      </c>
      <c r="I302" s="6" t="b">
        <f>ISNUMBER(SEARCH("PEPPER",_ItemDescription11[[#This Row],[Item + Description]]))</f>
        <v>0</v>
      </c>
    </row>
    <row r="303" spans="3:9" x14ac:dyDescent="0.45">
      <c r="C303" t="s">
        <v>458</v>
      </c>
      <c r="D303" s="6" t="str">
        <f>LEFT(_ItemDescription[[#This Row],[Item + Description]],11)</f>
        <v>103-672-005</v>
      </c>
      <c r="E303" s="6" t="str">
        <f>RIGHT(_ItemDescription[[#This Row],[Item + Description]],30)</f>
        <v>SWITCHIT MINI SPOON - CHERRY(2</v>
      </c>
      <c r="H303" t="s">
        <v>458</v>
      </c>
      <c r="I303" s="6" t="b">
        <f>ISNUMBER(SEARCH("PEPPER",_ItemDescription11[[#This Row],[Item + Description]]))</f>
        <v>0</v>
      </c>
    </row>
    <row r="304" spans="3:9" x14ac:dyDescent="0.45">
      <c r="C304" t="s">
        <v>459</v>
      </c>
      <c r="D304" s="6" t="str">
        <f>LEFT(_ItemDescription[[#This Row],[Item + Description]],11)</f>
        <v>103-672-011</v>
      </c>
      <c r="E304" s="6" t="str">
        <f>RIGHT(_ItemDescription[[#This Row],[Item + Description]],30)</f>
        <v>SWITCHIT MINI SPOON - ARUGULA(</v>
      </c>
      <c r="H304" t="s">
        <v>459</v>
      </c>
      <c r="I304" s="6" t="b">
        <f>ISNUMBER(SEARCH("PEPPER",_ItemDescription11[[#This Row],[Item + Description]]))</f>
        <v>0</v>
      </c>
    </row>
    <row r="305" spans="3:9" x14ac:dyDescent="0.45">
      <c r="C305" t="s">
        <v>460</v>
      </c>
      <c r="D305" s="6" t="str">
        <f>LEFT(_ItemDescription[[#This Row],[Item + Description]],11)</f>
        <v>103-673-005</v>
      </c>
      <c r="E305" s="6" t="str">
        <f>RIGHT(_ItemDescription[[#This Row],[Item + Description]],30)</f>
        <v>SWITCHIT ALL PURPOSE SLIM - CH</v>
      </c>
      <c r="H305" t="s">
        <v>460</v>
      </c>
      <c r="I305" s="6" t="b">
        <f>ISNUMBER(SEARCH("PEPPER",_ItemDescription11[[#This Row],[Item + Description]]))</f>
        <v>0</v>
      </c>
    </row>
    <row r="306" spans="3:9" x14ac:dyDescent="0.45">
      <c r="C306" t="s">
        <v>461</v>
      </c>
      <c r="D306" s="6" t="str">
        <f>LEFT(_ItemDescription[[#This Row],[Item + Description]],11)</f>
        <v>103-673-011</v>
      </c>
      <c r="E306" s="6" t="str">
        <f>RIGHT(_ItemDescription[[#This Row],[Item + Description]],30)</f>
        <v>SWITCHIT ALL PURPOSE SLIM - AR</v>
      </c>
      <c r="H306" t="s">
        <v>461</v>
      </c>
      <c r="I306" s="6" t="b">
        <f>ISNUMBER(SEARCH("PEPPER",_ItemDescription11[[#This Row],[Item + Description]]))</f>
        <v>0</v>
      </c>
    </row>
    <row r="307" spans="3:9" x14ac:dyDescent="0.45">
      <c r="C307" t="s">
        <v>462</v>
      </c>
      <c r="D307" s="6" t="str">
        <f>LEFT(_ItemDescription[[#This Row],[Item + Description]],11)</f>
        <v>103-674-005</v>
      </c>
      <c r="E307" s="6" t="str">
        <f>RIGHT(_ItemDescription[[#This Row],[Item + Description]],30)</f>
        <v>SWITCHIT MIXER SCRAPER - CHERR</v>
      </c>
      <c r="H307" t="s">
        <v>462</v>
      </c>
      <c r="I307" s="6" t="b">
        <f>ISNUMBER(SEARCH("PEPPER",_ItemDescription11[[#This Row],[Item + Description]]))</f>
        <v>0</v>
      </c>
    </row>
    <row r="308" spans="3:9" x14ac:dyDescent="0.45">
      <c r="C308" t="s">
        <v>463</v>
      </c>
      <c r="D308" s="6" t="str">
        <f>LEFT(_ItemDescription[[#This Row],[Item + Description]],11)</f>
        <v>103-674-011</v>
      </c>
      <c r="E308" s="6" t="str">
        <f>RIGHT(_ItemDescription[[#This Row],[Item + Description]],30)</f>
        <v>SWITCHIT MIXER SCRAPER - ARUGU</v>
      </c>
      <c r="H308" t="s">
        <v>463</v>
      </c>
      <c r="I308" s="6" t="b">
        <f>ISNUMBER(SEARCH("PEPPER",_ItemDescription11[[#This Row],[Item + Description]]))</f>
        <v>0</v>
      </c>
    </row>
    <row r="309" spans="3:9" x14ac:dyDescent="0.45">
      <c r="C309" t="s">
        <v>464</v>
      </c>
      <c r="D309" s="6" t="str">
        <f>LEFT(_ItemDescription[[#This Row],[Item + Description]],11)</f>
        <v>103-675-005</v>
      </c>
      <c r="E309" s="6" t="str">
        <f>RIGHT(_ItemDescription[[#This Row],[Item + Description]],30)</f>
        <v>SWITCHIT NARROW - CHERRY(2014)</v>
      </c>
      <c r="H309" t="s">
        <v>464</v>
      </c>
      <c r="I309" s="6" t="b">
        <f>ISNUMBER(SEARCH("PEPPER",_ItemDescription11[[#This Row],[Item + Description]]))</f>
        <v>0</v>
      </c>
    </row>
    <row r="310" spans="3:9" x14ac:dyDescent="0.45">
      <c r="C310" t="s">
        <v>465</v>
      </c>
      <c r="D310" s="6" t="str">
        <f>LEFT(_ItemDescription[[#This Row],[Item + Description]],11)</f>
        <v>103-675-011</v>
      </c>
      <c r="E310" s="6" t="str">
        <f>RIGHT(_ItemDescription[[#This Row],[Item + Description]],30)</f>
        <v>SWITCHIT NARROW - ARUGULA(2014</v>
      </c>
      <c r="H310" t="s">
        <v>465</v>
      </c>
      <c r="I310" s="6" t="b">
        <f>ISNUMBER(SEARCH("PEPPER",_ItemDescription11[[#This Row],[Item + Description]]))</f>
        <v>0</v>
      </c>
    </row>
    <row r="311" spans="3:9" x14ac:dyDescent="0.45">
      <c r="C311" t="s">
        <v>466</v>
      </c>
      <c r="D311" s="6" t="str">
        <f>LEFT(_ItemDescription[[#This Row],[Item + Description]],11)</f>
        <v>103-676-005</v>
      </c>
      <c r="E311" s="6" t="str">
        <f>RIGHT(_ItemDescription[[#This Row],[Item + Description]],30)</f>
        <v>SWITCHIT SPOON SLOTTED - CHERR</v>
      </c>
      <c r="H311" t="s">
        <v>466</v>
      </c>
      <c r="I311" s="6" t="b">
        <f>ISNUMBER(SEARCH("PEPPER",_ItemDescription11[[#This Row],[Item + Description]]))</f>
        <v>0</v>
      </c>
    </row>
    <row r="312" spans="3:9" x14ac:dyDescent="0.45">
      <c r="C312" t="s">
        <v>467</v>
      </c>
      <c r="D312" s="6" t="str">
        <f>LEFT(_ItemDescription[[#This Row],[Item + Description]],11)</f>
        <v>103-676-011</v>
      </c>
      <c r="E312" s="6" t="str">
        <f>RIGHT(_ItemDescription[[#This Row],[Item + Description]],30)</f>
        <v>SWITCHIT SPOON SLOTTED - ARUGU</v>
      </c>
      <c r="H312" t="s">
        <v>467</v>
      </c>
      <c r="I312" s="6" t="b">
        <f>ISNUMBER(SEARCH("PEPPER",_ItemDescription11[[#This Row],[Item + Description]]))</f>
        <v>0</v>
      </c>
    </row>
    <row r="313" spans="3:9" x14ac:dyDescent="0.45">
      <c r="C313" t="s">
        <v>468</v>
      </c>
      <c r="D313" s="6" t="str">
        <f>LEFT(_ItemDescription[[#This Row],[Item + Description]],11)</f>
        <v>103-679-005</v>
      </c>
      <c r="E313" s="6" t="str">
        <f>RIGHT(_ItemDescription[[#This Row],[Item + Description]],30)</f>
        <v>CDU AJAR JAR OPENER (12PCS) -C</v>
      </c>
      <c r="H313" t="s">
        <v>468</v>
      </c>
      <c r="I313" s="6" t="b">
        <f>ISNUMBER(SEARCH("PEPPER",_ItemDescription11[[#This Row],[Item + Description]]))</f>
        <v>0</v>
      </c>
    </row>
    <row r="314" spans="3:9" x14ac:dyDescent="0.45">
      <c r="C314" t="s">
        <v>469</v>
      </c>
      <c r="D314" s="6" t="str">
        <f>LEFT(_ItemDescription[[#This Row],[Item + Description]],11)</f>
        <v>103-681-228</v>
      </c>
      <c r="E314" s="6" t="str">
        <f>RIGHT(_ItemDescription[[#This Row],[Item + Description]],30)</f>
        <v xml:space="preserve"> CDU SWITCHIT MINI ALL PURPOSE</v>
      </c>
      <c r="H314" t="s">
        <v>469</v>
      </c>
      <c r="I314" s="6" t="b">
        <f>ISNUMBER(SEARCH("PEPPER",_ItemDescription11[[#This Row],[Item + Description]]))</f>
        <v>0</v>
      </c>
    </row>
    <row r="315" spans="3:9" x14ac:dyDescent="0.45">
      <c r="C315" t="s">
        <v>470</v>
      </c>
      <c r="D315" s="6" t="str">
        <f>LEFT(_ItemDescription[[#This Row],[Item + Description]],11)</f>
        <v>103-690-231</v>
      </c>
      <c r="E315" s="6" t="str">
        <f>RIGHT(_ItemDescription[[#This Row],[Item + Description]],30)</f>
        <v>TUB SWITCHIT MINI SPOON  (16PC</v>
      </c>
      <c r="H315" t="s">
        <v>470</v>
      </c>
      <c r="I315" s="6" t="b">
        <f>ISNUMBER(SEARCH("PEPPER",_ItemDescription11[[#This Row],[Item + Description]]))</f>
        <v>0</v>
      </c>
    </row>
    <row r="316" spans="3:9" x14ac:dyDescent="0.45">
      <c r="C316" t="s">
        <v>471</v>
      </c>
      <c r="D316" s="6" t="str">
        <f>LEFT(_ItemDescription[[#This Row],[Item + Description]],11)</f>
        <v>103-692-001</v>
      </c>
      <c r="E316" s="6" t="str">
        <f>RIGHT(_ItemDescription[[#This Row],[Item + Description]],30)</f>
        <v>PIZZA SCISSORS - BLACK/STAINLE</v>
      </c>
      <c r="H316" t="s">
        <v>471</v>
      </c>
      <c r="I316" s="6" t="b">
        <f>ISNUMBER(SEARCH("PEPPER",_ItemDescription11[[#This Row],[Item + Description]]))</f>
        <v>0</v>
      </c>
    </row>
    <row r="317" spans="3:9" x14ac:dyDescent="0.45">
      <c r="C317" t="s">
        <v>472</v>
      </c>
      <c r="D317" s="6" t="str">
        <f>LEFT(_ItemDescription[[#This Row],[Item + Description]],11)</f>
        <v>103-854-162</v>
      </c>
      <c r="E317" s="6" t="str">
        <f>RIGHT(_ItemDescription[[#This Row],[Item + Description]],30)</f>
        <v xml:space="preserve"> - SWITCHIT MINI ALL PURPOSE &amp;</v>
      </c>
      <c r="H317" t="s">
        <v>472</v>
      </c>
      <c r="I317" s="6" t="b">
        <f>ISNUMBER(SEARCH("PEPPER",_ItemDescription11[[#This Row],[Item + Description]]))</f>
        <v>0</v>
      </c>
    </row>
    <row r="318" spans="3:9" x14ac:dyDescent="0.45">
      <c r="C318" t="s">
        <v>473</v>
      </c>
      <c r="D318" s="6" t="str">
        <f>LEFT(_ItemDescription[[#This Row],[Item + Description]],11)</f>
        <v>103-877-269</v>
      </c>
      <c r="E318" s="6" t="str">
        <f>RIGHT(_ItemDescription[[#This Row],[Item + Description]],30)</f>
        <v>9 - FRESHFORCE 3-IN-1 PEELER -</v>
      </c>
      <c r="H318" t="s">
        <v>473</v>
      </c>
      <c r="I318" s="6" t="b">
        <f>ISNUMBER(SEARCH("PEPPER",_ItemDescription11[[#This Row],[Item + Description]]))</f>
        <v>0</v>
      </c>
    </row>
    <row r="319" spans="3:9" x14ac:dyDescent="0.45">
      <c r="C319" t="s">
        <v>474</v>
      </c>
      <c r="D319" s="6" t="str">
        <f>LEFT(_ItemDescription[[#This Row],[Item + Description]],11)</f>
        <v>103-878-005</v>
      </c>
      <c r="E319" s="6" t="str">
        <f>RIGHT(_ItemDescription[[#This Row],[Item + Description]],30)</f>
        <v xml:space="preserve"> - TASK TONGS - HEAT RESISTANT</v>
      </c>
      <c r="H319" t="s">
        <v>474</v>
      </c>
      <c r="I319" s="6" t="b">
        <f>ISNUMBER(SEARCH("PEPPER",_ItemDescription11[[#This Row],[Item + Description]]))</f>
        <v>0</v>
      </c>
    </row>
    <row r="320" spans="3:9" x14ac:dyDescent="0.45">
      <c r="C320" t="s">
        <v>475</v>
      </c>
      <c r="D320" s="6" t="str">
        <f>LEFT(_ItemDescription[[#This Row],[Item + Description]],11)</f>
        <v>103-880-271</v>
      </c>
      <c r="E320" s="6" t="str">
        <f>RIGHT(_ItemDescription[[#This Row],[Item + Description]],30)</f>
        <v xml:space="preserve"> FRESHFORCE - POULTRY SHEARS -</v>
      </c>
      <c r="H320" t="s">
        <v>475</v>
      </c>
      <c r="I320" s="6" t="b">
        <f>ISNUMBER(SEARCH("PEPPER",_ItemDescription11[[#This Row],[Item + Description]]))</f>
        <v>0</v>
      </c>
    </row>
    <row r="321" spans="3:9" x14ac:dyDescent="0.45">
      <c r="C321" t="s">
        <v>476</v>
      </c>
      <c r="D321" s="6" t="str">
        <f>LEFT(_ItemDescription[[#This Row],[Item + Description]],11)</f>
        <v>103-881-062</v>
      </c>
      <c r="E321" s="6" t="str">
        <f>RIGHT(_ItemDescription[[#This Row],[Item + Description]],30)</f>
        <v>- FRESHFORCE - HERB SCISSORS -</v>
      </c>
      <c r="H321" t="s">
        <v>476</v>
      </c>
      <c r="I321" s="6" t="b">
        <f>ISNUMBER(SEARCH("PEPPER",_ItemDescription11[[#This Row],[Item + Description]]))</f>
        <v>0</v>
      </c>
    </row>
    <row r="322" spans="3:9" x14ac:dyDescent="0.45">
      <c r="C322" t="s">
        <v>477</v>
      </c>
      <c r="D322" s="6" t="str">
        <f>LEFT(_ItemDescription[[#This Row],[Item + Description]],11)</f>
        <v>103-882-272</v>
      </c>
      <c r="E322" s="6" t="str">
        <f>RIGHT(_ItemDescription[[#This Row],[Item + Description]],30)</f>
        <v xml:space="preserve"> FRESHFORCE - UTILITY SCISSORS</v>
      </c>
      <c r="H322" t="s">
        <v>477</v>
      </c>
      <c r="I322" s="6" t="b">
        <f>ISNUMBER(SEARCH("PEPPER",_ItemDescription11[[#This Row],[Item + Description]]))</f>
        <v>0</v>
      </c>
    </row>
    <row r="323" spans="3:9" x14ac:dyDescent="0.45">
      <c r="C323" t="s">
        <v>478</v>
      </c>
      <c r="D323" s="6" t="str">
        <f>LEFT(_ItemDescription[[#This Row],[Item + Description]],11)</f>
        <v>103-894-279</v>
      </c>
      <c r="E323" s="6" t="str">
        <f>RIGHT(_ItemDescription[[#This Row],[Item + Description]],30)</f>
        <v>279 - FRESHFORCE SHEARS - HERB</v>
      </c>
      <c r="H323" t="s">
        <v>478</v>
      </c>
      <c r="I323" s="6" t="b">
        <f>ISNUMBER(SEARCH("PEPPER",_ItemDescription11[[#This Row],[Item + Description]]))</f>
        <v>0</v>
      </c>
    </row>
    <row r="324" spans="3:9" x14ac:dyDescent="0.45">
      <c r="C324" t="s">
        <v>479</v>
      </c>
      <c r="D324" s="6" t="str">
        <f>LEFT(_ItemDescription[[#This Row],[Item + Description]],11)</f>
        <v>104-014-011</v>
      </c>
      <c r="E324" s="6" t="str">
        <f>RIGHT(_ItemDescription[[#This Row],[Item + Description]],30)</f>
        <v>SLEEKSLICE COLLAPSIBLE HANDHEL</v>
      </c>
      <c r="H324" t="s">
        <v>479</v>
      </c>
      <c r="I324" s="6" t="b">
        <f>ISNUMBER(SEARCH("PEPPER",_ItemDescription11[[#This Row],[Item + Description]]))</f>
        <v>0</v>
      </c>
    </row>
    <row r="325" spans="3:9" x14ac:dyDescent="0.45">
      <c r="C325" t="s">
        <v>480</v>
      </c>
      <c r="D325" s="6" t="str">
        <f>LEFT(_ItemDescription[[#This Row],[Item + Description]],11)</f>
        <v>104-051-011</v>
      </c>
      <c r="E325" s="6" t="str">
        <f>RIGHT(_ItemDescription[[#This Row],[Item + Description]],30)</f>
        <v>SALAD SPINNER (LARGE) - ARUGUL</v>
      </c>
      <c r="H325" t="s">
        <v>480</v>
      </c>
      <c r="I325" s="6" t="b">
        <f>ISNUMBER(SEARCH("PEPPER",_ItemDescription11[[#This Row],[Item + Description]]))</f>
        <v>0</v>
      </c>
    </row>
    <row r="326" spans="3:9" x14ac:dyDescent="0.45">
      <c r="C326" t="s">
        <v>481</v>
      </c>
      <c r="D326" s="6" t="str">
        <f>LEFT(_ItemDescription[[#This Row],[Item + Description]],11)</f>
        <v>104-091-011</v>
      </c>
      <c r="E326" s="6" t="str">
        <f>RIGHT(_ItemDescription[[#This Row],[Item + Description]],30)</f>
        <v>-011 - SALAD SPINNER (SMALL) -</v>
      </c>
      <c r="H326" t="s">
        <v>481</v>
      </c>
      <c r="I326" s="6" t="b">
        <f>ISNUMBER(SEARCH("PEPPER",_ItemDescription11[[#This Row],[Item + Description]]))</f>
        <v>0</v>
      </c>
    </row>
    <row r="327" spans="3:9" x14ac:dyDescent="0.45">
      <c r="C327" t="s">
        <v>482</v>
      </c>
      <c r="D327" s="6" t="str">
        <f>LEFT(_ItemDescription[[#This Row],[Item + Description]],11)</f>
        <v>104-211-011</v>
      </c>
      <c r="E327" s="6" t="str">
        <f>RIGHT(_ItemDescription[[#This Row],[Item + Description]],30)</f>
        <v xml:space="preserve"> EMULSTIR - EMULSIFIER &amp; SALAD</v>
      </c>
      <c r="H327" t="s">
        <v>482</v>
      </c>
      <c r="I327" s="6" t="b">
        <f>ISNUMBER(SEARCH("PEPPER",_ItemDescription11[[#This Row],[Item + Description]]))</f>
        <v>0</v>
      </c>
    </row>
    <row r="328" spans="3:9" x14ac:dyDescent="0.45">
      <c r="C328" t="s">
        <v>483</v>
      </c>
      <c r="D328" s="6" t="str">
        <f>LEFT(_ItemDescription[[#This Row],[Item + Description]],11)</f>
        <v>104-259-120</v>
      </c>
      <c r="E328" s="6" t="str">
        <f>RIGHT(_ItemDescription[[#This Row],[Item + Description]],30)</f>
        <v>SALADSHEARS - ARUGULA/MERINGUE</v>
      </c>
      <c r="H328" t="s">
        <v>483</v>
      </c>
      <c r="I328" s="6" t="b">
        <f>ISNUMBER(SEARCH("PEPPER",_ItemDescription11[[#This Row],[Item + Description]]))</f>
        <v>0</v>
      </c>
    </row>
    <row r="329" spans="3:9" x14ac:dyDescent="0.45">
      <c r="C329" t="s">
        <v>484</v>
      </c>
      <c r="D329" s="6" t="str">
        <f>LEFT(_ItemDescription[[#This Row],[Item + Description]],11)</f>
        <v>104-260-120</v>
      </c>
      <c r="E329" s="6" t="str">
        <f>RIGHT(_ItemDescription[[#This Row],[Item + Description]],30)</f>
        <v>HERB'N SHEAR SET - ARUGULA/MER</v>
      </c>
      <c r="H329" t="s">
        <v>484</v>
      </c>
      <c r="I329" s="6" t="b">
        <f>ISNUMBER(SEARCH("PEPPER",_ItemDescription11[[#This Row],[Item + Description]]))</f>
        <v>0</v>
      </c>
    </row>
    <row r="330" spans="3:9" x14ac:dyDescent="0.45">
      <c r="C330" t="s">
        <v>485</v>
      </c>
      <c r="D330" s="6" t="str">
        <f>LEFT(_ItemDescription[[#This Row],[Item + Description]],11)</f>
        <v>104-469-151</v>
      </c>
      <c r="E330" s="6" t="str">
        <f>RIGHT(_ItemDescription[[#This Row],[Item + Description]],30)</f>
        <v>OILWAND SILICONE OIL DISPENSER</v>
      </c>
      <c r="H330" t="s">
        <v>485</v>
      </c>
      <c r="I330" s="6" t="b">
        <f>ISNUMBER(SEARCH("PEPPER",_ItemDescription11[[#This Row],[Item + Description]]))</f>
        <v>0</v>
      </c>
    </row>
    <row r="331" spans="3:9" x14ac:dyDescent="0.45">
      <c r="C331" t="s">
        <v>486</v>
      </c>
      <c r="D331" s="6" t="str">
        <f>LEFT(_ItemDescription[[#This Row],[Item + Description]],11)</f>
        <v>104-552-120</v>
      </c>
      <c r="E331" s="6" t="str">
        <f>RIGHT(_ItemDescription[[#This Row],[Item + Description]],30)</f>
        <v>EMULSTIR &amp; OIL MR. SALAD DRESS</v>
      </c>
      <c r="H331" t="s">
        <v>486</v>
      </c>
      <c r="I331" s="6" t="b">
        <f>ISNUMBER(SEARCH("PEPPER",_ItemDescription11[[#This Row],[Item + Description]]))</f>
        <v>0</v>
      </c>
    </row>
    <row r="332" spans="3:9" x14ac:dyDescent="0.45">
      <c r="C332" t="s">
        <v>487</v>
      </c>
      <c r="D332" s="6" t="str">
        <f>LEFT(_ItemDescription[[#This Row],[Item + Description]],11)</f>
        <v>104-553-009</v>
      </c>
      <c r="E332" s="6" t="str">
        <f>RIGHT(_ItemDescription[[#This Row],[Item + Description]],30)</f>
        <v>- OIL MR OIL MISTER - MERINGUE</v>
      </c>
      <c r="H332" t="s">
        <v>487</v>
      </c>
      <c r="I332" s="6" t="b">
        <f>ISNUMBER(SEARCH("PEPPER",_ItemDescription11[[#This Row],[Item + Description]]))</f>
        <v>0</v>
      </c>
    </row>
    <row r="333" spans="3:9" x14ac:dyDescent="0.45">
      <c r="C333" t="s">
        <v>488</v>
      </c>
      <c r="D333" s="6" t="str">
        <f>LEFT(_ItemDescription[[#This Row],[Item + Description]],11)</f>
        <v>104-555-011</v>
      </c>
      <c r="E333" s="6" t="str">
        <f>RIGHT(_ItemDescription[[#This Row],[Item + Description]],30)</f>
        <v xml:space="preserve"> EMULSTIR SALAD DRESSING MIXER</v>
      </c>
      <c r="H333" t="s">
        <v>488</v>
      </c>
      <c r="I333" s="6" t="b">
        <f>ISNUMBER(SEARCH("PEPPER",_ItemDescription11[[#This Row],[Item + Description]]))</f>
        <v>0</v>
      </c>
    </row>
    <row r="334" spans="3:9" x14ac:dyDescent="0.45">
      <c r="C334" t="s">
        <v>489</v>
      </c>
      <c r="D334" s="6" t="str">
        <f>LEFT(_ItemDescription[[#This Row],[Item + Description]],11)</f>
        <v>104-571-120</v>
      </c>
      <c r="E334" s="6" t="str">
        <f>RIGHT(_ItemDescription[[#This Row],[Item + Description]],30)</f>
        <v>SALAD SET - EMULSIFIER 2.0 &amp; S</v>
      </c>
      <c r="H334" t="s">
        <v>489</v>
      </c>
      <c r="I334" s="6" t="b">
        <f>ISNUMBER(SEARCH("PEPPER",_ItemDescription11[[#This Row],[Item + Description]]))</f>
        <v>0</v>
      </c>
    </row>
    <row r="335" spans="3:9" x14ac:dyDescent="0.45">
      <c r="C335" t="s">
        <v>490</v>
      </c>
      <c r="D335" s="6" t="str">
        <f>LEFT(_ItemDescription[[#This Row],[Item + Description]],11)</f>
        <v>104-600-011</v>
      </c>
      <c r="E335" s="6" t="str">
        <f>RIGHT(_ItemDescription[[#This Row],[Item + Description]],30)</f>
        <v xml:space="preserve"> EMULSTIR SALAD DRESSING MIXER</v>
      </c>
      <c r="H335" t="s">
        <v>490</v>
      </c>
      <c r="I335" s="6" t="b">
        <f>ISNUMBER(SEARCH("PEPPER",_ItemDescription11[[#This Row],[Item + Description]]))</f>
        <v>0</v>
      </c>
    </row>
    <row r="336" spans="3:9" x14ac:dyDescent="0.45">
      <c r="C336" t="s">
        <v>491</v>
      </c>
      <c r="D336" s="6" t="str">
        <f>LEFT(_ItemDescription[[#This Row],[Item + Description]],11)</f>
        <v>104-622-120</v>
      </c>
      <c r="E336" s="6" t="str">
        <f>RIGHT(_ItemDescription[[#This Row],[Item + Description]],30)</f>
        <v>PULL'N SLICE - ARUGULA/MERINGU</v>
      </c>
      <c r="H336" t="s">
        <v>491</v>
      </c>
      <c r="I336" s="6" t="b">
        <f>ISNUMBER(SEARCH("PEPPER",_ItemDescription11[[#This Row],[Item + Description]]))</f>
        <v>0</v>
      </c>
    </row>
    <row r="337" spans="3:9" x14ac:dyDescent="0.45">
      <c r="C337" t="s">
        <v>492</v>
      </c>
      <c r="D337" s="6" t="str">
        <f>LEFT(_ItemDescription[[#This Row],[Item + Description]],11)</f>
        <v>104-622-224</v>
      </c>
      <c r="E337" s="6" t="str">
        <f>RIGHT(_ItemDescription[[#This Row],[Item + Description]],30)</f>
        <v>PULL'N SLICE - BLACK/GREY (V1.</v>
      </c>
      <c r="H337" t="s">
        <v>492</v>
      </c>
      <c r="I337" s="6" t="b">
        <f>ISNUMBER(SEARCH("PEPPER",_ItemDescription11[[#This Row],[Item + Description]]))</f>
        <v>0</v>
      </c>
    </row>
    <row r="338" spans="3:9" x14ac:dyDescent="0.45">
      <c r="C338" t="s">
        <v>493</v>
      </c>
      <c r="D338" s="6" t="str">
        <f>LEFT(_ItemDescription[[#This Row],[Item + Description]],11)</f>
        <v>104-710-011</v>
      </c>
      <c r="E338" s="6" t="str">
        <f>RIGHT(_ItemDescription[[#This Row],[Item + Description]],30)</f>
        <v>CDU EMULSTIR SALAD DRESSING MI</v>
      </c>
      <c r="H338" t="s">
        <v>493</v>
      </c>
      <c r="I338" s="6" t="b">
        <f>ISNUMBER(SEARCH("PEPPER",_ItemDescription11[[#This Row],[Item + Description]]))</f>
        <v>0</v>
      </c>
    </row>
    <row r="339" spans="3:9" x14ac:dyDescent="0.45">
      <c r="C339" t="s">
        <v>494</v>
      </c>
      <c r="D339" s="6" t="str">
        <f>LEFT(_ItemDescription[[#This Row],[Item + Description]],11)</f>
        <v>104-730-011</v>
      </c>
      <c r="E339" s="6" t="str">
        <f>RIGHT(_ItemDescription[[#This Row],[Item + Description]],30)</f>
        <v xml:space="preserve"> SPINCYCLE SMALL SALAD SPINNER</v>
      </c>
      <c r="H339" t="s">
        <v>494</v>
      </c>
      <c r="I339" s="6" t="b">
        <f>ISNUMBER(SEARCH("PEPPER",_ItemDescription11[[#This Row],[Item + Description]]))</f>
        <v>0</v>
      </c>
    </row>
    <row r="340" spans="3:9" x14ac:dyDescent="0.45">
      <c r="C340" t="s">
        <v>495</v>
      </c>
      <c r="D340" s="6" t="str">
        <f>LEFT(_ItemDescription[[#This Row],[Item + Description]],11)</f>
        <v>104-731-011</v>
      </c>
      <c r="E340" s="6" t="str">
        <f>RIGHT(_ItemDescription[[#This Row],[Item + Description]],30)</f>
        <v xml:space="preserve"> SPINCYCLE LARGE SALAD SPINNER</v>
      </c>
      <c r="H340" t="s">
        <v>495</v>
      </c>
      <c r="I340" s="6" t="b">
        <f>ISNUMBER(SEARCH("PEPPER",_ItemDescription11[[#This Row],[Item + Description]]))</f>
        <v>0</v>
      </c>
    </row>
    <row r="341" spans="3:9" x14ac:dyDescent="0.45">
      <c r="C341" t="s">
        <v>496</v>
      </c>
      <c r="D341" s="6" t="str">
        <f>LEFT(_ItemDescription[[#This Row],[Item + Description]],11)</f>
        <v>105-017-156</v>
      </c>
      <c r="E341" s="6" t="str">
        <f>RIGHT(_ItemDescription[[#This Row],[Item + Description]],30)</f>
        <v xml:space="preserve"> SLEEKSTOR COLLAPSIBLE CUP AND</v>
      </c>
      <c r="H341" t="s">
        <v>496</v>
      </c>
      <c r="I341" s="6" t="b">
        <f>ISNUMBER(SEARCH("PEPPER",_ItemDescription11[[#This Row],[Item + Description]]))</f>
        <v>0</v>
      </c>
    </row>
    <row r="342" spans="3:9" x14ac:dyDescent="0.45">
      <c r="C342" t="s">
        <v>497</v>
      </c>
      <c r="D342" s="6" t="str">
        <f>LEFT(_ItemDescription[[#This Row],[Item + Description]],11)</f>
        <v>106-166-081</v>
      </c>
      <c r="E342" s="6" t="str">
        <f>RIGHT(_ItemDescription[[#This Row],[Item + Description]],30)</f>
        <v>6-166-081 - GRILL'N BBQ SKEWER</v>
      </c>
      <c r="H342" t="s">
        <v>497</v>
      </c>
      <c r="I342" s="6" t="b">
        <f>ISNUMBER(SEARCH("PEPPER",_ItemDescription11[[#This Row],[Item + Description]]))</f>
        <v>0</v>
      </c>
    </row>
    <row r="343" spans="3:9" x14ac:dyDescent="0.45">
      <c r="C343" t="s">
        <v>498</v>
      </c>
      <c r="D343" s="6" t="str">
        <f>LEFT(_ItemDescription[[#This Row],[Item + Description]],11)</f>
        <v>106-167-081</v>
      </c>
      <c r="E343" s="6" t="str">
        <f>RIGHT(_ItemDescription[[#This Row],[Item + Description]],30)</f>
        <v>6-167-081 - GRILL'N BBQ TURNER</v>
      </c>
      <c r="H343" t="s">
        <v>498</v>
      </c>
      <c r="I343" s="6" t="b">
        <f>ISNUMBER(SEARCH("PEPPER",_ItemDescription11[[#This Row],[Item + Description]]))</f>
        <v>0</v>
      </c>
    </row>
    <row r="344" spans="3:9" x14ac:dyDescent="0.45">
      <c r="C344" t="s">
        <v>499</v>
      </c>
      <c r="D344" s="6" t="str">
        <f>LEFT(_ItemDescription[[#This Row],[Item + Description]],11)</f>
        <v>106-170-081</v>
      </c>
      <c r="E344" s="6" t="str">
        <f>RIGHT(_ItemDescription[[#This Row],[Item + Description]],30)</f>
        <v>6-170-081 - GRILL'N BBQ SIFTER</v>
      </c>
      <c r="H344" t="s">
        <v>499</v>
      </c>
      <c r="I344" s="6" t="b">
        <f>ISNUMBER(SEARCH("PEPPER",_ItemDescription11[[#This Row],[Item + Description]]))</f>
        <v>0</v>
      </c>
    </row>
    <row r="345" spans="3:9" x14ac:dyDescent="0.45">
      <c r="C345" t="s">
        <v>500</v>
      </c>
      <c r="D345" s="6" t="str">
        <f>LEFT(_ItemDescription[[#This Row],[Item + Description]],11)</f>
        <v>106-171-081</v>
      </c>
      <c r="E345" s="6" t="str">
        <f>RIGHT(_ItemDescription[[#This Row],[Item + Description]],30)</f>
        <v>-171-081 - GRILL'N BBQ GRINDER</v>
      </c>
      <c r="H345" t="s">
        <v>500</v>
      </c>
      <c r="I345" s="6" t="b">
        <f>ISNUMBER(SEARCH("PEPPER",_ItemDescription11[[#This Row],[Item + Description]]))</f>
        <v>0</v>
      </c>
    </row>
    <row r="346" spans="3:9" x14ac:dyDescent="0.45">
      <c r="C346" t="s">
        <v>501</v>
      </c>
      <c r="D346" s="6" t="str">
        <f>LEFT(_ItemDescription[[#This Row],[Item + Description]],11)</f>
        <v>107-448-003</v>
      </c>
      <c r="E346" s="6" t="str">
        <f>RIGHT(_ItemDescription[[#This Row],[Item + Description]],30)</f>
        <v>BAR TAP ICER - STAINLESS (WS C</v>
      </c>
      <c r="H346" t="s">
        <v>501</v>
      </c>
      <c r="I346" s="6" t="b">
        <f>ISNUMBER(SEARCH("PEPPER",_ItemDescription11[[#This Row],[Item + Description]]))</f>
        <v>0</v>
      </c>
    </row>
    <row r="347" spans="3:9" x14ac:dyDescent="0.45">
      <c r="C347" t="s">
        <v>502</v>
      </c>
      <c r="D347" s="6" t="str">
        <f>LEFT(_ItemDescription[[#This Row],[Item + Description]],11)</f>
        <v>107-449-003</v>
      </c>
      <c r="E347" s="6" t="str">
        <f>RIGHT(_ItemDescription[[#This Row],[Item + Description]],30)</f>
        <v>BAR PRO SHAKER - STAINLESS (WS</v>
      </c>
      <c r="H347" t="s">
        <v>502</v>
      </c>
      <c r="I347" s="6" t="b">
        <f>ISNUMBER(SEARCH("PEPPER",_ItemDescription11[[#This Row],[Item + Description]]))</f>
        <v>0</v>
      </c>
    </row>
    <row r="348" spans="3:9" x14ac:dyDescent="0.45">
      <c r="C348" t="s">
        <v>503</v>
      </c>
      <c r="D348" s="6" t="str">
        <f>LEFT(_ItemDescription[[#This Row],[Item + Description]],11)</f>
        <v>107-621-218</v>
      </c>
      <c r="E348" s="6" t="str">
        <f>RIGHT(_ItemDescription[[#This Row],[Item + Description]],30)</f>
        <v>SWEET SPOT ICE CREAM MAKER - L</v>
      </c>
      <c r="H348" t="s">
        <v>503</v>
      </c>
      <c r="I348" s="6" t="b">
        <f>ISNUMBER(SEARCH("PEPPER",_ItemDescription11[[#This Row],[Item + Description]]))</f>
        <v>0</v>
      </c>
    </row>
    <row r="349" spans="3:9" x14ac:dyDescent="0.45">
      <c r="C349" t="s">
        <v>504</v>
      </c>
      <c r="D349" s="6" t="str">
        <f>LEFT(_ItemDescription[[#This Row],[Item + Description]],11)</f>
        <v>107-621-219</v>
      </c>
      <c r="E349" s="6" t="str">
        <f>RIGHT(_ItemDescription[[#This Row],[Item + Description]],30)</f>
        <v>SWEET SPOT ICE CREAM MAKER - S</v>
      </c>
      <c r="H349" t="s">
        <v>504</v>
      </c>
      <c r="I349" s="6" t="b">
        <f>ISNUMBER(SEARCH("PEPPER",_ItemDescription11[[#This Row],[Item + Description]]))</f>
        <v>0</v>
      </c>
    </row>
    <row r="350" spans="3:9" x14ac:dyDescent="0.45">
      <c r="C350" t="s">
        <v>505</v>
      </c>
      <c r="D350" s="6" t="str">
        <f>LEFT(_ItemDescription[[#This Row],[Item + Description]],11)</f>
        <v>107-627-218</v>
      </c>
      <c r="E350" s="6" t="str">
        <f>RIGHT(_ItemDescription[[#This Row],[Item + Description]],30)</f>
        <v>SWEET SPOT RECIPE MAKER - LAGO</v>
      </c>
      <c r="H350" t="s">
        <v>505</v>
      </c>
      <c r="I350" s="6" t="b">
        <f>ISNUMBER(SEARCH("PEPPER",_ItemDescription11[[#This Row],[Item + Description]]))</f>
        <v>0</v>
      </c>
    </row>
    <row r="351" spans="3:9" x14ac:dyDescent="0.45">
      <c r="C351" t="s">
        <v>506</v>
      </c>
      <c r="D351" s="6" t="str">
        <f>LEFT(_ItemDescription[[#This Row],[Item + Description]],11)</f>
        <v>107-627-219</v>
      </c>
      <c r="E351" s="6" t="str">
        <f>RIGHT(_ItemDescription[[#This Row],[Item + Description]],30)</f>
        <v>SWEET SPOT RECIPE MAKER - SORB</v>
      </c>
      <c r="H351" t="s">
        <v>506</v>
      </c>
      <c r="I351" s="6" t="b">
        <f>ISNUMBER(SEARCH("PEPPER",_ItemDescription11[[#This Row],[Item + Description]]))</f>
        <v>0</v>
      </c>
    </row>
    <row r="352" spans="3:9" x14ac:dyDescent="0.45">
      <c r="C352" t="s">
        <v>507</v>
      </c>
      <c r="D352" s="6" t="str">
        <f>LEFT(_ItemDescription[[#This Row],[Item + Description]],11)</f>
        <v>107-628-220</v>
      </c>
      <c r="E352" s="6" t="str">
        <f>RIGHT(_ItemDescription[[#This Row],[Item + Description]],30)</f>
        <v>SWEET SPOT SERVING SET -LAGOON</v>
      </c>
      <c r="H352" t="s">
        <v>507</v>
      </c>
      <c r="I352" s="6" t="b">
        <f>ISNUMBER(SEARCH("PEPPER",_ItemDescription11[[#This Row],[Item + Description]]))</f>
        <v>0</v>
      </c>
    </row>
    <row r="353" spans="3:9" x14ac:dyDescent="0.45">
      <c r="C353" t="s">
        <v>508</v>
      </c>
      <c r="D353" s="6" t="str">
        <f>LEFT(_ItemDescription[[#This Row],[Item + Description]],11)</f>
        <v>107-629-218</v>
      </c>
      <c r="E353" s="6" t="str">
        <f>RIGHT(_ItemDescription[[#This Row],[Item + Description]],30)</f>
        <v>SWEET SPOT PINT STORAGE - LAGO</v>
      </c>
      <c r="H353" t="s">
        <v>508</v>
      </c>
      <c r="I353" s="6" t="b">
        <f>ISNUMBER(SEARCH("PEPPER",_ItemDescription11[[#This Row],[Item + Description]]))</f>
        <v>0</v>
      </c>
    </row>
    <row r="354" spans="3:9" x14ac:dyDescent="0.45">
      <c r="C354" t="s">
        <v>509</v>
      </c>
      <c r="D354" s="6" t="str">
        <f>LEFT(_ItemDescription[[#This Row],[Item + Description]],11)</f>
        <v>107-629-219</v>
      </c>
      <c r="E354" s="6" t="str">
        <f>RIGHT(_ItemDescription[[#This Row],[Item + Description]],30)</f>
        <v>SWEET SPOT PINT STORAGE - SORB</v>
      </c>
      <c r="H354" t="s">
        <v>509</v>
      </c>
      <c r="I354" s="6" t="b">
        <f>ISNUMBER(SEARCH("PEPPER",_ItemDescription11[[#This Row],[Item + Description]]))</f>
        <v>0</v>
      </c>
    </row>
    <row r="355" spans="3:9" x14ac:dyDescent="0.45">
      <c r="C355" t="s">
        <v>510</v>
      </c>
      <c r="D355" s="6" t="str">
        <f>LEFT(_ItemDescription[[#This Row],[Item + Description]],11)</f>
        <v>107-689-230</v>
      </c>
      <c r="E355" s="6" t="str">
        <f>RIGHT(_ItemDescription[[#This Row],[Item + Description]],30)</f>
        <v>SWEET SPOT COOKBOOK (WS CONTES</v>
      </c>
      <c r="H355" t="s">
        <v>510</v>
      </c>
      <c r="I355" s="6" t="b">
        <f>ISNUMBER(SEARCH("PEPPER",_ItemDescription11[[#This Row],[Item + Description]]))</f>
        <v>0</v>
      </c>
    </row>
    <row r="356" spans="3:9" x14ac:dyDescent="0.45">
      <c r="C356" t="s">
        <v>511</v>
      </c>
      <c r="D356" s="6" t="str">
        <f>LEFT(_ItemDescription[[#This Row],[Item + Description]],11)</f>
        <v>107-815-218</v>
      </c>
      <c r="E356" s="6" t="str">
        <f>RIGHT(_ItemDescription[[#This Row],[Item + Description]],30)</f>
        <v>8 - SWEET SPOT ICE CREAM MAKER</v>
      </c>
      <c r="H356" t="s">
        <v>511</v>
      </c>
      <c r="I356" s="6" t="b">
        <f>ISNUMBER(SEARCH("PEPPER",_ItemDescription11[[#This Row],[Item + Description]]))</f>
        <v>0</v>
      </c>
    </row>
    <row r="357" spans="3:9" x14ac:dyDescent="0.45">
      <c r="C357" t="s">
        <v>512</v>
      </c>
      <c r="D357" s="6" t="str">
        <f>LEFT(_ItemDescription[[#This Row],[Item + Description]],11)</f>
        <v>107-815-219</v>
      </c>
      <c r="E357" s="6" t="str">
        <f>RIGHT(_ItemDescription[[#This Row],[Item + Description]],30)</f>
        <v>9 - SWEET SPOT ICE CREAM MAKER</v>
      </c>
      <c r="H357" t="s">
        <v>512</v>
      </c>
      <c r="I357" s="6" t="b">
        <f>ISNUMBER(SEARCH("PEPPER",_ItemDescription11[[#This Row],[Item + Description]]))</f>
        <v>0</v>
      </c>
    </row>
    <row r="358" spans="3:9" x14ac:dyDescent="0.45">
      <c r="C358" t="s">
        <v>513</v>
      </c>
      <c r="D358" s="6" t="str">
        <f>LEFT(_ItemDescription[[#This Row],[Item + Description]],11)</f>
        <v>107-821-251</v>
      </c>
      <c r="E358" s="6" t="str">
        <f>RIGHT(_ItemDescription[[#This Row],[Item + Description]],30)</f>
        <v xml:space="preserve"> SWEET SPOT ICE CREAM SANDWICH</v>
      </c>
      <c r="H358" t="s">
        <v>513</v>
      </c>
      <c r="I358" s="6" t="b">
        <f>ISNUMBER(SEARCH("PEPPER",_ItemDescription11[[#This Row],[Item + Description]]))</f>
        <v>0</v>
      </c>
    </row>
    <row r="359" spans="3:9" x14ac:dyDescent="0.45">
      <c r="C359" t="s">
        <v>514</v>
      </c>
      <c r="D359" s="6" t="str">
        <f>LEFT(_ItemDescription[[#This Row],[Item + Description]],11)</f>
        <v>108-554-192</v>
      </c>
      <c r="E359" s="6" t="str">
        <f>RIGHT(_ItemDescription[[#This Row],[Item + Description]],30)</f>
        <v xml:space="preserve"> POCKET MACHINE - CHERRY/MANGO</v>
      </c>
      <c r="H359" t="s">
        <v>514</v>
      </c>
      <c r="I359" s="6" t="b">
        <f>ISNUMBER(SEARCH("PEPPER",_ItemDescription11[[#This Row],[Item + Description]]))</f>
        <v>0</v>
      </c>
    </row>
    <row r="360" spans="3:9" x14ac:dyDescent="0.45">
      <c r="C360" t="s">
        <v>515</v>
      </c>
      <c r="D360" s="6" t="str">
        <f>LEFT(_ItemDescription[[#This Row],[Item + Description]],11)</f>
        <v>108-556-193</v>
      </c>
      <c r="E360" s="6" t="str">
        <f>RIGHT(_ItemDescription[[#This Row],[Item + Description]],30)</f>
        <v>COOKEASE COOKIE CUTTER AND STE</v>
      </c>
      <c r="H360" t="s">
        <v>515</v>
      </c>
      <c r="I360" s="6" t="b">
        <f>ISNUMBER(SEARCH("PEPPER",_ItemDescription11[[#This Row],[Item + Description]]))</f>
        <v>0</v>
      </c>
    </row>
    <row r="361" spans="3:9" x14ac:dyDescent="0.45">
      <c r="C361" t="s">
        <v>516</v>
      </c>
      <c r="D361" s="6" t="str">
        <f>LEFT(_ItemDescription[[#This Row],[Item + Description]],11)</f>
        <v>108-557-005</v>
      </c>
      <c r="E361" s="6" t="str">
        <f>RIGHT(_ItemDescription[[#This Row],[Item + Description]],30)</f>
        <v>COOKEASE COOKIE CUTTER AND STE</v>
      </c>
      <c r="H361" t="s">
        <v>516</v>
      </c>
      <c r="I361" s="6" t="b">
        <f>ISNUMBER(SEARCH("PEPPER",_ItemDescription11[[#This Row],[Item + Description]]))</f>
        <v>0</v>
      </c>
    </row>
    <row r="362" spans="3:9" x14ac:dyDescent="0.45">
      <c r="C362" t="s">
        <v>517</v>
      </c>
      <c r="D362" s="6" t="str">
        <f>LEFT(_ItemDescription[[#This Row],[Item + Description]],11)</f>
        <v>108-558-034</v>
      </c>
      <c r="E362" s="6" t="str">
        <f>RIGHT(_ItemDescription[[#This Row],[Item + Description]],30)</f>
        <v>COOKEASE COOKIE CUTTER AND STE</v>
      </c>
      <c r="H362" t="s">
        <v>517</v>
      </c>
      <c r="I362" s="6" t="b">
        <f>ISNUMBER(SEARCH("PEPPER",_ItemDescription11[[#This Row],[Item + Description]]))</f>
        <v>0</v>
      </c>
    </row>
    <row r="363" spans="3:9" x14ac:dyDescent="0.45">
      <c r="C363" t="s">
        <v>518</v>
      </c>
      <c r="D363" s="6" t="str">
        <f>LEFT(_ItemDescription[[#This Row],[Item + Description]],11)</f>
        <v>108-562-200</v>
      </c>
      <c r="E363" s="6" t="str">
        <f>RIGHT(_ItemDescription[[#This Row],[Item + Description]],30)</f>
        <v>COOKIE STAMP COOKIE CUTTER &amp; S</v>
      </c>
      <c r="H363" t="s">
        <v>518</v>
      </c>
      <c r="I363" s="6" t="b">
        <f>ISNUMBER(SEARCH("PEPPER",_ItemDescription11[[#This Row],[Item + Description]]))</f>
        <v>0</v>
      </c>
    </row>
    <row r="364" spans="3:9" x14ac:dyDescent="0.45">
      <c r="C364" t="s">
        <v>519</v>
      </c>
      <c r="D364" s="6" t="str">
        <f>LEFT(_ItemDescription[[#This Row],[Item + Description]],11)</f>
        <v>108-563-119</v>
      </c>
      <c r="E364" s="6" t="str">
        <f>RIGHT(_ItemDescription[[#This Row],[Item + Description]],30)</f>
        <v>COOKIE STAMP COOKIE CUTTER &amp; S</v>
      </c>
      <c r="H364" t="s">
        <v>519</v>
      </c>
      <c r="I364" s="6" t="b">
        <f>ISNUMBER(SEARCH("PEPPER",_ItemDescription11[[#This Row],[Item + Description]]))</f>
        <v>0</v>
      </c>
    </row>
    <row r="365" spans="3:9" x14ac:dyDescent="0.45">
      <c r="C365" t="s">
        <v>520</v>
      </c>
      <c r="D365" s="6" t="str">
        <f>LEFT(_ItemDescription[[#This Row],[Item + Description]],11)</f>
        <v>108-564-194</v>
      </c>
      <c r="E365" s="6" t="str">
        <f>RIGHT(_ItemDescription[[#This Row],[Item + Description]],30)</f>
        <v>COOKIE STAMP COOKIE CUTTER &amp; S</v>
      </c>
      <c r="H365" t="s">
        <v>520</v>
      </c>
      <c r="I365" s="6" t="b">
        <f>ISNUMBER(SEARCH("PEPPER",_ItemDescription11[[#This Row],[Item + Description]]))</f>
        <v>0</v>
      </c>
    </row>
    <row r="366" spans="3:9" x14ac:dyDescent="0.45">
      <c r="C366" t="s">
        <v>521</v>
      </c>
      <c r="D366" s="6" t="str">
        <f>LEFT(_ItemDescription[[#This Row],[Item + Description]],11)</f>
        <v>108-654-100</v>
      </c>
      <c r="E366" s="6" t="str">
        <f>RIGHT(_ItemDescription[[#This Row],[Item + Description]],30)</f>
        <v>COOKIE STAMP COOKIE CUTTER &amp; S</v>
      </c>
      <c r="H366" t="s">
        <v>521</v>
      </c>
      <c r="I366" s="6" t="b">
        <f>ISNUMBER(SEARCH("PEPPER",_ItemDescription11[[#This Row],[Item + Description]]))</f>
        <v>0</v>
      </c>
    </row>
    <row r="367" spans="3:9" x14ac:dyDescent="0.45">
      <c r="C367" t="s">
        <v>522</v>
      </c>
      <c r="D367" s="6" t="str">
        <f>LEFT(_ItemDescription[[#This Row],[Item + Description]],11)</f>
        <v>108-655-100</v>
      </c>
      <c r="E367" s="6" t="str">
        <f>RIGHT(_ItemDescription[[#This Row],[Item + Description]],30)</f>
        <v>COOKIE STAMP COOKIE CUTTER &amp; S</v>
      </c>
      <c r="H367" t="s">
        <v>522</v>
      </c>
      <c r="I367" s="6" t="b">
        <f>ISNUMBER(SEARCH("PEPPER",_ItemDescription11[[#This Row],[Item + Description]]))</f>
        <v>0</v>
      </c>
    </row>
    <row r="368" spans="3:9" x14ac:dyDescent="0.45">
      <c r="C368" t="s">
        <v>523</v>
      </c>
      <c r="D368" s="6" t="str">
        <f>LEFT(_ItemDescription[[#This Row],[Item + Description]],11)</f>
        <v>108-659-005</v>
      </c>
      <c r="E368" s="6" t="str">
        <f>RIGHT(_ItemDescription[[#This Row],[Item + Description]],30)</f>
        <v>CAKEWALK CAKE STAND KIT - CHER</v>
      </c>
      <c r="H368" t="s">
        <v>523</v>
      </c>
      <c r="I368" s="6" t="b">
        <f>ISNUMBER(SEARCH("PEPPER",_ItemDescription11[[#This Row],[Item + Description]]))</f>
        <v>0</v>
      </c>
    </row>
    <row r="369" spans="3:9" x14ac:dyDescent="0.45">
      <c r="C369" t="s">
        <v>524</v>
      </c>
      <c r="D369" s="6" t="str">
        <f>LEFT(_ItemDescription[[#This Row],[Item + Description]],11)</f>
        <v>108-665-005</v>
      </c>
      <c r="E369" s="6" t="str">
        <f>RIGHT(_ItemDescription[[#This Row],[Item + Description]],30)</f>
        <v>SWEETWRITE DRIPLESS DECORATING</v>
      </c>
      <c r="H369" t="s">
        <v>524</v>
      </c>
      <c r="I369" s="6" t="b">
        <f>ISNUMBER(SEARCH("PEPPER",_ItemDescription11[[#This Row],[Item + Description]]))</f>
        <v>0</v>
      </c>
    </row>
    <row r="370" spans="3:9" x14ac:dyDescent="0.45">
      <c r="C370" t="s">
        <v>525</v>
      </c>
      <c r="D370" s="6" t="str">
        <f>LEFT(_ItemDescription[[#This Row],[Item + Description]],11)</f>
        <v>108-666-226</v>
      </c>
      <c r="E370" s="6" t="str">
        <f>RIGHT(_ItemDescription[[#This Row],[Item + Description]],30)</f>
        <v>SUGAR COAT NESTING SPATULA SET</v>
      </c>
      <c r="H370" t="s">
        <v>525</v>
      </c>
      <c r="I370" s="6" t="b">
        <f>ISNUMBER(SEARCH("PEPPER",_ItemDescription11[[#This Row],[Item + Description]]))</f>
        <v>0</v>
      </c>
    </row>
    <row r="371" spans="3:9" x14ac:dyDescent="0.45">
      <c r="C371" t="s">
        <v>526</v>
      </c>
      <c r="D371" s="6" t="str">
        <f>LEFT(_ItemDescription[[#This Row],[Item + Description]],11)</f>
        <v>108-666-246</v>
      </c>
      <c r="E371" s="6" t="str">
        <f>RIGHT(_ItemDescription[[#This Row],[Item + Description]],30)</f>
        <v xml:space="preserve"> - OFFSET SPATULA SET - KOHL'S</v>
      </c>
      <c r="H371" t="s">
        <v>526</v>
      </c>
      <c r="I371" s="6" t="b">
        <f>ISNUMBER(SEARCH("PEPPER",_ItemDescription11[[#This Row],[Item + Description]]))</f>
        <v>0</v>
      </c>
    </row>
    <row r="372" spans="3:9" x14ac:dyDescent="0.45">
      <c r="C372" t="s">
        <v>527</v>
      </c>
      <c r="D372" s="6" t="str">
        <f>LEFT(_ItemDescription[[#This Row],[Item + Description]],11)</f>
        <v>108-667-226</v>
      </c>
      <c r="E372" s="6" t="str">
        <f>RIGHT(_ItemDescription[[#This Row],[Item + Description]],30)</f>
        <v>PASTRIO SCRAPER SET - WHITE/CH</v>
      </c>
      <c r="H372" t="s">
        <v>527</v>
      </c>
      <c r="I372" s="6" t="b">
        <f>ISNUMBER(SEARCH("PEPPER",_ItemDescription11[[#This Row],[Item + Description]]))</f>
        <v>0</v>
      </c>
    </row>
    <row r="373" spans="3:9" x14ac:dyDescent="0.45">
      <c r="C373" t="s">
        <v>528</v>
      </c>
      <c r="D373" s="6" t="str">
        <f>LEFT(_ItemDescription[[#This Row],[Item + Description]],11)</f>
        <v>108-669-053</v>
      </c>
      <c r="E373" s="6" t="str">
        <f>RIGHT(_ItemDescription[[#This Row],[Item + Description]],30)</f>
        <v>COOKEASECOOKIE CUTTER AND STEN</v>
      </c>
      <c r="H373" t="s">
        <v>528</v>
      </c>
      <c r="I373" s="6" t="b">
        <f>ISNUMBER(SEARCH("PEPPER",_ItemDescription11[[#This Row],[Item + Description]]))</f>
        <v>0</v>
      </c>
    </row>
    <row r="374" spans="3:9" x14ac:dyDescent="0.45">
      <c r="C374" t="s">
        <v>529</v>
      </c>
      <c r="D374" s="6" t="str">
        <f>LEFT(_ItemDescription[[#This Row],[Item + Description]],11)</f>
        <v>108-670-227</v>
      </c>
      <c r="E374" s="6" t="str">
        <f>RIGHT(_ItemDescription[[#This Row],[Item + Description]],30)</f>
        <v>COOKEASE COOKIE CUTTER AND STE</v>
      </c>
      <c r="H374" t="s">
        <v>529</v>
      </c>
      <c r="I374" s="6" t="b">
        <f>ISNUMBER(SEARCH("PEPPER",_ItemDescription11[[#This Row],[Item + Description]]))</f>
        <v>0</v>
      </c>
    </row>
    <row r="375" spans="3:9" x14ac:dyDescent="0.45">
      <c r="C375" t="s">
        <v>530</v>
      </c>
      <c r="D375" s="6" t="str">
        <f>LEFT(_ItemDescription[[#This Row],[Item + Description]],11)</f>
        <v>108-775-005</v>
      </c>
      <c r="E375" s="6" t="str">
        <f>RIGHT(_ItemDescription[[#This Row],[Item + Description]],30)</f>
        <v>COOKIE MACHINE COOKIE GUN - CH</v>
      </c>
      <c r="H375" t="s">
        <v>530</v>
      </c>
      <c r="I375" s="6" t="b">
        <f>ISNUMBER(SEARCH("PEPPER",_ItemDescription11[[#This Row],[Item + Description]]))</f>
        <v>0</v>
      </c>
    </row>
    <row r="376" spans="3:9" x14ac:dyDescent="0.45">
      <c r="C376" t="s">
        <v>531</v>
      </c>
      <c r="D376" s="6" t="str">
        <f>LEFT(_ItemDescription[[#This Row],[Item + Description]],11)</f>
        <v>108-776-005</v>
      </c>
      <c r="E376" s="6" t="str">
        <f>RIGHT(_ItemDescription[[#This Row],[Item + Description]],30)</f>
        <v xml:space="preserve"> SUGAR CUBE (CUP) CAKE CARRIER</v>
      </c>
      <c r="H376" t="s">
        <v>531</v>
      </c>
      <c r="I376" s="6" t="b">
        <f>ISNUMBER(SEARCH("PEPPER",_ItemDescription11[[#This Row],[Item + Description]]))</f>
        <v>0</v>
      </c>
    </row>
    <row r="377" spans="3:9" x14ac:dyDescent="0.45">
      <c r="C377" t="s">
        <v>532</v>
      </c>
      <c r="D377" s="6" t="str">
        <f>LEFT(_ItemDescription[[#This Row],[Item + Description]],11)</f>
        <v>108-777-005</v>
      </c>
      <c r="E377" s="6" t="str">
        <f>RIGHT(_ItemDescription[[#This Row],[Item + Description]],30)</f>
        <v>SWEET SHEET BAKING SHEET (SMAL</v>
      </c>
      <c r="H377" t="s">
        <v>532</v>
      </c>
      <c r="I377" s="6" t="b">
        <f>ISNUMBER(SEARCH("PEPPER",_ItemDescription11[[#This Row],[Item + Description]]))</f>
        <v>0</v>
      </c>
    </row>
    <row r="378" spans="3:9" x14ac:dyDescent="0.45">
      <c r="C378" t="s">
        <v>533</v>
      </c>
      <c r="D378" s="6" t="str">
        <f>LEFT(_ItemDescription[[#This Row],[Item + Description]],11)</f>
        <v>108-778-005</v>
      </c>
      <c r="E378" s="6" t="str">
        <f>RIGHT(_ItemDescription[[#This Row],[Item + Description]],30)</f>
        <v>SWEET SHEET BAKING SHEET (LARG</v>
      </c>
      <c r="H378" t="s">
        <v>533</v>
      </c>
      <c r="I378" s="6" t="b">
        <f>ISNUMBER(SEARCH("PEPPER",_ItemDescription11[[#This Row],[Item + Description]]))</f>
        <v>0</v>
      </c>
    </row>
    <row r="379" spans="3:9" x14ac:dyDescent="0.45">
      <c r="C379" t="s">
        <v>534</v>
      </c>
      <c r="D379" s="6" t="str">
        <f>LEFT(_ItemDescription[[#This Row],[Item + Description]],11)</f>
        <v>108-779-005</v>
      </c>
      <c r="E379" s="6" t="str">
        <f>RIGHT(_ItemDescription[[#This Row],[Item + Description]],30)</f>
        <v>SWEET SHEET BAKING SHEET SET -</v>
      </c>
      <c r="H379" t="s">
        <v>534</v>
      </c>
      <c r="I379" s="6" t="b">
        <f>ISNUMBER(SEARCH("PEPPER",_ItemDescription11[[#This Row],[Item + Description]]))</f>
        <v>0</v>
      </c>
    </row>
    <row r="380" spans="3:9" x14ac:dyDescent="0.45">
      <c r="C380" t="s">
        <v>535</v>
      </c>
      <c r="D380" s="6" t="str">
        <f>LEFT(_ItemDescription[[#This Row],[Item + Description]],11)</f>
        <v>108-780-200</v>
      </c>
      <c r="E380" s="6" t="str">
        <f>RIGHT(_ItemDescription[[#This Row],[Item + Description]],30)</f>
        <v>COOKIE STAMP COOKIE CUTTER AND</v>
      </c>
      <c r="H380" t="s">
        <v>535</v>
      </c>
      <c r="I380" s="6" t="b">
        <f>ISNUMBER(SEARCH("PEPPER",_ItemDescription11[[#This Row],[Item + Description]]))</f>
        <v>0</v>
      </c>
    </row>
    <row r="381" spans="3:9" x14ac:dyDescent="0.45">
      <c r="C381" t="s">
        <v>536</v>
      </c>
      <c r="D381" s="6" t="str">
        <f>LEFT(_ItemDescription[[#This Row],[Item + Description]],11)</f>
        <v>108-781-238</v>
      </c>
      <c r="E381" s="6" t="str">
        <f>RIGHT(_ItemDescription[[#This Row],[Item + Description]],30)</f>
        <v>COOKIE STAMP COOKIE CUTTER AND</v>
      </c>
      <c r="H381" t="s">
        <v>536</v>
      </c>
      <c r="I381" s="6" t="b">
        <f>ISNUMBER(SEARCH("PEPPER",_ItemDescription11[[#This Row],[Item + Description]]))</f>
        <v>0</v>
      </c>
    </row>
    <row r="382" spans="3:9" x14ac:dyDescent="0.45">
      <c r="C382" t="s">
        <v>537</v>
      </c>
      <c r="D382" s="6" t="str">
        <f>LEFT(_ItemDescription[[#This Row],[Item + Description]],11)</f>
        <v>108-782-239</v>
      </c>
      <c r="E382" s="6" t="str">
        <f>RIGHT(_ItemDescription[[#This Row],[Item + Description]],30)</f>
        <v>COOKIE STAMP COOKIE CUTTER AND</v>
      </c>
      <c r="H382" t="s">
        <v>537</v>
      </c>
      <c r="I382" s="6" t="b">
        <f>ISNUMBER(SEARCH("PEPPER",_ItemDescription11[[#This Row],[Item + Description]]))</f>
        <v>0</v>
      </c>
    </row>
    <row r="383" spans="3:9" x14ac:dyDescent="0.45">
      <c r="C383" t="s">
        <v>538</v>
      </c>
      <c r="D383" s="6" t="str">
        <f>LEFT(_ItemDescription[[#This Row],[Item + Description]],11)</f>
        <v>108-783-193</v>
      </c>
      <c r="E383" s="6" t="str">
        <f>RIGHT(_ItemDescription[[#This Row],[Item + Description]],30)</f>
        <v>COOKEASE COOKIE ROCKER AND STE</v>
      </c>
      <c r="H383" t="s">
        <v>538</v>
      </c>
      <c r="I383" s="6" t="b">
        <f>ISNUMBER(SEARCH("PEPPER",_ItemDescription11[[#This Row],[Item + Description]]))</f>
        <v>0</v>
      </c>
    </row>
    <row r="384" spans="3:9" x14ac:dyDescent="0.45">
      <c r="C384" t="s">
        <v>539</v>
      </c>
      <c r="D384" s="6" t="str">
        <f>LEFT(_ItemDescription[[#This Row],[Item + Description]],11)</f>
        <v>108-784-005</v>
      </c>
      <c r="E384" s="6" t="str">
        <f>RIGHT(_ItemDescription[[#This Row],[Item + Description]],30)</f>
        <v>COOKEASE COOKIE ROCKER AND STE</v>
      </c>
      <c r="H384" t="s">
        <v>539</v>
      </c>
      <c r="I384" s="6" t="b">
        <f>ISNUMBER(SEARCH("PEPPER",_ItemDescription11[[#This Row],[Item + Description]]))</f>
        <v>0</v>
      </c>
    </row>
    <row r="385" spans="3:9" x14ac:dyDescent="0.45">
      <c r="C385" t="s">
        <v>540</v>
      </c>
      <c r="D385" s="6" t="str">
        <f>LEFT(_ItemDescription[[#This Row],[Item + Description]],11)</f>
        <v>108-788-246</v>
      </c>
      <c r="E385" s="6" t="str">
        <f>RIGHT(_ItemDescription[[#This Row],[Item + Description]],30)</f>
        <v>BENCH SCRAPER SET - KOHL'S RED</v>
      </c>
      <c r="H385" t="s">
        <v>540</v>
      </c>
      <c r="I385" s="6" t="b">
        <f>ISNUMBER(SEARCH("PEPPER",_ItemDescription11[[#This Row],[Item + Description]]))</f>
        <v>0</v>
      </c>
    </row>
    <row r="386" spans="3:9" x14ac:dyDescent="0.45">
      <c r="C386" t="s">
        <v>541</v>
      </c>
      <c r="D386" s="6" t="str">
        <f>LEFT(_ItemDescription[[#This Row],[Item + Description]],11)</f>
        <v>108-883-268</v>
      </c>
      <c r="E386" s="6" t="str">
        <f>RIGHT(_ItemDescription[[#This Row],[Item + Description]],30)</f>
        <v>- MEASUREUP ADJUSTABLE BEAKERS</v>
      </c>
      <c r="H386" t="s">
        <v>541</v>
      </c>
      <c r="I386" s="6" t="b">
        <f>ISNUMBER(SEARCH("PEPPER",_ItemDescription11[[#This Row],[Item + Description]]))</f>
        <v>0</v>
      </c>
    </row>
    <row r="387" spans="3:9" x14ac:dyDescent="0.45">
      <c r="C387" t="s">
        <v>542</v>
      </c>
      <c r="D387" s="6" t="str">
        <f>LEFT(_ItemDescription[[#This Row],[Item + Description]],11)</f>
        <v>108-884-268</v>
      </c>
      <c r="E387" s="6" t="str">
        <f>RIGHT(_ItemDescription[[#This Row],[Item + Description]],30)</f>
        <v>- MEASUREUP ADJUSTABLE BEAKERS</v>
      </c>
      <c r="H387" t="s">
        <v>542</v>
      </c>
      <c r="I387" s="6" t="b">
        <f>ISNUMBER(SEARCH("PEPPER",_ItemDescription11[[#This Row],[Item + Description]]))</f>
        <v>0</v>
      </c>
    </row>
    <row r="388" spans="3:9" x14ac:dyDescent="0.45">
      <c r="C388" t="s">
        <v>543</v>
      </c>
      <c r="D388" s="6" t="str">
        <f>LEFT(_ItemDescription[[#This Row],[Item + Description]],11)</f>
        <v>108-885-268</v>
      </c>
      <c r="E388" s="6" t="str">
        <f>RIGHT(_ItemDescription[[#This Row],[Item + Description]],30)</f>
        <v>- MEASUREUP ADJUSTABLE BEAKERS</v>
      </c>
      <c r="H388" t="s">
        <v>543</v>
      </c>
      <c r="I388" s="6" t="b">
        <f>ISNUMBER(SEARCH("PEPPER",_ItemDescription11[[#This Row],[Item + Description]]))</f>
        <v>0</v>
      </c>
    </row>
    <row r="389" spans="3:9" x14ac:dyDescent="0.45">
      <c r="C389" t="s">
        <v>544</v>
      </c>
      <c r="D389" s="6" t="str">
        <f>LEFT(_ItemDescription[[#This Row],[Item + Description]],11)</f>
        <v>108-886-268</v>
      </c>
      <c r="E389" s="6" t="str">
        <f>RIGHT(_ItemDescription[[#This Row],[Item + Description]],30)</f>
        <v>- MEASUREUP ADJUSTABLE BEAKERS</v>
      </c>
      <c r="H389" t="s">
        <v>544</v>
      </c>
      <c r="I389" s="6" t="b">
        <f>ISNUMBER(SEARCH("PEPPER",_ItemDescription11[[#This Row],[Item + Description]]))</f>
        <v>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5B48-8FFD-46DE-84E4-7397665CE57D}">
  <dimension ref="B1:O202"/>
  <sheetViews>
    <sheetView showGridLines="0" workbookViewId="0">
      <selection activeCell="O4" sqref="O4"/>
    </sheetView>
  </sheetViews>
  <sheetFormatPr defaultRowHeight="16.5" x14ac:dyDescent="0.45"/>
  <cols>
    <col min="1" max="1" width="3.5" customWidth="1"/>
    <col min="2" max="2" width="3.33203125" bestFit="1" customWidth="1"/>
    <col min="3" max="4" width="17" customWidth="1"/>
    <col min="5" max="5" width="6.58203125" bestFit="1" customWidth="1"/>
    <col min="6" max="6" width="12.75" bestFit="1" customWidth="1"/>
    <col min="7" max="7" width="12.5" bestFit="1" customWidth="1"/>
    <col min="8" max="8" width="3.5" customWidth="1"/>
    <col min="9" max="9" width="3.33203125" bestFit="1" customWidth="1"/>
    <col min="10" max="10" width="12.33203125" customWidth="1"/>
    <col min="11" max="11" width="15.25" bestFit="1" customWidth="1"/>
    <col min="12" max="12" width="3.5" customWidth="1"/>
    <col min="13" max="13" width="3.33203125" bestFit="1" customWidth="1"/>
    <col min="14" max="14" width="12.08203125" customWidth="1"/>
    <col min="15" max="15" width="14.5" customWidth="1"/>
  </cols>
  <sheetData>
    <row r="1" spans="2:15" x14ac:dyDescent="0.45">
      <c r="F1" s="5" t="s">
        <v>880</v>
      </c>
      <c r="G1" s="5" t="s">
        <v>881</v>
      </c>
    </row>
    <row r="2" spans="2:15" x14ac:dyDescent="0.45">
      <c r="B2" s="5" t="s">
        <v>88</v>
      </c>
      <c r="C2" t="s">
        <v>549</v>
      </c>
      <c r="D2" t="s">
        <v>934</v>
      </c>
      <c r="E2" t="s">
        <v>1021</v>
      </c>
      <c r="F2" t="s">
        <v>749</v>
      </c>
      <c r="G2" t="s">
        <v>750</v>
      </c>
      <c r="I2" s="5" t="s">
        <v>155</v>
      </c>
      <c r="J2" t="s">
        <v>749</v>
      </c>
      <c r="K2" t="s">
        <v>879</v>
      </c>
      <c r="M2" s="5" t="s">
        <v>156</v>
      </c>
      <c r="N2" t="s">
        <v>750</v>
      </c>
      <c r="O2" t="s">
        <v>1022</v>
      </c>
    </row>
    <row r="3" spans="2:15" x14ac:dyDescent="0.45">
      <c r="C3" t="s">
        <v>550</v>
      </c>
      <c r="D3" t="s">
        <v>882</v>
      </c>
      <c r="E3">
        <v>19</v>
      </c>
      <c r="F3" s="6" t="str">
        <f t="shared" ref="F3:F34" si="0">LEFT(C3,FIND(",",C3)-1)</f>
        <v>Ferguson</v>
      </c>
      <c r="G3" s="6" t="str">
        <f t="shared" ref="G3:G34" si="1">RIGHT(C3,LEN(C3)-FIND(",",C3,1))</f>
        <v xml:space="preserve"> Alexia</v>
      </c>
      <c r="J3" t="s">
        <v>751</v>
      </c>
      <c r="K3" s="6">
        <f>COUNTIF(Table14[First Name],"April")</f>
        <v>1</v>
      </c>
      <c r="N3" s="1" t="s">
        <v>935</v>
      </c>
      <c r="O3" s="6">
        <f>COUNTIF(Table15[Last Name],"Adams")</f>
        <v>1</v>
      </c>
    </row>
    <row r="4" spans="2:15" x14ac:dyDescent="0.45">
      <c r="C4" t="s">
        <v>552</v>
      </c>
      <c r="D4" t="s">
        <v>882</v>
      </c>
      <c r="E4">
        <v>21</v>
      </c>
      <c r="F4" s="6" t="str">
        <f t="shared" si="0"/>
        <v>Gray</v>
      </c>
      <c r="G4" s="6" t="str">
        <f t="shared" si="1"/>
        <v xml:space="preserve"> Max</v>
      </c>
      <c r="J4" t="s">
        <v>752</v>
      </c>
      <c r="K4" s="6">
        <f>COUNTIF(Table14[First Name],"April")</f>
        <v>1</v>
      </c>
      <c r="N4" s="1" t="s">
        <v>761</v>
      </c>
      <c r="O4" s="6">
        <f>COUNTIF(Table15[Last Name],"Adams")</f>
        <v>1</v>
      </c>
    </row>
    <row r="5" spans="2:15" x14ac:dyDescent="0.45">
      <c r="C5" t="s">
        <v>551</v>
      </c>
      <c r="D5" t="s">
        <v>882</v>
      </c>
      <c r="E5">
        <v>23</v>
      </c>
      <c r="F5" s="6" t="str">
        <f t="shared" si="0"/>
        <v>Farrell</v>
      </c>
      <c r="G5" s="6" t="str">
        <f t="shared" si="1"/>
        <v xml:space="preserve"> Adele</v>
      </c>
      <c r="J5" t="s">
        <v>753</v>
      </c>
      <c r="K5" s="6">
        <f>COUNTIF(Table14[First Name],"April")</f>
        <v>1</v>
      </c>
      <c r="N5" s="1" t="s">
        <v>936</v>
      </c>
      <c r="O5" s="6">
        <f>COUNTIF(Table15[Last Name],"Adams")</f>
        <v>1</v>
      </c>
    </row>
    <row r="6" spans="2:15" x14ac:dyDescent="0.45">
      <c r="C6" t="s">
        <v>553</v>
      </c>
      <c r="D6" t="s">
        <v>882</v>
      </c>
      <c r="E6">
        <v>26</v>
      </c>
      <c r="F6" s="6" t="str">
        <f t="shared" si="0"/>
        <v>Morrison</v>
      </c>
      <c r="G6" s="6" t="str">
        <f t="shared" si="1"/>
        <v xml:space="preserve"> George</v>
      </c>
      <c r="J6" t="s">
        <v>754</v>
      </c>
      <c r="K6" s="6">
        <f>COUNTIF(Table14[First Name],"April")</f>
        <v>1</v>
      </c>
      <c r="N6" s="1" t="s">
        <v>937</v>
      </c>
      <c r="O6" s="6">
        <f>COUNTIF(Table15[Last Name],"Adams")</f>
        <v>1</v>
      </c>
    </row>
    <row r="7" spans="2:15" x14ac:dyDescent="0.45">
      <c r="C7" t="s">
        <v>557</v>
      </c>
      <c r="D7" t="s">
        <v>883</v>
      </c>
      <c r="E7">
        <v>21</v>
      </c>
      <c r="F7" s="6" t="str">
        <f t="shared" si="0"/>
        <v>Ellis</v>
      </c>
      <c r="G7" s="6" t="str">
        <f t="shared" si="1"/>
        <v xml:space="preserve"> April</v>
      </c>
      <c r="J7" t="s">
        <v>755</v>
      </c>
      <c r="K7" s="6">
        <f>COUNTIF(Table14[First Name],"April")</f>
        <v>1</v>
      </c>
      <c r="N7" s="1" t="s">
        <v>938</v>
      </c>
      <c r="O7" s="6">
        <f>COUNTIF(Table15[Last Name],"Adams")</f>
        <v>1</v>
      </c>
    </row>
    <row r="8" spans="2:15" x14ac:dyDescent="0.45">
      <c r="C8" t="s">
        <v>555</v>
      </c>
      <c r="D8" t="s">
        <v>883</v>
      </c>
      <c r="E8">
        <v>23</v>
      </c>
      <c r="F8" s="6" t="str">
        <f t="shared" si="0"/>
        <v>Harrison</v>
      </c>
      <c r="G8" s="6" t="str">
        <f t="shared" si="1"/>
        <v xml:space="preserve"> Fiona</v>
      </c>
      <c r="J8" t="s">
        <v>756</v>
      </c>
      <c r="K8" s="6">
        <f>COUNTIF(Table14[First Name],"April")</f>
        <v>1</v>
      </c>
      <c r="N8" s="1" t="s">
        <v>939</v>
      </c>
      <c r="O8" s="6">
        <f>COUNTIF(Table15[Last Name],"Adams")</f>
        <v>1</v>
      </c>
    </row>
    <row r="9" spans="2:15" x14ac:dyDescent="0.45">
      <c r="C9" t="s">
        <v>554</v>
      </c>
      <c r="D9" t="s">
        <v>883</v>
      </c>
      <c r="E9">
        <v>24</v>
      </c>
      <c r="F9" s="6" t="str">
        <f t="shared" si="0"/>
        <v>Moore</v>
      </c>
      <c r="G9" s="6" t="str">
        <f t="shared" si="1"/>
        <v xml:space="preserve"> Connie</v>
      </c>
      <c r="J9" t="s">
        <v>757</v>
      </c>
      <c r="K9" s="6">
        <f>COUNTIF(Table14[First Name],"April")</f>
        <v>1</v>
      </c>
      <c r="N9" s="1" t="s">
        <v>890</v>
      </c>
      <c r="O9" s="6">
        <f>COUNTIF(Table15[Last Name],"Adams")</f>
        <v>1</v>
      </c>
    </row>
    <row r="10" spans="2:15" x14ac:dyDescent="0.45">
      <c r="C10" t="s">
        <v>556</v>
      </c>
      <c r="D10" t="s">
        <v>883</v>
      </c>
      <c r="E10">
        <v>29</v>
      </c>
      <c r="F10" s="6" t="str">
        <f t="shared" si="0"/>
        <v>Reed</v>
      </c>
      <c r="G10" s="6" t="str">
        <f t="shared" si="1"/>
        <v xml:space="preserve"> Maximilian</v>
      </c>
      <c r="J10" t="s">
        <v>758</v>
      </c>
      <c r="K10" s="6">
        <f>COUNTIF(Table14[First Name],"April")</f>
        <v>1</v>
      </c>
      <c r="N10" s="1" t="s">
        <v>940</v>
      </c>
      <c r="O10" s="6">
        <f>COUNTIF(Table15[Last Name],"Adams")</f>
        <v>1</v>
      </c>
    </row>
    <row r="11" spans="2:15" x14ac:dyDescent="0.45">
      <c r="C11" t="s">
        <v>559</v>
      </c>
      <c r="D11" t="s">
        <v>884</v>
      </c>
      <c r="E11">
        <v>20</v>
      </c>
      <c r="F11" s="6" t="str">
        <f t="shared" si="0"/>
        <v>Parker</v>
      </c>
      <c r="G11" s="6" t="str">
        <f t="shared" si="1"/>
        <v xml:space="preserve"> Carl</v>
      </c>
      <c r="J11" t="s">
        <v>759</v>
      </c>
      <c r="K11" s="6">
        <f>COUNTIF(Table14[First Name],"April")</f>
        <v>1</v>
      </c>
      <c r="N11" s="1" t="s">
        <v>941</v>
      </c>
      <c r="O11" s="6">
        <f>COUNTIF(Table15[Last Name],"Adams")</f>
        <v>1</v>
      </c>
    </row>
    <row r="12" spans="2:15" x14ac:dyDescent="0.45">
      <c r="C12" t="s">
        <v>558</v>
      </c>
      <c r="D12" t="s">
        <v>884</v>
      </c>
      <c r="E12">
        <v>24</v>
      </c>
      <c r="F12" s="6" t="str">
        <f t="shared" si="0"/>
        <v>Dixon</v>
      </c>
      <c r="G12" s="6" t="str">
        <f t="shared" si="1"/>
        <v xml:space="preserve"> Stella</v>
      </c>
      <c r="J12" t="s">
        <v>760</v>
      </c>
      <c r="K12" s="6">
        <f>COUNTIF(Table14[First Name],"April")</f>
        <v>1</v>
      </c>
      <c r="N12" s="1" t="s">
        <v>942</v>
      </c>
      <c r="O12" s="6">
        <f>COUNTIF(Table15[Last Name],"Adams")</f>
        <v>1</v>
      </c>
    </row>
    <row r="13" spans="2:15" x14ac:dyDescent="0.45">
      <c r="C13" t="s">
        <v>560</v>
      </c>
      <c r="D13" t="s">
        <v>885</v>
      </c>
      <c r="E13">
        <v>27</v>
      </c>
      <c r="F13" s="6" t="str">
        <f t="shared" si="0"/>
        <v>Stevens</v>
      </c>
      <c r="G13" s="6" t="str">
        <f t="shared" si="1"/>
        <v xml:space="preserve"> Ned</v>
      </c>
      <c r="J13" t="s">
        <v>761</v>
      </c>
      <c r="K13" s="6">
        <f>COUNTIF(Table14[First Name],"April")</f>
        <v>1</v>
      </c>
      <c r="N13" s="1" t="s">
        <v>943</v>
      </c>
      <c r="O13" s="6">
        <f>COUNTIF(Table15[Last Name],"Adams")</f>
        <v>1</v>
      </c>
    </row>
    <row r="14" spans="2:15" x14ac:dyDescent="0.45">
      <c r="C14" t="s">
        <v>561</v>
      </c>
      <c r="D14" t="s">
        <v>886</v>
      </c>
      <c r="E14">
        <v>28</v>
      </c>
      <c r="F14" s="6" t="str">
        <f t="shared" si="0"/>
        <v>Kelly</v>
      </c>
      <c r="G14" s="6" t="str">
        <f t="shared" si="1"/>
        <v xml:space="preserve"> Dainton</v>
      </c>
      <c r="J14" t="s">
        <v>762</v>
      </c>
      <c r="K14" s="6">
        <f>COUNTIF(Table14[First Name],"April")</f>
        <v>1</v>
      </c>
      <c r="N14" s="1" t="s">
        <v>944</v>
      </c>
      <c r="O14" s="6">
        <f>COUNTIF(Table15[Last Name],"Adams")</f>
        <v>1</v>
      </c>
    </row>
    <row r="15" spans="2:15" x14ac:dyDescent="0.45">
      <c r="C15" t="s">
        <v>562</v>
      </c>
      <c r="D15" t="s">
        <v>886</v>
      </c>
      <c r="E15">
        <v>28</v>
      </c>
      <c r="F15" s="6" t="str">
        <f t="shared" si="0"/>
        <v>Wilson</v>
      </c>
      <c r="G15" s="6" t="str">
        <f t="shared" si="1"/>
        <v xml:space="preserve"> Charlie</v>
      </c>
      <c r="J15" t="s">
        <v>763</v>
      </c>
      <c r="K15" s="6">
        <f>COUNTIF(Table14[First Name],"April")</f>
        <v>1</v>
      </c>
      <c r="N15" s="1" t="s">
        <v>945</v>
      </c>
      <c r="O15" s="6">
        <f>COUNTIF(Table15[Last Name],"Adams")</f>
        <v>1</v>
      </c>
    </row>
    <row r="16" spans="2:15" x14ac:dyDescent="0.45">
      <c r="C16" t="s">
        <v>564</v>
      </c>
      <c r="D16" t="s">
        <v>887</v>
      </c>
      <c r="E16">
        <v>20</v>
      </c>
      <c r="F16" s="6" t="str">
        <f t="shared" si="0"/>
        <v>Ryan</v>
      </c>
      <c r="G16" s="6" t="str">
        <f t="shared" si="1"/>
        <v xml:space="preserve"> Derek</v>
      </c>
      <c r="J16" t="s">
        <v>764</v>
      </c>
      <c r="K16" s="6">
        <f>COUNTIF(Table14[First Name],"April")</f>
        <v>1</v>
      </c>
      <c r="N16" s="1" t="s">
        <v>946</v>
      </c>
      <c r="O16" s="6">
        <f>COUNTIF(Table15[Last Name],"Adams")</f>
        <v>1</v>
      </c>
    </row>
    <row r="17" spans="3:15" x14ac:dyDescent="0.45">
      <c r="C17" t="s">
        <v>563</v>
      </c>
      <c r="D17" t="s">
        <v>887</v>
      </c>
      <c r="E17">
        <v>26</v>
      </c>
      <c r="F17" s="6" t="str">
        <f t="shared" si="0"/>
        <v>Cunningham</v>
      </c>
      <c r="G17" s="6" t="str">
        <f t="shared" si="1"/>
        <v xml:space="preserve"> Julian</v>
      </c>
      <c r="J17" t="s">
        <v>765</v>
      </c>
      <c r="K17" s="6">
        <f>COUNTIF(Table14[First Name],"April")</f>
        <v>1</v>
      </c>
      <c r="N17" s="1" t="s">
        <v>947</v>
      </c>
      <c r="O17" s="6">
        <f>COUNTIF(Table15[Last Name],"Adams")</f>
        <v>1</v>
      </c>
    </row>
    <row r="18" spans="3:15" x14ac:dyDescent="0.45">
      <c r="C18" t="s">
        <v>568</v>
      </c>
      <c r="D18" t="s">
        <v>888</v>
      </c>
      <c r="E18">
        <v>20</v>
      </c>
      <c r="F18" s="6" t="str">
        <f t="shared" si="0"/>
        <v>Murray</v>
      </c>
      <c r="G18" s="6" t="str">
        <f t="shared" si="1"/>
        <v xml:space="preserve"> Amelia</v>
      </c>
      <c r="J18" t="s">
        <v>766</v>
      </c>
      <c r="K18" s="6">
        <f>COUNTIF(Table14[First Name],"April")</f>
        <v>1</v>
      </c>
      <c r="N18" s="1" t="s">
        <v>948</v>
      </c>
      <c r="O18" s="6">
        <f>COUNTIF(Table15[Last Name],"Adams")</f>
        <v>1</v>
      </c>
    </row>
    <row r="19" spans="3:15" x14ac:dyDescent="0.45">
      <c r="C19" t="s">
        <v>569</v>
      </c>
      <c r="D19" t="s">
        <v>888</v>
      </c>
      <c r="E19">
        <v>22</v>
      </c>
      <c r="F19" s="6" t="str">
        <f t="shared" si="0"/>
        <v>Fowler</v>
      </c>
      <c r="G19" s="6" t="str">
        <f t="shared" si="1"/>
        <v xml:space="preserve"> Luke</v>
      </c>
      <c r="J19" t="s">
        <v>767</v>
      </c>
      <c r="K19" s="6">
        <f>COUNTIF(Table14[First Name],"April")</f>
        <v>1</v>
      </c>
      <c r="N19" s="1" t="s">
        <v>949</v>
      </c>
      <c r="O19" s="6">
        <f>COUNTIF(Table15[Last Name],"Adams")</f>
        <v>1</v>
      </c>
    </row>
    <row r="20" spans="3:15" x14ac:dyDescent="0.45">
      <c r="C20" t="s">
        <v>570</v>
      </c>
      <c r="D20" t="s">
        <v>888</v>
      </c>
      <c r="E20">
        <v>22</v>
      </c>
      <c r="F20" s="6" t="str">
        <f t="shared" si="0"/>
        <v>Alexander</v>
      </c>
      <c r="G20" s="6" t="str">
        <f t="shared" si="1"/>
        <v xml:space="preserve"> Alfred</v>
      </c>
      <c r="J20" t="s">
        <v>768</v>
      </c>
      <c r="K20" s="6">
        <f>COUNTIF(Table14[First Name],"April")</f>
        <v>1</v>
      </c>
      <c r="N20" s="1" t="s">
        <v>950</v>
      </c>
      <c r="O20" s="6">
        <f>COUNTIF(Table15[Last Name],"Adams")</f>
        <v>1</v>
      </c>
    </row>
    <row r="21" spans="3:15" x14ac:dyDescent="0.45">
      <c r="C21" t="s">
        <v>566</v>
      </c>
      <c r="D21" t="s">
        <v>888</v>
      </c>
      <c r="E21">
        <v>24</v>
      </c>
      <c r="F21" s="6" t="str">
        <f t="shared" si="0"/>
        <v>Cole</v>
      </c>
      <c r="G21" s="6" t="str">
        <f t="shared" si="1"/>
        <v xml:space="preserve"> Ada</v>
      </c>
      <c r="J21" t="s">
        <v>769</v>
      </c>
      <c r="K21" s="6">
        <f>COUNTIF(Table14[First Name],"April")</f>
        <v>1</v>
      </c>
      <c r="N21" s="1" t="s">
        <v>951</v>
      </c>
      <c r="O21" s="6">
        <f>COUNTIF(Table15[Last Name],"Adams")</f>
        <v>1</v>
      </c>
    </row>
    <row r="22" spans="3:15" x14ac:dyDescent="0.45">
      <c r="C22" t="s">
        <v>567</v>
      </c>
      <c r="D22" t="s">
        <v>888</v>
      </c>
      <c r="E22">
        <v>24</v>
      </c>
      <c r="F22" s="6" t="str">
        <f t="shared" si="0"/>
        <v>Howard</v>
      </c>
      <c r="G22" s="6" t="str">
        <f t="shared" si="1"/>
        <v xml:space="preserve"> Vanessa</v>
      </c>
      <c r="J22" t="s">
        <v>770</v>
      </c>
      <c r="K22" s="6">
        <f>COUNTIF(Table14[First Name],"April")</f>
        <v>1</v>
      </c>
      <c r="N22" s="1" t="s">
        <v>952</v>
      </c>
      <c r="O22" s="6">
        <f>COUNTIF(Table15[Last Name],"Adams")</f>
        <v>1</v>
      </c>
    </row>
    <row r="23" spans="3:15" x14ac:dyDescent="0.45">
      <c r="C23" t="s">
        <v>565</v>
      </c>
      <c r="D23" t="s">
        <v>888</v>
      </c>
      <c r="E23">
        <v>25</v>
      </c>
      <c r="F23" s="6" t="str">
        <f t="shared" si="0"/>
        <v>Mason</v>
      </c>
      <c r="G23" s="6" t="str">
        <f t="shared" si="1"/>
        <v xml:space="preserve"> Adison</v>
      </c>
      <c r="J23" t="s">
        <v>771</v>
      </c>
      <c r="K23" s="6">
        <f>COUNTIF(Table14[First Name],"April")</f>
        <v>1</v>
      </c>
      <c r="N23" s="1" t="s">
        <v>953</v>
      </c>
      <c r="O23" s="6">
        <f>COUNTIF(Table15[Last Name],"Adams")</f>
        <v>1</v>
      </c>
    </row>
    <row r="24" spans="3:15" x14ac:dyDescent="0.45">
      <c r="C24" t="s">
        <v>571</v>
      </c>
      <c r="D24" t="s">
        <v>888</v>
      </c>
      <c r="E24">
        <v>27</v>
      </c>
      <c r="F24" s="6" t="str">
        <f t="shared" si="0"/>
        <v>Montgomery</v>
      </c>
      <c r="G24" s="6" t="str">
        <f t="shared" si="1"/>
        <v xml:space="preserve"> Lilianna</v>
      </c>
      <c r="J24" t="s">
        <v>772</v>
      </c>
      <c r="K24" s="6">
        <f>COUNTIF(Table14[First Name],"April")</f>
        <v>1</v>
      </c>
      <c r="N24" s="1" t="s">
        <v>954</v>
      </c>
      <c r="O24" s="6">
        <f>COUNTIF(Table15[Last Name],"Adams")</f>
        <v>1</v>
      </c>
    </row>
    <row r="25" spans="3:15" x14ac:dyDescent="0.45">
      <c r="C25" t="s">
        <v>572</v>
      </c>
      <c r="D25" t="s">
        <v>889</v>
      </c>
      <c r="E25">
        <v>21</v>
      </c>
      <c r="F25" s="6" t="str">
        <f t="shared" si="0"/>
        <v>Richardson</v>
      </c>
      <c r="G25" s="6" t="str">
        <f t="shared" si="1"/>
        <v xml:space="preserve"> Elise</v>
      </c>
      <c r="J25" t="s">
        <v>773</v>
      </c>
      <c r="K25" s="6">
        <f>COUNTIF(Table14[First Name],"April")</f>
        <v>1</v>
      </c>
      <c r="N25" s="1" t="s">
        <v>955</v>
      </c>
      <c r="O25" s="6">
        <f>COUNTIF(Table15[Last Name],"Adams")</f>
        <v>1</v>
      </c>
    </row>
    <row r="26" spans="3:15" x14ac:dyDescent="0.45">
      <c r="C26" t="s">
        <v>575</v>
      </c>
      <c r="D26" t="s">
        <v>890</v>
      </c>
      <c r="E26">
        <v>20</v>
      </c>
      <c r="F26" s="6" t="str">
        <f t="shared" si="0"/>
        <v>Dixon</v>
      </c>
      <c r="G26" s="6" t="str">
        <f t="shared" si="1"/>
        <v xml:space="preserve"> Kelsey</v>
      </c>
      <c r="J26" t="s">
        <v>774</v>
      </c>
      <c r="K26" s="6">
        <f>COUNTIF(Table14[First Name],"April")</f>
        <v>1</v>
      </c>
      <c r="N26" s="1" t="s">
        <v>956</v>
      </c>
      <c r="O26" s="6">
        <f>COUNTIF(Table15[Last Name],"Adams")</f>
        <v>1</v>
      </c>
    </row>
    <row r="27" spans="3:15" x14ac:dyDescent="0.45">
      <c r="C27" t="s">
        <v>576</v>
      </c>
      <c r="D27" t="s">
        <v>890</v>
      </c>
      <c r="E27">
        <v>22</v>
      </c>
      <c r="F27" s="6" t="str">
        <f t="shared" si="0"/>
        <v>Moore</v>
      </c>
      <c r="G27" s="6" t="str">
        <f t="shared" si="1"/>
        <v xml:space="preserve"> Kelsey</v>
      </c>
      <c r="J27" t="s">
        <v>775</v>
      </c>
      <c r="K27" s="6">
        <f>COUNTIF(Table14[First Name],"April")</f>
        <v>1</v>
      </c>
      <c r="N27" s="1" t="s">
        <v>957</v>
      </c>
      <c r="O27" s="6">
        <f>COUNTIF(Table15[Last Name],"Adams")</f>
        <v>1</v>
      </c>
    </row>
    <row r="28" spans="3:15" x14ac:dyDescent="0.45">
      <c r="C28" t="s">
        <v>573</v>
      </c>
      <c r="D28" t="s">
        <v>890</v>
      </c>
      <c r="E28">
        <v>24</v>
      </c>
      <c r="F28" s="6" t="str">
        <f t="shared" si="0"/>
        <v>Williams</v>
      </c>
      <c r="G28" s="6" t="str">
        <f t="shared" si="1"/>
        <v xml:space="preserve"> Nicholas</v>
      </c>
      <c r="J28" t="s">
        <v>776</v>
      </c>
      <c r="K28" s="6">
        <f>COUNTIF(Table14[First Name],"April")</f>
        <v>1</v>
      </c>
      <c r="N28" s="1" t="s">
        <v>958</v>
      </c>
      <c r="O28" s="6">
        <f>COUNTIF(Table15[Last Name],"Adams")</f>
        <v>1</v>
      </c>
    </row>
    <row r="29" spans="3:15" x14ac:dyDescent="0.45">
      <c r="C29" t="s">
        <v>574</v>
      </c>
      <c r="D29" t="s">
        <v>890</v>
      </c>
      <c r="E29">
        <v>26</v>
      </c>
      <c r="F29" s="6" t="str">
        <f t="shared" si="0"/>
        <v>Carroll</v>
      </c>
      <c r="G29" s="6" t="str">
        <f t="shared" si="1"/>
        <v xml:space="preserve"> Julian</v>
      </c>
      <c r="J29" t="s">
        <v>777</v>
      </c>
      <c r="K29" s="6">
        <f>COUNTIF(Table14[First Name],"April")</f>
        <v>1</v>
      </c>
      <c r="N29" s="1" t="s">
        <v>959</v>
      </c>
      <c r="O29" s="6">
        <f>COUNTIF(Table15[Last Name],"Adams")</f>
        <v>1</v>
      </c>
    </row>
    <row r="30" spans="3:15" x14ac:dyDescent="0.45">
      <c r="C30" t="s">
        <v>578</v>
      </c>
      <c r="D30" t="s">
        <v>890</v>
      </c>
      <c r="E30">
        <v>27</v>
      </c>
      <c r="F30" s="6" t="str">
        <f t="shared" si="0"/>
        <v>Cooper</v>
      </c>
      <c r="G30" s="6" t="str">
        <f t="shared" si="1"/>
        <v xml:space="preserve"> Briony</v>
      </c>
      <c r="J30" t="s">
        <v>778</v>
      </c>
      <c r="K30" s="6">
        <f>COUNTIF(Table14[First Name],"April")</f>
        <v>1</v>
      </c>
      <c r="N30" s="1" t="s">
        <v>960</v>
      </c>
      <c r="O30" s="6">
        <f>COUNTIF(Table15[Last Name],"Adams")</f>
        <v>1</v>
      </c>
    </row>
    <row r="31" spans="3:15" x14ac:dyDescent="0.45">
      <c r="C31" t="s">
        <v>577</v>
      </c>
      <c r="D31" t="s">
        <v>890</v>
      </c>
      <c r="E31">
        <v>30</v>
      </c>
      <c r="F31" s="6" t="str">
        <f t="shared" si="0"/>
        <v>Mitchell</v>
      </c>
      <c r="G31" s="6" t="str">
        <f t="shared" si="1"/>
        <v xml:space="preserve"> Andrew</v>
      </c>
      <c r="J31" t="s">
        <v>779</v>
      </c>
      <c r="K31" s="6">
        <f>COUNTIF(Table14[First Name],"April")</f>
        <v>1</v>
      </c>
      <c r="N31" s="1" t="s">
        <v>961</v>
      </c>
      <c r="O31" s="6">
        <f>COUNTIF(Table15[Last Name],"Adams")</f>
        <v>1</v>
      </c>
    </row>
    <row r="32" spans="3:15" x14ac:dyDescent="0.45">
      <c r="C32" t="s">
        <v>580</v>
      </c>
      <c r="D32" t="s">
        <v>891</v>
      </c>
      <c r="E32">
        <v>20</v>
      </c>
      <c r="F32" s="6" t="str">
        <f t="shared" si="0"/>
        <v>Montgomery</v>
      </c>
      <c r="G32" s="6" t="str">
        <f t="shared" si="1"/>
        <v xml:space="preserve"> George</v>
      </c>
      <c r="J32" t="s">
        <v>780</v>
      </c>
      <c r="K32" s="6">
        <f>COUNTIF(Table14[First Name],"April")</f>
        <v>1</v>
      </c>
      <c r="N32" s="1" t="s">
        <v>962</v>
      </c>
      <c r="O32" s="6">
        <f>COUNTIF(Table15[Last Name],"Adams")</f>
        <v>1</v>
      </c>
    </row>
    <row r="33" spans="3:15" x14ac:dyDescent="0.45">
      <c r="C33" t="s">
        <v>581</v>
      </c>
      <c r="D33" t="s">
        <v>891</v>
      </c>
      <c r="E33">
        <v>20</v>
      </c>
      <c r="F33" s="6" t="str">
        <f t="shared" si="0"/>
        <v>Allen</v>
      </c>
      <c r="G33" s="6" t="str">
        <f t="shared" si="1"/>
        <v xml:space="preserve"> Aiden</v>
      </c>
      <c r="J33" t="s">
        <v>781</v>
      </c>
      <c r="K33" s="6">
        <f>COUNTIF(Table14[First Name],"April")</f>
        <v>1</v>
      </c>
      <c r="N33" s="1" t="s">
        <v>963</v>
      </c>
      <c r="O33" s="6">
        <f>COUNTIF(Table15[Last Name],"Adams")</f>
        <v>1</v>
      </c>
    </row>
    <row r="34" spans="3:15" x14ac:dyDescent="0.45">
      <c r="C34" t="s">
        <v>582</v>
      </c>
      <c r="D34" t="s">
        <v>891</v>
      </c>
      <c r="E34">
        <v>20</v>
      </c>
      <c r="F34" s="6" t="str">
        <f t="shared" si="0"/>
        <v>Hawkins</v>
      </c>
      <c r="G34" s="6" t="str">
        <f t="shared" si="1"/>
        <v xml:space="preserve"> Lydia</v>
      </c>
      <c r="J34" t="s">
        <v>782</v>
      </c>
      <c r="K34" s="6">
        <f>COUNTIF(Table14[First Name],"April")</f>
        <v>1</v>
      </c>
      <c r="N34" s="1" t="s">
        <v>964</v>
      </c>
      <c r="O34" s="6">
        <f>COUNTIF(Table15[Last Name],"Adams")</f>
        <v>1</v>
      </c>
    </row>
    <row r="35" spans="3:15" x14ac:dyDescent="0.45">
      <c r="C35" t="s">
        <v>583</v>
      </c>
      <c r="D35" t="s">
        <v>891</v>
      </c>
      <c r="E35">
        <v>25</v>
      </c>
      <c r="F35" s="6" t="str">
        <f t="shared" ref="F35:F66" si="2">LEFT(C35,FIND(",",C35)-1)</f>
        <v>Williams</v>
      </c>
      <c r="G35" s="6" t="str">
        <f t="shared" ref="G35:G66" si="3">RIGHT(C35,LEN(C35)-FIND(",",C35,1))</f>
        <v xml:space="preserve"> Elise</v>
      </c>
      <c r="J35" t="s">
        <v>783</v>
      </c>
      <c r="K35" s="6">
        <f>COUNTIF(Table14[First Name],"April")</f>
        <v>1</v>
      </c>
      <c r="N35" s="1" t="s">
        <v>965</v>
      </c>
      <c r="O35" s="6">
        <f>COUNTIF(Table15[Last Name],"Adams")</f>
        <v>1</v>
      </c>
    </row>
    <row r="36" spans="3:15" x14ac:dyDescent="0.45">
      <c r="C36" t="s">
        <v>579</v>
      </c>
      <c r="D36" t="s">
        <v>891</v>
      </c>
      <c r="E36">
        <v>30</v>
      </c>
      <c r="F36" s="6" t="str">
        <f t="shared" si="2"/>
        <v>Brown</v>
      </c>
      <c r="G36" s="6" t="str">
        <f t="shared" si="3"/>
        <v xml:space="preserve"> Nicole</v>
      </c>
      <c r="J36" t="s">
        <v>784</v>
      </c>
      <c r="K36" s="6">
        <f>COUNTIF(Table14[First Name],"April")</f>
        <v>1</v>
      </c>
      <c r="N36" s="1" t="s">
        <v>966</v>
      </c>
      <c r="O36" s="6">
        <f>COUNTIF(Table15[Last Name],"Adams")</f>
        <v>1</v>
      </c>
    </row>
    <row r="37" spans="3:15" x14ac:dyDescent="0.45">
      <c r="C37" t="s">
        <v>587</v>
      </c>
      <c r="D37" t="s">
        <v>892</v>
      </c>
      <c r="E37">
        <v>18</v>
      </c>
      <c r="F37" s="6" t="str">
        <f t="shared" si="2"/>
        <v>Cunningham</v>
      </c>
      <c r="G37" s="6" t="str">
        <f t="shared" si="3"/>
        <v xml:space="preserve"> Robert</v>
      </c>
      <c r="J37" t="s">
        <v>785</v>
      </c>
      <c r="K37" s="6">
        <f>COUNTIF(Table14[First Name],"April")</f>
        <v>1</v>
      </c>
      <c r="N37" s="1" t="s">
        <v>967</v>
      </c>
      <c r="O37" s="6">
        <f>COUNTIF(Table15[Last Name],"Adams")</f>
        <v>1</v>
      </c>
    </row>
    <row r="38" spans="3:15" x14ac:dyDescent="0.45">
      <c r="C38" t="s">
        <v>588</v>
      </c>
      <c r="D38" t="s">
        <v>892</v>
      </c>
      <c r="E38">
        <v>20</v>
      </c>
      <c r="F38" s="6" t="str">
        <f t="shared" si="2"/>
        <v>Anderson</v>
      </c>
      <c r="G38" s="6" t="str">
        <f t="shared" si="3"/>
        <v xml:space="preserve"> Walter</v>
      </c>
      <c r="J38" t="s">
        <v>786</v>
      </c>
      <c r="K38" s="6">
        <f>COUNTIF(Table14[First Name],"April")</f>
        <v>1</v>
      </c>
      <c r="N38" s="1" t="s">
        <v>968</v>
      </c>
      <c r="O38" s="6">
        <f>COUNTIF(Table15[Last Name],"Adams")</f>
        <v>1</v>
      </c>
    </row>
    <row r="39" spans="3:15" x14ac:dyDescent="0.45">
      <c r="C39" t="s">
        <v>585</v>
      </c>
      <c r="D39" t="s">
        <v>892</v>
      </c>
      <c r="E39">
        <v>22</v>
      </c>
      <c r="F39" s="6" t="str">
        <f t="shared" si="2"/>
        <v>Martin</v>
      </c>
      <c r="G39" s="6" t="str">
        <f t="shared" si="3"/>
        <v xml:space="preserve"> Ned</v>
      </c>
      <c r="J39" t="s">
        <v>787</v>
      </c>
      <c r="K39" s="6">
        <f>COUNTIF(Table14[First Name],"April")</f>
        <v>1</v>
      </c>
      <c r="N39" s="1" t="s">
        <v>969</v>
      </c>
      <c r="O39" s="6">
        <f>COUNTIF(Table15[Last Name],"Adams")</f>
        <v>1</v>
      </c>
    </row>
    <row r="40" spans="3:15" x14ac:dyDescent="0.45">
      <c r="C40" t="s">
        <v>584</v>
      </c>
      <c r="D40" t="s">
        <v>892</v>
      </c>
      <c r="E40">
        <v>27</v>
      </c>
      <c r="F40" s="6" t="str">
        <f t="shared" si="2"/>
        <v>Parker</v>
      </c>
      <c r="G40" s="6" t="str">
        <f t="shared" si="3"/>
        <v xml:space="preserve"> Alexander</v>
      </c>
      <c r="J40" t="s">
        <v>788</v>
      </c>
      <c r="K40" s="6">
        <f>COUNTIF(Table14[First Name],"April")</f>
        <v>1</v>
      </c>
      <c r="N40" s="1" t="s">
        <v>970</v>
      </c>
      <c r="O40" s="6">
        <f>COUNTIF(Table15[Last Name],"Adams")</f>
        <v>1</v>
      </c>
    </row>
    <row r="41" spans="3:15" x14ac:dyDescent="0.45">
      <c r="C41" t="s">
        <v>586</v>
      </c>
      <c r="D41" t="s">
        <v>892</v>
      </c>
      <c r="E41">
        <v>29</v>
      </c>
      <c r="F41" s="6" t="str">
        <f t="shared" si="2"/>
        <v>Harrison</v>
      </c>
      <c r="G41" s="6" t="str">
        <f t="shared" si="3"/>
        <v xml:space="preserve"> Stella</v>
      </c>
      <c r="J41" t="s">
        <v>789</v>
      </c>
      <c r="K41" s="6">
        <f>COUNTIF(Table14[First Name],"April")</f>
        <v>1</v>
      </c>
      <c r="N41" s="1" t="s">
        <v>971</v>
      </c>
      <c r="O41" s="6">
        <f>COUNTIF(Table15[Last Name],"Adams")</f>
        <v>1</v>
      </c>
    </row>
    <row r="42" spans="3:15" x14ac:dyDescent="0.45">
      <c r="C42" t="s">
        <v>590</v>
      </c>
      <c r="D42" t="s">
        <v>893</v>
      </c>
      <c r="E42">
        <v>22</v>
      </c>
      <c r="F42" s="6" t="str">
        <f t="shared" si="2"/>
        <v>Clark</v>
      </c>
      <c r="G42" s="6" t="str">
        <f t="shared" si="3"/>
        <v xml:space="preserve"> Penelope</v>
      </c>
      <c r="J42" t="s">
        <v>790</v>
      </c>
      <c r="K42" s="6">
        <f>COUNTIF(Table14[First Name],"April")</f>
        <v>1</v>
      </c>
      <c r="N42" s="1" t="s">
        <v>972</v>
      </c>
      <c r="O42" s="6">
        <f>COUNTIF(Table15[Last Name],"Adams")</f>
        <v>1</v>
      </c>
    </row>
    <row r="43" spans="3:15" x14ac:dyDescent="0.45">
      <c r="C43" t="s">
        <v>589</v>
      </c>
      <c r="D43" t="s">
        <v>893</v>
      </c>
      <c r="E43">
        <v>24</v>
      </c>
      <c r="F43" s="6" t="str">
        <f t="shared" si="2"/>
        <v>Murray</v>
      </c>
      <c r="G43" s="6" t="str">
        <f t="shared" si="3"/>
        <v xml:space="preserve"> Kirsten</v>
      </c>
      <c r="J43" t="s">
        <v>791</v>
      </c>
      <c r="K43" s="6">
        <f>COUNTIF(Table14[First Name],"April")</f>
        <v>1</v>
      </c>
      <c r="N43" s="1" t="s">
        <v>973</v>
      </c>
      <c r="O43" s="6">
        <f>COUNTIF(Table15[Last Name],"Adams")</f>
        <v>1</v>
      </c>
    </row>
    <row r="44" spans="3:15" x14ac:dyDescent="0.45">
      <c r="C44" t="s">
        <v>591</v>
      </c>
      <c r="D44" t="s">
        <v>893</v>
      </c>
      <c r="E44">
        <v>27</v>
      </c>
      <c r="F44" s="6" t="str">
        <f t="shared" si="2"/>
        <v>Cooper</v>
      </c>
      <c r="G44" s="6" t="str">
        <f t="shared" si="3"/>
        <v xml:space="preserve"> Aldus</v>
      </c>
      <c r="J44" t="s">
        <v>792</v>
      </c>
      <c r="K44" s="6">
        <f>COUNTIF(Table14[First Name],"April")</f>
        <v>1</v>
      </c>
      <c r="N44" s="1" t="s">
        <v>974</v>
      </c>
      <c r="O44" s="6">
        <f>COUNTIF(Table15[Last Name],"Adams")</f>
        <v>1</v>
      </c>
    </row>
    <row r="45" spans="3:15" x14ac:dyDescent="0.45">
      <c r="C45" t="s">
        <v>593</v>
      </c>
      <c r="D45" t="s">
        <v>893</v>
      </c>
      <c r="E45">
        <v>29</v>
      </c>
      <c r="F45" s="6" t="str">
        <f t="shared" si="2"/>
        <v>Evans</v>
      </c>
      <c r="G45" s="6" t="str">
        <f t="shared" si="3"/>
        <v xml:space="preserve"> Dainton</v>
      </c>
      <c r="J45" t="s">
        <v>793</v>
      </c>
      <c r="K45" s="6">
        <f>COUNTIF(Table14[First Name],"April")</f>
        <v>1</v>
      </c>
      <c r="N45" s="1" t="s">
        <v>975</v>
      </c>
      <c r="O45" s="6">
        <f>COUNTIF(Table15[Last Name],"Adams")</f>
        <v>1</v>
      </c>
    </row>
    <row r="46" spans="3:15" x14ac:dyDescent="0.45">
      <c r="C46" t="s">
        <v>592</v>
      </c>
      <c r="D46" t="s">
        <v>893</v>
      </c>
      <c r="E46">
        <v>30</v>
      </c>
      <c r="F46" s="6" t="str">
        <f t="shared" si="2"/>
        <v>Stevens</v>
      </c>
      <c r="G46" s="6" t="str">
        <f t="shared" si="3"/>
        <v xml:space="preserve"> Sofia</v>
      </c>
      <c r="J46" t="s">
        <v>794</v>
      </c>
      <c r="K46" s="6">
        <f>COUNTIF(Table14[First Name],"April")</f>
        <v>1</v>
      </c>
      <c r="N46" s="1" t="s">
        <v>976</v>
      </c>
      <c r="O46" s="6">
        <f>COUNTIF(Table15[Last Name],"Adams")</f>
        <v>1</v>
      </c>
    </row>
    <row r="47" spans="3:15" x14ac:dyDescent="0.45">
      <c r="C47" t="s">
        <v>596</v>
      </c>
      <c r="D47" t="s">
        <v>894</v>
      </c>
      <c r="E47">
        <v>18</v>
      </c>
      <c r="F47" s="6" t="str">
        <f t="shared" si="2"/>
        <v>Craig</v>
      </c>
      <c r="G47" s="6" t="str">
        <f t="shared" si="3"/>
        <v xml:space="preserve"> Haris</v>
      </c>
      <c r="J47" t="s">
        <v>795</v>
      </c>
      <c r="K47" s="6">
        <f>COUNTIF(Table14[First Name],"April")</f>
        <v>1</v>
      </c>
      <c r="N47" s="1" t="s">
        <v>977</v>
      </c>
      <c r="O47" s="6">
        <f>COUNTIF(Table15[Last Name],"Adams")</f>
        <v>1</v>
      </c>
    </row>
    <row r="48" spans="3:15" x14ac:dyDescent="0.45">
      <c r="C48" t="s">
        <v>594</v>
      </c>
      <c r="D48" t="s">
        <v>894</v>
      </c>
      <c r="E48">
        <v>24</v>
      </c>
      <c r="F48" s="6" t="str">
        <f t="shared" si="2"/>
        <v>Kelly</v>
      </c>
      <c r="G48" s="6" t="str">
        <f t="shared" si="3"/>
        <v xml:space="preserve"> Andrew</v>
      </c>
      <c r="J48" t="s">
        <v>796</v>
      </c>
      <c r="K48" s="6">
        <f>COUNTIF(Table14[First Name],"April")</f>
        <v>1</v>
      </c>
      <c r="N48" s="1" t="s">
        <v>978</v>
      </c>
      <c r="O48" s="6">
        <f>COUNTIF(Table15[Last Name],"Adams")</f>
        <v>1</v>
      </c>
    </row>
    <row r="49" spans="3:15" x14ac:dyDescent="0.45">
      <c r="C49" t="s">
        <v>595</v>
      </c>
      <c r="D49" t="s">
        <v>894</v>
      </c>
      <c r="E49">
        <v>28</v>
      </c>
      <c r="F49" s="6" t="str">
        <f t="shared" si="2"/>
        <v>Murray</v>
      </c>
      <c r="G49" s="6" t="str">
        <f t="shared" si="3"/>
        <v xml:space="preserve"> Alisa</v>
      </c>
      <c r="J49" t="s">
        <v>797</v>
      </c>
      <c r="K49" s="6">
        <f>COUNTIF(Table14[First Name],"April")</f>
        <v>1</v>
      </c>
      <c r="N49" s="1" t="s">
        <v>979</v>
      </c>
      <c r="O49" s="6">
        <f>COUNTIF(Table15[Last Name],"Adams")</f>
        <v>1</v>
      </c>
    </row>
    <row r="50" spans="3:15" x14ac:dyDescent="0.45">
      <c r="C50" t="s">
        <v>597</v>
      </c>
      <c r="D50" t="s">
        <v>894</v>
      </c>
      <c r="E50">
        <v>29</v>
      </c>
      <c r="F50" s="6" t="str">
        <f t="shared" si="2"/>
        <v>Tucker</v>
      </c>
      <c r="G50" s="6" t="str">
        <f t="shared" si="3"/>
        <v xml:space="preserve"> Michael</v>
      </c>
      <c r="J50" t="s">
        <v>798</v>
      </c>
      <c r="K50" s="6">
        <f>COUNTIF(Table14[First Name],"April")</f>
        <v>1</v>
      </c>
      <c r="N50" s="1" t="s">
        <v>980</v>
      </c>
      <c r="O50" s="6">
        <f>COUNTIF(Table15[Last Name],"Adams")</f>
        <v>1</v>
      </c>
    </row>
    <row r="51" spans="3:15" x14ac:dyDescent="0.45">
      <c r="C51" t="s">
        <v>600</v>
      </c>
      <c r="D51" t="s">
        <v>895</v>
      </c>
      <c r="E51">
        <v>23</v>
      </c>
      <c r="F51" s="6" t="str">
        <f t="shared" si="2"/>
        <v>Stewart</v>
      </c>
      <c r="G51" s="6" t="str">
        <f t="shared" si="3"/>
        <v xml:space="preserve"> Roland</v>
      </c>
      <c r="J51" t="s">
        <v>799</v>
      </c>
      <c r="K51" s="6">
        <f>COUNTIF(Table14[First Name],"April")</f>
        <v>1</v>
      </c>
      <c r="N51" s="1" t="s">
        <v>981</v>
      </c>
      <c r="O51" s="6">
        <f>COUNTIF(Table15[Last Name],"Adams")</f>
        <v>1</v>
      </c>
    </row>
    <row r="52" spans="3:15" x14ac:dyDescent="0.45">
      <c r="C52" t="s">
        <v>599</v>
      </c>
      <c r="D52" t="s">
        <v>895</v>
      </c>
      <c r="E52">
        <v>25</v>
      </c>
      <c r="F52" s="6" t="str">
        <f t="shared" si="2"/>
        <v>Reed</v>
      </c>
      <c r="G52" s="6" t="str">
        <f t="shared" si="3"/>
        <v xml:space="preserve"> Dominik</v>
      </c>
      <c r="J52" t="s">
        <v>800</v>
      </c>
      <c r="K52" s="6">
        <f>COUNTIF(Table14[First Name],"April")</f>
        <v>1</v>
      </c>
      <c r="N52" s="1" t="s">
        <v>982</v>
      </c>
      <c r="O52" s="6">
        <f>COUNTIF(Table15[Last Name],"Adams")</f>
        <v>1</v>
      </c>
    </row>
    <row r="53" spans="3:15" x14ac:dyDescent="0.45">
      <c r="C53" t="s">
        <v>601</v>
      </c>
      <c r="D53" t="s">
        <v>895</v>
      </c>
      <c r="E53">
        <v>26</v>
      </c>
      <c r="F53" s="6" t="str">
        <f t="shared" si="2"/>
        <v>Kelly</v>
      </c>
      <c r="G53" s="6" t="str">
        <f t="shared" si="3"/>
        <v xml:space="preserve"> Cadie</v>
      </c>
      <c r="J53" t="s">
        <v>801</v>
      </c>
      <c r="K53" s="6">
        <f>COUNTIF(Table14[First Name],"April")</f>
        <v>1</v>
      </c>
      <c r="N53" s="1" t="s">
        <v>983</v>
      </c>
      <c r="O53" s="6">
        <f>COUNTIF(Table15[Last Name],"Adams")</f>
        <v>1</v>
      </c>
    </row>
    <row r="54" spans="3:15" x14ac:dyDescent="0.45">
      <c r="C54" t="s">
        <v>598</v>
      </c>
      <c r="D54" t="s">
        <v>895</v>
      </c>
      <c r="E54">
        <v>27</v>
      </c>
      <c r="F54" s="6" t="str">
        <f t="shared" si="2"/>
        <v>Roberts</v>
      </c>
      <c r="G54" s="6" t="str">
        <f t="shared" si="3"/>
        <v xml:space="preserve"> Chelsea</v>
      </c>
      <c r="J54" t="s">
        <v>802</v>
      </c>
      <c r="K54" s="6">
        <f>COUNTIF(Table14[First Name],"April")</f>
        <v>1</v>
      </c>
      <c r="N54" s="1" t="s">
        <v>984</v>
      </c>
      <c r="O54" s="6">
        <f>COUNTIF(Table15[Last Name],"Adams")</f>
        <v>1</v>
      </c>
    </row>
    <row r="55" spans="3:15" x14ac:dyDescent="0.45">
      <c r="C55" t="s">
        <v>602</v>
      </c>
      <c r="D55" t="s">
        <v>896</v>
      </c>
      <c r="E55">
        <v>18</v>
      </c>
      <c r="F55" s="6" t="str">
        <f t="shared" si="2"/>
        <v>Edwards</v>
      </c>
      <c r="G55" s="6" t="str">
        <f t="shared" si="3"/>
        <v xml:space="preserve"> Paul</v>
      </c>
      <c r="J55" t="s">
        <v>803</v>
      </c>
      <c r="K55" s="6">
        <f>COUNTIF(Table14[First Name],"April")</f>
        <v>1</v>
      </c>
      <c r="N55" s="1" t="s">
        <v>985</v>
      </c>
      <c r="O55" s="6">
        <f>COUNTIF(Table15[Last Name],"Adams")</f>
        <v>1</v>
      </c>
    </row>
    <row r="56" spans="3:15" x14ac:dyDescent="0.45">
      <c r="C56" t="s">
        <v>603</v>
      </c>
      <c r="D56" t="s">
        <v>897</v>
      </c>
      <c r="E56">
        <v>19</v>
      </c>
      <c r="F56" s="6" t="str">
        <f t="shared" si="2"/>
        <v>Mason</v>
      </c>
      <c r="G56" s="6" t="str">
        <f t="shared" si="3"/>
        <v xml:space="preserve"> Daniel</v>
      </c>
      <c r="J56" t="s">
        <v>804</v>
      </c>
      <c r="K56" s="6">
        <f>COUNTIF(Table14[First Name],"April")</f>
        <v>1</v>
      </c>
      <c r="N56" s="1" t="s">
        <v>986</v>
      </c>
      <c r="O56" s="6">
        <f>COUNTIF(Table15[Last Name],"Adams")</f>
        <v>1</v>
      </c>
    </row>
    <row r="57" spans="3:15" x14ac:dyDescent="0.45">
      <c r="C57" t="s">
        <v>605</v>
      </c>
      <c r="D57" t="s">
        <v>897</v>
      </c>
      <c r="E57">
        <v>20</v>
      </c>
      <c r="F57" s="6" t="str">
        <f t="shared" si="2"/>
        <v>Morgan</v>
      </c>
      <c r="G57" s="6" t="str">
        <f t="shared" si="3"/>
        <v xml:space="preserve"> Maximilian</v>
      </c>
      <c r="J57" t="s">
        <v>805</v>
      </c>
      <c r="K57" s="6">
        <f>COUNTIF(Table14[First Name],"April")</f>
        <v>1</v>
      </c>
      <c r="N57" s="1" t="s">
        <v>987</v>
      </c>
      <c r="O57" s="6">
        <f>COUNTIF(Table15[Last Name],"Adams")</f>
        <v>1</v>
      </c>
    </row>
    <row r="58" spans="3:15" x14ac:dyDescent="0.45">
      <c r="C58" t="s">
        <v>604</v>
      </c>
      <c r="D58" t="s">
        <v>897</v>
      </c>
      <c r="E58">
        <v>23</v>
      </c>
      <c r="F58" s="6" t="str">
        <f t="shared" si="2"/>
        <v>Thompson</v>
      </c>
      <c r="G58" s="6" t="str">
        <f t="shared" si="3"/>
        <v xml:space="preserve"> Ned</v>
      </c>
      <c r="J58" t="s">
        <v>806</v>
      </c>
      <c r="K58" s="6">
        <f>COUNTIF(Table14[First Name],"April")</f>
        <v>1</v>
      </c>
      <c r="N58" s="1" t="s">
        <v>988</v>
      </c>
      <c r="O58" s="6">
        <f>COUNTIF(Table15[Last Name],"Adams")</f>
        <v>1</v>
      </c>
    </row>
    <row r="59" spans="3:15" x14ac:dyDescent="0.45">
      <c r="C59" t="s">
        <v>612</v>
      </c>
      <c r="D59" t="s">
        <v>898</v>
      </c>
      <c r="E59">
        <v>19</v>
      </c>
      <c r="F59" s="6" t="str">
        <f t="shared" si="2"/>
        <v>Williams</v>
      </c>
      <c r="G59" s="6" t="str">
        <f t="shared" si="3"/>
        <v xml:space="preserve"> Camila</v>
      </c>
      <c r="J59" t="s">
        <v>807</v>
      </c>
      <c r="K59" s="6">
        <f>COUNTIF(Table14[First Name],"April")</f>
        <v>1</v>
      </c>
      <c r="N59" s="1" t="s">
        <v>989</v>
      </c>
      <c r="O59" s="6">
        <f>COUNTIF(Table15[Last Name],"Adams")</f>
        <v>1</v>
      </c>
    </row>
    <row r="60" spans="3:15" x14ac:dyDescent="0.45">
      <c r="C60" t="s">
        <v>613</v>
      </c>
      <c r="D60" t="s">
        <v>898</v>
      </c>
      <c r="E60">
        <v>19</v>
      </c>
      <c r="F60" s="6" t="str">
        <f t="shared" si="2"/>
        <v>Thompson</v>
      </c>
      <c r="G60" s="6" t="str">
        <f t="shared" si="3"/>
        <v xml:space="preserve"> Richard</v>
      </c>
      <c r="J60" t="s">
        <v>808</v>
      </c>
      <c r="K60" s="6">
        <f>COUNTIF(Table14[First Name],"April")</f>
        <v>1</v>
      </c>
      <c r="N60" s="1" t="s">
        <v>990</v>
      </c>
      <c r="O60" s="6">
        <f>COUNTIF(Table15[Last Name],"Adams")</f>
        <v>1</v>
      </c>
    </row>
    <row r="61" spans="3:15" x14ac:dyDescent="0.45">
      <c r="C61" t="s">
        <v>607</v>
      </c>
      <c r="D61" t="s">
        <v>898</v>
      </c>
      <c r="E61">
        <v>21</v>
      </c>
      <c r="F61" s="6" t="str">
        <f t="shared" si="2"/>
        <v>Russell</v>
      </c>
      <c r="G61" s="6" t="str">
        <f t="shared" si="3"/>
        <v xml:space="preserve"> Alford</v>
      </c>
      <c r="J61" t="s">
        <v>809</v>
      </c>
      <c r="K61" s="6">
        <f>COUNTIF(Table14[First Name],"April")</f>
        <v>1</v>
      </c>
      <c r="N61" s="1" t="s">
        <v>991</v>
      </c>
      <c r="O61" s="6">
        <f>COUNTIF(Table15[Last Name],"Adams")</f>
        <v>1</v>
      </c>
    </row>
    <row r="62" spans="3:15" x14ac:dyDescent="0.45">
      <c r="C62" t="s">
        <v>610</v>
      </c>
      <c r="D62" t="s">
        <v>898</v>
      </c>
      <c r="E62">
        <v>21</v>
      </c>
      <c r="F62" s="6" t="str">
        <f t="shared" si="2"/>
        <v>Andrews</v>
      </c>
      <c r="G62" s="6" t="str">
        <f t="shared" si="3"/>
        <v xml:space="preserve"> Rafael</v>
      </c>
      <c r="J62" t="s">
        <v>810</v>
      </c>
      <c r="K62" s="6">
        <f>COUNTIF(Table14[First Name],"April")</f>
        <v>1</v>
      </c>
      <c r="N62" s="1" t="s">
        <v>992</v>
      </c>
      <c r="O62" s="6">
        <f>COUNTIF(Table15[Last Name],"Adams")</f>
        <v>1</v>
      </c>
    </row>
    <row r="63" spans="3:15" x14ac:dyDescent="0.45">
      <c r="C63" t="s">
        <v>606</v>
      </c>
      <c r="D63" t="s">
        <v>898</v>
      </c>
      <c r="E63">
        <v>22</v>
      </c>
      <c r="F63" s="6" t="str">
        <f t="shared" si="2"/>
        <v>Montgomery</v>
      </c>
      <c r="G63" s="6" t="str">
        <f t="shared" si="3"/>
        <v xml:space="preserve"> Arthur</v>
      </c>
      <c r="J63" t="s">
        <v>811</v>
      </c>
      <c r="K63" s="6">
        <f>COUNTIF(Table14[First Name],"April")</f>
        <v>1</v>
      </c>
      <c r="N63" s="1" t="s">
        <v>993</v>
      </c>
      <c r="O63" s="6">
        <f>COUNTIF(Table15[Last Name],"Adams")</f>
        <v>1</v>
      </c>
    </row>
    <row r="64" spans="3:15" x14ac:dyDescent="0.45">
      <c r="C64" t="s">
        <v>611</v>
      </c>
      <c r="D64" t="s">
        <v>898</v>
      </c>
      <c r="E64">
        <v>26</v>
      </c>
      <c r="F64" s="6" t="str">
        <f t="shared" si="2"/>
        <v>Cole</v>
      </c>
      <c r="G64" s="6" t="str">
        <f t="shared" si="3"/>
        <v xml:space="preserve"> James</v>
      </c>
      <c r="J64" t="s">
        <v>812</v>
      </c>
      <c r="K64" s="6">
        <f>COUNTIF(Table14[First Name],"April")</f>
        <v>1</v>
      </c>
      <c r="N64" s="1" t="s">
        <v>994</v>
      </c>
      <c r="O64" s="6">
        <f>COUNTIF(Table15[Last Name],"Adams")</f>
        <v>1</v>
      </c>
    </row>
    <row r="65" spans="3:15" x14ac:dyDescent="0.45">
      <c r="C65" t="s">
        <v>608</v>
      </c>
      <c r="D65" t="s">
        <v>898</v>
      </c>
      <c r="E65">
        <v>30</v>
      </c>
      <c r="F65" s="6" t="str">
        <f t="shared" si="2"/>
        <v>Alexander</v>
      </c>
      <c r="G65" s="6" t="str">
        <f t="shared" si="3"/>
        <v xml:space="preserve"> Maya</v>
      </c>
      <c r="J65" t="s">
        <v>813</v>
      </c>
      <c r="K65" s="6">
        <f>COUNTIF(Table14[First Name],"April")</f>
        <v>1</v>
      </c>
      <c r="N65" s="1" t="s">
        <v>995</v>
      </c>
      <c r="O65" s="6">
        <f>COUNTIF(Table15[Last Name],"Adams")</f>
        <v>1</v>
      </c>
    </row>
    <row r="66" spans="3:15" x14ac:dyDescent="0.45">
      <c r="C66" t="s">
        <v>609</v>
      </c>
      <c r="D66" t="s">
        <v>898</v>
      </c>
      <c r="E66">
        <v>30</v>
      </c>
      <c r="F66" s="6" t="str">
        <f t="shared" si="2"/>
        <v>Carroll</v>
      </c>
      <c r="G66" s="6" t="str">
        <f t="shared" si="3"/>
        <v xml:space="preserve"> Daisy</v>
      </c>
      <c r="J66" t="s">
        <v>814</v>
      </c>
      <c r="K66" s="6">
        <f>COUNTIF(Table14[First Name],"April")</f>
        <v>1</v>
      </c>
      <c r="N66" s="1" t="s">
        <v>11</v>
      </c>
      <c r="O66" s="6">
        <f>COUNTIF(Table15[Last Name],"Adams")</f>
        <v>1</v>
      </c>
    </row>
    <row r="67" spans="3:15" x14ac:dyDescent="0.45">
      <c r="C67" t="s">
        <v>614</v>
      </c>
      <c r="D67" t="s">
        <v>899</v>
      </c>
      <c r="E67">
        <v>19</v>
      </c>
      <c r="F67" s="6" t="str">
        <f t="shared" ref="F67:F98" si="4">LEFT(C67,FIND(",",C67)-1)</f>
        <v>Cameron</v>
      </c>
      <c r="G67" s="6" t="str">
        <f t="shared" ref="G67:G98" si="5">RIGHT(C67,LEN(C67)-FIND(",",C67,1))</f>
        <v xml:space="preserve"> Max</v>
      </c>
      <c r="J67" t="s">
        <v>815</v>
      </c>
      <c r="K67" s="6">
        <f>COUNTIF(Table14[First Name],"April")</f>
        <v>1</v>
      </c>
      <c r="N67" s="1" t="s">
        <v>996</v>
      </c>
      <c r="O67" s="6">
        <f>COUNTIF(Table15[Last Name],"Adams")</f>
        <v>1</v>
      </c>
    </row>
    <row r="68" spans="3:15" x14ac:dyDescent="0.45">
      <c r="C68" t="s">
        <v>615</v>
      </c>
      <c r="D68" t="s">
        <v>899</v>
      </c>
      <c r="E68">
        <v>23</v>
      </c>
      <c r="F68" s="6" t="str">
        <f t="shared" si="4"/>
        <v>Dixon</v>
      </c>
      <c r="G68" s="6" t="str">
        <f t="shared" si="5"/>
        <v xml:space="preserve"> Richard</v>
      </c>
      <c r="J68" t="s">
        <v>816</v>
      </c>
      <c r="K68" s="6">
        <f>COUNTIF(Table14[First Name],"April")</f>
        <v>1</v>
      </c>
      <c r="N68" s="1" t="s">
        <v>14</v>
      </c>
      <c r="O68" s="6">
        <f>COUNTIF(Table15[Last Name],"Adams")</f>
        <v>1</v>
      </c>
    </row>
    <row r="69" spans="3:15" x14ac:dyDescent="0.45">
      <c r="C69" t="s">
        <v>616</v>
      </c>
      <c r="D69" t="s">
        <v>900</v>
      </c>
      <c r="E69">
        <v>22</v>
      </c>
      <c r="F69" s="6" t="str">
        <f t="shared" si="4"/>
        <v>Kelly</v>
      </c>
      <c r="G69" s="6" t="str">
        <f t="shared" si="5"/>
        <v xml:space="preserve"> Ryan</v>
      </c>
      <c r="J69" t="s">
        <v>817</v>
      </c>
      <c r="K69" s="6">
        <f>COUNTIF(Table14[First Name],"April")</f>
        <v>1</v>
      </c>
      <c r="N69" s="1" t="s">
        <v>997</v>
      </c>
      <c r="O69" s="6">
        <f>COUNTIF(Table15[Last Name],"Adams")</f>
        <v>1</v>
      </c>
    </row>
    <row r="70" spans="3:15" x14ac:dyDescent="0.45">
      <c r="C70" t="s">
        <v>617</v>
      </c>
      <c r="D70" t="s">
        <v>900</v>
      </c>
      <c r="E70">
        <v>24</v>
      </c>
      <c r="F70" s="6" t="str">
        <f t="shared" si="4"/>
        <v>Walker</v>
      </c>
      <c r="G70" s="6" t="str">
        <f t="shared" si="5"/>
        <v xml:space="preserve"> Alexander</v>
      </c>
      <c r="J70" t="s">
        <v>818</v>
      </c>
      <c r="K70" s="6">
        <f>COUNTIF(Table14[First Name],"April")</f>
        <v>1</v>
      </c>
      <c r="N70" s="1" t="s">
        <v>998</v>
      </c>
      <c r="O70" s="6">
        <f>COUNTIF(Table15[Last Name],"Adams")</f>
        <v>1</v>
      </c>
    </row>
    <row r="71" spans="3:15" x14ac:dyDescent="0.45">
      <c r="C71" t="s">
        <v>618</v>
      </c>
      <c r="D71" t="s">
        <v>900</v>
      </c>
      <c r="E71">
        <v>27</v>
      </c>
      <c r="F71" s="6" t="str">
        <f t="shared" si="4"/>
        <v>Casey</v>
      </c>
      <c r="G71" s="6" t="str">
        <f t="shared" si="5"/>
        <v xml:space="preserve"> Ada</v>
      </c>
      <c r="J71" t="s">
        <v>819</v>
      </c>
      <c r="K71" s="6">
        <f>COUNTIF(Table14[First Name],"April")</f>
        <v>1</v>
      </c>
      <c r="N71" s="1" t="s">
        <v>999</v>
      </c>
      <c r="O71" s="6">
        <f>COUNTIF(Table15[Last Name],"Adams")</f>
        <v>1</v>
      </c>
    </row>
    <row r="72" spans="3:15" x14ac:dyDescent="0.45">
      <c r="C72" t="s">
        <v>619</v>
      </c>
      <c r="D72" t="s">
        <v>901</v>
      </c>
      <c r="E72">
        <v>30</v>
      </c>
      <c r="F72" s="6" t="str">
        <f t="shared" si="4"/>
        <v>Miller</v>
      </c>
      <c r="G72" s="6" t="str">
        <f t="shared" si="5"/>
        <v xml:space="preserve"> Kimberly</v>
      </c>
      <c r="J72" t="s">
        <v>820</v>
      </c>
      <c r="K72" s="6">
        <f>COUNTIF(Table14[First Name],"April")</f>
        <v>1</v>
      </c>
      <c r="N72" s="1" t="s">
        <v>1000</v>
      </c>
      <c r="O72" s="6">
        <f>COUNTIF(Table15[Last Name],"Adams")</f>
        <v>1</v>
      </c>
    </row>
    <row r="73" spans="3:15" x14ac:dyDescent="0.45">
      <c r="C73" t="s">
        <v>620</v>
      </c>
      <c r="D73" t="s">
        <v>902</v>
      </c>
      <c r="E73">
        <v>24</v>
      </c>
      <c r="F73" s="6" t="str">
        <f t="shared" si="4"/>
        <v>Tucker</v>
      </c>
      <c r="G73" s="6" t="str">
        <f t="shared" si="5"/>
        <v xml:space="preserve"> Cadie</v>
      </c>
      <c r="J73" t="s">
        <v>821</v>
      </c>
      <c r="K73" s="6">
        <f>COUNTIF(Table14[First Name],"April")</f>
        <v>1</v>
      </c>
      <c r="N73" s="1" t="s">
        <v>1001</v>
      </c>
      <c r="O73" s="6">
        <f>COUNTIF(Table15[Last Name],"Adams")</f>
        <v>1</v>
      </c>
    </row>
    <row r="74" spans="3:15" x14ac:dyDescent="0.45">
      <c r="C74" t="s">
        <v>621</v>
      </c>
      <c r="D74" t="s">
        <v>902</v>
      </c>
      <c r="E74">
        <v>25</v>
      </c>
      <c r="F74" s="6" t="str">
        <f t="shared" si="4"/>
        <v>Anderson</v>
      </c>
      <c r="G74" s="6" t="str">
        <f t="shared" si="5"/>
        <v xml:space="preserve"> Reid</v>
      </c>
      <c r="J74" t="s">
        <v>822</v>
      </c>
      <c r="K74" s="6">
        <f>COUNTIF(Table14[First Name],"April")</f>
        <v>1</v>
      </c>
      <c r="N74" s="1" t="s">
        <v>1002</v>
      </c>
      <c r="O74" s="6">
        <f>COUNTIF(Table15[Last Name],"Adams")</f>
        <v>1</v>
      </c>
    </row>
    <row r="75" spans="3:15" x14ac:dyDescent="0.45">
      <c r="C75" t="s">
        <v>622</v>
      </c>
      <c r="D75" t="s">
        <v>902</v>
      </c>
      <c r="E75">
        <v>30</v>
      </c>
      <c r="F75" s="6" t="str">
        <f t="shared" si="4"/>
        <v>Reed</v>
      </c>
      <c r="G75" s="6" t="str">
        <f t="shared" si="5"/>
        <v xml:space="preserve"> Tess</v>
      </c>
      <c r="J75" t="s">
        <v>823</v>
      </c>
      <c r="K75" s="6">
        <f>COUNTIF(Table14[First Name],"April")</f>
        <v>1</v>
      </c>
      <c r="N75" s="1" t="s">
        <v>1003</v>
      </c>
      <c r="O75" s="6">
        <f>COUNTIF(Table15[Last Name],"Adams")</f>
        <v>1</v>
      </c>
    </row>
    <row r="76" spans="3:15" x14ac:dyDescent="0.45">
      <c r="C76" t="s">
        <v>623</v>
      </c>
      <c r="D76" t="s">
        <v>903</v>
      </c>
      <c r="E76">
        <v>18</v>
      </c>
      <c r="F76" s="6" t="str">
        <f t="shared" si="4"/>
        <v>Harper</v>
      </c>
      <c r="G76" s="6" t="str">
        <f t="shared" si="5"/>
        <v xml:space="preserve"> Madaline</v>
      </c>
      <c r="J76" t="s">
        <v>824</v>
      </c>
      <c r="K76" s="6">
        <f>COUNTIF(Table14[First Name],"April")</f>
        <v>1</v>
      </c>
      <c r="N76" s="1" t="s">
        <v>1004</v>
      </c>
      <c r="O76" s="6">
        <f>COUNTIF(Table15[Last Name],"Adams")</f>
        <v>1</v>
      </c>
    </row>
    <row r="77" spans="3:15" x14ac:dyDescent="0.45">
      <c r="C77" t="s">
        <v>627</v>
      </c>
      <c r="D77" t="s">
        <v>903</v>
      </c>
      <c r="E77">
        <v>20</v>
      </c>
      <c r="F77" s="6" t="str">
        <f t="shared" si="4"/>
        <v>Martin</v>
      </c>
      <c r="G77" s="6" t="str">
        <f t="shared" si="5"/>
        <v xml:space="preserve"> Paige</v>
      </c>
      <c r="J77" t="s">
        <v>825</v>
      </c>
      <c r="K77" s="6">
        <f>COUNTIF(Table14[First Name],"April")</f>
        <v>1</v>
      </c>
      <c r="N77" s="1" t="s">
        <v>1005</v>
      </c>
      <c r="O77" s="6">
        <f>COUNTIF(Table15[Last Name],"Adams")</f>
        <v>1</v>
      </c>
    </row>
    <row r="78" spans="3:15" x14ac:dyDescent="0.45">
      <c r="C78" t="s">
        <v>624</v>
      </c>
      <c r="D78" t="s">
        <v>903</v>
      </c>
      <c r="E78">
        <v>24</v>
      </c>
      <c r="F78" s="6" t="str">
        <f t="shared" si="4"/>
        <v>Casey</v>
      </c>
      <c r="G78" s="6" t="str">
        <f t="shared" si="5"/>
        <v xml:space="preserve"> Jasmine</v>
      </c>
      <c r="J78" t="s">
        <v>826</v>
      </c>
      <c r="K78" s="6">
        <f>COUNTIF(Table14[First Name],"April")</f>
        <v>1</v>
      </c>
      <c r="N78" s="1" t="s">
        <v>1006</v>
      </c>
      <c r="O78" s="6">
        <f>COUNTIF(Table15[Last Name],"Adams")</f>
        <v>1</v>
      </c>
    </row>
    <row r="79" spans="3:15" x14ac:dyDescent="0.45">
      <c r="C79" t="s">
        <v>626</v>
      </c>
      <c r="D79" t="s">
        <v>903</v>
      </c>
      <c r="E79">
        <v>24</v>
      </c>
      <c r="F79" s="6" t="str">
        <f t="shared" si="4"/>
        <v>Thomas</v>
      </c>
      <c r="G79" s="6" t="str">
        <f t="shared" si="5"/>
        <v xml:space="preserve"> Tess</v>
      </c>
      <c r="J79" t="s">
        <v>827</v>
      </c>
      <c r="K79" s="6">
        <f>COUNTIF(Table14[First Name],"April")</f>
        <v>1</v>
      </c>
      <c r="N79" s="1" t="s">
        <v>858</v>
      </c>
      <c r="O79" s="6">
        <f>COUNTIF(Table15[Last Name],"Adams")</f>
        <v>1</v>
      </c>
    </row>
    <row r="80" spans="3:15" x14ac:dyDescent="0.45">
      <c r="C80" t="s">
        <v>628</v>
      </c>
      <c r="D80" t="s">
        <v>903</v>
      </c>
      <c r="E80">
        <v>25</v>
      </c>
      <c r="F80" s="6" t="str">
        <f t="shared" si="4"/>
        <v>Hamilton</v>
      </c>
      <c r="G80" s="6" t="str">
        <f t="shared" si="5"/>
        <v xml:space="preserve"> Amanda</v>
      </c>
      <c r="J80" t="s">
        <v>828</v>
      </c>
      <c r="K80" s="6">
        <f>COUNTIF(Table14[First Name],"April")</f>
        <v>1</v>
      </c>
      <c r="N80" s="1" t="s">
        <v>12</v>
      </c>
      <c r="O80" s="6">
        <f>COUNTIF(Table15[Last Name],"Adams")</f>
        <v>1</v>
      </c>
    </row>
    <row r="81" spans="3:15" x14ac:dyDescent="0.45">
      <c r="C81" t="s">
        <v>625</v>
      </c>
      <c r="D81" t="s">
        <v>903</v>
      </c>
      <c r="E81">
        <v>26</v>
      </c>
      <c r="F81" s="6" t="str">
        <f t="shared" si="4"/>
        <v>Cameron</v>
      </c>
      <c r="G81" s="6" t="str">
        <f t="shared" si="5"/>
        <v xml:space="preserve"> Sofia</v>
      </c>
      <c r="J81" t="s">
        <v>829</v>
      </c>
      <c r="K81" s="6">
        <f>COUNTIF(Table14[First Name],"April")</f>
        <v>1</v>
      </c>
      <c r="N81" s="1" t="s">
        <v>3</v>
      </c>
      <c r="O81" s="6">
        <f>COUNTIF(Table15[Last Name],"Adams")</f>
        <v>1</v>
      </c>
    </row>
    <row r="82" spans="3:15" x14ac:dyDescent="0.45">
      <c r="C82" t="s">
        <v>631</v>
      </c>
      <c r="D82" t="s">
        <v>904</v>
      </c>
      <c r="E82">
        <v>18</v>
      </c>
      <c r="F82" s="6" t="str">
        <f t="shared" si="4"/>
        <v>Kelly</v>
      </c>
      <c r="G82" s="6" t="str">
        <f t="shared" si="5"/>
        <v xml:space="preserve"> Abraham</v>
      </c>
      <c r="J82" t="s">
        <v>830</v>
      </c>
      <c r="K82" s="6">
        <f>COUNTIF(Table14[First Name],"April")</f>
        <v>1</v>
      </c>
      <c r="N82" s="1" t="s">
        <v>1007</v>
      </c>
      <c r="O82" s="6">
        <f>COUNTIF(Table15[Last Name],"Adams")</f>
        <v>1</v>
      </c>
    </row>
    <row r="83" spans="3:15" x14ac:dyDescent="0.45">
      <c r="C83" t="s">
        <v>630</v>
      </c>
      <c r="D83" t="s">
        <v>904</v>
      </c>
      <c r="E83">
        <v>26</v>
      </c>
      <c r="F83" s="6" t="str">
        <f t="shared" si="4"/>
        <v>Williams</v>
      </c>
      <c r="G83" s="6" t="str">
        <f t="shared" si="5"/>
        <v xml:space="preserve"> Preston</v>
      </c>
      <c r="J83" t="s">
        <v>831</v>
      </c>
      <c r="K83" s="6">
        <f>COUNTIF(Table14[First Name],"April")</f>
        <v>1</v>
      </c>
      <c r="N83" s="1" t="s">
        <v>1008</v>
      </c>
      <c r="O83" s="6">
        <f>COUNTIF(Table15[Last Name],"Adams")</f>
        <v>1</v>
      </c>
    </row>
    <row r="84" spans="3:15" x14ac:dyDescent="0.45">
      <c r="C84" t="s">
        <v>632</v>
      </c>
      <c r="D84" t="s">
        <v>904</v>
      </c>
      <c r="E84">
        <v>26</v>
      </c>
      <c r="F84" s="6" t="str">
        <f t="shared" si="4"/>
        <v>Wright</v>
      </c>
      <c r="G84" s="6" t="str">
        <f t="shared" si="5"/>
        <v xml:space="preserve"> Amy</v>
      </c>
      <c r="J84" t="s">
        <v>832</v>
      </c>
      <c r="K84" s="6">
        <f>COUNTIF(Table14[First Name],"April")</f>
        <v>1</v>
      </c>
      <c r="N84" s="1" t="s">
        <v>1009</v>
      </c>
      <c r="O84" s="6">
        <f>COUNTIF(Table15[Last Name],"Adams")</f>
        <v>1</v>
      </c>
    </row>
    <row r="85" spans="3:15" x14ac:dyDescent="0.45">
      <c r="C85" t="s">
        <v>629</v>
      </c>
      <c r="D85" t="s">
        <v>904</v>
      </c>
      <c r="E85">
        <v>30</v>
      </c>
      <c r="F85" s="6" t="str">
        <f t="shared" si="4"/>
        <v>Morgan</v>
      </c>
      <c r="G85" s="6" t="str">
        <f t="shared" si="5"/>
        <v xml:space="preserve"> Rubie</v>
      </c>
      <c r="J85" t="s">
        <v>833</v>
      </c>
      <c r="K85" s="6">
        <f>COUNTIF(Table14[First Name],"April")</f>
        <v>1</v>
      </c>
      <c r="N85" s="1" t="s">
        <v>1010</v>
      </c>
      <c r="O85" s="6">
        <f>COUNTIF(Table15[Last Name],"Adams")</f>
        <v>1</v>
      </c>
    </row>
    <row r="86" spans="3:15" x14ac:dyDescent="0.45">
      <c r="C86" t="s">
        <v>633</v>
      </c>
      <c r="D86" t="s">
        <v>904</v>
      </c>
      <c r="E86">
        <v>30</v>
      </c>
      <c r="F86" s="6" t="str">
        <f t="shared" si="4"/>
        <v>Higgins</v>
      </c>
      <c r="G86" s="6" t="str">
        <f t="shared" si="5"/>
        <v xml:space="preserve"> Jared</v>
      </c>
      <c r="J86" t="s">
        <v>834</v>
      </c>
      <c r="K86" s="6">
        <f>COUNTIF(Table14[First Name],"April")</f>
        <v>1</v>
      </c>
      <c r="N86" s="1" t="s">
        <v>1011</v>
      </c>
      <c r="O86" s="6">
        <f>COUNTIF(Table15[Last Name],"Adams")</f>
        <v>1</v>
      </c>
    </row>
    <row r="87" spans="3:15" x14ac:dyDescent="0.45">
      <c r="C87" t="s">
        <v>637</v>
      </c>
      <c r="D87" t="s">
        <v>905</v>
      </c>
      <c r="E87">
        <v>18</v>
      </c>
      <c r="F87" s="6" t="str">
        <f t="shared" si="4"/>
        <v>Barnes</v>
      </c>
      <c r="G87" s="6" t="str">
        <f t="shared" si="5"/>
        <v xml:space="preserve"> Eddy</v>
      </c>
      <c r="J87" t="s">
        <v>835</v>
      </c>
      <c r="K87" s="6">
        <f>COUNTIF(Table14[First Name],"April")</f>
        <v>1</v>
      </c>
      <c r="N87" s="1" t="s">
        <v>1012</v>
      </c>
      <c r="O87" s="6">
        <f>COUNTIF(Table15[Last Name],"Adams")</f>
        <v>1</v>
      </c>
    </row>
    <row r="88" spans="3:15" x14ac:dyDescent="0.45">
      <c r="C88" t="s">
        <v>636</v>
      </c>
      <c r="D88" t="s">
        <v>905</v>
      </c>
      <c r="E88">
        <v>19</v>
      </c>
      <c r="F88" s="6" t="str">
        <f t="shared" si="4"/>
        <v>Edwards</v>
      </c>
      <c r="G88" s="6" t="str">
        <f t="shared" si="5"/>
        <v xml:space="preserve"> Dainton</v>
      </c>
      <c r="J88" t="s">
        <v>836</v>
      </c>
      <c r="K88" s="6">
        <f>COUNTIF(Table14[First Name],"April")</f>
        <v>1</v>
      </c>
      <c r="N88" s="1" t="s">
        <v>1013</v>
      </c>
      <c r="O88" s="6">
        <f>COUNTIF(Table15[Last Name],"Adams")</f>
        <v>1</v>
      </c>
    </row>
    <row r="89" spans="3:15" x14ac:dyDescent="0.45">
      <c r="C89" t="s">
        <v>638</v>
      </c>
      <c r="D89" t="s">
        <v>905</v>
      </c>
      <c r="E89">
        <v>21</v>
      </c>
      <c r="F89" s="6" t="str">
        <f t="shared" si="4"/>
        <v>Thomas</v>
      </c>
      <c r="G89" s="6" t="str">
        <f t="shared" si="5"/>
        <v xml:space="preserve"> Adison</v>
      </c>
      <c r="J89" t="s">
        <v>837</v>
      </c>
      <c r="K89" s="6">
        <f>COUNTIF(Table14[First Name],"April")</f>
        <v>1</v>
      </c>
      <c r="N89" s="1" t="s">
        <v>1014</v>
      </c>
      <c r="O89" s="6">
        <f>COUNTIF(Table15[Last Name],"Adams")</f>
        <v>1</v>
      </c>
    </row>
    <row r="90" spans="3:15" x14ac:dyDescent="0.45">
      <c r="C90" t="s">
        <v>634</v>
      </c>
      <c r="D90" t="s">
        <v>905</v>
      </c>
      <c r="E90">
        <v>25</v>
      </c>
      <c r="F90" s="6" t="str">
        <f t="shared" si="4"/>
        <v>Adams</v>
      </c>
      <c r="G90" s="6" t="str">
        <f t="shared" si="5"/>
        <v xml:space="preserve"> Aston</v>
      </c>
      <c r="J90" t="s">
        <v>838</v>
      </c>
      <c r="K90" s="6">
        <f>COUNTIF(Table14[First Name],"April")</f>
        <v>1</v>
      </c>
      <c r="N90" s="1" t="s">
        <v>1015</v>
      </c>
      <c r="O90" s="6">
        <f>COUNTIF(Table15[Last Name],"Adams")</f>
        <v>1</v>
      </c>
    </row>
    <row r="91" spans="3:15" x14ac:dyDescent="0.45">
      <c r="C91" t="s">
        <v>635</v>
      </c>
      <c r="D91" t="s">
        <v>905</v>
      </c>
      <c r="E91">
        <v>30</v>
      </c>
      <c r="F91" s="6" t="str">
        <f t="shared" si="4"/>
        <v>Perkins</v>
      </c>
      <c r="G91" s="6" t="str">
        <f t="shared" si="5"/>
        <v xml:space="preserve"> Justin</v>
      </c>
      <c r="J91" t="s">
        <v>839</v>
      </c>
      <c r="K91" s="6">
        <f>COUNTIF(Table14[First Name],"April")</f>
        <v>1</v>
      </c>
      <c r="N91" s="1" t="s">
        <v>1016</v>
      </c>
      <c r="O91" s="6">
        <f>COUNTIF(Table15[Last Name],"Adams")</f>
        <v>1</v>
      </c>
    </row>
    <row r="92" spans="3:15" x14ac:dyDescent="0.45">
      <c r="C92" t="s">
        <v>641</v>
      </c>
      <c r="D92" t="s">
        <v>906</v>
      </c>
      <c r="E92">
        <v>23</v>
      </c>
      <c r="F92" s="6" t="str">
        <f t="shared" si="4"/>
        <v>Morrison</v>
      </c>
      <c r="G92" s="6" t="str">
        <f t="shared" si="5"/>
        <v xml:space="preserve"> Ted</v>
      </c>
      <c r="J92" t="s">
        <v>840</v>
      </c>
      <c r="K92" s="6">
        <f>COUNTIF(Table14[First Name],"April")</f>
        <v>1</v>
      </c>
      <c r="N92" s="1" t="s">
        <v>1017</v>
      </c>
      <c r="O92" s="6">
        <f>COUNTIF(Table15[Last Name],"Adams")</f>
        <v>1</v>
      </c>
    </row>
    <row r="93" spans="3:15" x14ac:dyDescent="0.45">
      <c r="C93" t="s">
        <v>644</v>
      </c>
      <c r="D93" t="s">
        <v>906</v>
      </c>
      <c r="E93">
        <v>23</v>
      </c>
      <c r="F93" s="6" t="str">
        <f t="shared" si="4"/>
        <v>Robinson</v>
      </c>
      <c r="G93" s="6" t="str">
        <f t="shared" si="5"/>
        <v xml:space="preserve"> Emily</v>
      </c>
      <c r="J93" t="s">
        <v>841</v>
      </c>
      <c r="K93" s="6">
        <f>COUNTIF(Table14[First Name],"April")</f>
        <v>1</v>
      </c>
      <c r="N93" s="1" t="s">
        <v>1018</v>
      </c>
      <c r="O93" s="6">
        <f>COUNTIF(Table15[Last Name],"Adams")</f>
        <v>1</v>
      </c>
    </row>
    <row r="94" spans="3:15" x14ac:dyDescent="0.45">
      <c r="C94" t="s">
        <v>645</v>
      </c>
      <c r="D94" t="s">
        <v>906</v>
      </c>
      <c r="E94">
        <v>24</v>
      </c>
      <c r="F94" s="6" t="str">
        <f t="shared" si="4"/>
        <v>Murphy</v>
      </c>
      <c r="G94" s="6" t="str">
        <f t="shared" si="5"/>
        <v xml:space="preserve"> Jared</v>
      </c>
      <c r="J94" t="s">
        <v>842</v>
      </c>
      <c r="K94" s="6">
        <f>COUNTIF(Table14[First Name],"April")</f>
        <v>1</v>
      </c>
      <c r="N94" s="1" t="s">
        <v>1019</v>
      </c>
      <c r="O94" s="6">
        <f>COUNTIF(Table15[Last Name],"Adams")</f>
        <v>1</v>
      </c>
    </row>
    <row r="95" spans="3:15" x14ac:dyDescent="0.45">
      <c r="C95" t="s">
        <v>639</v>
      </c>
      <c r="D95" t="s">
        <v>906</v>
      </c>
      <c r="E95">
        <v>27</v>
      </c>
      <c r="F95" s="6" t="str">
        <f t="shared" si="4"/>
        <v>Martin</v>
      </c>
      <c r="G95" s="6" t="str">
        <f t="shared" si="5"/>
        <v xml:space="preserve"> Vincent</v>
      </c>
      <c r="J95" t="s">
        <v>843</v>
      </c>
      <c r="K95" s="6">
        <f>COUNTIF(Table14[First Name],"April")</f>
        <v>1</v>
      </c>
      <c r="N95" s="1" t="s">
        <v>1020</v>
      </c>
      <c r="O95" s="6">
        <f>COUNTIF(Table15[Last Name],"Adams")</f>
        <v>1</v>
      </c>
    </row>
    <row r="96" spans="3:15" x14ac:dyDescent="0.45">
      <c r="C96" t="s">
        <v>642</v>
      </c>
      <c r="D96" t="s">
        <v>906</v>
      </c>
      <c r="E96">
        <v>28</v>
      </c>
      <c r="F96" s="6" t="str">
        <f t="shared" si="4"/>
        <v>Foster</v>
      </c>
      <c r="G96" s="6" t="str">
        <f t="shared" si="5"/>
        <v xml:space="preserve"> Vivian</v>
      </c>
      <c r="J96" t="s">
        <v>844</v>
      </c>
      <c r="K96" s="6">
        <f>COUNTIF(Table14[First Name],"April")</f>
        <v>1</v>
      </c>
    </row>
    <row r="97" spans="3:11" x14ac:dyDescent="0.45">
      <c r="C97" t="s">
        <v>640</v>
      </c>
      <c r="D97" t="s">
        <v>906</v>
      </c>
      <c r="E97">
        <v>30</v>
      </c>
      <c r="F97" s="6" t="str">
        <f t="shared" si="4"/>
        <v>Sullivan</v>
      </c>
      <c r="G97" s="6" t="str">
        <f t="shared" si="5"/>
        <v xml:space="preserve"> Daniel</v>
      </c>
      <c r="J97" t="s">
        <v>845</v>
      </c>
      <c r="K97" s="6">
        <f>COUNTIF(Table14[First Name],"April")</f>
        <v>1</v>
      </c>
    </row>
    <row r="98" spans="3:11" x14ac:dyDescent="0.45">
      <c r="C98" t="s">
        <v>643</v>
      </c>
      <c r="D98" t="s">
        <v>906</v>
      </c>
      <c r="E98">
        <v>30</v>
      </c>
      <c r="F98" s="6" t="str">
        <f t="shared" si="4"/>
        <v>Perkins</v>
      </c>
      <c r="G98" s="6" t="str">
        <f t="shared" si="5"/>
        <v xml:space="preserve"> Sienna</v>
      </c>
      <c r="J98" t="s">
        <v>846</v>
      </c>
      <c r="K98" s="6">
        <f>COUNTIF(Table14[First Name],"April")</f>
        <v>1</v>
      </c>
    </row>
    <row r="99" spans="3:11" x14ac:dyDescent="0.45">
      <c r="C99" t="s">
        <v>646</v>
      </c>
      <c r="D99" t="s">
        <v>907</v>
      </c>
      <c r="E99">
        <v>20</v>
      </c>
      <c r="F99" s="6" t="str">
        <f t="shared" ref="F99:F130" si="6">LEFT(C99,FIND(",",C99)-1)</f>
        <v>Kelley</v>
      </c>
      <c r="G99" s="6" t="str">
        <f t="shared" ref="G99:G130" si="7">RIGHT(C99,LEN(C99)-FIND(",",C99,1))</f>
        <v xml:space="preserve"> Walter</v>
      </c>
      <c r="J99" t="s">
        <v>847</v>
      </c>
      <c r="K99" s="6">
        <f>COUNTIF(Table14[First Name],"April")</f>
        <v>1</v>
      </c>
    </row>
    <row r="100" spans="3:11" x14ac:dyDescent="0.45">
      <c r="C100" t="s">
        <v>647</v>
      </c>
      <c r="D100" t="s">
        <v>907</v>
      </c>
      <c r="E100">
        <v>24</v>
      </c>
      <c r="F100" s="6" t="str">
        <f t="shared" si="6"/>
        <v>Armstrong</v>
      </c>
      <c r="G100" s="6" t="str">
        <f t="shared" si="7"/>
        <v xml:space="preserve"> Edgar</v>
      </c>
      <c r="J100" t="s">
        <v>848</v>
      </c>
      <c r="K100" s="6">
        <f>COUNTIF(Table14[First Name],"April")</f>
        <v>1</v>
      </c>
    </row>
    <row r="101" spans="3:11" x14ac:dyDescent="0.45">
      <c r="C101" t="s">
        <v>648</v>
      </c>
      <c r="D101" t="s">
        <v>908</v>
      </c>
      <c r="E101">
        <v>23</v>
      </c>
      <c r="F101" s="6" t="str">
        <f t="shared" si="6"/>
        <v>Roberts</v>
      </c>
      <c r="G101" s="6" t="str">
        <f t="shared" si="7"/>
        <v xml:space="preserve"> Preston</v>
      </c>
      <c r="J101" t="s">
        <v>849</v>
      </c>
      <c r="K101" s="6">
        <f>COUNTIF(Table14[First Name],"April")</f>
        <v>1</v>
      </c>
    </row>
    <row r="102" spans="3:11" x14ac:dyDescent="0.45">
      <c r="C102" t="s">
        <v>651</v>
      </c>
      <c r="D102" t="s">
        <v>909</v>
      </c>
      <c r="E102">
        <v>19</v>
      </c>
      <c r="F102" s="6" t="str">
        <f t="shared" si="6"/>
        <v>Turner</v>
      </c>
      <c r="G102" s="6" t="str">
        <f t="shared" si="7"/>
        <v xml:space="preserve"> Edwin</v>
      </c>
      <c r="J102" t="s">
        <v>850</v>
      </c>
      <c r="K102" s="6">
        <f>COUNTIF(Table14[First Name],"April")</f>
        <v>1</v>
      </c>
    </row>
    <row r="103" spans="3:11" x14ac:dyDescent="0.45">
      <c r="C103" t="s">
        <v>650</v>
      </c>
      <c r="D103" t="s">
        <v>909</v>
      </c>
      <c r="E103">
        <v>21</v>
      </c>
      <c r="F103" s="6" t="str">
        <f t="shared" si="6"/>
        <v>Ferguson</v>
      </c>
      <c r="G103" s="6" t="str">
        <f t="shared" si="7"/>
        <v xml:space="preserve"> Dexter</v>
      </c>
      <c r="J103" t="s">
        <v>851</v>
      </c>
      <c r="K103" s="6">
        <f>COUNTIF(Table14[First Name],"April")</f>
        <v>1</v>
      </c>
    </row>
    <row r="104" spans="3:11" x14ac:dyDescent="0.45">
      <c r="C104" t="s">
        <v>649</v>
      </c>
      <c r="D104" t="s">
        <v>909</v>
      </c>
      <c r="E104">
        <v>28</v>
      </c>
      <c r="F104" s="6" t="str">
        <f t="shared" si="6"/>
        <v>Thompson</v>
      </c>
      <c r="G104" s="6" t="str">
        <f t="shared" si="7"/>
        <v xml:space="preserve"> Vanessa</v>
      </c>
      <c r="J104" t="s">
        <v>852</v>
      </c>
      <c r="K104" s="6">
        <f>COUNTIF(Table14[First Name],"April")</f>
        <v>1</v>
      </c>
    </row>
    <row r="105" spans="3:11" x14ac:dyDescent="0.45">
      <c r="C105" t="s">
        <v>652</v>
      </c>
      <c r="D105" t="s">
        <v>910</v>
      </c>
      <c r="E105">
        <v>18</v>
      </c>
      <c r="F105" s="6" t="str">
        <f t="shared" si="6"/>
        <v>Brown</v>
      </c>
      <c r="G105" s="6" t="str">
        <f t="shared" si="7"/>
        <v xml:space="preserve"> Isabella</v>
      </c>
      <c r="J105" t="s">
        <v>853</v>
      </c>
      <c r="K105" s="6">
        <f>COUNTIF(Table14[First Name],"April")</f>
        <v>1</v>
      </c>
    </row>
    <row r="106" spans="3:11" x14ac:dyDescent="0.45">
      <c r="C106" t="s">
        <v>655</v>
      </c>
      <c r="D106" t="s">
        <v>910</v>
      </c>
      <c r="E106">
        <v>18</v>
      </c>
      <c r="F106" s="6" t="str">
        <f t="shared" si="6"/>
        <v>Campbell</v>
      </c>
      <c r="G106" s="6" t="str">
        <f t="shared" si="7"/>
        <v xml:space="preserve"> Alissa</v>
      </c>
      <c r="J106" t="s">
        <v>854</v>
      </c>
      <c r="K106" s="6">
        <f>COUNTIF(Table14[First Name],"April")</f>
        <v>1</v>
      </c>
    </row>
    <row r="107" spans="3:11" x14ac:dyDescent="0.45">
      <c r="C107" t="s">
        <v>611</v>
      </c>
      <c r="D107" t="s">
        <v>910</v>
      </c>
      <c r="E107">
        <v>22</v>
      </c>
      <c r="F107" s="6" t="str">
        <f t="shared" si="6"/>
        <v>Cole</v>
      </c>
      <c r="G107" s="6" t="str">
        <f t="shared" si="7"/>
        <v xml:space="preserve"> James</v>
      </c>
      <c r="J107" t="s">
        <v>855</v>
      </c>
      <c r="K107" s="6">
        <f>COUNTIF(Table14[First Name],"April")</f>
        <v>1</v>
      </c>
    </row>
    <row r="108" spans="3:11" x14ac:dyDescent="0.45">
      <c r="C108" t="s">
        <v>656</v>
      </c>
      <c r="D108" t="s">
        <v>910</v>
      </c>
      <c r="E108">
        <v>23</v>
      </c>
      <c r="F108" s="6" t="str">
        <f t="shared" si="6"/>
        <v>Barrett</v>
      </c>
      <c r="G108" s="6" t="str">
        <f t="shared" si="7"/>
        <v xml:space="preserve"> Jack</v>
      </c>
      <c r="J108" t="s">
        <v>856</v>
      </c>
      <c r="K108" s="6">
        <f>COUNTIF(Table14[First Name],"April")</f>
        <v>1</v>
      </c>
    </row>
    <row r="109" spans="3:11" x14ac:dyDescent="0.45">
      <c r="C109" t="s">
        <v>653</v>
      </c>
      <c r="D109" t="s">
        <v>910</v>
      </c>
      <c r="E109">
        <v>28</v>
      </c>
      <c r="F109" s="6" t="str">
        <f t="shared" si="6"/>
        <v>Brown</v>
      </c>
      <c r="G109" s="6" t="str">
        <f t="shared" si="7"/>
        <v xml:space="preserve"> Brooke</v>
      </c>
      <c r="J109" t="s">
        <v>857</v>
      </c>
      <c r="K109" s="6">
        <f>COUNTIF(Table14[First Name],"April")</f>
        <v>1</v>
      </c>
    </row>
    <row r="110" spans="3:11" x14ac:dyDescent="0.45">
      <c r="C110" t="s">
        <v>654</v>
      </c>
      <c r="D110" t="s">
        <v>910</v>
      </c>
      <c r="E110">
        <v>28</v>
      </c>
      <c r="F110" s="6" t="str">
        <f t="shared" si="6"/>
        <v>Adams</v>
      </c>
      <c r="G110" s="6" t="str">
        <f t="shared" si="7"/>
        <v xml:space="preserve"> Savana</v>
      </c>
      <c r="J110" t="s">
        <v>858</v>
      </c>
      <c r="K110" s="6">
        <f>COUNTIF(Table14[First Name],"April")</f>
        <v>1</v>
      </c>
    </row>
    <row r="111" spans="3:11" x14ac:dyDescent="0.45">
      <c r="C111" t="s">
        <v>660</v>
      </c>
      <c r="D111" t="s">
        <v>911</v>
      </c>
      <c r="E111">
        <v>19</v>
      </c>
      <c r="F111" s="6" t="str">
        <f t="shared" si="6"/>
        <v>Morris</v>
      </c>
      <c r="G111" s="6" t="str">
        <f t="shared" si="7"/>
        <v xml:space="preserve"> Carlos</v>
      </c>
      <c r="J111" t="s">
        <v>859</v>
      </c>
      <c r="K111" s="6">
        <f>COUNTIF(Table14[First Name],"April")</f>
        <v>1</v>
      </c>
    </row>
    <row r="112" spans="3:11" x14ac:dyDescent="0.45">
      <c r="C112" t="s">
        <v>659</v>
      </c>
      <c r="D112" t="s">
        <v>911</v>
      </c>
      <c r="E112">
        <v>20</v>
      </c>
      <c r="F112" s="6" t="str">
        <f t="shared" si="6"/>
        <v>Williams</v>
      </c>
      <c r="G112" s="6" t="str">
        <f t="shared" si="7"/>
        <v xml:space="preserve"> Sophia</v>
      </c>
      <c r="J112" t="s">
        <v>860</v>
      </c>
      <c r="K112" s="6">
        <f>COUNTIF(Table14[First Name],"April")</f>
        <v>1</v>
      </c>
    </row>
    <row r="113" spans="3:11" x14ac:dyDescent="0.45">
      <c r="C113" t="s">
        <v>658</v>
      </c>
      <c r="D113" t="s">
        <v>911</v>
      </c>
      <c r="E113">
        <v>24</v>
      </c>
      <c r="F113" s="6" t="str">
        <f t="shared" si="6"/>
        <v>Owens</v>
      </c>
      <c r="G113" s="6" t="str">
        <f t="shared" si="7"/>
        <v xml:space="preserve"> Tess</v>
      </c>
      <c r="J113" t="s">
        <v>861</v>
      </c>
      <c r="K113" s="6">
        <f>COUNTIF(Table14[First Name],"April")</f>
        <v>1</v>
      </c>
    </row>
    <row r="114" spans="3:11" x14ac:dyDescent="0.45">
      <c r="C114" t="s">
        <v>662</v>
      </c>
      <c r="D114" t="s">
        <v>911</v>
      </c>
      <c r="E114">
        <v>24</v>
      </c>
      <c r="F114" s="6" t="str">
        <f t="shared" si="6"/>
        <v>Stevens</v>
      </c>
      <c r="G114" s="6" t="str">
        <f t="shared" si="7"/>
        <v xml:space="preserve"> Deanna</v>
      </c>
      <c r="J114" t="s">
        <v>862</v>
      </c>
      <c r="K114" s="6">
        <f>COUNTIF(Table14[First Name],"April")</f>
        <v>1</v>
      </c>
    </row>
    <row r="115" spans="3:11" x14ac:dyDescent="0.45">
      <c r="C115" t="s">
        <v>661</v>
      </c>
      <c r="D115" t="s">
        <v>911</v>
      </c>
      <c r="E115">
        <v>25</v>
      </c>
      <c r="F115" s="6" t="str">
        <f t="shared" si="6"/>
        <v>Farrell</v>
      </c>
      <c r="G115" s="6" t="str">
        <f t="shared" si="7"/>
        <v xml:space="preserve"> Lana</v>
      </c>
      <c r="J115" t="s">
        <v>863</v>
      </c>
      <c r="K115" s="6">
        <f>COUNTIF(Table14[First Name],"April")</f>
        <v>1</v>
      </c>
    </row>
    <row r="116" spans="3:11" x14ac:dyDescent="0.45">
      <c r="C116" t="s">
        <v>657</v>
      </c>
      <c r="D116" t="s">
        <v>911</v>
      </c>
      <c r="E116">
        <v>27</v>
      </c>
      <c r="F116" s="6" t="str">
        <f t="shared" si="6"/>
        <v>Scott</v>
      </c>
      <c r="G116" s="6" t="str">
        <f t="shared" si="7"/>
        <v xml:space="preserve"> Paul</v>
      </c>
      <c r="J116" t="s">
        <v>864</v>
      </c>
      <c r="K116" s="6">
        <f>COUNTIF(Table14[First Name],"April")</f>
        <v>1</v>
      </c>
    </row>
    <row r="117" spans="3:11" x14ac:dyDescent="0.45">
      <c r="C117" t="s">
        <v>663</v>
      </c>
      <c r="D117" t="s">
        <v>912</v>
      </c>
      <c r="E117">
        <v>19</v>
      </c>
      <c r="F117" s="6" t="str">
        <f t="shared" si="6"/>
        <v>Campbell</v>
      </c>
      <c r="G117" s="6" t="str">
        <f t="shared" si="7"/>
        <v xml:space="preserve"> Alen</v>
      </c>
      <c r="J117" t="s">
        <v>865</v>
      </c>
      <c r="K117" s="6">
        <f>COUNTIF(Table14[First Name],"April")</f>
        <v>1</v>
      </c>
    </row>
    <row r="118" spans="3:11" x14ac:dyDescent="0.45">
      <c r="C118" t="s">
        <v>664</v>
      </c>
      <c r="D118" t="s">
        <v>912</v>
      </c>
      <c r="E118">
        <v>28</v>
      </c>
      <c r="F118" s="6" t="str">
        <f t="shared" si="6"/>
        <v>Anderson</v>
      </c>
      <c r="G118" s="6" t="str">
        <f t="shared" si="7"/>
        <v xml:space="preserve"> Amber</v>
      </c>
      <c r="J118" t="s">
        <v>866</v>
      </c>
      <c r="K118" s="6">
        <f>COUNTIF(Table14[First Name],"April")</f>
        <v>1</v>
      </c>
    </row>
    <row r="119" spans="3:11" x14ac:dyDescent="0.45">
      <c r="C119" t="s">
        <v>665</v>
      </c>
      <c r="D119" t="s">
        <v>912</v>
      </c>
      <c r="E119">
        <v>28</v>
      </c>
      <c r="F119" s="6" t="str">
        <f t="shared" si="6"/>
        <v>Johnson</v>
      </c>
      <c r="G119" s="6" t="str">
        <f t="shared" si="7"/>
        <v xml:space="preserve"> Victoria</v>
      </c>
      <c r="J119" t="s">
        <v>867</v>
      </c>
      <c r="K119" s="6">
        <f>COUNTIF(Table14[First Name],"April")</f>
        <v>1</v>
      </c>
    </row>
    <row r="120" spans="3:11" x14ac:dyDescent="0.45">
      <c r="C120" t="s">
        <v>667</v>
      </c>
      <c r="D120" t="s">
        <v>913</v>
      </c>
      <c r="E120">
        <v>21</v>
      </c>
      <c r="F120" s="6" t="str">
        <f t="shared" si="6"/>
        <v>Murray</v>
      </c>
      <c r="G120" s="6" t="str">
        <f t="shared" si="7"/>
        <v xml:space="preserve"> Adrianna</v>
      </c>
      <c r="J120" t="s">
        <v>868</v>
      </c>
      <c r="K120" s="6">
        <f>COUNTIF(Table14[First Name],"April")</f>
        <v>1</v>
      </c>
    </row>
    <row r="121" spans="3:11" x14ac:dyDescent="0.45">
      <c r="C121" t="s">
        <v>666</v>
      </c>
      <c r="D121" t="s">
        <v>913</v>
      </c>
      <c r="E121">
        <v>25</v>
      </c>
      <c r="F121" s="6" t="str">
        <f t="shared" si="6"/>
        <v>Murray</v>
      </c>
      <c r="G121" s="6" t="str">
        <f t="shared" si="7"/>
        <v xml:space="preserve"> Lilianna</v>
      </c>
      <c r="J121" t="s">
        <v>869</v>
      </c>
      <c r="K121" s="6">
        <f>COUNTIF(Table14[First Name],"April")</f>
        <v>1</v>
      </c>
    </row>
    <row r="122" spans="3:11" x14ac:dyDescent="0.45">
      <c r="C122" t="s">
        <v>668</v>
      </c>
      <c r="D122" t="s">
        <v>913</v>
      </c>
      <c r="E122">
        <v>26</v>
      </c>
      <c r="F122" s="6" t="str">
        <f t="shared" si="6"/>
        <v>Taylor</v>
      </c>
      <c r="G122" s="6" t="str">
        <f t="shared" si="7"/>
        <v xml:space="preserve"> Kellan</v>
      </c>
      <c r="J122" t="s">
        <v>870</v>
      </c>
      <c r="K122" s="6">
        <f>COUNTIF(Table14[First Name],"April")</f>
        <v>1</v>
      </c>
    </row>
    <row r="123" spans="3:11" x14ac:dyDescent="0.45">
      <c r="C123" t="s">
        <v>670</v>
      </c>
      <c r="D123" t="s">
        <v>914</v>
      </c>
      <c r="E123">
        <v>19</v>
      </c>
      <c r="F123" s="6" t="str">
        <f t="shared" si="6"/>
        <v>Tucker</v>
      </c>
      <c r="G123" s="6" t="str">
        <f t="shared" si="7"/>
        <v xml:space="preserve"> Ellia</v>
      </c>
      <c r="J123" t="s">
        <v>871</v>
      </c>
      <c r="K123" s="6">
        <f>COUNTIF(Table14[First Name],"April")</f>
        <v>1</v>
      </c>
    </row>
    <row r="124" spans="3:11" x14ac:dyDescent="0.45">
      <c r="C124" t="s">
        <v>672</v>
      </c>
      <c r="D124" t="s">
        <v>914</v>
      </c>
      <c r="E124">
        <v>19</v>
      </c>
      <c r="F124" s="6" t="str">
        <f t="shared" si="6"/>
        <v>Craig</v>
      </c>
      <c r="G124" s="6" t="str">
        <f t="shared" si="7"/>
        <v xml:space="preserve"> Eric</v>
      </c>
      <c r="J124" t="s">
        <v>872</v>
      </c>
      <c r="K124" s="6">
        <f>COUNTIF(Table14[First Name],"April")</f>
        <v>1</v>
      </c>
    </row>
    <row r="125" spans="3:11" x14ac:dyDescent="0.45">
      <c r="C125" t="s">
        <v>673</v>
      </c>
      <c r="D125" t="s">
        <v>914</v>
      </c>
      <c r="E125">
        <v>21</v>
      </c>
      <c r="F125" s="6" t="str">
        <f t="shared" si="6"/>
        <v>Henderson</v>
      </c>
      <c r="G125" s="6" t="str">
        <f t="shared" si="7"/>
        <v xml:space="preserve"> Julian</v>
      </c>
      <c r="J125" t="s">
        <v>873</v>
      </c>
      <c r="K125" s="6">
        <f>COUNTIF(Table14[First Name],"April")</f>
        <v>1</v>
      </c>
    </row>
    <row r="126" spans="3:11" x14ac:dyDescent="0.45">
      <c r="C126" t="s">
        <v>669</v>
      </c>
      <c r="D126" t="s">
        <v>914</v>
      </c>
      <c r="E126">
        <v>23</v>
      </c>
      <c r="F126" s="6" t="str">
        <f t="shared" si="6"/>
        <v>Thompson</v>
      </c>
      <c r="G126" s="6" t="str">
        <f t="shared" si="7"/>
        <v xml:space="preserve"> Maria</v>
      </c>
      <c r="J126" t="s">
        <v>874</v>
      </c>
      <c r="K126" s="6">
        <f>COUNTIF(Table14[First Name],"April")</f>
        <v>1</v>
      </c>
    </row>
    <row r="127" spans="3:11" x14ac:dyDescent="0.45">
      <c r="C127" t="s">
        <v>671</v>
      </c>
      <c r="D127" t="s">
        <v>914</v>
      </c>
      <c r="E127">
        <v>29</v>
      </c>
      <c r="F127" s="6" t="str">
        <f t="shared" si="6"/>
        <v>Clark</v>
      </c>
      <c r="G127" s="6" t="str">
        <f t="shared" si="7"/>
        <v xml:space="preserve"> Savana</v>
      </c>
      <c r="J127" t="s">
        <v>875</v>
      </c>
      <c r="K127" s="6">
        <f>COUNTIF(Table14[First Name],"April")</f>
        <v>1</v>
      </c>
    </row>
    <row r="128" spans="3:11" x14ac:dyDescent="0.45">
      <c r="C128" t="s">
        <v>675</v>
      </c>
      <c r="D128" t="s">
        <v>915</v>
      </c>
      <c r="E128">
        <v>19</v>
      </c>
      <c r="F128" s="6" t="str">
        <f t="shared" si="6"/>
        <v>Tucker</v>
      </c>
      <c r="G128" s="6" t="str">
        <f t="shared" si="7"/>
        <v xml:space="preserve"> Sydney</v>
      </c>
      <c r="J128" t="s">
        <v>876</v>
      </c>
      <c r="K128" s="6">
        <f>COUNTIF(Table14[First Name],"April")</f>
        <v>1</v>
      </c>
    </row>
    <row r="129" spans="3:11" x14ac:dyDescent="0.45">
      <c r="C129" t="s">
        <v>674</v>
      </c>
      <c r="D129" t="s">
        <v>915</v>
      </c>
      <c r="E129">
        <v>20</v>
      </c>
      <c r="F129" s="6" t="str">
        <f t="shared" si="6"/>
        <v>Hamilton</v>
      </c>
      <c r="G129" s="6" t="str">
        <f t="shared" si="7"/>
        <v xml:space="preserve"> Connie</v>
      </c>
      <c r="J129" t="s">
        <v>877</v>
      </c>
      <c r="K129" s="6">
        <f>COUNTIF(Table14[First Name],"April")</f>
        <v>1</v>
      </c>
    </row>
    <row r="130" spans="3:11" x14ac:dyDescent="0.45">
      <c r="C130" t="s">
        <v>678</v>
      </c>
      <c r="D130" t="s">
        <v>915</v>
      </c>
      <c r="E130">
        <v>21</v>
      </c>
      <c r="F130" s="6" t="str">
        <f t="shared" si="6"/>
        <v>Ferguson</v>
      </c>
      <c r="G130" s="6" t="str">
        <f t="shared" si="7"/>
        <v xml:space="preserve"> Maya</v>
      </c>
      <c r="J130" t="s">
        <v>878</v>
      </c>
      <c r="K130" s="6">
        <f>COUNTIF(Table14[First Name],"April")</f>
        <v>1</v>
      </c>
    </row>
    <row r="131" spans="3:11" x14ac:dyDescent="0.45">
      <c r="C131" t="s">
        <v>676</v>
      </c>
      <c r="D131" t="s">
        <v>915</v>
      </c>
      <c r="E131">
        <v>25</v>
      </c>
      <c r="F131" s="6" t="str">
        <f t="shared" ref="F131:F162" si="8">LEFT(C131,FIND(",",C131)-1)</f>
        <v>Clark</v>
      </c>
      <c r="G131" s="6" t="str">
        <f t="shared" ref="G131:G162" si="9">RIGHT(C131,LEN(C131)-FIND(",",C131,1))</f>
        <v xml:space="preserve"> Catherine</v>
      </c>
    </row>
    <row r="132" spans="3:11" x14ac:dyDescent="0.45">
      <c r="C132" t="s">
        <v>677</v>
      </c>
      <c r="D132" t="s">
        <v>915</v>
      </c>
      <c r="E132">
        <v>30</v>
      </c>
      <c r="F132" s="6" t="str">
        <f t="shared" si="8"/>
        <v>Hamilton</v>
      </c>
      <c r="G132" s="6" t="str">
        <f t="shared" si="9"/>
        <v xml:space="preserve"> Dexter</v>
      </c>
    </row>
    <row r="133" spans="3:11" x14ac:dyDescent="0.45">
      <c r="C133" t="s">
        <v>679</v>
      </c>
      <c r="D133" t="s">
        <v>916</v>
      </c>
      <c r="E133">
        <v>19</v>
      </c>
      <c r="F133" s="6" t="str">
        <f t="shared" si="8"/>
        <v>Roberts</v>
      </c>
      <c r="G133" s="6" t="str">
        <f t="shared" si="9"/>
        <v xml:space="preserve"> Adrian</v>
      </c>
    </row>
    <row r="134" spans="3:11" x14ac:dyDescent="0.45">
      <c r="C134" t="s">
        <v>680</v>
      </c>
      <c r="D134" t="s">
        <v>916</v>
      </c>
      <c r="E134">
        <v>25</v>
      </c>
      <c r="F134" s="6" t="str">
        <f t="shared" si="8"/>
        <v>Wilson</v>
      </c>
      <c r="G134" s="6" t="str">
        <f t="shared" si="9"/>
        <v xml:space="preserve"> Jenna</v>
      </c>
    </row>
    <row r="135" spans="3:11" x14ac:dyDescent="0.45">
      <c r="C135" t="s">
        <v>683</v>
      </c>
      <c r="D135" t="s">
        <v>916</v>
      </c>
      <c r="E135">
        <v>25</v>
      </c>
      <c r="F135" s="6" t="str">
        <f t="shared" si="8"/>
        <v>Harper</v>
      </c>
      <c r="G135" s="6" t="str">
        <f t="shared" si="9"/>
        <v xml:space="preserve"> Walter</v>
      </c>
    </row>
    <row r="136" spans="3:11" x14ac:dyDescent="0.45">
      <c r="C136" t="s">
        <v>682</v>
      </c>
      <c r="D136" t="s">
        <v>916</v>
      </c>
      <c r="E136">
        <v>26</v>
      </c>
      <c r="F136" s="6" t="str">
        <f t="shared" si="8"/>
        <v>Perkins</v>
      </c>
      <c r="G136" s="6" t="str">
        <f t="shared" si="9"/>
        <v xml:space="preserve"> Kevin</v>
      </c>
    </row>
    <row r="137" spans="3:11" x14ac:dyDescent="0.45">
      <c r="C137" t="s">
        <v>681</v>
      </c>
      <c r="D137" t="s">
        <v>916</v>
      </c>
      <c r="E137">
        <v>30</v>
      </c>
      <c r="F137" s="6" t="str">
        <f t="shared" si="8"/>
        <v>Wells</v>
      </c>
      <c r="G137" s="6" t="str">
        <f t="shared" si="9"/>
        <v xml:space="preserve"> Maya</v>
      </c>
    </row>
    <row r="138" spans="3:11" x14ac:dyDescent="0.45">
      <c r="C138" t="s">
        <v>688</v>
      </c>
      <c r="D138" t="s">
        <v>917</v>
      </c>
      <c r="E138">
        <v>18</v>
      </c>
      <c r="F138" s="6" t="str">
        <f t="shared" si="8"/>
        <v>Smith</v>
      </c>
      <c r="G138" s="6" t="str">
        <f t="shared" si="9"/>
        <v xml:space="preserve"> Vincent</v>
      </c>
    </row>
    <row r="139" spans="3:11" x14ac:dyDescent="0.45">
      <c r="C139" t="s">
        <v>686</v>
      </c>
      <c r="D139" t="s">
        <v>917</v>
      </c>
      <c r="E139">
        <v>19</v>
      </c>
      <c r="F139" s="6" t="str">
        <f t="shared" si="8"/>
        <v>Evans</v>
      </c>
      <c r="G139" s="6" t="str">
        <f t="shared" si="9"/>
        <v xml:space="preserve"> Antony</v>
      </c>
    </row>
    <row r="140" spans="3:11" x14ac:dyDescent="0.45">
      <c r="C140" t="s">
        <v>684</v>
      </c>
      <c r="D140" t="s">
        <v>917</v>
      </c>
      <c r="E140">
        <v>27</v>
      </c>
      <c r="F140" s="6" t="str">
        <f t="shared" si="8"/>
        <v>Cameron</v>
      </c>
      <c r="G140" s="6" t="str">
        <f t="shared" si="9"/>
        <v xml:space="preserve"> Sawyer</v>
      </c>
    </row>
    <row r="141" spans="3:11" x14ac:dyDescent="0.45">
      <c r="C141" t="s">
        <v>687</v>
      </c>
      <c r="D141" t="s">
        <v>917</v>
      </c>
      <c r="E141">
        <v>29</v>
      </c>
      <c r="F141" s="6" t="str">
        <f t="shared" si="8"/>
        <v>Bennett</v>
      </c>
      <c r="G141" s="6" t="str">
        <f t="shared" si="9"/>
        <v xml:space="preserve"> Lilianna</v>
      </c>
    </row>
    <row r="142" spans="3:11" x14ac:dyDescent="0.45">
      <c r="C142" t="s">
        <v>685</v>
      </c>
      <c r="D142" t="s">
        <v>917</v>
      </c>
      <c r="E142">
        <v>30</v>
      </c>
      <c r="F142" s="6" t="str">
        <f t="shared" si="8"/>
        <v>Richards</v>
      </c>
      <c r="G142" s="6" t="str">
        <f t="shared" si="9"/>
        <v xml:space="preserve"> Briony</v>
      </c>
    </row>
    <row r="143" spans="3:11" x14ac:dyDescent="0.45">
      <c r="C143" t="s">
        <v>690</v>
      </c>
      <c r="D143" t="s">
        <v>918</v>
      </c>
      <c r="E143">
        <v>18</v>
      </c>
      <c r="F143" s="6" t="str">
        <f t="shared" si="8"/>
        <v>Alexander</v>
      </c>
      <c r="G143" s="6" t="str">
        <f t="shared" si="9"/>
        <v xml:space="preserve"> William</v>
      </c>
    </row>
    <row r="144" spans="3:11" x14ac:dyDescent="0.45">
      <c r="C144" t="s">
        <v>689</v>
      </c>
      <c r="D144" t="s">
        <v>918</v>
      </c>
      <c r="E144">
        <v>21</v>
      </c>
      <c r="F144" s="6" t="str">
        <f t="shared" si="8"/>
        <v>Wright</v>
      </c>
      <c r="G144" s="6" t="str">
        <f t="shared" si="9"/>
        <v xml:space="preserve"> Tess</v>
      </c>
    </row>
    <row r="145" spans="3:7" x14ac:dyDescent="0.45">
      <c r="C145" t="s">
        <v>693</v>
      </c>
      <c r="D145" t="s">
        <v>919</v>
      </c>
      <c r="E145">
        <v>18</v>
      </c>
      <c r="F145" s="6" t="str">
        <f t="shared" si="8"/>
        <v>Grant</v>
      </c>
      <c r="G145" s="6" t="str">
        <f t="shared" si="9"/>
        <v xml:space="preserve"> Paul</v>
      </c>
    </row>
    <row r="146" spans="3:7" x14ac:dyDescent="0.45">
      <c r="C146" t="s">
        <v>692</v>
      </c>
      <c r="D146" t="s">
        <v>919</v>
      </c>
      <c r="E146">
        <v>19</v>
      </c>
      <c r="F146" s="6" t="str">
        <f t="shared" si="8"/>
        <v>Morrison</v>
      </c>
      <c r="G146" s="6" t="str">
        <f t="shared" si="9"/>
        <v xml:space="preserve"> Alina</v>
      </c>
    </row>
    <row r="147" spans="3:7" x14ac:dyDescent="0.45">
      <c r="C147" t="s">
        <v>691</v>
      </c>
      <c r="D147" t="s">
        <v>919</v>
      </c>
      <c r="E147">
        <v>21</v>
      </c>
      <c r="F147" s="6" t="str">
        <f t="shared" si="8"/>
        <v>Smith</v>
      </c>
      <c r="G147" s="6" t="str">
        <f t="shared" si="9"/>
        <v xml:space="preserve"> Henry</v>
      </c>
    </row>
    <row r="148" spans="3:7" x14ac:dyDescent="0.45">
      <c r="C148" t="s">
        <v>694</v>
      </c>
      <c r="D148" t="s">
        <v>920</v>
      </c>
      <c r="E148">
        <v>20</v>
      </c>
      <c r="F148" s="6" t="str">
        <f t="shared" si="8"/>
        <v>West</v>
      </c>
      <c r="G148" s="6" t="str">
        <f t="shared" si="9"/>
        <v xml:space="preserve"> Adrianna</v>
      </c>
    </row>
    <row r="149" spans="3:7" x14ac:dyDescent="0.45">
      <c r="C149" t="s">
        <v>698</v>
      </c>
      <c r="D149" t="s">
        <v>920</v>
      </c>
      <c r="E149">
        <v>21</v>
      </c>
      <c r="F149" s="6" t="str">
        <f t="shared" si="8"/>
        <v>Smith</v>
      </c>
      <c r="G149" s="6" t="str">
        <f t="shared" si="9"/>
        <v xml:space="preserve"> Chelsea</v>
      </c>
    </row>
    <row r="150" spans="3:7" x14ac:dyDescent="0.45">
      <c r="C150" t="s">
        <v>696</v>
      </c>
      <c r="D150" t="s">
        <v>920</v>
      </c>
      <c r="E150">
        <v>25</v>
      </c>
      <c r="F150" s="6" t="str">
        <f t="shared" si="8"/>
        <v>Payne</v>
      </c>
      <c r="G150" s="6" t="str">
        <f t="shared" si="9"/>
        <v xml:space="preserve"> Freddie</v>
      </c>
    </row>
    <row r="151" spans="3:7" x14ac:dyDescent="0.45">
      <c r="C151" t="s">
        <v>697</v>
      </c>
      <c r="D151" t="s">
        <v>920</v>
      </c>
      <c r="E151">
        <v>25</v>
      </c>
      <c r="F151" s="6" t="str">
        <f t="shared" si="8"/>
        <v>Thompson</v>
      </c>
      <c r="G151" s="6" t="str">
        <f t="shared" si="9"/>
        <v xml:space="preserve"> Steven</v>
      </c>
    </row>
    <row r="152" spans="3:7" x14ac:dyDescent="0.45">
      <c r="C152" t="s">
        <v>695</v>
      </c>
      <c r="D152" t="s">
        <v>920</v>
      </c>
      <c r="E152">
        <v>27</v>
      </c>
      <c r="F152" s="6" t="str">
        <f t="shared" si="8"/>
        <v>Mitchell</v>
      </c>
      <c r="G152" s="6" t="str">
        <f t="shared" si="9"/>
        <v xml:space="preserve"> Lucia</v>
      </c>
    </row>
    <row r="153" spans="3:7" x14ac:dyDescent="0.45">
      <c r="C153" t="s">
        <v>699</v>
      </c>
      <c r="D153" t="s">
        <v>920</v>
      </c>
      <c r="E153">
        <v>27</v>
      </c>
      <c r="F153" s="6" t="str">
        <f t="shared" si="8"/>
        <v>Hunt</v>
      </c>
      <c r="G153" s="6" t="str">
        <f t="shared" si="9"/>
        <v xml:space="preserve"> James</v>
      </c>
    </row>
    <row r="154" spans="3:7" x14ac:dyDescent="0.45">
      <c r="C154" t="s">
        <v>701</v>
      </c>
      <c r="D154" t="s">
        <v>921</v>
      </c>
      <c r="E154">
        <v>21</v>
      </c>
      <c r="F154" s="6" t="str">
        <f t="shared" si="8"/>
        <v>Riley</v>
      </c>
      <c r="G154" s="6" t="str">
        <f t="shared" si="9"/>
        <v xml:space="preserve"> Dale</v>
      </c>
    </row>
    <row r="155" spans="3:7" x14ac:dyDescent="0.45">
      <c r="C155" t="s">
        <v>702</v>
      </c>
      <c r="D155" t="s">
        <v>921</v>
      </c>
      <c r="E155">
        <v>21</v>
      </c>
      <c r="F155" s="6" t="str">
        <f t="shared" si="8"/>
        <v>Ross</v>
      </c>
      <c r="G155" s="6" t="str">
        <f t="shared" si="9"/>
        <v xml:space="preserve"> Freddie</v>
      </c>
    </row>
    <row r="156" spans="3:7" x14ac:dyDescent="0.45">
      <c r="C156" t="s">
        <v>700</v>
      </c>
      <c r="D156" t="s">
        <v>921</v>
      </c>
      <c r="E156">
        <v>29</v>
      </c>
      <c r="F156" s="6" t="str">
        <f t="shared" si="8"/>
        <v>Davis</v>
      </c>
      <c r="G156" s="6" t="str">
        <f t="shared" si="9"/>
        <v xml:space="preserve"> Reid</v>
      </c>
    </row>
    <row r="157" spans="3:7" x14ac:dyDescent="0.45">
      <c r="C157" t="s">
        <v>704</v>
      </c>
      <c r="D157" t="s">
        <v>922</v>
      </c>
      <c r="E157">
        <v>24</v>
      </c>
      <c r="F157" s="6" t="str">
        <f t="shared" si="8"/>
        <v>Nelson</v>
      </c>
      <c r="G157" s="6" t="str">
        <f t="shared" si="9"/>
        <v xml:space="preserve"> Caroline</v>
      </c>
    </row>
    <row r="158" spans="3:7" x14ac:dyDescent="0.45">
      <c r="C158" t="s">
        <v>706</v>
      </c>
      <c r="D158" t="s">
        <v>922</v>
      </c>
      <c r="E158">
        <v>24</v>
      </c>
      <c r="F158" s="6" t="str">
        <f t="shared" si="8"/>
        <v>Harris</v>
      </c>
      <c r="G158" s="6" t="str">
        <f t="shared" si="9"/>
        <v xml:space="preserve"> Stuart</v>
      </c>
    </row>
    <row r="159" spans="3:7" x14ac:dyDescent="0.45">
      <c r="C159" t="s">
        <v>705</v>
      </c>
      <c r="D159" t="s">
        <v>922</v>
      </c>
      <c r="E159">
        <v>26</v>
      </c>
      <c r="F159" s="6" t="str">
        <f t="shared" si="8"/>
        <v>Campbell</v>
      </c>
      <c r="G159" s="6" t="str">
        <f t="shared" si="9"/>
        <v xml:space="preserve"> Michael</v>
      </c>
    </row>
    <row r="160" spans="3:7" x14ac:dyDescent="0.45">
      <c r="C160" t="s">
        <v>703</v>
      </c>
      <c r="D160" t="s">
        <v>922</v>
      </c>
      <c r="E160">
        <v>28</v>
      </c>
      <c r="F160" s="6" t="str">
        <f t="shared" si="8"/>
        <v>Morrison</v>
      </c>
      <c r="G160" s="6" t="str">
        <f t="shared" si="9"/>
        <v xml:space="preserve"> Lily</v>
      </c>
    </row>
    <row r="161" spans="3:7" x14ac:dyDescent="0.45">
      <c r="C161" t="s">
        <v>707</v>
      </c>
      <c r="D161" t="s">
        <v>923</v>
      </c>
      <c r="E161">
        <v>24</v>
      </c>
      <c r="F161" s="6" t="str">
        <f t="shared" si="8"/>
        <v>Murray</v>
      </c>
      <c r="G161" s="6" t="str">
        <f t="shared" si="9"/>
        <v xml:space="preserve"> Lucas</v>
      </c>
    </row>
    <row r="162" spans="3:7" x14ac:dyDescent="0.45">
      <c r="C162" t="s">
        <v>709</v>
      </c>
      <c r="D162" t="s">
        <v>923</v>
      </c>
      <c r="E162">
        <v>24</v>
      </c>
      <c r="F162" s="6" t="str">
        <f t="shared" si="8"/>
        <v>Crawford</v>
      </c>
      <c r="G162" s="6" t="str">
        <f t="shared" si="9"/>
        <v xml:space="preserve"> Mary</v>
      </c>
    </row>
    <row r="163" spans="3:7" x14ac:dyDescent="0.45">
      <c r="C163" t="s">
        <v>708</v>
      </c>
      <c r="D163" t="s">
        <v>923</v>
      </c>
      <c r="E163">
        <v>30</v>
      </c>
      <c r="F163" s="6" t="str">
        <f t="shared" ref="F163:F194" si="10">LEFT(C163,FIND(",",C163)-1)</f>
        <v>Cameron</v>
      </c>
      <c r="G163" s="6" t="str">
        <f t="shared" ref="G163:G194" si="11">RIGHT(C163,LEN(C163)-FIND(",",C163,1))</f>
        <v xml:space="preserve"> Jasmine</v>
      </c>
    </row>
    <row r="164" spans="3:7" x14ac:dyDescent="0.45">
      <c r="C164" t="s">
        <v>710</v>
      </c>
      <c r="D164" t="s">
        <v>924</v>
      </c>
      <c r="E164">
        <v>18</v>
      </c>
      <c r="F164" s="6" t="str">
        <f t="shared" si="10"/>
        <v>Murphy</v>
      </c>
      <c r="G164" s="6" t="str">
        <f t="shared" si="11"/>
        <v xml:space="preserve"> Maya</v>
      </c>
    </row>
    <row r="165" spans="3:7" x14ac:dyDescent="0.45">
      <c r="C165" t="s">
        <v>711</v>
      </c>
      <c r="D165" t="s">
        <v>925</v>
      </c>
      <c r="E165">
        <v>19</v>
      </c>
      <c r="F165" s="6" t="str">
        <f t="shared" si="10"/>
        <v>Grant</v>
      </c>
      <c r="G165" s="6" t="str">
        <f t="shared" si="11"/>
        <v xml:space="preserve"> Samantha</v>
      </c>
    </row>
    <row r="166" spans="3:7" x14ac:dyDescent="0.45">
      <c r="C166" t="s">
        <v>713</v>
      </c>
      <c r="D166" t="s">
        <v>925</v>
      </c>
      <c r="E166">
        <v>25</v>
      </c>
      <c r="F166" s="6" t="str">
        <f t="shared" si="10"/>
        <v>Edwards</v>
      </c>
      <c r="G166" s="6" t="str">
        <f t="shared" si="11"/>
        <v xml:space="preserve"> Kirsten</v>
      </c>
    </row>
    <row r="167" spans="3:7" x14ac:dyDescent="0.45">
      <c r="C167" t="s">
        <v>712</v>
      </c>
      <c r="D167" t="s">
        <v>925</v>
      </c>
      <c r="E167">
        <v>27</v>
      </c>
      <c r="F167" s="6" t="str">
        <f t="shared" si="10"/>
        <v>Wells</v>
      </c>
      <c r="G167" s="6" t="str">
        <f t="shared" si="11"/>
        <v xml:space="preserve"> Sawyer</v>
      </c>
    </row>
    <row r="168" spans="3:7" x14ac:dyDescent="0.45">
      <c r="C168" t="s">
        <v>714</v>
      </c>
      <c r="D168" t="s">
        <v>926</v>
      </c>
      <c r="E168">
        <v>19</v>
      </c>
      <c r="F168" s="6" t="str">
        <f t="shared" si="10"/>
        <v>Taylor</v>
      </c>
      <c r="G168" s="6" t="str">
        <f t="shared" si="11"/>
        <v xml:space="preserve"> Tiana</v>
      </c>
    </row>
    <row r="169" spans="3:7" x14ac:dyDescent="0.45">
      <c r="C169" t="s">
        <v>715</v>
      </c>
      <c r="D169" t="s">
        <v>926</v>
      </c>
      <c r="E169">
        <v>30</v>
      </c>
      <c r="F169" s="6" t="str">
        <f t="shared" si="10"/>
        <v>Cameron</v>
      </c>
      <c r="G169" s="6" t="str">
        <f t="shared" si="11"/>
        <v xml:space="preserve"> Victor</v>
      </c>
    </row>
    <row r="170" spans="3:7" x14ac:dyDescent="0.45">
      <c r="C170" t="s">
        <v>719</v>
      </c>
      <c r="D170" t="s">
        <v>927</v>
      </c>
      <c r="E170">
        <v>18</v>
      </c>
      <c r="F170" s="6" t="str">
        <f t="shared" si="10"/>
        <v>Scott</v>
      </c>
      <c r="G170" s="6" t="str">
        <f t="shared" si="11"/>
        <v xml:space="preserve"> Paige</v>
      </c>
    </row>
    <row r="171" spans="3:7" x14ac:dyDescent="0.45">
      <c r="C171" t="s">
        <v>720</v>
      </c>
      <c r="D171" t="s">
        <v>927</v>
      </c>
      <c r="E171">
        <v>22</v>
      </c>
      <c r="F171" s="6" t="str">
        <f t="shared" si="10"/>
        <v>Harper</v>
      </c>
      <c r="G171" s="6" t="str">
        <f t="shared" si="11"/>
        <v xml:space="preserve"> Amy</v>
      </c>
    </row>
    <row r="172" spans="3:7" x14ac:dyDescent="0.45">
      <c r="C172" t="s">
        <v>716</v>
      </c>
      <c r="D172" t="s">
        <v>927</v>
      </c>
      <c r="E172">
        <v>27</v>
      </c>
      <c r="F172" s="6" t="str">
        <f t="shared" si="10"/>
        <v>Douglas</v>
      </c>
      <c r="G172" s="6" t="str">
        <f t="shared" si="11"/>
        <v xml:space="preserve"> Maddie</v>
      </c>
    </row>
    <row r="173" spans="3:7" x14ac:dyDescent="0.45">
      <c r="C173" t="s">
        <v>717</v>
      </c>
      <c r="D173" t="s">
        <v>927</v>
      </c>
      <c r="E173">
        <v>27</v>
      </c>
      <c r="F173" s="6" t="str">
        <f t="shared" si="10"/>
        <v>Morrison</v>
      </c>
      <c r="G173" s="6" t="str">
        <f t="shared" si="11"/>
        <v xml:space="preserve"> David</v>
      </c>
    </row>
    <row r="174" spans="3:7" x14ac:dyDescent="0.45">
      <c r="C174" t="s">
        <v>718</v>
      </c>
      <c r="D174" t="s">
        <v>927</v>
      </c>
      <c r="E174">
        <v>29</v>
      </c>
      <c r="F174" s="6" t="str">
        <f t="shared" si="10"/>
        <v>Craig</v>
      </c>
      <c r="G174" s="6" t="str">
        <f t="shared" si="11"/>
        <v xml:space="preserve"> Fiona</v>
      </c>
    </row>
    <row r="175" spans="3:7" x14ac:dyDescent="0.45">
      <c r="C175" t="s">
        <v>724</v>
      </c>
      <c r="D175" t="s">
        <v>928</v>
      </c>
      <c r="E175">
        <v>20</v>
      </c>
      <c r="F175" s="6" t="str">
        <f t="shared" si="10"/>
        <v>Johnson</v>
      </c>
      <c r="G175" s="6" t="str">
        <f t="shared" si="11"/>
        <v xml:space="preserve"> Amanda</v>
      </c>
    </row>
    <row r="176" spans="3:7" x14ac:dyDescent="0.45">
      <c r="C176" t="s">
        <v>722</v>
      </c>
      <c r="D176" t="s">
        <v>928</v>
      </c>
      <c r="E176">
        <v>22</v>
      </c>
      <c r="F176" s="6" t="str">
        <f t="shared" si="10"/>
        <v>Edwards</v>
      </c>
      <c r="G176" s="6" t="str">
        <f t="shared" si="11"/>
        <v xml:space="preserve"> Alina</v>
      </c>
    </row>
    <row r="177" spans="3:7" x14ac:dyDescent="0.45">
      <c r="C177" t="s">
        <v>721</v>
      </c>
      <c r="D177" t="s">
        <v>928</v>
      </c>
      <c r="E177">
        <v>25</v>
      </c>
      <c r="F177" s="6" t="str">
        <f t="shared" si="10"/>
        <v>Anderson</v>
      </c>
      <c r="G177" s="6" t="str">
        <f t="shared" si="11"/>
        <v xml:space="preserve"> Adrianna</v>
      </c>
    </row>
    <row r="178" spans="3:7" x14ac:dyDescent="0.45">
      <c r="C178" t="s">
        <v>723</v>
      </c>
      <c r="D178" t="s">
        <v>928</v>
      </c>
      <c r="E178">
        <v>27</v>
      </c>
      <c r="F178" s="6" t="str">
        <f t="shared" si="10"/>
        <v>Phillips</v>
      </c>
      <c r="G178" s="6" t="str">
        <f t="shared" si="11"/>
        <v xml:space="preserve"> Natalie</v>
      </c>
    </row>
    <row r="179" spans="3:7" x14ac:dyDescent="0.45">
      <c r="C179" t="s">
        <v>727</v>
      </c>
      <c r="D179" t="s">
        <v>928</v>
      </c>
      <c r="E179">
        <v>28</v>
      </c>
      <c r="F179" s="6" t="str">
        <f t="shared" si="10"/>
        <v>Williams</v>
      </c>
      <c r="G179" s="6" t="str">
        <f t="shared" si="11"/>
        <v xml:space="preserve"> Dominik</v>
      </c>
    </row>
    <row r="180" spans="3:7" x14ac:dyDescent="0.45">
      <c r="C180" t="s">
        <v>726</v>
      </c>
      <c r="D180" t="s">
        <v>928</v>
      </c>
      <c r="E180">
        <v>29</v>
      </c>
      <c r="F180" s="6" t="str">
        <f t="shared" si="10"/>
        <v>Morgan</v>
      </c>
      <c r="G180" s="6" t="str">
        <f t="shared" si="11"/>
        <v xml:space="preserve"> Michelle</v>
      </c>
    </row>
    <row r="181" spans="3:7" x14ac:dyDescent="0.45">
      <c r="C181" t="s">
        <v>725</v>
      </c>
      <c r="D181" t="s">
        <v>928</v>
      </c>
      <c r="E181">
        <v>30</v>
      </c>
      <c r="F181" s="6" t="str">
        <f t="shared" si="10"/>
        <v>Crawford</v>
      </c>
      <c r="G181" s="6" t="str">
        <f t="shared" si="11"/>
        <v xml:space="preserve"> Kevin</v>
      </c>
    </row>
    <row r="182" spans="3:7" x14ac:dyDescent="0.45">
      <c r="C182" t="s">
        <v>728</v>
      </c>
      <c r="D182" t="s">
        <v>929</v>
      </c>
      <c r="E182">
        <v>21</v>
      </c>
      <c r="F182" s="6" t="str">
        <f t="shared" si="10"/>
        <v>Dixon</v>
      </c>
      <c r="G182" s="6" t="str">
        <f t="shared" si="11"/>
        <v xml:space="preserve"> Julian</v>
      </c>
    </row>
    <row r="183" spans="3:7" x14ac:dyDescent="0.45">
      <c r="C183" t="s">
        <v>730</v>
      </c>
      <c r="D183" t="s">
        <v>929</v>
      </c>
      <c r="E183">
        <v>24</v>
      </c>
      <c r="F183" s="6" t="str">
        <f t="shared" si="10"/>
        <v>Morrison</v>
      </c>
      <c r="G183" s="6" t="str">
        <f t="shared" si="11"/>
        <v xml:space="preserve"> Ellia</v>
      </c>
    </row>
    <row r="184" spans="3:7" x14ac:dyDescent="0.45">
      <c r="C184" t="s">
        <v>729</v>
      </c>
      <c r="D184" t="s">
        <v>929</v>
      </c>
      <c r="E184">
        <v>26</v>
      </c>
      <c r="F184" s="6" t="str">
        <f t="shared" si="10"/>
        <v>Ryan</v>
      </c>
      <c r="G184" s="6" t="str">
        <f t="shared" si="11"/>
        <v xml:space="preserve"> Paige</v>
      </c>
    </row>
    <row r="185" spans="3:7" x14ac:dyDescent="0.45">
      <c r="C185" t="s">
        <v>732</v>
      </c>
      <c r="D185" t="s">
        <v>929</v>
      </c>
      <c r="E185">
        <v>27</v>
      </c>
      <c r="F185" s="6" t="str">
        <f t="shared" si="10"/>
        <v>Howard</v>
      </c>
      <c r="G185" s="6" t="str">
        <f t="shared" si="11"/>
        <v xml:space="preserve"> Miley</v>
      </c>
    </row>
    <row r="186" spans="3:7" x14ac:dyDescent="0.45">
      <c r="C186" t="s">
        <v>733</v>
      </c>
      <c r="D186" t="s">
        <v>929</v>
      </c>
      <c r="E186">
        <v>27</v>
      </c>
      <c r="F186" s="6" t="str">
        <f t="shared" si="10"/>
        <v>Moore</v>
      </c>
      <c r="G186" s="6" t="str">
        <f t="shared" si="11"/>
        <v xml:space="preserve"> Blake</v>
      </c>
    </row>
    <row r="187" spans="3:7" x14ac:dyDescent="0.45">
      <c r="C187" t="s">
        <v>734</v>
      </c>
      <c r="D187" t="s">
        <v>929</v>
      </c>
      <c r="E187">
        <v>27</v>
      </c>
      <c r="F187" s="6" t="str">
        <f t="shared" si="10"/>
        <v>Craig</v>
      </c>
      <c r="G187" s="6" t="str">
        <f t="shared" si="11"/>
        <v xml:space="preserve"> Kellan</v>
      </c>
    </row>
    <row r="188" spans="3:7" x14ac:dyDescent="0.45">
      <c r="C188" t="s">
        <v>731</v>
      </c>
      <c r="D188" t="s">
        <v>929</v>
      </c>
      <c r="E188">
        <v>29</v>
      </c>
      <c r="F188" s="6" t="str">
        <f t="shared" si="10"/>
        <v>Baker</v>
      </c>
      <c r="G188" s="6" t="str">
        <f t="shared" si="11"/>
        <v xml:space="preserve"> Carl</v>
      </c>
    </row>
    <row r="189" spans="3:7" x14ac:dyDescent="0.45">
      <c r="C189" t="s">
        <v>735</v>
      </c>
      <c r="D189" t="s">
        <v>930</v>
      </c>
      <c r="E189">
        <v>21</v>
      </c>
      <c r="F189" s="6" t="str">
        <f t="shared" si="10"/>
        <v>Casey</v>
      </c>
      <c r="G189" s="6" t="str">
        <f t="shared" si="11"/>
        <v xml:space="preserve"> Deanna</v>
      </c>
    </row>
    <row r="190" spans="3:7" x14ac:dyDescent="0.45">
      <c r="C190" t="s">
        <v>738</v>
      </c>
      <c r="D190" t="s">
        <v>930</v>
      </c>
      <c r="E190">
        <v>24</v>
      </c>
      <c r="F190" s="6" t="str">
        <f t="shared" si="10"/>
        <v>Jones</v>
      </c>
      <c r="G190" s="6" t="str">
        <f t="shared" si="11"/>
        <v xml:space="preserve"> Elise</v>
      </c>
    </row>
    <row r="191" spans="3:7" x14ac:dyDescent="0.45">
      <c r="C191" t="s">
        <v>736</v>
      </c>
      <c r="D191" t="s">
        <v>930</v>
      </c>
      <c r="E191">
        <v>25</v>
      </c>
      <c r="F191" s="6" t="str">
        <f t="shared" si="10"/>
        <v>West</v>
      </c>
      <c r="G191" s="6" t="str">
        <f t="shared" si="11"/>
        <v xml:space="preserve"> Melanie</v>
      </c>
    </row>
    <row r="192" spans="3:7" x14ac:dyDescent="0.45">
      <c r="C192" t="s">
        <v>737</v>
      </c>
      <c r="D192" t="s">
        <v>930</v>
      </c>
      <c r="E192">
        <v>26</v>
      </c>
      <c r="F192" s="6" t="str">
        <f t="shared" si="10"/>
        <v>Barnes</v>
      </c>
      <c r="G192" s="6" t="str">
        <f t="shared" si="11"/>
        <v xml:space="preserve"> Harold</v>
      </c>
    </row>
    <row r="193" spans="3:7" x14ac:dyDescent="0.45">
      <c r="C193" t="s">
        <v>739</v>
      </c>
      <c r="D193" t="s">
        <v>931</v>
      </c>
      <c r="E193">
        <v>23</v>
      </c>
      <c r="F193" s="6" t="str">
        <f t="shared" si="10"/>
        <v>Howard</v>
      </c>
      <c r="G193" s="6" t="str">
        <f t="shared" si="11"/>
        <v xml:space="preserve"> Lucas</v>
      </c>
    </row>
    <row r="194" spans="3:7" x14ac:dyDescent="0.45">
      <c r="C194" t="s">
        <v>740</v>
      </c>
      <c r="D194" t="s">
        <v>931</v>
      </c>
      <c r="E194">
        <v>30</v>
      </c>
      <c r="F194" s="6" t="str">
        <f t="shared" si="10"/>
        <v>Richards</v>
      </c>
      <c r="G194" s="6" t="str">
        <f t="shared" si="11"/>
        <v xml:space="preserve"> Blake</v>
      </c>
    </row>
    <row r="195" spans="3:7" x14ac:dyDescent="0.45">
      <c r="C195" t="s">
        <v>742</v>
      </c>
      <c r="D195" t="s">
        <v>932</v>
      </c>
      <c r="E195">
        <v>23</v>
      </c>
      <c r="F195" s="6" t="str">
        <f t="shared" ref="F195:F202" si="12">LEFT(C195,FIND(",",C195)-1)</f>
        <v>Myers</v>
      </c>
      <c r="G195" s="6" t="str">
        <f t="shared" ref="G195:G202" si="13">RIGHT(C195,LEN(C195)-FIND(",",C195,1))</f>
        <v xml:space="preserve"> Fenton</v>
      </c>
    </row>
    <row r="196" spans="3:7" x14ac:dyDescent="0.45">
      <c r="C196" t="s">
        <v>743</v>
      </c>
      <c r="D196" t="s">
        <v>932</v>
      </c>
      <c r="E196">
        <v>23</v>
      </c>
      <c r="F196" s="6" t="str">
        <f t="shared" si="12"/>
        <v>Payne</v>
      </c>
      <c r="G196" s="6" t="str">
        <f t="shared" si="13"/>
        <v xml:space="preserve"> Gianna</v>
      </c>
    </row>
    <row r="197" spans="3:7" x14ac:dyDescent="0.45">
      <c r="C197" t="s">
        <v>741</v>
      </c>
      <c r="D197" t="s">
        <v>932</v>
      </c>
      <c r="E197">
        <v>25</v>
      </c>
      <c r="F197" s="6" t="str">
        <f t="shared" si="12"/>
        <v>Rogers</v>
      </c>
      <c r="G197" s="6" t="str">
        <f t="shared" si="13"/>
        <v xml:space="preserve"> Abraham</v>
      </c>
    </row>
    <row r="198" spans="3:7" x14ac:dyDescent="0.45">
      <c r="C198" t="s">
        <v>747</v>
      </c>
      <c r="D198" t="s">
        <v>933</v>
      </c>
      <c r="E198">
        <v>20</v>
      </c>
      <c r="F198" s="6" t="str">
        <f t="shared" si="12"/>
        <v>Chapman</v>
      </c>
      <c r="G198" s="6" t="str">
        <f t="shared" si="13"/>
        <v xml:space="preserve"> Alen</v>
      </c>
    </row>
    <row r="199" spans="3:7" x14ac:dyDescent="0.45">
      <c r="C199" t="s">
        <v>748</v>
      </c>
      <c r="D199" t="s">
        <v>933</v>
      </c>
      <c r="E199">
        <v>22</v>
      </c>
      <c r="F199" s="6" t="str">
        <f t="shared" si="12"/>
        <v>Cameron</v>
      </c>
      <c r="G199" s="6" t="str">
        <f t="shared" si="13"/>
        <v xml:space="preserve"> Belinda</v>
      </c>
    </row>
    <row r="200" spans="3:7" x14ac:dyDescent="0.45">
      <c r="C200" t="s">
        <v>746</v>
      </c>
      <c r="D200" t="s">
        <v>933</v>
      </c>
      <c r="E200">
        <v>25</v>
      </c>
      <c r="F200" s="6" t="str">
        <f t="shared" si="12"/>
        <v>Gibson</v>
      </c>
      <c r="G200" s="6" t="str">
        <f t="shared" si="13"/>
        <v xml:space="preserve"> James</v>
      </c>
    </row>
    <row r="201" spans="3:7" x14ac:dyDescent="0.45">
      <c r="C201" t="s">
        <v>744</v>
      </c>
      <c r="D201" t="s">
        <v>933</v>
      </c>
      <c r="E201">
        <v>29</v>
      </c>
      <c r="F201" s="6" t="str">
        <f t="shared" si="12"/>
        <v>Hill</v>
      </c>
      <c r="G201" s="6" t="str">
        <f t="shared" si="13"/>
        <v xml:space="preserve"> Luke</v>
      </c>
    </row>
    <row r="202" spans="3:7" x14ac:dyDescent="0.45">
      <c r="C202" t="s">
        <v>745</v>
      </c>
      <c r="D202" t="s">
        <v>933</v>
      </c>
      <c r="E202">
        <v>30</v>
      </c>
      <c r="F202" s="6" t="str">
        <f t="shared" si="12"/>
        <v>Carroll</v>
      </c>
      <c r="G202" s="6" t="str">
        <f t="shared" si="13"/>
        <v xml:space="preserve"> Jasmine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5EDE-DB9A-4170-82A6-BC94A7CF6036}">
  <dimension ref="A1:U27"/>
  <sheetViews>
    <sheetView workbookViewId="0"/>
  </sheetViews>
  <sheetFormatPr defaultRowHeight="16.5" x14ac:dyDescent="0.45"/>
  <sheetData>
    <row r="1" spans="1:21" x14ac:dyDescent="0.45">
      <c r="K1" s="11" t="s">
        <v>1023</v>
      </c>
      <c r="L1" s="11" t="s">
        <v>1024</v>
      </c>
      <c r="M1" s="11" t="s">
        <v>1023</v>
      </c>
      <c r="N1" s="11" t="s">
        <v>1025</v>
      </c>
      <c r="O1" s="11" t="s">
        <v>1831</v>
      </c>
    </row>
    <row r="2" spans="1:21" x14ac:dyDescent="0.45">
      <c r="A2" s="5" t="s">
        <v>88</v>
      </c>
      <c r="B2" t="s">
        <v>1023</v>
      </c>
      <c r="C2" t="s">
        <v>1024</v>
      </c>
      <c r="E2" t="s">
        <v>1023</v>
      </c>
      <c r="F2" t="s">
        <v>1025</v>
      </c>
      <c r="K2" t="s">
        <v>1026</v>
      </c>
      <c r="L2">
        <v>974</v>
      </c>
      <c r="M2" t="s">
        <v>1026</v>
      </c>
      <c r="N2">
        <v>1</v>
      </c>
      <c r="O2" s="12">
        <v>1</v>
      </c>
      <c r="P2" s="5" t="s">
        <v>155</v>
      </c>
      <c r="Q2" t="s">
        <v>1023</v>
      </c>
      <c r="R2" t="s">
        <v>1046</v>
      </c>
      <c r="T2" t="s">
        <v>1023</v>
      </c>
      <c r="U2" t="s">
        <v>1071</v>
      </c>
    </row>
    <row r="3" spans="1:21" x14ac:dyDescent="0.45">
      <c r="B3" t="s">
        <v>1026</v>
      </c>
      <c r="C3">
        <v>974</v>
      </c>
      <c r="E3" t="s">
        <v>1027</v>
      </c>
      <c r="F3">
        <v>4</v>
      </c>
      <c r="K3" t="s">
        <v>1028</v>
      </c>
      <c r="L3">
        <v>791</v>
      </c>
      <c r="O3" s="12">
        <v>0</v>
      </c>
      <c r="Q3" t="s">
        <v>1047</v>
      </c>
      <c r="R3">
        <v>448139099</v>
      </c>
      <c r="T3" t="s">
        <v>1072</v>
      </c>
      <c r="U3">
        <v>2011</v>
      </c>
    </row>
    <row r="4" spans="1:21" x14ac:dyDescent="0.45">
      <c r="B4" t="s">
        <v>1028</v>
      </c>
      <c r="C4">
        <v>791</v>
      </c>
      <c r="E4" t="s">
        <v>1026</v>
      </c>
      <c r="F4">
        <v>1</v>
      </c>
      <c r="K4" t="s">
        <v>1030</v>
      </c>
      <c r="L4">
        <v>715</v>
      </c>
      <c r="O4" s="12">
        <v>0</v>
      </c>
      <c r="Q4" t="s">
        <v>1048</v>
      </c>
      <c r="R4">
        <v>424088260</v>
      </c>
      <c r="T4" t="s">
        <v>1073</v>
      </c>
      <c r="U4">
        <v>2011</v>
      </c>
    </row>
    <row r="5" spans="1:21" x14ac:dyDescent="0.45">
      <c r="B5" t="s">
        <v>1030</v>
      </c>
      <c r="C5">
        <v>715</v>
      </c>
      <c r="E5" t="s">
        <v>1031</v>
      </c>
      <c r="F5">
        <v>4</v>
      </c>
      <c r="K5" t="s">
        <v>1033</v>
      </c>
      <c r="L5">
        <v>583</v>
      </c>
      <c r="M5" t="s">
        <v>1033</v>
      </c>
      <c r="N5">
        <v>2</v>
      </c>
      <c r="O5" s="12">
        <v>1</v>
      </c>
      <c r="Q5" t="s">
        <v>1049</v>
      </c>
      <c r="R5">
        <v>408992272</v>
      </c>
      <c r="T5" t="s">
        <v>1074</v>
      </c>
      <c r="U5">
        <v>2011</v>
      </c>
    </row>
    <row r="6" spans="1:21" x14ac:dyDescent="0.45">
      <c r="B6" t="s">
        <v>1033</v>
      </c>
      <c r="C6">
        <v>583</v>
      </c>
      <c r="E6" t="s">
        <v>1029</v>
      </c>
      <c r="F6">
        <v>5</v>
      </c>
      <c r="K6" t="s">
        <v>1034</v>
      </c>
      <c r="L6">
        <v>536</v>
      </c>
      <c r="M6" t="s">
        <v>1034</v>
      </c>
      <c r="N6">
        <v>4</v>
      </c>
      <c r="O6" s="12">
        <v>1</v>
      </c>
      <c r="Q6" t="s">
        <v>1050</v>
      </c>
      <c r="R6">
        <v>408010692</v>
      </c>
      <c r="T6" t="s">
        <v>1075</v>
      </c>
      <c r="U6">
        <v>2011</v>
      </c>
    </row>
    <row r="7" spans="1:21" x14ac:dyDescent="0.45">
      <c r="B7" t="s">
        <v>1034</v>
      </c>
      <c r="C7">
        <v>536</v>
      </c>
      <c r="E7" t="s">
        <v>1035</v>
      </c>
      <c r="F7">
        <v>5</v>
      </c>
      <c r="K7" t="s">
        <v>1036</v>
      </c>
      <c r="L7">
        <v>400</v>
      </c>
      <c r="O7" s="12">
        <v>0</v>
      </c>
      <c r="Q7" t="s">
        <v>1051</v>
      </c>
      <c r="R7">
        <v>393050114</v>
      </c>
      <c r="T7" t="s">
        <v>1076</v>
      </c>
      <c r="U7">
        <v>2012</v>
      </c>
    </row>
    <row r="8" spans="1:21" x14ac:dyDescent="0.45">
      <c r="B8" t="s">
        <v>1036</v>
      </c>
      <c r="C8">
        <v>400</v>
      </c>
      <c r="E8" t="s">
        <v>1033</v>
      </c>
      <c r="F8">
        <v>2</v>
      </c>
      <c r="K8" t="s">
        <v>1038</v>
      </c>
      <c r="L8">
        <v>397</v>
      </c>
      <c r="M8" t="s">
        <v>1038</v>
      </c>
      <c r="N8">
        <v>2</v>
      </c>
      <c r="O8" s="12">
        <v>1</v>
      </c>
      <c r="Q8" t="s">
        <v>1052</v>
      </c>
      <c r="R8">
        <v>381011219</v>
      </c>
      <c r="T8" t="s">
        <v>1077</v>
      </c>
      <c r="U8">
        <v>2012</v>
      </c>
    </row>
    <row r="9" spans="1:21" x14ac:dyDescent="0.45">
      <c r="B9" t="s">
        <v>1038</v>
      </c>
      <c r="C9">
        <v>397</v>
      </c>
      <c r="E9" t="s">
        <v>1038</v>
      </c>
      <c r="F9">
        <v>2</v>
      </c>
      <c r="K9" t="s">
        <v>1031</v>
      </c>
      <c r="L9">
        <v>293</v>
      </c>
      <c r="M9" t="s">
        <v>1031</v>
      </c>
      <c r="N9">
        <v>4</v>
      </c>
      <c r="O9" s="12">
        <v>1</v>
      </c>
      <c r="Q9" t="s">
        <v>1053</v>
      </c>
      <c r="R9">
        <v>368065385</v>
      </c>
      <c r="T9" t="s">
        <v>1078</v>
      </c>
      <c r="U9">
        <v>2012</v>
      </c>
    </row>
    <row r="10" spans="1:21" x14ac:dyDescent="0.45">
      <c r="B10" t="s">
        <v>1031</v>
      </c>
      <c r="C10">
        <v>293</v>
      </c>
      <c r="E10" t="s">
        <v>1032</v>
      </c>
      <c r="F10">
        <v>2</v>
      </c>
      <c r="K10" t="s">
        <v>1039</v>
      </c>
      <c r="L10">
        <v>189</v>
      </c>
      <c r="M10" t="s">
        <v>1039</v>
      </c>
      <c r="N10">
        <v>4</v>
      </c>
      <c r="O10" s="12">
        <v>1</v>
      </c>
      <c r="Q10" t="s">
        <v>1054</v>
      </c>
      <c r="R10">
        <v>352390543</v>
      </c>
      <c r="T10" t="s">
        <v>1079</v>
      </c>
      <c r="U10">
        <v>2012</v>
      </c>
    </row>
    <row r="11" spans="1:21" x14ac:dyDescent="0.45">
      <c r="B11" t="s">
        <v>1039</v>
      </c>
      <c r="C11">
        <v>189</v>
      </c>
      <c r="E11" t="s">
        <v>1040</v>
      </c>
      <c r="F11">
        <v>2</v>
      </c>
      <c r="K11" t="s">
        <v>1041</v>
      </c>
      <c r="L11">
        <v>131</v>
      </c>
      <c r="O11" s="12">
        <v>0</v>
      </c>
      <c r="Q11" t="s">
        <v>1055</v>
      </c>
      <c r="R11">
        <v>304360277</v>
      </c>
      <c r="T11" t="s">
        <v>1080</v>
      </c>
      <c r="U11">
        <v>2012</v>
      </c>
    </row>
    <row r="12" spans="1:21" x14ac:dyDescent="0.45">
      <c r="B12" t="s">
        <v>1041</v>
      </c>
      <c r="C12">
        <v>131</v>
      </c>
      <c r="E12" t="s">
        <v>1034</v>
      </c>
      <c r="F12">
        <v>4</v>
      </c>
      <c r="K12" t="s">
        <v>1042</v>
      </c>
      <c r="L12">
        <v>107</v>
      </c>
      <c r="O12" s="12">
        <v>0</v>
      </c>
      <c r="Q12" t="s">
        <v>1056</v>
      </c>
      <c r="R12">
        <v>303003568</v>
      </c>
      <c r="T12" t="s">
        <v>1081</v>
      </c>
      <c r="U12">
        <v>2012</v>
      </c>
    </row>
    <row r="13" spans="1:21" x14ac:dyDescent="0.45">
      <c r="B13" t="s">
        <v>1042</v>
      </c>
      <c r="C13">
        <v>107</v>
      </c>
      <c r="E13" t="s">
        <v>1037</v>
      </c>
      <c r="F13">
        <v>5</v>
      </c>
      <c r="Q13" t="s">
        <v>1057</v>
      </c>
      <c r="R13">
        <v>292324737</v>
      </c>
      <c r="T13" t="s">
        <v>1065</v>
      </c>
      <c r="U13">
        <v>2012</v>
      </c>
    </row>
    <row r="14" spans="1:21" x14ac:dyDescent="0.45">
      <c r="E14" t="s">
        <v>1043</v>
      </c>
      <c r="F14">
        <v>1</v>
      </c>
      <c r="Q14" t="s">
        <v>1058</v>
      </c>
      <c r="R14">
        <v>291045518</v>
      </c>
      <c r="T14" t="s">
        <v>1082</v>
      </c>
      <c r="U14">
        <v>2013</v>
      </c>
    </row>
    <row r="15" spans="1:21" x14ac:dyDescent="0.45">
      <c r="E15" t="s">
        <v>1039</v>
      </c>
      <c r="F15">
        <v>4</v>
      </c>
      <c r="Q15" t="s">
        <v>1059</v>
      </c>
      <c r="R15">
        <v>281287133</v>
      </c>
      <c r="T15" t="s">
        <v>1049</v>
      </c>
      <c r="U15">
        <v>2013</v>
      </c>
    </row>
    <row r="16" spans="1:21" x14ac:dyDescent="0.45">
      <c r="Q16" t="s">
        <v>1060</v>
      </c>
      <c r="R16">
        <v>271814796</v>
      </c>
      <c r="T16" t="s">
        <v>1083</v>
      </c>
      <c r="U16">
        <v>2013</v>
      </c>
    </row>
    <row r="17" spans="17:21" x14ac:dyDescent="0.45">
      <c r="Q17" t="s">
        <v>1061</v>
      </c>
      <c r="R17">
        <v>262030663</v>
      </c>
      <c r="T17" t="s">
        <v>1084</v>
      </c>
      <c r="U17">
        <v>2013</v>
      </c>
    </row>
    <row r="18" spans="17:21" x14ac:dyDescent="0.45">
      <c r="Q18" t="s">
        <v>1062</v>
      </c>
      <c r="R18">
        <v>257397516</v>
      </c>
      <c r="T18" t="s">
        <v>1085</v>
      </c>
      <c r="U18">
        <v>2013</v>
      </c>
    </row>
    <row r="19" spans="17:21" x14ac:dyDescent="0.45">
      <c r="Q19" t="s">
        <v>1063</v>
      </c>
      <c r="R19">
        <v>241063875</v>
      </c>
      <c r="T19" t="s">
        <v>1060</v>
      </c>
      <c r="U19">
        <v>2013</v>
      </c>
    </row>
    <row r="20" spans="17:21" x14ac:dyDescent="0.45">
      <c r="Q20" t="s">
        <v>1064</v>
      </c>
      <c r="R20">
        <v>238679850</v>
      </c>
      <c r="T20" t="s">
        <v>1086</v>
      </c>
      <c r="U20">
        <v>2013</v>
      </c>
    </row>
    <row r="21" spans="17:21" x14ac:dyDescent="0.45">
      <c r="Q21" t="s">
        <v>1065</v>
      </c>
      <c r="R21">
        <v>237282182</v>
      </c>
      <c r="T21" t="s">
        <v>1087</v>
      </c>
      <c r="U21">
        <v>2013</v>
      </c>
    </row>
    <row r="22" spans="17:21" x14ac:dyDescent="0.45">
      <c r="Q22" t="s">
        <v>1066</v>
      </c>
      <c r="R22">
        <v>234770996</v>
      </c>
      <c r="T22" t="s">
        <v>1066</v>
      </c>
      <c r="U22">
        <v>2013</v>
      </c>
    </row>
    <row r="23" spans="17:21" x14ac:dyDescent="0.45">
      <c r="Q23" t="s">
        <v>1067</v>
      </c>
      <c r="R23">
        <v>228778661</v>
      </c>
    </row>
    <row r="24" spans="17:21" x14ac:dyDescent="0.45">
      <c r="Q24" t="s">
        <v>869</v>
      </c>
      <c r="R24">
        <v>218665740</v>
      </c>
    </row>
    <row r="25" spans="17:21" x14ac:dyDescent="0.45">
      <c r="Q25" t="s">
        <v>1068</v>
      </c>
      <c r="R25">
        <v>216391482</v>
      </c>
    </row>
    <row r="26" spans="17:21" x14ac:dyDescent="0.45">
      <c r="Q26" t="s">
        <v>1069</v>
      </c>
      <c r="R26">
        <v>209837675</v>
      </c>
    </row>
    <row r="27" spans="17:21" x14ac:dyDescent="0.45">
      <c r="Q27" t="s">
        <v>1070</v>
      </c>
      <c r="R27">
        <v>209397903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C66A-6ECF-4AF5-8EDF-4BAB99E5E1DC}">
  <dimension ref="B1:V27"/>
  <sheetViews>
    <sheetView showGridLines="0" topLeftCell="G1" workbookViewId="0">
      <selection activeCell="L1" sqref="L1"/>
    </sheetView>
  </sheetViews>
  <sheetFormatPr defaultRowHeight="16.5" x14ac:dyDescent="0.45"/>
  <cols>
    <col min="1" max="1" width="3.5" customWidth="1"/>
    <col min="2" max="2" width="3.33203125" bestFit="1" customWidth="1"/>
    <col min="3" max="3" width="17.33203125" bestFit="1" customWidth="1"/>
    <col min="4" max="4" width="14.33203125" bestFit="1" customWidth="1"/>
    <col min="6" max="6" width="17.58203125" bestFit="1" customWidth="1"/>
    <col min="7" max="7" width="9.75" bestFit="1" customWidth="1"/>
    <col min="12" max="12" width="16.5" bestFit="1" customWidth="1"/>
    <col min="14" max="14" width="16.75" bestFit="1" customWidth="1"/>
    <col min="16" max="16" width="9.08203125" bestFit="1" customWidth="1"/>
    <col min="17" max="17" width="3.33203125" bestFit="1" customWidth="1"/>
    <col min="18" max="18" width="38.08203125" bestFit="1" customWidth="1"/>
    <col min="19" max="19" width="15.33203125" bestFit="1" customWidth="1"/>
    <col min="21" max="21" width="38.25" bestFit="1" customWidth="1"/>
    <col min="22" max="22" width="4.83203125" bestFit="1" customWidth="1"/>
  </cols>
  <sheetData>
    <row r="1" spans="2:22" x14ac:dyDescent="0.45">
      <c r="L1" s="11" t="s">
        <v>1023</v>
      </c>
      <c r="M1" s="11" t="s">
        <v>1024</v>
      </c>
      <c r="N1" s="11" t="s">
        <v>1023</v>
      </c>
      <c r="O1" s="11" t="s">
        <v>1025</v>
      </c>
      <c r="P1" s="11" t="s">
        <v>1831</v>
      </c>
    </row>
    <row r="2" spans="2:22" x14ac:dyDescent="0.45">
      <c r="B2" s="5" t="s">
        <v>88</v>
      </c>
      <c r="C2" t="s">
        <v>1023</v>
      </c>
      <c r="D2" t="s">
        <v>1024</v>
      </c>
      <c r="F2" t="s">
        <v>1023</v>
      </c>
      <c r="G2" t="s">
        <v>1025</v>
      </c>
      <c r="L2" t="s">
        <v>1026</v>
      </c>
      <c r="M2">
        <v>974</v>
      </c>
      <c r="N2" t="s">
        <v>1026</v>
      </c>
      <c r="O2">
        <v>1</v>
      </c>
      <c r="P2" s="12">
        <v>1</v>
      </c>
      <c r="Q2" s="5" t="s">
        <v>155</v>
      </c>
      <c r="R2" t="s">
        <v>1023</v>
      </c>
      <c r="S2" t="s">
        <v>1046</v>
      </c>
      <c r="U2" t="s">
        <v>1023</v>
      </c>
      <c r="V2" t="s">
        <v>1071</v>
      </c>
    </row>
    <row r="3" spans="2:22" x14ac:dyDescent="0.45">
      <c r="C3" t="s">
        <v>1026</v>
      </c>
      <c r="D3">
        <v>974</v>
      </c>
      <c r="F3" t="s">
        <v>1027</v>
      </c>
      <c r="G3">
        <v>4</v>
      </c>
      <c r="L3" t="s">
        <v>1028</v>
      </c>
      <c r="M3">
        <v>791</v>
      </c>
      <c r="N3" t="s">
        <v>1029</v>
      </c>
      <c r="O3">
        <v>5</v>
      </c>
      <c r="P3" s="12">
        <v>0.65333333333333321</v>
      </c>
      <c r="R3" t="s">
        <v>1047</v>
      </c>
      <c r="S3">
        <v>448139099</v>
      </c>
      <c r="U3" t="s">
        <v>1072</v>
      </c>
      <c r="V3">
        <v>2011</v>
      </c>
    </row>
    <row r="4" spans="2:22" x14ac:dyDescent="0.45">
      <c r="C4" t="s">
        <v>1028</v>
      </c>
      <c r="D4">
        <v>791</v>
      </c>
      <c r="F4" t="s">
        <v>1026</v>
      </c>
      <c r="G4">
        <v>1</v>
      </c>
      <c r="L4" t="s">
        <v>1030</v>
      </c>
      <c r="M4">
        <v>715</v>
      </c>
      <c r="N4" t="s">
        <v>1032</v>
      </c>
      <c r="O4">
        <v>2</v>
      </c>
      <c r="P4" s="12">
        <v>0.61904761904761907</v>
      </c>
      <c r="R4" t="s">
        <v>1048</v>
      </c>
      <c r="S4">
        <v>424088260</v>
      </c>
      <c r="U4" t="s">
        <v>1073</v>
      </c>
      <c r="V4">
        <v>2011</v>
      </c>
    </row>
    <row r="5" spans="2:22" x14ac:dyDescent="0.45">
      <c r="C5" t="s">
        <v>1030</v>
      </c>
      <c r="D5">
        <v>715</v>
      </c>
      <c r="F5" t="s">
        <v>1031</v>
      </c>
      <c r="G5">
        <v>4</v>
      </c>
      <c r="L5" t="s">
        <v>1033</v>
      </c>
      <c r="M5">
        <v>583</v>
      </c>
      <c r="N5" t="s">
        <v>1033</v>
      </c>
      <c r="O5">
        <v>2</v>
      </c>
      <c r="P5" s="12">
        <v>1</v>
      </c>
      <c r="R5" t="s">
        <v>1049</v>
      </c>
      <c r="S5">
        <v>408992272</v>
      </c>
      <c r="U5" t="s">
        <v>1074</v>
      </c>
      <c r="V5">
        <v>2011</v>
      </c>
    </row>
    <row r="6" spans="2:22" x14ac:dyDescent="0.45">
      <c r="C6" t="s">
        <v>1033</v>
      </c>
      <c r="D6">
        <v>583</v>
      </c>
      <c r="F6" t="s">
        <v>1029</v>
      </c>
      <c r="G6">
        <v>5</v>
      </c>
      <c r="L6" t="s">
        <v>1034</v>
      </c>
      <c r="M6">
        <v>536</v>
      </c>
      <c r="N6" t="s">
        <v>1034</v>
      </c>
      <c r="O6">
        <v>4</v>
      </c>
      <c r="P6" s="12">
        <v>1</v>
      </c>
      <c r="R6" t="s">
        <v>1050</v>
      </c>
      <c r="S6">
        <v>408010692</v>
      </c>
      <c r="U6" t="s">
        <v>1075</v>
      </c>
      <c r="V6">
        <v>2011</v>
      </c>
    </row>
    <row r="7" spans="2:22" x14ac:dyDescent="0.45">
      <c r="C7" t="s">
        <v>1034</v>
      </c>
      <c r="D7">
        <v>536</v>
      </c>
      <c r="F7" t="s">
        <v>1035</v>
      </c>
      <c r="G7">
        <v>5</v>
      </c>
      <c r="L7" t="s">
        <v>1036</v>
      </c>
      <c r="M7">
        <v>400</v>
      </c>
      <c r="N7" t="s">
        <v>1037</v>
      </c>
      <c r="O7">
        <v>5</v>
      </c>
      <c r="P7" s="12">
        <v>0.95</v>
      </c>
      <c r="R7" t="s">
        <v>1051</v>
      </c>
      <c r="S7">
        <v>393050114</v>
      </c>
      <c r="U7" t="s">
        <v>1076</v>
      </c>
      <c r="V7">
        <v>2012</v>
      </c>
    </row>
    <row r="8" spans="2:22" x14ac:dyDescent="0.45">
      <c r="C8" t="s">
        <v>1036</v>
      </c>
      <c r="D8">
        <v>400</v>
      </c>
      <c r="F8" t="s">
        <v>1033</v>
      </c>
      <c r="G8">
        <v>2</v>
      </c>
      <c r="L8" t="s">
        <v>1038</v>
      </c>
      <c r="M8">
        <v>397</v>
      </c>
      <c r="N8" t="s">
        <v>1038</v>
      </c>
      <c r="O8">
        <v>2</v>
      </c>
      <c r="P8" s="12">
        <v>1</v>
      </c>
      <c r="R8" t="s">
        <v>1052</v>
      </c>
      <c r="S8">
        <v>381011219</v>
      </c>
      <c r="U8" t="s">
        <v>1077</v>
      </c>
      <c r="V8">
        <v>2012</v>
      </c>
    </row>
    <row r="9" spans="2:22" x14ac:dyDescent="0.45">
      <c r="C9" t="s">
        <v>1038</v>
      </c>
      <c r="D9">
        <v>397</v>
      </c>
      <c r="F9" t="s">
        <v>1038</v>
      </c>
      <c r="G9">
        <v>2</v>
      </c>
      <c r="L9" t="s">
        <v>1031</v>
      </c>
      <c r="M9">
        <v>293</v>
      </c>
      <c r="N9" t="s">
        <v>1031</v>
      </c>
      <c r="O9">
        <v>4</v>
      </c>
      <c r="P9" s="12">
        <v>1</v>
      </c>
      <c r="R9" t="s">
        <v>1053</v>
      </c>
      <c r="S9">
        <v>368065385</v>
      </c>
      <c r="U9" t="s">
        <v>1078</v>
      </c>
      <c r="V9">
        <v>2012</v>
      </c>
    </row>
    <row r="10" spans="2:22" x14ac:dyDescent="0.45">
      <c r="C10" t="s">
        <v>1031</v>
      </c>
      <c r="D10">
        <v>293</v>
      </c>
      <c r="F10" t="s">
        <v>1032</v>
      </c>
      <c r="G10">
        <v>2</v>
      </c>
      <c r="L10" t="s">
        <v>1039</v>
      </c>
      <c r="M10">
        <v>189</v>
      </c>
      <c r="N10" t="s">
        <v>1039</v>
      </c>
      <c r="O10">
        <v>4</v>
      </c>
      <c r="P10" s="12">
        <v>1</v>
      </c>
      <c r="R10" t="s">
        <v>1054</v>
      </c>
      <c r="S10">
        <v>352390543</v>
      </c>
      <c r="U10" t="s">
        <v>1079</v>
      </c>
      <c r="V10">
        <v>2012</v>
      </c>
    </row>
    <row r="11" spans="2:22" x14ac:dyDescent="0.45">
      <c r="C11" t="s">
        <v>1039</v>
      </c>
      <c r="D11">
        <v>189</v>
      </c>
      <c r="F11" t="s">
        <v>1040</v>
      </c>
      <c r="G11">
        <v>2</v>
      </c>
      <c r="L11" t="s">
        <v>1041</v>
      </c>
      <c r="M11">
        <v>131</v>
      </c>
      <c r="N11" t="s">
        <v>1040</v>
      </c>
      <c r="O11">
        <v>2</v>
      </c>
      <c r="P11" s="12">
        <v>0.97432429970350665</v>
      </c>
      <c r="R11" t="s">
        <v>1055</v>
      </c>
      <c r="S11">
        <v>304360277</v>
      </c>
      <c r="U11" t="s">
        <v>1080</v>
      </c>
      <c r="V11">
        <v>2012</v>
      </c>
    </row>
    <row r="12" spans="2:22" x14ac:dyDescent="0.45">
      <c r="C12" t="s">
        <v>1041</v>
      </c>
      <c r="D12">
        <v>131</v>
      </c>
      <c r="F12" t="s">
        <v>1034</v>
      </c>
      <c r="G12">
        <v>4</v>
      </c>
      <c r="L12" t="s">
        <v>1042</v>
      </c>
      <c r="M12">
        <v>107</v>
      </c>
      <c r="N12" t="s">
        <v>1043</v>
      </c>
      <c r="O12">
        <v>1</v>
      </c>
      <c r="P12" s="12">
        <v>0.61904761904761907</v>
      </c>
      <c r="R12" t="s">
        <v>1056</v>
      </c>
      <c r="S12">
        <v>303003568</v>
      </c>
      <c r="U12" t="s">
        <v>1081</v>
      </c>
      <c r="V12">
        <v>2012</v>
      </c>
    </row>
    <row r="13" spans="2:22" x14ac:dyDescent="0.45">
      <c r="C13" t="s">
        <v>1042</v>
      </c>
      <c r="D13">
        <v>107</v>
      </c>
      <c r="F13" t="s">
        <v>1037</v>
      </c>
      <c r="G13">
        <v>5</v>
      </c>
      <c r="R13" t="s">
        <v>1057</v>
      </c>
      <c r="S13">
        <v>292324737</v>
      </c>
      <c r="U13" t="s">
        <v>1065</v>
      </c>
      <c r="V13">
        <v>2012</v>
      </c>
    </row>
    <row r="14" spans="2:22" x14ac:dyDescent="0.45">
      <c r="F14" t="s">
        <v>1043</v>
      </c>
      <c r="G14">
        <v>1</v>
      </c>
      <c r="R14" t="s">
        <v>1058</v>
      </c>
      <c r="S14">
        <v>291045518</v>
      </c>
      <c r="U14" t="s">
        <v>1082</v>
      </c>
      <c r="V14">
        <v>2013</v>
      </c>
    </row>
    <row r="15" spans="2:22" x14ac:dyDescent="0.45">
      <c r="F15" t="s">
        <v>1039</v>
      </c>
      <c r="G15">
        <v>4</v>
      </c>
      <c r="R15" t="s">
        <v>1059</v>
      </c>
      <c r="S15">
        <v>281287133</v>
      </c>
      <c r="U15" t="s">
        <v>1049</v>
      </c>
      <c r="V15">
        <v>2013</v>
      </c>
    </row>
    <row r="16" spans="2:22" x14ac:dyDescent="0.45">
      <c r="R16" t="s">
        <v>1060</v>
      </c>
      <c r="S16">
        <v>271814796</v>
      </c>
      <c r="U16" t="s">
        <v>1083</v>
      </c>
      <c r="V16">
        <v>2013</v>
      </c>
    </row>
    <row r="17" spans="18:22" x14ac:dyDescent="0.45">
      <c r="R17" t="s">
        <v>1061</v>
      </c>
      <c r="S17">
        <v>262030663</v>
      </c>
      <c r="U17" t="s">
        <v>1084</v>
      </c>
      <c r="V17">
        <v>2013</v>
      </c>
    </row>
    <row r="18" spans="18:22" x14ac:dyDescent="0.45">
      <c r="R18" t="s">
        <v>1062</v>
      </c>
      <c r="S18">
        <v>257397516</v>
      </c>
      <c r="U18" t="s">
        <v>1085</v>
      </c>
      <c r="V18">
        <v>2013</v>
      </c>
    </row>
    <row r="19" spans="18:22" x14ac:dyDescent="0.45">
      <c r="R19" t="s">
        <v>1063</v>
      </c>
      <c r="S19">
        <v>241063875</v>
      </c>
      <c r="U19" t="s">
        <v>1060</v>
      </c>
      <c r="V19">
        <v>2013</v>
      </c>
    </row>
    <row r="20" spans="18:22" x14ac:dyDescent="0.45">
      <c r="R20" t="s">
        <v>1064</v>
      </c>
      <c r="S20">
        <v>238679850</v>
      </c>
      <c r="U20" t="s">
        <v>1086</v>
      </c>
      <c r="V20">
        <v>2013</v>
      </c>
    </row>
    <row r="21" spans="18:22" x14ac:dyDescent="0.45">
      <c r="R21" t="s">
        <v>1065</v>
      </c>
      <c r="S21">
        <v>237282182</v>
      </c>
      <c r="U21" t="s">
        <v>1087</v>
      </c>
      <c r="V21">
        <v>2013</v>
      </c>
    </row>
    <row r="22" spans="18:22" x14ac:dyDescent="0.45">
      <c r="R22" t="s">
        <v>1066</v>
      </c>
      <c r="S22">
        <v>234770996</v>
      </c>
      <c r="U22" t="s">
        <v>1066</v>
      </c>
      <c r="V22">
        <v>2013</v>
      </c>
    </row>
    <row r="23" spans="18:22" x14ac:dyDescent="0.45">
      <c r="R23" t="s">
        <v>1067</v>
      </c>
      <c r="S23">
        <v>228778661</v>
      </c>
    </row>
    <row r="24" spans="18:22" x14ac:dyDescent="0.45">
      <c r="R24" t="s">
        <v>869</v>
      </c>
      <c r="S24">
        <v>218665740</v>
      </c>
    </row>
    <row r="25" spans="18:22" x14ac:dyDescent="0.45">
      <c r="R25" t="s">
        <v>1068</v>
      </c>
      <c r="S25">
        <v>216391482</v>
      </c>
    </row>
    <row r="26" spans="18:22" x14ac:dyDescent="0.45">
      <c r="R26" t="s">
        <v>1069</v>
      </c>
      <c r="S26">
        <v>209837675</v>
      </c>
    </row>
    <row r="27" spans="18:22" x14ac:dyDescent="0.45">
      <c r="R27" t="s">
        <v>1070</v>
      </c>
      <c r="S27">
        <v>209397903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6827-06F6-4345-B2FE-FA5F581FB74E}">
  <dimension ref="A1:B111"/>
  <sheetViews>
    <sheetView workbookViewId="0">
      <selection activeCell="D6" sqref="D6"/>
    </sheetView>
  </sheetViews>
  <sheetFormatPr defaultRowHeight="16.5" x14ac:dyDescent="0.45"/>
  <cols>
    <col min="1" max="1" width="14.25" bestFit="1" customWidth="1"/>
    <col min="2" max="2" width="16.08203125" bestFit="1" customWidth="1"/>
  </cols>
  <sheetData>
    <row r="1" spans="1:2" s="16" customFormat="1" ht="14" x14ac:dyDescent="0.3">
      <c r="A1" s="16" t="s">
        <v>6558</v>
      </c>
    </row>
    <row r="3" spans="1:2" x14ac:dyDescent="0.45">
      <c r="A3" s="14" t="s">
        <v>6446</v>
      </c>
      <c r="B3" t="s">
        <v>6555</v>
      </c>
    </row>
    <row r="4" spans="1:2" x14ac:dyDescent="0.45">
      <c r="A4" s="1" t="s">
        <v>6447</v>
      </c>
      <c r="B4" s="13">
        <v>1</v>
      </c>
    </row>
    <row r="5" spans="1:2" x14ac:dyDescent="0.45">
      <c r="A5" s="1" t="s">
        <v>6448</v>
      </c>
      <c r="B5" s="13">
        <v>1</v>
      </c>
    </row>
    <row r="6" spans="1:2" x14ac:dyDescent="0.45">
      <c r="A6" s="1" t="s">
        <v>6449</v>
      </c>
      <c r="B6" s="13">
        <v>45</v>
      </c>
    </row>
    <row r="7" spans="1:2" x14ac:dyDescent="0.45">
      <c r="A7" s="1" t="s">
        <v>6450</v>
      </c>
      <c r="B7" s="13">
        <v>1</v>
      </c>
    </row>
    <row r="8" spans="1:2" x14ac:dyDescent="0.45">
      <c r="A8" s="1" t="s">
        <v>6451</v>
      </c>
      <c r="B8" s="13">
        <v>1</v>
      </c>
    </row>
    <row r="9" spans="1:2" x14ac:dyDescent="0.45">
      <c r="A9" s="1" t="s">
        <v>6452</v>
      </c>
      <c r="B9" s="13">
        <v>1</v>
      </c>
    </row>
    <row r="10" spans="1:2" x14ac:dyDescent="0.45">
      <c r="A10" s="1" t="s">
        <v>6453</v>
      </c>
      <c r="B10" s="13">
        <v>1</v>
      </c>
    </row>
    <row r="11" spans="1:2" x14ac:dyDescent="0.45">
      <c r="A11" s="1" t="s">
        <v>6454</v>
      </c>
      <c r="B11" s="13">
        <v>1</v>
      </c>
    </row>
    <row r="12" spans="1:2" x14ac:dyDescent="0.45">
      <c r="A12" s="1" t="s">
        <v>6455</v>
      </c>
      <c r="B12" s="13">
        <v>1</v>
      </c>
    </row>
    <row r="13" spans="1:2" x14ac:dyDescent="0.45">
      <c r="A13" s="1" t="s">
        <v>6456</v>
      </c>
      <c r="B13" s="13">
        <v>1</v>
      </c>
    </row>
    <row r="14" spans="1:2" x14ac:dyDescent="0.45">
      <c r="A14" s="1" t="s">
        <v>6457</v>
      </c>
      <c r="B14" s="13">
        <v>1</v>
      </c>
    </row>
    <row r="15" spans="1:2" x14ac:dyDescent="0.45">
      <c r="A15" s="1" t="s">
        <v>6458</v>
      </c>
      <c r="B15" s="13">
        <v>1</v>
      </c>
    </row>
    <row r="16" spans="1:2" x14ac:dyDescent="0.45">
      <c r="A16" s="1" t="s">
        <v>6459</v>
      </c>
      <c r="B16" s="13">
        <v>1</v>
      </c>
    </row>
    <row r="17" spans="1:2" x14ac:dyDescent="0.45">
      <c r="A17" s="1" t="s">
        <v>6460</v>
      </c>
      <c r="B17" s="13">
        <v>1</v>
      </c>
    </row>
    <row r="18" spans="1:2" x14ac:dyDescent="0.45">
      <c r="A18" s="1" t="s">
        <v>6461</v>
      </c>
      <c r="B18" s="13">
        <v>1</v>
      </c>
    </row>
    <row r="19" spans="1:2" x14ac:dyDescent="0.45">
      <c r="A19" s="1" t="s">
        <v>6462</v>
      </c>
      <c r="B19" s="13">
        <v>1</v>
      </c>
    </row>
    <row r="20" spans="1:2" x14ac:dyDescent="0.45">
      <c r="A20" s="1" t="s">
        <v>6463</v>
      </c>
      <c r="B20" s="13">
        <v>1</v>
      </c>
    </row>
    <row r="21" spans="1:2" x14ac:dyDescent="0.45">
      <c r="A21" s="1" t="s">
        <v>6464</v>
      </c>
      <c r="B21" s="13">
        <v>1</v>
      </c>
    </row>
    <row r="22" spans="1:2" x14ac:dyDescent="0.45">
      <c r="A22" s="1" t="s">
        <v>6465</v>
      </c>
      <c r="B22" s="13">
        <v>1</v>
      </c>
    </row>
    <row r="23" spans="1:2" x14ac:dyDescent="0.45">
      <c r="A23" s="1" t="s">
        <v>6466</v>
      </c>
      <c r="B23" s="13">
        <v>1</v>
      </c>
    </row>
    <row r="24" spans="1:2" x14ac:dyDescent="0.45">
      <c r="A24" s="1" t="s">
        <v>6467</v>
      </c>
      <c r="B24" s="13">
        <v>1</v>
      </c>
    </row>
    <row r="25" spans="1:2" x14ac:dyDescent="0.45">
      <c r="A25" s="1" t="s">
        <v>6468</v>
      </c>
      <c r="B25" s="13">
        <v>59</v>
      </c>
    </row>
    <row r="26" spans="1:2" x14ac:dyDescent="0.45">
      <c r="A26" s="1" t="s">
        <v>6469</v>
      </c>
      <c r="B26" s="13">
        <v>1</v>
      </c>
    </row>
    <row r="27" spans="1:2" x14ac:dyDescent="0.45">
      <c r="A27" s="1" t="s">
        <v>6470</v>
      </c>
      <c r="B27" s="13">
        <v>1</v>
      </c>
    </row>
    <row r="28" spans="1:2" x14ac:dyDescent="0.45">
      <c r="A28" s="1" t="s">
        <v>6471</v>
      </c>
      <c r="B28" s="13">
        <v>1</v>
      </c>
    </row>
    <row r="29" spans="1:2" x14ac:dyDescent="0.45">
      <c r="A29" s="1" t="s">
        <v>6472</v>
      </c>
      <c r="B29" s="13">
        <v>1</v>
      </c>
    </row>
    <row r="30" spans="1:2" x14ac:dyDescent="0.45">
      <c r="A30" s="1" t="s">
        <v>6473</v>
      </c>
      <c r="B30" s="13">
        <v>1</v>
      </c>
    </row>
    <row r="31" spans="1:2" x14ac:dyDescent="0.45">
      <c r="A31" s="1" t="s">
        <v>6474</v>
      </c>
      <c r="B31" s="13">
        <v>1</v>
      </c>
    </row>
    <row r="32" spans="1:2" x14ac:dyDescent="0.45">
      <c r="A32" s="1" t="s">
        <v>6475</v>
      </c>
      <c r="B32" s="13">
        <v>1</v>
      </c>
    </row>
    <row r="33" spans="1:2" x14ac:dyDescent="0.45">
      <c r="A33" s="1" t="s">
        <v>6476</v>
      </c>
      <c r="B33" s="13">
        <v>1</v>
      </c>
    </row>
    <row r="34" spans="1:2" x14ac:dyDescent="0.45">
      <c r="A34" s="1" t="s">
        <v>6477</v>
      </c>
      <c r="B34" s="13">
        <v>1</v>
      </c>
    </row>
    <row r="35" spans="1:2" x14ac:dyDescent="0.45">
      <c r="A35" s="1" t="s">
        <v>6478</v>
      </c>
      <c r="B35" s="13">
        <v>1</v>
      </c>
    </row>
    <row r="36" spans="1:2" x14ac:dyDescent="0.45">
      <c r="A36" s="1" t="s">
        <v>6479</v>
      </c>
      <c r="B36" s="13">
        <v>1</v>
      </c>
    </row>
    <row r="37" spans="1:2" x14ac:dyDescent="0.45">
      <c r="A37" s="1" t="s">
        <v>6480</v>
      </c>
      <c r="B37" s="13">
        <v>1</v>
      </c>
    </row>
    <row r="38" spans="1:2" x14ac:dyDescent="0.45">
      <c r="A38" s="1" t="s">
        <v>6481</v>
      </c>
      <c r="B38" s="13">
        <v>1</v>
      </c>
    </row>
    <row r="39" spans="1:2" x14ac:dyDescent="0.45">
      <c r="A39" s="1" t="s">
        <v>6482</v>
      </c>
      <c r="B39" s="13">
        <v>1</v>
      </c>
    </row>
    <row r="40" spans="1:2" x14ac:dyDescent="0.45">
      <c r="A40" s="1" t="s">
        <v>6483</v>
      </c>
      <c r="B40" s="13">
        <v>1</v>
      </c>
    </row>
    <row r="41" spans="1:2" x14ac:dyDescent="0.45">
      <c r="A41" s="1" t="s">
        <v>6484</v>
      </c>
      <c r="B41" s="13">
        <v>1</v>
      </c>
    </row>
    <row r="42" spans="1:2" x14ac:dyDescent="0.45">
      <c r="A42" s="1" t="s">
        <v>6485</v>
      </c>
      <c r="B42" s="13">
        <v>48</v>
      </c>
    </row>
    <row r="43" spans="1:2" x14ac:dyDescent="0.45">
      <c r="A43" s="1" t="s">
        <v>6486</v>
      </c>
      <c r="B43" s="13">
        <v>1</v>
      </c>
    </row>
    <row r="44" spans="1:2" x14ac:dyDescent="0.45">
      <c r="A44" s="1" t="s">
        <v>6487</v>
      </c>
      <c r="B44" s="13">
        <v>1</v>
      </c>
    </row>
    <row r="45" spans="1:2" x14ac:dyDescent="0.45">
      <c r="A45" s="1" t="s">
        <v>6488</v>
      </c>
      <c r="B45" s="13">
        <v>1</v>
      </c>
    </row>
    <row r="46" spans="1:2" x14ac:dyDescent="0.45">
      <c r="A46" s="1" t="s">
        <v>6489</v>
      </c>
      <c r="B46" s="13">
        <v>1</v>
      </c>
    </row>
    <row r="47" spans="1:2" x14ac:dyDescent="0.45">
      <c r="A47" s="1" t="s">
        <v>6490</v>
      </c>
      <c r="B47" s="13">
        <v>1</v>
      </c>
    </row>
    <row r="48" spans="1:2" x14ac:dyDescent="0.45">
      <c r="A48" s="1" t="s">
        <v>6491</v>
      </c>
      <c r="B48" s="13">
        <v>1</v>
      </c>
    </row>
    <row r="49" spans="1:2" x14ac:dyDescent="0.45">
      <c r="A49" s="1" t="s">
        <v>6492</v>
      </c>
      <c r="B49" s="13">
        <v>1</v>
      </c>
    </row>
    <row r="50" spans="1:2" x14ac:dyDescent="0.45">
      <c r="A50" s="1" t="s">
        <v>6493</v>
      </c>
      <c r="B50" s="13">
        <v>1</v>
      </c>
    </row>
    <row r="51" spans="1:2" x14ac:dyDescent="0.45">
      <c r="A51" s="1" t="s">
        <v>6494</v>
      </c>
      <c r="B51" s="13">
        <v>49</v>
      </c>
    </row>
    <row r="52" spans="1:2" x14ac:dyDescent="0.45">
      <c r="A52" s="1" t="s">
        <v>6495</v>
      </c>
      <c r="B52" s="13">
        <v>1</v>
      </c>
    </row>
    <row r="53" spans="1:2" x14ac:dyDescent="0.45">
      <c r="A53" s="1" t="s">
        <v>6496</v>
      </c>
      <c r="B53" s="13">
        <v>1</v>
      </c>
    </row>
    <row r="54" spans="1:2" x14ac:dyDescent="0.45">
      <c r="A54" s="1" t="s">
        <v>6497</v>
      </c>
      <c r="B54" s="13">
        <v>1</v>
      </c>
    </row>
    <row r="55" spans="1:2" x14ac:dyDescent="0.45">
      <c r="A55" s="1" t="s">
        <v>6498</v>
      </c>
      <c r="B55" s="13">
        <v>1</v>
      </c>
    </row>
    <row r="56" spans="1:2" x14ac:dyDescent="0.45">
      <c r="A56" s="1" t="s">
        <v>6499</v>
      </c>
      <c r="B56" s="13">
        <v>1</v>
      </c>
    </row>
    <row r="57" spans="1:2" x14ac:dyDescent="0.45">
      <c r="A57" s="1" t="s">
        <v>6500</v>
      </c>
      <c r="B57" s="13">
        <v>1</v>
      </c>
    </row>
    <row r="58" spans="1:2" x14ac:dyDescent="0.45">
      <c r="A58" s="1" t="s">
        <v>6501</v>
      </c>
      <c r="B58" s="13">
        <v>1</v>
      </c>
    </row>
    <row r="59" spans="1:2" x14ac:dyDescent="0.45">
      <c r="A59" s="1" t="s">
        <v>6502</v>
      </c>
      <c r="B59" s="13">
        <v>1</v>
      </c>
    </row>
    <row r="60" spans="1:2" x14ac:dyDescent="0.45">
      <c r="A60" s="1" t="s">
        <v>6503</v>
      </c>
      <c r="B60" s="13">
        <v>1</v>
      </c>
    </row>
    <row r="61" spans="1:2" x14ac:dyDescent="0.45">
      <c r="A61" s="1" t="s">
        <v>6504</v>
      </c>
      <c r="B61" s="13">
        <v>1</v>
      </c>
    </row>
    <row r="62" spans="1:2" x14ac:dyDescent="0.45">
      <c r="A62" s="1" t="s">
        <v>6505</v>
      </c>
      <c r="B62" s="13">
        <v>1</v>
      </c>
    </row>
    <row r="63" spans="1:2" x14ac:dyDescent="0.45">
      <c r="A63" s="1" t="s">
        <v>6506</v>
      </c>
      <c r="B63" s="13">
        <v>1</v>
      </c>
    </row>
    <row r="64" spans="1:2" x14ac:dyDescent="0.45">
      <c r="A64" s="1" t="s">
        <v>6507</v>
      </c>
      <c r="B64" s="13">
        <v>1</v>
      </c>
    </row>
    <row r="65" spans="1:2" x14ac:dyDescent="0.45">
      <c r="A65" s="1" t="s">
        <v>6508</v>
      </c>
      <c r="B65" s="13">
        <v>1</v>
      </c>
    </row>
    <row r="66" spans="1:2" x14ac:dyDescent="0.45">
      <c r="A66" s="1" t="s">
        <v>6509</v>
      </c>
      <c r="B66" s="13">
        <v>1</v>
      </c>
    </row>
    <row r="67" spans="1:2" x14ac:dyDescent="0.45">
      <c r="A67" s="1" t="s">
        <v>6510</v>
      </c>
      <c r="B67" s="13">
        <v>1</v>
      </c>
    </row>
    <row r="68" spans="1:2" x14ac:dyDescent="0.45">
      <c r="A68" s="1" t="s">
        <v>6511</v>
      </c>
      <c r="B68" s="13">
        <v>1</v>
      </c>
    </row>
    <row r="69" spans="1:2" x14ac:dyDescent="0.45">
      <c r="A69" s="1" t="s">
        <v>6512</v>
      </c>
      <c r="B69" s="13">
        <v>1</v>
      </c>
    </row>
    <row r="70" spans="1:2" x14ac:dyDescent="0.45">
      <c r="A70" s="1" t="s">
        <v>6513</v>
      </c>
      <c r="B70" s="13">
        <v>1</v>
      </c>
    </row>
    <row r="71" spans="1:2" x14ac:dyDescent="0.45">
      <c r="A71" s="1" t="s">
        <v>6514</v>
      </c>
      <c r="B71" s="13">
        <v>1</v>
      </c>
    </row>
    <row r="72" spans="1:2" x14ac:dyDescent="0.45">
      <c r="A72" s="1" t="s">
        <v>6515</v>
      </c>
      <c r="B72" s="13">
        <v>1</v>
      </c>
    </row>
    <row r="73" spans="1:2" x14ac:dyDescent="0.45">
      <c r="A73" s="1" t="s">
        <v>6516</v>
      </c>
      <c r="B73" s="13">
        <v>1</v>
      </c>
    </row>
    <row r="74" spans="1:2" x14ac:dyDescent="0.45">
      <c r="A74" s="1" t="s">
        <v>6517</v>
      </c>
      <c r="B74" s="13">
        <v>1</v>
      </c>
    </row>
    <row r="75" spans="1:2" x14ac:dyDescent="0.45">
      <c r="A75" s="1" t="s">
        <v>6518</v>
      </c>
      <c r="B75" s="13">
        <v>1</v>
      </c>
    </row>
    <row r="76" spans="1:2" x14ac:dyDescent="0.45">
      <c r="A76" s="1" t="s">
        <v>6519</v>
      </c>
      <c r="B76" s="13">
        <v>1</v>
      </c>
    </row>
    <row r="77" spans="1:2" x14ac:dyDescent="0.45">
      <c r="A77" s="1" t="s">
        <v>6520</v>
      </c>
      <c r="B77" s="13">
        <v>1</v>
      </c>
    </row>
    <row r="78" spans="1:2" x14ac:dyDescent="0.45">
      <c r="A78" s="1" t="s">
        <v>6521</v>
      </c>
      <c r="B78" s="13">
        <v>1</v>
      </c>
    </row>
    <row r="79" spans="1:2" x14ac:dyDescent="0.45">
      <c r="A79" s="1" t="s">
        <v>6522</v>
      </c>
      <c r="B79" s="13">
        <v>1</v>
      </c>
    </row>
    <row r="80" spans="1:2" x14ac:dyDescent="0.45">
      <c r="A80" s="1" t="s">
        <v>6523</v>
      </c>
      <c r="B80" s="13">
        <v>1</v>
      </c>
    </row>
    <row r="81" spans="1:2" x14ac:dyDescent="0.45">
      <c r="A81" s="1" t="s">
        <v>6524</v>
      </c>
      <c r="B81" s="13">
        <v>1</v>
      </c>
    </row>
    <row r="82" spans="1:2" x14ac:dyDescent="0.45">
      <c r="A82" s="1" t="s">
        <v>6525</v>
      </c>
      <c r="B82" s="13">
        <v>1</v>
      </c>
    </row>
    <row r="83" spans="1:2" x14ac:dyDescent="0.45">
      <c r="A83" s="1" t="s">
        <v>6526</v>
      </c>
      <c r="B83" s="13">
        <v>1</v>
      </c>
    </row>
    <row r="84" spans="1:2" x14ac:dyDescent="0.45">
      <c r="A84" s="1" t="s">
        <v>6527</v>
      </c>
      <c r="B84" s="13">
        <v>1</v>
      </c>
    </row>
    <row r="85" spans="1:2" x14ac:dyDescent="0.45">
      <c r="A85" s="1" t="s">
        <v>6528</v>
      </c>
      <c r="B85" s="13">
        <v>1</v>
      </c>
    </row>
    <row r="86" spans="1:2" x14ac:dyDescent="0.45">
      <c r="A86" s="1" t="s">
        <v>6529</v>
      </c>
      <c r="B86" s="13">
        <v>1</v>
      </c>
    </row>
    <row r="87" spans="1:2" x14ac:dyDescent="0.45">
      <c r="A87" s="1" t="s">
        <v>6530</v>
      </c>
      <c r="B87" s="13">
        <v>1</v>
      </c>
    </row>
    <row r="88" spans="1:2" x14ac:dyDescent="0.45">
      <c r="A88" s="1" t="s">
        <v>6531</v>
      </c>
      <c r="B88" s="13">
        <v>1</v>
      </c>
    </row>
    <row r="89" spans="1:2" x14ac:dyDescent="0.45">
      <c r="A89" s="1" t="s">
        <v>6532</v>
      </c>
      <c r="B89" s="13">
        <v>1</v>
      </c>
    </row>
    <row r="90" spans="1:2" x14ac:dyDescent="0.45">
      <c r="A90" s="1" t="s">
        <v>6533</v>
      </c>
      <c r="B90" s="13">
        <v>1</v>
      </c>
    </row>
    <row r="91" spans="1:2" x14ac:dyDescent="0.45">
      <c r="A91" s="1" t="s">
        <v>6534</v>
      </c>
      <c r="B91" s="13">
        <v>1</v>
      </c>
    </row>
    <row r="92" spans="1:2" x14ac:dyDescent="0.45">
      <c r="A92" s="1" t="s">
        <v>6535</v>
      </c>
      <c r="B92" s="13">
        <v>1</v>
      </c>
    </row>
    <row r="93" spans="1:2" x14ac:dyDescent="0.45">
      <c r="A93" s="1" t="s">
        <v>6536</v>
      </c>
      <c r="B93" s="13">
        <v>1</v>
      </c>
    </row>
    <row r="94" spans="1:2" x14ac:dyDescent="0.45">
      <c r="A94" s="1" t="s">
        <v>6537</v>
      </c>
      <c r="B94" s="13">
        <v>1</v>
      </c>
    </row>
    <row r="95" spans="1:2" x14ac:dyDescent="0.45">
      <c r="A95" s="1" t="s">
        <v>6538</v>
      </c>
      <c r="B95" s="13">
        <v>1</v>
      </c>
    </row>
    <row r="96" spans="1:2" x14ac:dyDescent="0.45">
      <c r="A96" s="1" t="s">
        <v>6539</v>
      </c>
      <c r="B96" s="13">
        <v>1</v>
      </c>
    </row>
    <row r="97" spans="1:2" x14ac:dyDescent="0.45">
      <c r="A97" s="1" t="s">
        <v>6540</v>
      </c>
      <c r="B97" s="13">
        <v>1</v>
      </c>
    </row>
    <row r="98" spans="1:2" x14ac:dyDescent="0.45">
      <c r="A98" s="1" t="s">
        <v>6541</v>
      </c>
      <c r="B98" s="13">
        <v>1</v>
      </c>
    </row>
    <row r="99" spans="1:2" x14ac:dyDescent="0.45">
      <c r="A99" s="1" t="s">
        <v>6542</v>
      </c>
      <c r="B99" s="13">
        <v>1</v>
      </c>
    </row>
    <row r="100" spans="1:2" x14ac:dyDescent="0.45">
      <c r="A100" s="1" t="s">
        <v>6543</v>
      </c>
      <c r="B100" s="13">
        <v>1</v>
      </c>
    </row>
    <row r="101" spans="1:2" x14ac:dyDescent="0.45">
      <c r="A101" s="1" t="s">
        <v>6544</v>
      </c>
      <c r="B101" s="13">
        <v>1</v>
      </c>
    </row>
    <row r="102" spans="1:2" x14ac:dyDescent="0.45">
      <c r="A102" s="1" t="s">
        <v>6545</v>
      </c>
      <c r="B102" s="13">
        <v>1</v>
      </c>
    </row>
    <row r="103" spans="1:2" x14ac:dyDescent="0.45">
      <c r="A103" s="1" t="s">
        <v>6546</v>
      </c>
      <c r="B103" s="13">
        <v>1</v>
      </c>
    </row>
    <row r="104" spans="1:2" x14ac:dyDescent="0.45">
      <c r="A104" s="1" t="s">
        <v>6547</v>
      </c>
      <c r="B104" s="13">
        <v>1</v>
      </c>
    </row>
    <row r="105" spans="1:2" x14ac:dyDescent="0.45">
      <c r="A105" s="1" t="s">
        <v>6548</v>
      </c>
      <c r="B105" s="13">
        <v>1</v>
      </c>
    </row>
    <row r="106" spans="1:2" x14ac:dyDescent="0.45">
      <c r="A106" s="1" t="s">
        <v>6549</v>
      </c>
      <c r="B106" s="13">
        <v>63</v>
      </c>
    </row>
    <row r="107" spans="1:2" x14ac:dyDescent="0.45">
      <c r="A107" s="1" t="s">
        <v>6550</v>
      </c>
      <c r="B107" s="13">
        <v>1</v>
      </c>
    </row>
    <row r="108" spans="1:2" x14ac:dyDescent="0.45">
      <c r="A108" s="1" t="s">
        <v>6551</v>
      </c>
      <c r="B108" s="13">
        <v>1</v>
      </c>
    </row>
    <row r="109" spans="1:2" x14ac:dyDescent="0.45">
      <c r="A109" s="1" t="s">
        <v>6552</v>
      </c>
      <c r="B109" s="13">
        <v>1</v>
      </c>
    </row>
    <row r="110" spans="1:2" x14ac:dyDescent="0.45">
      <c r="A110" s="1" t="s">
        <v>6553</v>
      </c>
      <c r="B110" s="13">
        <v>136</v>
      </c>
    </row>
    <row r="111" spans="1:2" x14ac:dyDescent="0.45">
      <c r="A111" s="1" t="s">
        <v>6554</v>
      </c>
      <c r="B111" s="13">
        <v>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2D4A-B6AA-40EF-8F78-C83C9DC645CD}">
  <dimension ref="B1:T502"/>
  <sheetViews>
    <sheetView showGridLines="0" topLeftCell="F1" workbookViewId="0">
      <selection activeCell="P6" sqref="P6"/>
    </sheetView>
  </sheetViews>
  <sheetFormatPr defaultRowHeight="16.5" x14ac:dyDescent="0.45"/>
  <cols>
    <col min="1" max="1" width="3.5" customWidth="1"/>
    <col min="2" max="2" width="3.33203125" bestFit="1" customWidth="1"/>
    <col min="3" max="3" width="11.58203125" customWidth="1"/>
    <col min="4" max="4" width="11.1640625" customWidth="1"/>
    <col min="5" max="5" width="16" customWidth="1"/>
    <col min="6" max="6" width="25.33203125" bestFit="1" customWidth="1"/>
    <col min="7" max="7" width="28.08203125" bestFit="1" customWidth="1"/>
    <col min="8" max="8" width="17.33203125" bestFit="1" customWidth="1"/>
    <col min="9" max="9" width="13.08203125" bestFit="1" customWidth="1"/>
    <col min="10" max="10" width="5.75" bestFit="1" customWidth="1"/>
    <col min="11" max="12" width="12.25" bestFit="1" customWidth="1"/>
    <col min="13" max="13" width="31.75" bestFit="1" customWidth="1"/>
    <col min="14" max="14" width="40.08203125" bestFit="1" customWidth="1"/>
    <col min="15" max="15" width="11.9140625" bestFit="1" customWidth="1"/>
    <col min="16" max="16" width="152.9140625" bestFit="1" customWidth="1"/>
    <col min="17" max="17" width="14.1640625" customWidth="1"/>
    <col min="18" max="18" width="12" bestFit="1" customWidth="1"/>
    <col min="20" max="20" width="15.1640625" bestFit="1" customWidth="1"/>
  </cols>
  <sheetData>
    <row r="1" spans="2:20" x14ac:dyDescent="0.45">
      <c r="C1" t="s">
        <v>1832</v>
      </c>
      <c r="D1" t="s">
        <v>1833</v>
      </c>
      <c r="E1" t="s">
        <v>1834</v>
      </c>
      <c r="F1" t="s">
        <v>1835</v>
      </c>
      <c r="G1" t="s">
        <v>1836</v>
      </c>
      <c r="H1" t="s">
        <v>1837</v>
      </c>
      <c r="I1" t="s">
        <v>1838</v>
      </c>
      <c r="J1" t="s">
        <v>1839</v>
      </c>
      <c r="K1" t="s">
        <v>1840</v>
      </c>
      <c r="L1" t="s">
        <v>1841</v>
      </c>
      <c r="M1" t="s">
        <v>1842</v>
      </c>
      <c r="N1" t="s">
        <v>1843</v>
      </c>
      <c r="O1" t="s">
        <v>6440</v>
      </c>
      <c r="P1" t="s">
        <v>6441</v>
      </c>
      <c r="Q1" t="s">
        <v>6443</v>
      </c>
      <c r="R1" t="s">
        <v>6444</v>
      </c>
      <c r="S1" t="s">
        <v>6445</v>
      </c>
      <c r="T1" t="s">
        <v>6442</v>
      </c>
    </row>
    <row r="2" spans="2:20" hidden="1" x14ac:dyDescent="0.45">
      <c r="B2" s="5" t="s">
        <v>88</v>
      </c>
      <c r="C2" t="s">
        <v>815</v>
      </c>
      <c r="D2" t="s">
        <v>1844</v>
      </c>
      <c r="E2" t="s">
        <v>1845</v>
      </c>
      <c r="F2" t="s">
        <v>1846</v>
      </c>
      <c r="G2" t="s">
        <v>1847</v>
      </c>
      <c r="H2" t="s">
        <v>1848</v>
      </c>
      <c r="I2" t="s">
        <v>1849</v>
      </c>
      <c r="J2" t="s">
        <v>1850</v>
      </c>
      <c r="K2">
        <v>70116</v>
      </c>
      <c r="L2" t="s">
        <v>1851</v>
      </c>
      <c r="M2" t="s">
        <v>1852</v>
      </c>
      <c r="N2" t="s">
        <v>1853</v>
      </c>
      <c r="O2" t="str">
        <f>LEFT(Table32[[#This Row],[phone2]],3)</f>
        <v>504</v>
      </c>
      <c r="P2" t="str">
        <f>CONCATENATE(Table32[[#This Row],[first_name]],"  ",Table32[[#This Row],[last_name]])</f>
        <v>James  Butt</v>
      </c>
      <c r="Q2">
        <f>LEN(Table32[[#This Row],[email]])</f>
        <v>12</v>
      </c>
      <c r="R2" t="e">
        <f>FIND("@",Table32[[#This Row],[email]],1)</f>
        <v>#VALUE!</v>
      </c>
      <c r="S2" t="e">
        <f t="shared" ref="S2:S65" si="0">Q2-R2</f>
        <v>#VALUE!</v>
      </c>
      <c r="T2" t="e">
        <f>RIGHT(Table32[[#This Row],[email]],Table32[[#This Row],[Dom len]])</f>
        <v>#VALUE!</v>
      </c>
    </row>
    <row r="3" spans="2:20" hidden="1" x14ac:dyDescent="0.45">
      <c r="C3" t="s">
        <v>1855</v>
      </c>
      <c r="D3" t="s">
        <v>1856</v>
      </c>
      <c r="E3" t="s">
        <v>1857</v>
      </c>
      <c r="F3" t="s">
        <v>1858</v>
      </c>
      <c r="G3" t="s">
        <v>1859</v>
      </c>
      <c r="H3" t="s">
        <v>1860</v>
      </c>
      <c r="I3" t="s">
        <v>1861</v>
      </c>
      <c r="J3" t="s">
        <v>1862</v>
      </c>
      <c r="K3">
        <v>48116</v>
      </c>
      <c r="L3" t="s">
        <v>1863</v>
      </c>
      <c r="M3" t="s">
        <v>1864</v>
      </c>
      <c r="N3" t="s">
        <v>1865</v>
      </c>
      <c r="O3" t="str">
        <f>LEFT(Table32[[#This Row],[phone2]],3)</f>
        <v>810</v>
      </c>
      <c r="P3" t="str">
        <f>CONCATENATE(Table32[[#This Row],[first_name]],"  ",Table32[[#This Row],[last_name]])</f>
        <v>Josephine  Darakjy</v>
      </c>
      <c r="Q3">
        <f>LEN(Table32[[#This Row],[email]])</f>
        <v>12</v>
      </c>
      <c r="R3" t="e">
        <f>FIND("@",Table32[[#This Row],[email]],1)</f>
        <v>#VALUE!</v>
      </c>
      <c r="S3" t="e">
        <f t="shared" si="0"/>
        <v>#VALUE!</v>
      </c>
      <c r="T3" t="e">
        <f>RIGHT(Table32[[#This Row],[email]],Table32[[#This Row],[Dom len]])</f>
        <v>#VALUE!</v>
      </c>
    </row>
    <row r="4" spans="2:20" hidden="1" x14ac:dyDescent="0.45">
      <c r="C4" t="s">
        <v>1867</v>
      </c>
      <c r="D4" t="s">
        <v>1868</v>
      </c>
      <c r="E4" t="s">
        <v>1869</v>
      </c>
      <c r="F4" t="s">
        <v>1870</v>
      </c>
      <c r="G4" t="s">
        <v>1871</v>
      </c>
      <c r="H4" t="s">
        <v>1872</v>
      </c>
      <c r="I4" t="s">
        <v>1873</v>
      </c>
      <c r="J4" t="s">
        <v>1874</v>
      </c>
      <c r="K4">
        <v>8014</v>
      </c>
      <c r="L4" t="s">
        <v>1875</v>
      </c>
      <c r="M4" t="s">
        <v>1876</v>
      </c>
      <c r="N4" t="s">
        <v>1877</v>
      </c>
      <c r="O4" t="str">
        <f>LEFT(Table32[[#This Row],[phone2]],3)</f>
        <v>856</v>
      </c>
      <c r="P4" t="str">
        <f>CONCATENATE(Table32[[#This Row],[first_name]],"  ",Table32[[#This Row],[last_name]])</f>
        <v>Art  Venere</v>
      </c>
      <c r="Q4">
        <f>LEN(Table32[[#This Row],[email]])</f>
        <v>12</v>
      </c>
      <c r="R4" t="e">
        <f>FIND("@",Table32[[#This Row],[email]],1)</f>
        <v>#VALUE!</v>
      </c>
      <c r="S4" t="e">
        <f t="shared" si="0"/>
        <v>#VALUE!</v>
      </c>
      <c r="T4" t="e">
        <f>RIGHT(Table32[[#This Row],[email]],Table32[[#This Row],[Dom len]])</f>
        <v>#VALUE!</v>
      </c>
    </row>
    <row r="5" spans="2:20" x14ac:dyDescent="0.45">
      <c r="C5" t="s">
        <v>1879</v>
      </c>
      <c r="D5" t="s">
        <v>1880</v>
      </c>
      <c r="E5" t="s">
        <v>1881</v>
      </c>
      <c r="F5" t="s">
        <v>1882</v>
      </c>
      <c r="G5" t="s">
        <v>1883</v>
      </c>
      <c r="H5" t="s">
        <v>1883</v>
      </c>
      <c r="I5" t="s">
        <v>1884</v>
      </c>
      <c r="J5">
        <v>99501</v>
      </c>
      <c r="K5" t="s">
        <v>1885</v>
      </c>
      <c r="L5" t="s">
        <v>1886</v>
      </c>
      <c r="M5" t="s">
        <v>1887</v>
      </c>
      <c r="N5" t="s">
        <v>1888</v>
      </c>
      <c r="O5" t="str">
        <f>LEFT(Table32[[#This Row],[phone2]],3)</f>
        <v>907</v>
      </c>
      <c r="P5" t="str">
        <f>CONCATENATE(Table32[[#This Row],[first_name]],"  ",Table32[[#This Row],[last_name]])</f>
        <v>Lenna  Paprocki</v>
      </c>
      <c r="Q5">
        <f>LEN(Table32[[#This Row],[email]])</f>
        <v>21</v>
      </c>
      <c r="R5">
        <f>FIND("@",Table32[[#This Row],[email]],1)</f>
        <v>10</v>
      </c>
      <c r="S5">
        <f t="shared" si="0"/>
        <v>11</v>
      </c>
      <c r="T5" t="str">
        <f>RIGHT(Table32[[#This Row],[email]],Table32[[#This Row],[Dom len]])</f>
        <v>hotmail.com</v>
      </c>
    </row>
    <row r="6" spans="2:20" x14ac:dyDescent="0.45">
      <c r="C6" t="s">
        <v>1889</v>
      </c>
      <c r="D6" t="s">
        <v>1890</v>
      </c>
      <c r="E6" t="s">
        <v>1891</v>
      </c>
      <c r="F6" t="s">
        <v>1892</v>
      </c>
      <c r="G6" t="s">
        <v>968</v>
      </c>
      <c r="H6" t="s">
        <v>1893</v>
      </c>
      <c r="I6" t="s">
        <v>1894</v>
      </c>
      <c r="J6">
        <v>45011</v>
      </c>
      <c r="K6" t="s">
        <v>1895</v>
      </c>
      <c r="L6" t="s">
        <v>1896</v>
      </c>
      <c r="M6" t="s">
        <v>1897</v>
      </c>
      <c r="N6" t="s">
        <v>1898</v>
      </c>
      <c r="O6" t="str">
        <f>LEFT(Table32[[#This Row],[phone2]],3)</f>
        <v>513</v>
      </c>
      <c r="P6" t="str">
        <f>CONCATENATE(Table32[[#This Row],[first_name]],"  ",Table32[[#This Row],[last_name]])</f>
        <v>Donette  Foller</v>
      </c>
      <c r="Q6">
        <f>LEN(Table32[[#This Row],[email]])</f>
        <v>22</v>
      </c>
      <c r="R6">
        <f>FIND("@",Table32[[#This Row],[email]],1)</f>
        <v>15</v>
      </c>
      <c r="S6">
        <f t="shared" si="0"/>
        <v>7</v>
      </c>
      <c r="T6" t="str">
        <f>RIGHT(Table32[[#This Row],[email]],Table32[[#This Row],[Dom len]])</f>
        <v>cox.net</v>
      </c>
    </row>
    <row r="7" spans="2:20" hidden="1" x14ac:dyDescent="0.45">
      <c r="C7" t="s">
        <v>1899</v>
      </c>
      <c r="D7" t="s">
        <v>1900</v>
      </c>
      <c r="E7" t="s">
        <v>948</v>
      </c>
      <c r="F7" t="s">
        <v>1901</v>
      </c>
      <c r="G7" t="s">
        <v>1902</v>
      </c>
      <c r="H7" t="s">
        <v>1903</v>
      </c>
      <c r="I7" t="s">
        <v>1903</v>
      </c>
      <c r="J7" t="s">
        <v>1894</v>
      </c>
      <c r="K7">
        <v>44805</v>
      </c>
      <c r="L7" t="s">
        <v>1904</v>
      </c>
      <c r="M7" t="s">
        <v>1905</v>
      </c>
      <c r="N7" t="s">
        <v>1906</v>
      </c>
      <c r="O7" t="str">
        <f>LEFT(Table32[[#This Row],[phone2]],3)</f>
        <v>419</v>
      </c>
      <c r="P7" t="str">
        <f>CONCATENATE(Table32[[#This Row],[first_name]],"  ",Table32[[#This Row],[last_name]])</f>
        <v>Simona  Morasca</v>
      </c>
      <c r="Q7">
        <f>LEN(Table32[[#This Row],[email]])</f>
        <v>12</v>
      </c>
      <c r="R7" t="e">
        <f>FIND("@",Table32[[#This Row],[email]],1)</f>
        <v>#VALUE!</v>
      </c>
      <c r="S7" t="e">
        <f t="shared" si="0"/>
        <v>#VALUE!</v>
      </c>
      <c r="T7" t="e">
        <f>RIGHT(Table32[[#This Row],[email]],Table32[[#This Row],[Dom len]])</f>
        <v>#VALUE!</v>
      </c>
    </row>
    <row r="8" spans="2:20" x14ac:dyDescent="0.45">
      <c r="C8" t="s">
        <v>1908</v>
      </c>
      <c r="D8" t="s">
        <v>1909</v>
      </c>
      <c r="E8" t="s">
        <v>1910</v>
      </c>
      <c r="F8" t="s">
        <v>1911</v>
      </c>
      <c r="G8" t="s">
        <v>1912</v>
      </c>
      <c r="H8" t="s">
        <v>897</v>
      </c>
      <c r="I8" t="s">
        <v>1913</v>
      </c>
      <c r="J8">
        <v>60632</v>
      </c>
      <c r="K8" t="s">
        <v>1914</v>
      </c>
      <c r="L8" t="s">
        <v>1915</v>
      </c>
      <c r="M8" t="s">
        <v>1916</v>
      </c>
      <c r="N8" t="s">
        <v>1917</v>
      </c>
      <c r="O8" t="str">
        <f>LEFT(Table32[[#This Row],[phone2]],3)</f>
        <v>773</v>
      </c>
      <c r="P8" t="str">
        <f>CONCATENATE(Table32[[#This Row],[first_name]],"  ",Table32[[#This Row],[last_name]])</f>
        <v>Mitsue  Tollner</v>
      </c>
      <c r="Q8">
        <f>LEN(Table32[[#This Row],[email]])</f>
        <v>24</v>
      </c>
      <c r="R8">
        <f>FIND("@",Table32[[#This Row],[email]],1)</f>
        <v>15</v>
      </c>
      <c r="S8">
        <f t="shared" si="0"/>
        <v>9</v>
      </c>
      <c r="T8" t="str">
        <f>RIGHT(Table32[[#This Row],[email]],Table32[[#This Row],[Dom len]])</f>
        <v>yahoo.com</v>
      </c>
    </row>
    <row r="9" spans="2:20" x14ac:dyDescent="0.45">
      <c r="C9" t="s">
        <v>1918</v>
      </c>
      <c r="D9" t="s">
        <v>1919</v>
      </c>
      <c r="E9" t="s">
        <v>1920</v>
      </c>
      <c r="F9" t="s">
        <v>1921</v>
      </c>
      <c r="G9" t="s">
        <v>1922</v>
      </c>
      <c r="H9" t="s">
        <v>1923</v>
      </c>
      <c r="I9" t="s">
        <v>1924</v>
      </c>
      <c r="J9">
        <v>95111</v>
      </c>
      <c r="K9" t="s">
        <v>1925</v>
      </c>
      <c r="L9" t="s">
        <v>1926</v>
      </c>
      <c r="M9" t="s">
        <v>1927</v>
      </c>
      <c r="N9" t="s">
        <v>1928</v>
      </c>
      <c r="O9" t="str">
        <f>LEFT(Table32[[#This Row],[phone2]],3)</f>
        <v>408</v>
      </c>
      <c r="P9" t="str">
        <f>CONCATENATE(Table32[[#This Row],[first_name]],"  ",Table32[[#This Row],[last_name]])</f>
        <v>Leota  Dilliard</v>
      </c>
      <c r="Q9">
        <f>LEN(Table32[[#This Row],[email]])</f>
        <v>17</v>
      </c>
      <c r="R9">
        <f>FIND("@",Table32[[#This Row],[email]],1)</f>
        <v>6</v>
      </c>
      <c r="S9">
        <f t="shared" si="0"/>
        <v>11</v>
      </c>
      <c r="T9" t="str">
        <f>RIGHT(Table32[[#This Row],[email]],Table32[[#This Row],[Dom len]])</f>
        <v>hotmail.com</v>
      </c>
    </row>
    <row r="10" spans="2:20" x14ac:dyDescent="0.45">
      <c r="C10" t="s">
        <v>1929</v>
      </c>
      <c r="D10" t="s">
        <v>1930</v>
      </c>
      <c r="E10" t="s">
        <v>1931</v>
      </c>
      <c r="F10" t="s">
        <v>1932</v>
      </c>
      <c r="G10" t="s">
        <v>1933</v>
      </c>
      <c r="H10" t="s">
        <v>1934</v>
      </c>
      <c r="I10" t="s">
        <v>1935</v>
      </c>
      <c r="J10">
        <v>57105</v>
      </c>
      <c r="K10" t="s">
        <v>1936</v>
      </c>
      <c r="L10" t="s">
        <v>1937</v>
      </c>
      <c r="M10" t="s">
        <v>1938</v>
      </c>
      <c r="N10" t="s">
        <v>1939</v>
      </c>
      <c r="O10" t="str">
        <f>LEFT(Table32[[#This Row],[phone2]],3)</f>
        <v>605</v>
      </c>
      <c r="P10" t="str">
        <f>CONCATENATE(Table32[[#This Row],[first_name]],"  ",Table32[[#This Row],[last_name]])</f>
        <v>Sage  Wieser</v>
      </c>
      <c r="Q10">
        <f>LEN(Table32[[#This Row],[email]])</f>
        <v>19</v>
      </c>
      <c r="R10">
        <f>FIND("@",Table32[[#This Row],[email]],1)</f>
        <v>12</v>
      </c>
      <c r="S10">
        <f t="shared" si="0"/>
        <v>7</v>
      </c>
      <c r="T10" t="str">
        <f>RIGHT(Table32[[#This Row],[email]],Table32[[#This Row],[Dom len]])</f>
        <v>cox.net</v>
      </c>
    </row>
    <row r="11" spans="2:20" hidden="1" x14ac:dyDescent="0.45">
      <c r="C11" t="s">
        <v>1940</v>
      </c>
      <c r="D11" t="s">
        <v>1941</v>
      </c>
      <c r="E11" t="s">
        <v>1942</v>
      </c>
      <c r="F11" t="s">
        <v>1943</v>
      </c>
      <c r="G11" t="s">
        <v>1944</v>
      </c>
      <c r="H11" t="s">
        <v>1945</v>
      </c>
      <c r="I11" t="s">
        <v>1946</v>
      </c>
      <c r="J11" t="s">
        <v>1947</v>
      </c>
      <c r="K11">
        <v>21224</v>
      </c>
      <c r="L11" t="s">
        <v>1948</v>
      </c>
      <c r="M11" t="s">
        <v>1949</v>
      </c>
      <c r="N11" t="s">
        <v>1950</v>
      </c>
      <c r="O11" t="str">
        <f>LEFT(Table32[[#This Row],[phone2]],3)</f>
        <v>410</v>
      </c>
      <c r="P11" t="str">
        <f>CONCATENATE(Table32[[#This Row],[first_name]],"  ",Table32[[#This Row],[last_name]])</f>
        <v>Kris  Marrier</v>
      </c>
      <c r="Q11">
        <f>LEN(Table32[[#This Row],[email]])</f>
        <v>12</v>
      </c>
      <c r="R11" t="e">
        <f>FIND("@",Table32[[#This Row],[email]],1)</f>
        <v>#VALUE!</v>
      </c>
      <c r="S11" t="e">
        <f t="shared" si="0"/>
        <v>#VALUE!</v>
      </c>
      <c r="T11" t="e">
        <f>RIGHT(Table32[[#This Row],[email]],Table32[[#This Row],[Dom len]])</f>
        <v>#VALUE!</v>
      </c>
    </row>
    <row r="12" spans="2:20" hidden="1" x14ac:dyDescent="0.45">
      <c r="C12" t="s">
        <v>1952</v>
      </c>
      <c r="D12" t="s">
        <v>1953</v>
      </c>
      <c r="E12" t="s">
        <v>1954</v>
      </c>
      <c r="F12" t="s">
        <v>1955</v>
      </c>
      <c r="G12" t="s">
        <v>1956</v>
      </c>
      <c r="H12" t="s">
        <v>1957</v>
      </c>
      <c r="I12" t="s">
        <v>986</v>
      </c>
      <c r="J12" t="s">
        <v>1958</v>
      </c>
      <c r="K12">
        <v>19443</v>
      </c>
      <c r="L12" t="s">
        <v>1959</v>
      </c>
      <c r="M12" t="s">
        <v>1960</v>
      </c>
      <c r="N12" t="s">
        <v>1961</v>
      </c>
      <c r="O12" t="str">
        <f>LEFT(Table32[[#This Row],[phone2]],3)</f>
        <v>215</v>
      </c>
      <c r="P12" t="str">
        <f>CONCATENATE(Table32[[#This Row],[first_name]],"  ",Table32[[#This Row],[last_name]])</f>
        <v>Minna  Amigon</v>
      </c>
      <c r="Q12">
        <f>LEN(Table32[[#This Row],[email]])</f>
        <v>12</v>
      </c>
      <c r="R12" t="e">
        <f>FIND("@",Table32[[#This Row],[email]],1)</f>
        <v>#VALUE!</v>
      </c>
      <c r="S12" t="e">
        <f t="shared" si="0"/>
        <v>#VALUE!</v>
      </c>
      <c r="T12" t="e">
        <f>RIGHT(Table32[[#This Row],[email]],Table32[[#This Row],[Dom len]])</f>
        <v>#VALUE!</v>
      </c>
    </row>
    <row r="13" spans="2:20" x14ac:dyDescent="0.45">
      <c r="C13" t="s">
        <v>1963</v>
      </c>
      <c r="D13" t="s">
        <v>1964</v>
      </c>
      <c r="E13" t="s">
        <v>1965</v>
      </c>
      <c r="F13" t="s">
        <v>1966</v>
      </c>
      <c r="G13" t="s">
        <v>1967</v>
      </c>
      <c r="H13" t="s">
        <v>1968</v>
      </c>
      <c r="I13" t="s">
        <v>1969</v>
      </c>
      <c r="J13">
        <v>11953</v>
      </c>
      <c r="K13" t="s">
        <v>1970</v>
      </c>
      <c r="L13" t="s">
        <v>1971</v>
      </c>
      <c r="M13" t="s">
        <v>1972</v>
      </c>
      <c r="N13" t="s">
        <v>1973</v>
      </c>
      <c r="O13" t="str">
        <f>LEFT(Table32[[#This Row],[phone2]],3)</f>
        <v>631</v>
      </c>
      <c r="P13" t="str">
        <f>CONCATENATE(Table32[[#This Row],[first_name]],"  ",Table32[[#This Row],[last_name]])</f>
        <v>Abel  Maclead</v>
      </c>
      <c r="Q13">
        <f>LEN(Table32[[#This Row],[email]])</f>
        <v>18</v>
      </c>
      <c r="R13">
        <f>FIND("@",Table32[[#This Row],[email]],1)</f>
        <v>9</v>
      </c>
      <c r="S13">
        <f t="shared" si="0"/>
        <v>9</v>
      </c>
      <c r="T13" t="str">
        <f>RIGHT(Table32[[#This Row],[email]],Table32[[#This Row],[Dom len]])</f>
        <v>gmail.com</v>
      </c>
    </row>
    <row r="14" spans="2:20" x14ac:dyDescent="0.45">
      <c r="C14" t="s">
        <v>1974</v>
      </c>
      <c r="D14" t="s">
        <v>1975</v>
      </c>
      <c r="E14" t="s">
        <v>1976</v>
      </c>
      <c r="F14" t="s">
        <v>1977</v>
      </c>
      <c r="G14" t="s">
        <v>1978</v>
      </c>
      <c r="H14" t="s">
        <v>1978</v>
      </c>
      <c r="I14" t="s">
        <v>1924</v>
      </c>
      <c r="J14">
        <v>90034</v>
      </c>
      <c r="K14" t="s">
        <v>1979</v>
      </c>
      <c r="L14" t="s">
        <v>1980</v>
      </c>
      <c r="M14" t="s">
        <v>1981</v>
      </c>
      <c r="N14" t="s">
        <v>1982</v>
      </c>
      <c r="O14" t="str">
        <f>LEFT(Table32[[#This Row],[phone2]],3)</f>
        <v>310</v>
      </c>
      <c r="P14" t="str">
        <f>CONCATENATE(Table32[[#This Row],[first_name]],"  ",Table32[[#This Row],[last_name]])</f>
        <v>Kiley  Caldarera</v>
      </c>
      <c r="Q14">
        <f>LEN(Table32[[#This Row],[email]])</f>
        <v>23</v>
      </c>
      <c r="R14">
        <f>FIND("@",Table32[[#This Row],[email]],1)</f>
        <v>16</v>
      </c>
      <c r="S14">
        <f t="shared" si="0"/>
        <v>7</v>
      </c>
      <c r="T14" t="str">
        <f>RIGHT(Table32[[#This Row],[email]],Table32[[#This Row],[Dom len]])</f>
        <v>aol.com</v>
      </c>
    </row>
    <row r="15" spans="2:20" x14ac:dyDescent="0.45">
      <c r="C15" t="s">
        <v>1983</v>
      </c>
      <c r="D15" t="s">
        <v>1984</v>
      </c>
      <c r="E15" t="s">
        <v>1985</v>
      </c>
      <c r="F15" t="s">
        <v>1986</v>
      </c>
      <c r="G15" t="s">
        <v>1987</v>
      </c>
      <c r="H15" t="s">
        <v>1988</v>
      </c>
      <c r="I15" t="s">
        <v>1894</v>
      </c>
      <c r="J15">
        <v>44023</v>
      </c>
      <c r="K15" t="s">
        <v>1989</v>
      </c>
      <c r="L15" t="s">
        <v>1990</v>
      </c>
      <c r="M15" t="s">
        <v>1991</v>
      </c>
      <c r="N15" t="s">
        <v>1992</v>
      </c>
      <c r="O15" t="str">
        <f>LEFT(Table32[[#This Row],[phone2]],3)</f>
        <v>440</v>
      </c>
      <c r="P15" t="str">
        <f>CONCATENATE(Table32[[#This Row],[first_name]],"  ",Table32[[#This Row],[last_name]])</f>
        <v>Graciela  Ruta</v>
      </c>
      <c r="Q15">
        <f>LEN(Table32[[#This Row],[email]])</f>
        <v>13</v>
      </c>
      <c r="R15">
        <f>FIND("@",Table32[[#This Row],[email]],1)</f>
        <v>6</v>
      </c>
      <c r="S15">
        <f t="shared" si="0"/>
        <v>7</v>
      </c>
      <c r="T15" t="str">
        <f>RIGHT(Table32[[#This Row],[email]],Table32[[#This Row],[Dom len]])</f>
        <v>cox.net</v>
      </c>
    </row>
    <row r="16" spans="2:20" hidden="1" x14ac:dyDescent="0.45">
      <c r="C16" t="s">
        <v>1993</v>
      </c>
      <c r="D16" t="s">
        <v>1994</v>
      </c>
      <c r="E16" t="s">
        <v>1995</v>
      </c>
      <c r="F16" t="s">
        <v>1996</v>
      </c>
      <c r="G16" t="s">
        <v>1997</v>
      </c>
      <c r="H16" t="s">
        <v>1998</v>
      </c>
      <c r="I16" t="s">
        <v>1999</v>
      </c>
      <c r="J16" t="s">
        <v>2000</v>
      </c>
      <c r="K16">
        <v>78045</v>
      </c>
      <c r="L16" t="s">
        <v>2001</v>
      </c>
      <c r="M16" t="s">
        <v>2002</v>
      </c>
      <c r="N16" t="s">
        <v>2003</v>
      </c>
      <c r="O16" t="str">
        <f>LEFT(Table32[[#This Row],[phone2]],3)</f>
        <v>956</v>
      </c>
      <c r="P16" t="str">
        <f>CONCATENATE(Table32[[#This Row],[first_name]],"  ",Table32[[#This Row],[last_name]])</f>
        <v>Cammy  Albares</v>
      </c>
      <c r="Q16">
        <f>LEN(Table32[[#This Row],[email]])</f>
        <v>12</v>
      </c>
      <c r="R16" t="e">
        <f>FIND("@",Table32[[#This Row],[email]],1)</f>
        <v>#VALUE!</v>
      </c>
      <c r="S16" t="e">
        <f t="shared" si="0"/>
        <v>#VALUE!</v>
      </c>
      <c r="T16" t="e">
        <f>RIGHT(Table32[[#This Row],[email]],Table32[[#This Row],[Dom len]])</f>
        <v>#VALUE!</v>
      </c>
    </row>
    <row r="17" spans="3:20" x14ac:dyDescent="0.45">
      <c r="C17" t="s">
        <v>2005</v>
      </c>
      <c r="D17" t="s">
        <v>2006</v>
      </c>
      <c r="E17" t="s">
        <v>2007</v>
      </c>
      <c r="F17" t="s">
        <v>2008</v>
      </c>
      <c r="G17" t="s">
        <v>2009</v>
      </c>
      <c r="H17" t="s">
        <v>2010</v>
      </c>
      <c r="I17" t="s">
        <v>2011</v>
      </c>
      <c r="J17">
        <v>85013</v>
      </c>
      <c r="K17" t="s">
        <v>2012</v>
      </c>
      <c r="L17" t="s">
        <v>2013</v>
      </c>
      <c r="M17" t="s">
        <v>2014</v>
      </c>
      <c r="N17" t="s">
        <v>2015</v>
      </c>
      <c r="O17" t="str">
        <f>LEFT(Table32[[#This Row],[phone2]],3)</f>
        <v>602</v>
      </c>
      <c r="P17" t="str">
        <f>CONCATENATE(Table32[[#This Row],[first_name]],"  ",Table32[[#This Row],[last_name]])</f>
        <v>Mattie  Poquette</v>
      </c>
      <c r="Q17">
        <f>LEN(Table32[[#This Row],[email]])</f>
        <v>14</v>
      </c>
      <c r="R17">
        <f>FIND("@",Table32[[#This Row],[email]],1)</f>
        <v>7</v>
      </c>
      <c r="S17">
        <f t="shared" si="0"/>
        <v>7</v>
      </c>
      <c r="T17" t="str">
        <f>RIGHT(Table32[[#This Row],[email]],Table32[[#This Row],[Dom len]])</f>
        <v>aol.com</v>
      </c>
    </row>
    <row r="18" spans="3:20" hidden="1" x14ac:dyDescent="0.45">
      <c r="C18" t="s">
        <v>2016</v>
      </c>
      <c r="D18" t="s">
        <v>2017</v>
      </c>
      <c r="E18" t="s">
        <v>2018</v>
      </c>
      <c r="F18" t="s">
        <v>2019</v>
      </c>
      <c r="G18" t="s">
        <v>2020</v>
      </c>
      <c r="H18" t="s">
        <v>2021</v>
      </c>
      <c r="I18" t="s">
        <v>2022</v>
      </c>
      <c r="J18" t="s">
        <v>2023</v>
      </c>
      <c r="K18">
        <v>37110</v>
      </c>
      <c r="L18" t="s">
        <v>2024</v>
      </c>
      <c r="M18" t="s">
        <v>2025</v>
      </c>
      <c r="N18" t="s">
        <v>2026</v>
      </c>
      <c r="O18" t="str">
        <f>LEFT(Table32[[#This Row],[phone2]],3)</f>
        <v>931</v>
      </c>
      <c r="P18" t="str">
        <f>CONCATENATE(Table32[[#This Row],[first_name]],"  ",Table32[[#This Row],[last_name]])</f>
        <v>Meaghan  Garufi</v>
      </c>
      <c r="Q18">
        <f>LEN(Table32[[#This Row],[email]])</f>
        <v>12</v>
      </c>
      <c r="R18" t="e">
        <f>FIND("@",Table32[[#This Row],[email]],1)</f>
        <v>#VALUE!</v>
      </c>
      <c r="S18" t="e">
        <f t="shared" si="0"/>
        <v>#VALUE!</v>
      </c>
      <c r="T18" t="e">
        <f>RIGHT(Table32[[#This Row],[email]],Table32[[#This Row],[Dom len]])</f>
        <v>#VALUE!</v>
      </c>
    </row>
    <row r="19" spans="3:20" x14ac:dyDescent="0.45">
      <c r="C19" t="s">
        <v>2028</v>
      </c>
      <c r="D19" t="s">
        <v>2029</v>
      </c>
      <c r="E19" t="s">
        <v>2030</v>
      </c>
      <c r="F19" t="s">
        <v>2031</v>
      </c>
      <c r="G19" t="s">
        <v>2032</v>
      </c>
      <c r="H19" t="s">
        <v>2032</v>
      </c>
      <c r="I19" t="s">
        <v>2033</v>
      </c>
      <c r="J19">
        <v>53207</v>
      </c>
      <c r="K19" t="s">
        <v>2034</v>
      </c>
      <c r="L19" t="s">
        <v>2035</v>
      </c>
      <c r="M19" t="s">
        <v>2036</v>
      </c>
      <c r="N19" t="s">
        <v>2037</v>
      </c>
      <c r="O19" t="str">
        <f>LEFT(Table32[[#This Row],[phone2]],3)</f>
        <v>414</v>
      </c>
      <c r="P19" t="str">
        <f>CONCATENATE(Table32[[#This Row],[first_name]],"  ",Table32[[#This Row],[last_name]])</f>
        <v>Gladys  Rim</v>
      </c>
      <c r="Q19">
        <f>LEN(Table32[[#This Row],[email]])</f>
        <v>18</v>
      </c>
      <c r="R19">
        <f>FIND("@",Table32[[#This Row],[email]],1)</f>
        <v>11</v>
      </c>
      <c r="S19">
        <f t="shared" si="0"/>
        <v>7</v>
      </c>
      <c r="T19" t="str">
        <f>RIGHT(Table32[[#This Row],[email]],Table32[[#This Row],[Dom len]])</f>
        <v>rim.org</v>
      </c>
    </row>
    <row r="20" spans="3:20" x14ac:dyDescent="0.45">
      <c r="C20" t="s">
        <v>2038</v>
      </c>
      <c r="D20" t="s">
        <v>2039</v>
      </c>
      <c r="E20" t="s">
        <v>2040</v>
      </c>
      <c r="F20" t="s">
        <v>2041</v>
      </c>
      <c r="G20" t="s">
        <v>1010</v>
      </c>
      <c r="H20" t="s">
        <v>2042</v>
      </c>
      <c r="I20" t="s">
        <v>1862</v>
      </c>
      <c r="J20">
        <v>48180</v>
      </c>
      <c r="K20" t="s">
        <v>2043</v>
      </c>
      <c r="L20" t="s">
        <v>2044</v>
      </c>
      <c r="M20" t="s">
        <v>2045</v>
      </c>
      <c r="N20" t="s">
        <v>2046</v>
      </c>
      <c r="O20" t="str">
        <f>LEFT(Table32[[#This Row],[phone2]],3)</f>
        <v>313</v>
      </c>
      <c r="P20" t="str">
        <f>CONCATENATE(Table32[[#This Row],[first_name]],"  ",Table32[[#This Row],[last_name]])</f>
        <v>Yuki  Whobrey</v>
      </c>
      <c r="Q20">
        <f>LEN(Table32[[#This Row],[email]])</f>
        <v>20</v>
      </c>
      <c r="R20">
        <f>FIND("@",Table32[[#This Row],[email]],1)</f>
        <v>13</v>
      </c>
      <c r="S20">
        <f t="shared" si="0"/>
        <v>7</v>
      </c>
      <c r="T20" t="str">
        <f>RIGHT(Table32[[#This Row],[email]],Table32[[#This Row],[Dom len]])</f>
        <v>aol.com</v>
      </c>
    </row>
    <row r="21" spans="3:20" x14ac:dyDescent="0.45">
      <c r="C21" t="s">
        <v>2047</v>
      </c>
      <c r="D21" t="s">
        <v>2048</v>
      </c>
      <c r="E21" t="s">
        <v>2049</v>
      </c>
      <c r="F21" t="s">
        <v>2050</v>
      </c>
      <c r="G21" t="s">
        <v>2051</v>
      </c>
      <c r="H21" t="s">
        <v>2052</v>
      </c>
      <c r="I21" t="s">
        <v>1913</v>
      </c>
      <c r="J21">
        <v>61109</v>
      </c>
      <c r="K21" t="s">
        <v>2053</v>
      </c>
      <c r="L21" t="s">
        <v>2054</v>
      </c>
      <c r="M21" t="s">
        <v>2055</v>
      </c>
      <c r="N21" t="s">
        <v>2056</v>
      </c>
      <c r="O21" t="str">
        <f>LEFT(Table32[[#This Row],[phone2]],3)</f>
        <v>815</v>
      </c>
      <c r="P21" t="str">
        <f>CONCATENATE(Table32[[#This Row],[first_name]],"  ",Table32[[#This Row],[last_name]])</f>
        <v>Fletcher  Flosi</v>
      </c>
      <c r="Q21">
        <f>LEN(Table32[[#This Row],[email]])</f>
        <v>24</v>
      </c>
      <c r="R21">
        <f>FIND("@",Table32[[#This Row],[email]],1)</f>
        <v>15</v>
      </c>
      <c r="S21">
        <f t="shared" si="0"/>
        <v>9</v>
      </c>
      <c r="T21" t="str">
        <f>RIGHT(Table32[[#This Row],[email]],Table32[[#This Row],[Dom len]])</f>
        <v>yahoo.com</v>
      </c>
    </row>
    <row r="22" spans="3:20" x14ac:dyDescent="0.45">
      <c r="C22" t="s">
        <v>2057</v>
      </c>
      <c r="D22" t="s">
        <v>2058</v>
      </c>
      <c r="E22" t="s">
        <v>2059</v>
      </c>
      <c r="F22" t="s">
        <v>2060</v>
      </c>
      <c r="G22" t="s">
        <v>775</v>
      </c>
      <c r="H22" t="s">
        <v>2061</v>
      </c>
      <c r="I22" t="s">
        <v>1958</v>
      </c>
      <c r="J22">
        <v>19014</v>
      </c>
      <c r="K22" t="s">
        <v>2062</v>
      </c>
      <c r="L22" t="s">
        <v>2063</v>
      </c>
      <c r="M22" t="s">
        <v>2064</v>
      </c>
      <c r="N22" t="s">
        <v>2065</v>
      </c>
      <c r="O22" t="str">
        <f>LEFT(Table32[[#This Row],[phone2]],3)</f>
        <v>610</v>
      </c>
      <c r="P22" t="str">
        <f>CONCATENATE(Table32[[#This Row],[first_name]],"  ",Table32[[#This Row],[last_name]])</f>
        <v>Bette  Nicka</v>
      </c>
      <c r="Q22">
        <f>LEN(Table32[[#This Row],[email]])</f>
        <v>19</v>
      </c>
      <c r="R22">
        <f>FIND("@",Table32[[#This Row],[email]],1)</f>
        <v>12</v>
      </c>
      <c r="S22">
        <f t="shared" si="0"/>
        <v>7</v>
      </c>
      <c r="T22" t="str">
        <f>RIGHT(Table32[[#This Row],[email]],Table32[[#This Row],[Dom len]])</f>
        <v>cox.net</v>
      </c>
    </row>
    <row r="23" spans="3:20" x14ac:dyDescent="0.45">
      <c r="C23" t="s">
        <v>2066</v>
      </c>
      <c r="D23" t="s">
        <v>2067</v>
      </c>
      <c r="E23" t="s">
        <v>2068</v>
      </c>
      <c r="F23" t="s">
        <v>2069</v>
      </c>
      <c r="G23" t="s">
        <v>1922</v>
      </c>
      <c r="H23" t="s">
        <v>1923</v>
      </c>
      <c r="I23" t="s">
        <v>1924</v>
      </c>
      <c r="J23">
        <v>95111</v>
      </c>
      <c r="K23" t="s">
        <v>2070</v>
      </c>
      <c r="L23" t="s">
        <v>2071</v>
      </c>
      <c r="M23" t="s">
        <v>2072</v>
      </c>
      <c r="N23" t="s">
        <v>2073</v>
      </c>
      <c r="O23" t="str">
        <f>LEFT(Table32[[#This Row],[phone2]],3)</f>
        <v>408</v>
      </c>
      <c r="P23" t="str">
        <f>CONCATENATE(Table32[[#This Row],[first_name]],"  ",Table32[[#This Row],[last_name]])</f>
        <v>Veronika  Inouye</v>
      </c>
      <c r="Q23">
        <f>LEN(Table32[[#This Row],[email]])</f>
        <v>15</v>
      </c>
      <c r="R23">
        <f>FIND("@",Table32[[#This Row],[email]],1)</f>
        <v>8</v>
      </c>
      <c r="S23">
        <f t="shared" si="0"/>
        <v>7</v>
      </c>
      <c r="T23" t="str">
        <f>RIGHT(Table32[[#This Row],[email]],Table32[[#This Row],[Dom len]])</f>
        <v>aol.com</v>
      </c>
    </row>
    <row r="24" spans="3:20" hidden="1" x14ac:dyDescent="0.45">
      <c r="C24" t="s">
        <v>2074</v>
      </c>
      <c r="D24" t="s">
        <v>2075</v>
      </c>
      <c r="E24" t="s">
        <v>2076</v>
      </c>
      <c r="F24" t="s">
        <v>2077</v>
      </c>
      <c r="G24" t="s">
        <v>2078</v>
      </c>
      <c r="H24" t="s">
        <v>2079</v>
      </c>
      <c r="I24" t="s">
        <v>2080</v>
      </c>
      <c r="J24" t="s">
        <v>2000</v>
      </c>
      <c r="K24">
        <v>75062</v>
      </c>
      <c r="L24" t="s">
        <v>2081</v>
      </c>
      <c r="M24" t="s">
        <v>2082</v>
      </c>
      <c r="N24" t="s">
        <v>2083</v>
      </c>
      <c r="O24" t="str">
        <f>LEFT(Table32[[#This Row],[phone2]],3)</f>
        <v>972</v>
      </c>
      <c r="P24" t="str">
        <f>CONCATENATE(Table32[[#This Row],[first_name]],"  ",Table32[[#This Row],[last_name]])</f>
        <v>Willard  Kolmetz</v>
      </c>
      <c r="Q24">
        <f>LEN(Table32[[#This Row],[email]])</f>
        <v>12</v>
      </c>
      <c r="R24" t="e">
        <f>FIND("@",Table32[[#This Row],[email]],1)</f>
        <v>#VALUE!</v>
      </c>
      <c r="S24" t="e">
        <f t="shared" si="0"/>
        <v>#VALUE!</v>
      </c>
      <c r="T24" t="e">
        <f>RIGHT(Table32[[#This Row],[email]],Table32[[#This Row],[Dom len]])</f>
        <v>#VALUE!</v>
      </c>
    </row>
    <row r="25" spans="3:20" hidden="1" x14ac:dyDescent="0.45">
      <c r="C25" t="s">
        <v>2085</v>
      </c>
      <c r="D25" t="s">
        <v>2086</v>
      </c>
      <c r="E25" t="s">
        <v>2087</v>
      </c>
      <c r="F25" t="s">
        <v>2088</v>
      </c>
      <c r="G25" t="s">
        <v>2089</v>
      </c>
      <c r="H25" t="s">
        <v>2090</v>
      </c>
      <c r="I25" t="s">
        <v>2090</v>
      </c>
      <c r="J25" t="s">
        <v>1969</v>
      </c>
      <c r="K25">
        <v>12204</v>
      </c>
      <c r="L25" t="s">
        <v>2091</v>
      </c>
      <c r="M25" t="s">
        <v>2092</v>
      </c>
      <c r="N25" t="s">
        <v>2093</v>
      </c>
      <c r="O25" t="str">
        <f>LEFT(Table32[[#This Row],[phone2]],3)</f>
        <v>518</v>
      </c>
      <c r="P25" t="str">
        <f>CONCATENATE(Table32[[#This Row],[first_name]],"  ",Table32[[#This Row],[last_name]])</f>
        <v>Maryann  Royster</v>
      </c>
      <c r="Q25">
        <f>LEN(Table32[[#This Row],[email]])</f>
        <v>12</v>
      </c>
      <c r="R25" t="e">
        <f>FIND("@",Table32[[#This Row],[email]],1)</f>
        <v>#VALUE!</v>
      </c>
      <c r="S25" t="e">
        <f t="shared" si="0"/>
        <v>#VALUE!</v>
      </c>
      <c r="T25" t="e">
        <f>RIGHT(Table32[[#This Row],[email]],Table32[[#This Row],[Dom len]])</f>
        <v>#VALUE!</v>
      </c>
    </row>
    <row r="26" spans="3:20" x14ac:dyDescent="0.45">
      <c r="C26" t="s">
        <v>2095</v>
      </c>
      <c r="D26" t="s">
        <v>2096</v>
      </c>
      <c r="E26" t="s">
        <v>2097</v>
      </c>
      <c r="F26" t="s">
        <v>2098</v>
      </c>
      <c r="G26" t="s">
        <v>2099</v>
      </c>
      <c r="H26" t="s">
        <v>2099</v>
      </c>
      <c r="I26" t="s">
        <v>1874</v>
      </c>
      <c r="J26">
        <v>8846</v>
      </c>
      <c r="K26" t="s">
        <v>2100</v>
      </c>
      <c r="L26" t="s">
        <v>2101</v>
      </c>
      <c r="M26" t="s">
        <v>2102</v>
      </c>
      <c r="N26" t="s">
        <v>2103</v>
      </c>
      <c r="O26" t="str">
        <f>LEFT(Table32[[#This Row],[phone2]],3)</f>
        <v>732</v>
      </c>
      <c r="P26" t="str">
        <f>CONCATENATE(Table32[[#This Row],[first_name]],"  ",Table32[[#This Row],[last_name]])</f>
        <v>Alisha  Slusarski</v>
      </c>
      <c r="Q26">
        <f>LEN(Table32[[#This Row],[email]])</f>
        <v>20</v>
      </c>
      <c r="R26">
        <f>FIND("@",Table32[[#This Row],[email]],1)</f>
        <v>7</v>
      </c>
      <c r="S26">
        <f t="shared" si="0"/>
        <v>13</v>
      </c>
      <c r="T26" t="str">
        <f>RIGHT(Table32[[#This Row],[email]],Table32[[#This Row],[Dom len]])</f>
        <v>slusarski.com</v>
      </c>
    </row>
    <row r="27" spans="3:20" hidden="1" x14ac:dyDescent="0.45">
      <c r="C27" t="s">
        <v>2104</v>
      </c>
      <c r="D27" t="s">
        <v>2105</v>
      </c>
      <c r="E27" t="s">
        <v>2106</v>
      </c>
      <c r="F27" t="s">
        <v>2107</v>
      </c>
      <c r="G27" t="s">
        <v>2108</v>
      </c>
      <c r="H27" t="s">
        <v>2109</v>
      </c>
      <c r="I27" t="s">
        <v>2110</v>
      </c>
      <c r="J27" t="s">
        <v>2033</v>
      </c>
      <c r="K27">
        <v>54481</v>
      </c>
      <c r="L27" t="s">
        <v>2111</v>
      </c>
      <c r="M27" t="s">
        <v>2112</v>
      </c>
      <c r="N27" t="s">
        <v>2113</v>
      </c>
      <c r="O27" t="str">
        <f>LEFT(Table32[[#This Row],[phone2]],3)</f>
        <v>715</v>
      </c>
      <c r="P27" t="str">
        <f>CONCATENATE(Table32[[#This Row],[first_name]],"  ",Table32[[#This Row],[last_name]])</f>
        <v>Allene  Iturbide</v>
      </c>
      <c r="Q27">
        <f>LEN(Table32[[#This Row],[email]])</f>
        <v>12</v>
      </c>
      <c r="R27" t="e">
        <f>FIND("@",Table32[[#This Row],[email]],1)</f>
        <v>#VALUE!</v>
      </c>
      <c r="S27" t="e">
        <f t="shared" si="0"/>
        <v>#VALUE!</v>
      </c>
      <c r="T27" t="e">
        <f>RIGHT(Table32[[#This Row],[email]],Table32[[#This Row],[Dom len]])</f>
        <v>#VALUE!</v>
      </c>
    </row>
    <row r="28" spans="3:20" x14ac:dyDescent="0.45">
      <c r="C28" t="s">
        <v>2115</v>
      </c>
      <c r="D28" t="s">
        <v>2116</v>
      </c>
      <c r="E28" t="s">
        <v>2117</v>
      </c>
      <c r="F28" t="s">
        <v>2118</v>
      </c>
      <c r="G28" t="s">
        <v>2119</v>
      </c>
      <c r="H28" t="s">
        <v>978</v>
      </c>
      <c r="I28" t="s">
        <v>2120</v>
      </c>
      <c r="J28">
        <v>66218</v>
      </c>
      <c r="K28" t="s">
        <v>2121</v>
      </c>
      <c r="L28" t="s">
        <v>2122</v>
      </c>
      <c r="M28" t="s">
        <v>2123</v>
      </c>
      <c r="N28" t="s">
        <v>2124</v>
      </c>
      <c r="O28" t="str">
        <f>LEFT(Table32[[#This Row],[phone2]],3)</f>
        <v>913</v>
      </c>
      <c r="P28" t="str">
        <f>CONCATENATE(Table32[[#This Row],[first_name]],"  ",Table32[[#This Row],[last_name]])</f>
        <v>Chanel  Caudy</v>
      </c>
      <c r="Q28">
        <f>LEN(Table32[[#This Row],[email]])</f>
        <v>22</v>
      </c>
      <c r="R28">
        <f>FIND("@",Table32[[#This Row],[email]],1)</f>
        <v>13</v>
      </c>
      <c r="S28">
        <f t="shared" si="0"/>
        <v>9</v>
      </c>
      <c r="T28" t="str">
        <f>RIGHT(Table32[[#This Row],[email]],Table32[[#This Row],[Dom len]])</f>
        <v>caudy.org</v>
      </c>
    </row>
    <row r="29" spans="3:20" hidden="1" x14ac:dyDescent="0.45">
      <c r="C29" t="s">
        <v>2125</v>
      </c>
      <c r="D29" t="s">
        <v>2126</v>
      </c>
      <c r="E29" t="s">
        <v>2127</v>
      </c>
      <c r="F29" t="s">
        <v>2128</v>
      </c>
      <c r="G29" t="s">
        <v>2129</v>
      </c>
      <c r="H29" t="s">
        <v>2130</v>
      </c>
      <c r="I29" t="s">
        <v>16</v>
      </c>
      <c r="J29" t="s">
        <v>1947</v>
      </c>
      <c r="K29">
        <v>21601</v>
      </c>
      <c r="L29" t="s">
        <v>2131</v>
      </c>
      <c r="M29" t="s">
        <v>2132</v>
      </c>
      <c r="N29" t="s">
        <v>2133</v>
      </c>
      <c r="O29" t="str">
        <f>LEFT(Table32[[#This Row],[phone2]],3)</f>
        <v>410</v>
      </c>
      <c r="P29" t="str">
        <f>CONCATENATE(Table32[[#This Row],[first_name]],"  ",Table32[[#This Row],[last_name]])</f>
        <v>Ezekiel  Chui</v>
      </c>
      <c r="Q29">
        <f>LEN(Table32[[#This Row],[email]])</f>
        <v>12</v>
      </c>
      <c r="R29" t="e">
        <f>FIND("@",Table32[[#This Row],[email]],1)</f>
        <v>#VALUE!</v>
      </c>
      <c r="S29" t="e">
        <f t="shared" si="0"/>
        <v>#VALUE!</v>
      </c>
      <c r="T29" t="e">
        <f>RIGHT(Table32[[#This Row],[email]],Table32[[#This Row],[Dom len]])</f>
        <v>#VALUE!</v>
      </c>
    </row>
    <row r="30" spans="3:20" x14ac:dyDescent="0.45">
      <c r="C30" t="s">
        <v>2135</v>
      </c>
      <c r="D30" t="s">
        <v>2136</v>
      </c>
      <c r="E30" t="s">
        <v>2137</v>
      </c>
      <c r="F30" t="s">
        <v>2138</v>
      </c>
      <c r="G30" t="s">
        <v>2139</v>
      </c>
      <c r="H30" t="s">
        <v>2139</v>
      </c>
      <c r="I30" t="s">
        <v>1969</v>
      </c>
      <c r="J30">
        <v>10011</v>
      </c>
      <c r="K30" t="s">
        <v>2140</v>
      </c>
      <c r="L30" t="s">
        <v>2141</v>
      </c>
      <c r="M30" t="s">
        <v>2142</v>
      </c>
      <c r="N30" t="s">
        <v>2143</v>
      </c>
      <c r="O30" t="str">
        <f>LEFT(Table32[[#This Row],[phone2]],3)</f>
        <v>212</v>
      </c>
      <c r="P30" t="str">
        <f>CONCATENATE(Table32[[#This Row],[first_name]],"  ",Table32[[#This Row],[last_name]])</f>
        <v>Willow  Kusko</v>
      </c>
      <c r="Q30">
        <f>LEN(Table32[[#This Row],[email]])</f>
        <v>16</v>
      </c>
      <c r="R30">
        <f>FIND("@",Table32[[#This Row],[email]],1)</f>
        <v>7</v>
      </c>
      <c r="S30">
        <f t="shared" si="0"/>
        <v>9</v>
      </c>
      <c r="T30" t="str">
        <f>RIGHT(Table32[[#This Row],[email]],Table32[[#This Row],[Dom len]])</f>
        <v>yahoo.com</v>
      </c>
    </row>
    <row r="31" spans="3:20" hidden="1" x14ac:dyDescent="0.45">
      <c r="C31" t="s">
        <v>2144</v>
      </c>
      <c r="D31" t="s">
        <v>2145</v>
      </c>
      <c r="E31" t="s">
        <v>949</v>
      </c>
      <c r="F31" t="s">
        <v>2146</v>
      </c>
      <c r="G31" t="s">
        <v>2147</v>
      </c>
      <c r="H31" t="s">
        <v>2148</v>
      </c>
      <c r="I31" t="s">
        <v>986</v>
      </c>
      <c r="J31" t="s">
        <v>2000</v>
      </c>
      <c r="K31">
        <v>77301</v>
      </c>
      <c r="L31" t="s">
        <v>2149</v>
      </c>
      <c r="M31" t="s">
        <v>2150</v>
      </c>
      <c r="N31" t="s">
        <v>2151</v>
      </c>
      <c r="O31" t="str">
        <f>LEFT(Table32[[#This Row],[phone2]],3)</f>
        <v>936</v>
      </c>
      <c r="P31" t="str">
        <f>CONCATENATE(Table32[[#This Row],[first_name]],"  ",Table32[[#This Row],[last_name]])</f>
        <v>Bernardo  Figeroa</v>
      </c>
      <c r="Q31">
        <f>LEN(Table32[[#This Row],[email]])</f>
        <v>12</v>
      </c>
      <c r="R31" t="e">
        <f>FIND("@",Table32[[#This Row],[email]],1)</f>
        <v>#VALUE!</v>
      </c>
      <c r="S31" t="e">
        <f t="shared" si="0"/>
        <v>#VALUE!</v>
      </c>
      <c r="T31" t="e">
        <f>RIGHT(Table32[[#This Row],[email]],Table32[[#This Row],[Dom len]])</f>
        <v>#VALUE!</v>
      </c>
    </row>
    <row r="32" spans="3:20" hidden="1" x14ac:dyDescent="0.45">
      <c r="C32" t="s">
        <v>2153</v>
      </c>
      <c r="D32" t="s">
        <v>2154</v>
      </c>
      <c r="E32" t="s">
        <v>2155</v>
      </c>
      <c r="F32" t="s">
        <v>2156</v>
      </c>
      <c r="G32" t="s">
        <v>2157</v>
      </c>
      <c r="H32" t="s">
        <v>2158</v>
      </c>
      <c r="I32" t="s">
        <v>2087</v>
      </c>
      <c r="J32" t="s">
        <v>1894</v>
      </c>
      <c r="K32">
        <v>43215</v>
      </c>
      <c r="L32" t="s">
        <v>2159</v>
      </c>
      <c r="M32" t="s">
        <v>2160</v>
      </c>
      <c r="N32" t="s">
        <v>2161</v>
      </c>
      <c r="O32" t="str">
        <f>LEFT(Table32[[#This Row],[phone2]],3)</f>
        <v>614</v>
      </c>
      <c r="P32" t="str">
        <f>CONCATENATE(Table32[[#This Row],[first_name]],"  ",Table32[[#This Row],[last_name]])</f>
        <v>Ammie  Corrio</v>
      </c>
      <c r="Q32">
        <f>LEN(Table32[[#This Row],[email]])</f>
        <v>12</v>
      </c>
      <c r="R32" t="e">
        <f>FIND("@",Table32[[#This Row],[email]],1)</f>
        <v>#VALUE!</v>
      </c>
      <c r="S32" t="e">
        <f t="shared" si="0"/>
        <v>#VALUE!</v>
      </c>
      <c r="T32" t="e">
        <f>RIGHT(Table32[[#This Row],[email]],Table32[[#This Row],[Dom len]])</f>
        <v>#VALUE!</v>
      </c>
    </row>
    <row r="33" spans="3:20" x14ac:dyDescent="0.45">
      <c r="C33" t="s">
        <v>2163</v>
      </c>
      <c r="D33" t="s">
        <v>2164</v>
      </c>
      <c r="E33" t="s">
        <v>2165</v>
      </c>
      <c r="F33" t="s">
        <v>2166</v>
      </c>
      <c r="G33" t="s">
        <v>2167</v>
      </c>
      <c r="H33" t="s">
        <v>2168</v>
      </c>
      <c r="I33" t="s">
        <v>2169</v>
      </c>
      <c r="J33">
        <v>88011</v>
      </c>
      <c r="K33" t="s">
        <v>2170</v>
      </c>
      <c r="L33" t="s">
        <v>2171</v>
      </c>
      <c r="M33" t="s">
        <v>2172</v>
      </c>
      <c r="N33" t="s">
        <v>2173</v>
      </c>
      <c r="O33" t="str">
        <f>LEFT(Table32[[#This Row],[phone2]],3)</f>
        <v>505</v>
      </c>
      <c r="P33" t="str">
        <f>CONCATENATE(Table32[[#This Row],[first_name]],"  ",Table32[[#This Row],[last_name]])</f>
        <v>Francine  Vocelka</v>
      </c>
      <c r="Q33">
        <f>LEN(Table32[[#This Row],[email]])</f>
        <v>28</v>
      </c>
      <c r="R33">
        <f>FIND("@",Table32[[#This Row],[email]],1)</f>
        <v>17</v>
      </c>
      <c r="S33">
        <f t="shared" si="0"/>
        <v>11</v>
      </c>
      <c r="T33" t="str">
        <f>RIGHT(Table32[[#This Row],[email]],Table32[[#This Row],[Dom len]])</f>
        <v>vocelka.com</v>
      </c>
    </row>
    <row r="34" spans="3:20" x14ac:dyDescent="0.45">
      <c r="C34" t="s">
        <v>2174</v>
      </c>
      <c r="D34" t="s">
        <v>2175</v>
      </c>
      <c r="E34" t="s">
        <v>2176</v>
      </c>
      <c r="F34" t="s">
        <v>2177</v>
      </c>
      <c r="G34" t="s">
        <v>2178</v>
      </c>
      <c r="H34" t="s">
        <v>2179</v>
      </c>
      <c r="I34" t="s">
        <v>1874</v>
      </c>
      <c r="J34">
        <v>7660</v>
      </c>
      <c r="K34" t="s">
        <v>2180</v>
      </c>
      <c r="L34" t="s">
        <v>2181</v>
      </c>
      <c r="M34" t="s">
        <v>2182</v>
      </c>
      <c r="N34" t="s">
        <v>2183</v>
      </c>
      <c r="O34" t="str">
        <f>LEFT(Table32[[#This Row],[phone2]],3)</f>
        <v>201</v>
      </c>
      <c r="P34" t="str">
        <f>CONCATENATE(Table32[[#This Row],[first_name]],"  ",Table32[[#This Row],[last_name]])</f>
        <v>Ernie  Stenseth</v>
      </c>
      <c r="Q34">
        <f>LEN(Table32[[#This Row],[email]])</f>
        <v>22</v>
      </c>
      <c r="R34">
        <f>FIND("@",Table32[[#This Row],[email]],1)</f>
        <v>15</v>
      </c>
      <c r="S34">
        <f t="shared" si="0"/>
        <v>7</v>
      </c>
      <c r="T34" t="str">
        <f>RIGHT(Table32[[#This Row],[email]],Table32[[#This Row],[Dom len]])</f>
        <v>aol.com</v>
      </c>
    </row>
    <row r="35" spans="3:20" hidden="1" x14ac:dyDescent="0.45">
      <c r="C35" t="s">
        <v>2184</v>
      </c>
      <c r="D35" t="s">
        <v>2185</v>
      </c>
      <c r="E35" t="s">
        <v>2186</v>
      </c>
      <c r="F35" t="s">
        <v>2187</v>
      </c>
      <c r="G35" t="s">
        <v>2188</v>
      </c>
      <c r="H35" t="s">
        <v>2189</v>
      </c>
      <c r="I35" t="s">
        <v>2099</v>
      </c>
      <c r="J35" t="s">
        <v>1874</v>
      </c>
      <c r="K35">
        <v>8812</v>
      </c>
      <c r="L35" t="s">
        <v>2190</v>
      </c>
      <c r="M35" t="s">
        <v>2191</v>
      </c>
      <c r="N35" t="s">
        <v>2192</v>
      </c>
      <c r="O35" t="str">
        <f>LEFT(Table32[[#This Row],[phone2]],3)</f>
        <v>732</v>
      </c>
      <c r="P35" t="str">
        <f>CONCATENATE(Table32[[#This Row],[first_name]],"  ",Table32[[#This Row],[last_name]])</f>
        <v>Albina  Glick</v>
      </c>
      <c r="Q35">
        <f>LEN(Table32[[#This Row],[email]])</f>
        <v>12</v>
      </c>
      <c r="R35" t="e">
        <f>FIND("@",Table32[[#This Row],[email]],1)</f>
        <v>#VALUE!</v>
      </c>
      <c r="S35" t="e">
        <f t="shared" si="0"/>
        <v>#VALUE!</v>
      </c>
      <c r="T35" t="e">
        <f>RIGHT(Table32[[#This Row],[email]],Table32[[#This Row],[Dom len]])</f>
        <v>#VALUE!</v>
      </c>
    </row>
    <row r="36" spans="3:20" x14ac:dyDescent="0.45">
      <c r="C36" t="s">
        <v>2194</v>
      </c>
      <c r="D36" t="s">
        <v>2195</v>
      </c>
      <c r="E36" t="s">
        <v>2196</v>
      </c>
      <c r="F36" t="s">
        <v>2197</v>
      </c>
      <c r="G36" t="s">
        <v>2139</v>
      </c>
      <c r="H36" t="s">
        <v>2139</v>
      </c>
      <c r="I36" t="s">
        <v>1969</v>
      </c>
      <c r="J36">
        <v>10025</v>
      </c>
      <c r="K36" t="s">
        <v>2198</v>
      </c>
      <c r="L36" t="s">
        <v>2199</v>
      </c>
      <c r="M36" t="s">
        <v>2200</v>
      </c>
      <c r="N36" t="s">
        <v>2201</v>
      </c>
      <c r="O36" t="str">
        <f>LEFT(Table32[[#This Row],[phone2]],3)</f>
        <v>212</v>
      </c>
      <c r="P36" t="str">
        <f>CONCATENATE(Table32[[#This Row],[first_name]],"  ",Table32[[#This Row],[last_name]])</f>
        <v>Alishia  Sergi</v>
      </c>
      <c r="Q36">
        <f>LEN(Table32[[#This Row],[email]])</f>
        <v>16</v>
      </c>
      <c r="R36">
        <f>FIND("@",Table32[[#This Row],[email]],1)</f>
        <v>7</v>
      </c>
      <c r="S36">
        <f t="shared" si="0"/>
        <v>9</v>
      </c>
      <c r="T36" t="str">
        <f>RIGHT(Table32[[#This Row],[email]],Table32[[#This Row],[Dom len]])</f>
        <v>gmail.com</v>
      </c>
    </row>
    <row r="37" spans="3:20" hidden="1" x14ac:dyDescent="0.45">
      <c r="C37" t="s">
        <v>2202</v>
      </c>
      <c r="D37" t="s">
        <v>2203</v>
      </c>
      <c r="E37" t="s">
        <v>2204</v>
      </c>
      <c r="F37" t="s">
        <v>2205</v>
      </c>
      <c r="G37" t="s">
        <v>2206</v>
      </c>
      <c r="H37" t="s">
        <v>2207</v>
      </c>
      <c r="I37" t="s">
        <v>2208</v>
      </c>
      <c r="J37" t="s">
        <v>1850</v>
      </c>
      <c r="K37">
        <v>70002</v>
      </c>
      <c r="L37" t="s">
        <v>2209</v>
      </c>
      <c r="M37" t="s">
        <v>2210</v>
      </c>
      <c r="N37" t="s">
        <v>2211</v>
      </c>
      <c r="O37" t="str">
        <f>LEFT(Table32[[#This Row],[phone2]],3)</f>
        <v>504</v>
      </c>
      <c r="P37" t="str">
        <f>CONCATENATE(Table32[[#This Row],[first_name]],"  ",Table32[[#This Row],[last_name]])</f>
        <v>Solange  Shinko</v>
      </c>
      <c r="Q37">
        <f>LEN(Table32[[#This Row],[email]])</f>
        <v>12</v>
      </c>
      <c r="R37" t="e">
        <f>FIND("@",Table32[[#This Row],[email]],1)</f>
        <v>#VALUE!</v>
      </c>
      <c r="S37" t="e">
        <f t="shared" si="0"/>
        <v>#VALUE!</v>
      </c>
      <c r="T37" t="e">
        <f>RIGHT(Table32[[#This Row],[email]],Table32[[#This Row],[Dom len]])</f>
        <v>#VALUE!</v>
      </c>
    </row>
    <row r="38" spans="3:20" x14ac:dyDescent="0.45">
      <c r="C38" t="s">
        <v>2213</v>
      </c>
      <c r="D38" t="s">
        <v>2214</v>
      </c>
      <c r="E38" t="s">
        <v>2215</v>
      </c>
      <c r="F38" t="s">
        <v>2216</v>
      </c>
      <c r="G38" t="s">
        <v>2139</v>
      </c>
      <c r="H38" t="s">
        <v>2139</v>
      </c>
      <c r="I38" t="s">
        <v>1969</v>
      </c>
      <c r="J38">
        <v>10011</v>
      </c>
      <c r="K38" t="s">
        <v>2217</v>
      </c>
      <c r="L38" t="s">
        <v>2218</v>
      </c>
      <c r="M38" t="s">
        <v>2219</v>
      </c>
      <c r="N38" t="s">
        <v>2220</v>
      </c>
      <c r="O38" t="str">
        <f>LEFT(Table32[[#This Row],[phone2]],3)</f>
        <v>212</v>
      </c>
      <c r="P38" t="str">
        <f>CONCATENATE(Table32[[#This Row],[first_name]],"  ",Table32[[#This Row],[last_name]])</f>
        <v>Jose  Stockham</v>
      </c>
      <c r="Q38">
        <f>LEN(Table32[[#This Row],[email]])</f>
        <v>14</v>
      </c>
      <c r="R38">
        <f>FIND("@",Table32[[#This Row],[email]],1)</f>
        <v>5</v>
      </c>
      <c r="S38">
        <f t="shared" si="0"/>
        <v>9</v>
      </c>
      <c r="T38" t="str">
        <f>RIGHT(Table32[[#This Row],[email]],Table32[[#This Row],[Dom len]])</f>
        <v>yahoo.com</v>
      </c>
    </row>
    <row r="39" spans="3:20" x14ac:dyDescent="0.45">
      <c r="C39" t="s">
        <v>2221</v>
      </c>
      <c r="D39" t="s">
        <v>2222</v>
      </c>
      <c r="E39" t="s">
        <v>2223</v>
      </c>
      <c r="F39" t="s">
        <v>2224</v>
      </c>
      <c r="G39" t="s">
        <v>2225</v>
      </c>
      <c r="H39" t="s">
        <v>2226</v>
      </c>
      <c r="I39" t="s">
        <v>1924</v>
      </c>
      <c r="J39">
        <v>93012</v>
      </c>
      <c r="K39" t="s">
        <v>2227</v>
      </c>
      <c r="L39" t="s">
        <v>2228</v>
      </c>
      <c r="M39" t="s">
        <v>2229</v>
      </c>
      <c r="N39" t="s">
        <v>2230</v>
      </c>
      <c r="O39" t="str">
        <f>LEFT(Table32[[#This Row],[phone2]],3)</f>
        <v>805</v>
      </c>
      <c r="P39" t="str">
        <f>CONCATENATE(Table32[[#This Row],[first_name]],"  ",Table32[[#This Row],[last_name]])</f>
        <v>Rozella  Ostrosky</v>
      </c>
      <c r="Q39">
        <f>LEN(Table32[[#This Row],[email]])</f>
        <v>29</v>
      </c>
      <c r="R39">
        <f>FIND("@",Table32[[#This Row],[email]],1)</f>
        <v>17</v>
      </c>
      <c r="S39">
        <f t="shared" si="0"/>
        <v>12</v>
      </c>
      <c r="T39" t="str">
        <f>RIGHT(Table32[[#This Row],[email]],Table32[[#This Row],[Dom len]])</f>
        <v>ostrosky.com</v>
      </c>
    </row>
    <row r="40" spans="3:20" x14ac:dyDescent="0.45">
      <c r="C40" t="s">
        <v>2231</v>
      </c>
      <c r="D40" t="s">
        <v>2232</v>
      </c>
      <c r="E40" t="s">
        <v>2233</v>
      </c>
      <c r="F40" t="s">
        <v>2234</v>
      </c>
      <c r="G40" t="s">
        <v>2235</v>
      </c>
      <c r="H40" t="s">
        <v>2236</v>
      </c>
      <c r="I40" t="s">
        <v>2000</v>
      </c>
      <c r="J40">
        <v>78204</v>
      </c>
      <c r="K40" t="s">
        <v>2237</v>
      </c>
      <c r="L40" t="s">
        <v>2238</v>
      </c>
      <c r="M40" t="s">
        <v>2239</v>
      </c>
      <c r="N40" t="s">
        <v>2240</v>
      </c>
      <c r="O40" t="str">
        <f>LEFT(Table32[[#This Row],[phone2]],3)</f>
        <v>210</v>
      </c>
      <c r="P40" t="str">
        <f>CONCATENATE(Table32[[#This Row],[first_name]],"  ",Table32[[#This Row],[last_name]])</f>
        <v>Valentine  Gillian</v>
      </c>
      <c r="Q40">
        <f>LEN(Table32[[#This Row],[email]])</f>
        <v>27</v>
      </c>
      <c r="R40">
        <f>FIND("@",Table32[[#This Row],[email]],1)</f>
        <v>18</v>
      </c>
      <c r="S40">
        <f t="shared" si="0"/>
        <v>9</v>
      </c>
      <c r="T40" t="str">
        <f>RIGHT(Table32[[#This Row],[email]],Table32[[#This Row],[Dom len]])</f>
        <v>gmail.com</v>
      </c>
    </row>
    <row r="41" spans="3:20" x14ac:dyDescent="0.45">
      <c r="C41" t="s">
        <v>2241</v>
      </c>
      <c r="D41" t="s">
        <v>2242</v>
      </c>
      <c r="E41" t="s">
        <v>2243</v>
      </c>
      <c r="F41" t="s">
        <v>2244</v>
      </c>
      <c r="G41" t="s">
        <v>2245</v>
      </c>
      <c r="H41" t="s">
        <v>2246</v>
      </c>
      <c r="I41" t="s">
        <v>2120</v>
      </c>
      <c r="J41">
        <v>67410</v>
      </c>
      <c r="K41" t="s">
        <v>2247</v>
      </c>
      <c r="L41" t="s">
        <v>2248</v>
      </c>
      <c r="M41" t="s">
        <v>2249</v>
      </c>
      <c r="N41" t="s">
        <v>2250</v>
      </c>
      <c r="O41" t="str">
        <f>LEFT(Table32[[#This Row],[phone2]],3)</f>
        <v>785</v>
      </c>
      <c r="P41" t="str">
        <f>CONCATENATE(Table32[[#This Row],[first_name]],"  ",Table32[[#This Row],[last_name]])</f>
        <v>Kati  Rulapaugh</v>
      </c>
      <c r="Q41">
        <f>LEN(Table32[[#This Row],[email]])</f>
        <v>26</v>
      </c>
      <c r="R41">
        <f>FIND("@",Table32[[#This Row],[email]],1)</f>
        <v>15</v>
      </c>
      <c r="S41">
        <f t="shared" si="0"/>
        <v>11</v>
      </c>
      <c r="T41" t="str">
        <f>RIGHT(Table32[[#This Row],[email]],Table32[[#This Row],[Dom len]])</f>
        <v>hotmail.com</v>
      </c>
    </row>
    <row r="42" spans="3:20" x14ac:dyDescent="0.45">
      <c r="C42" t="s">
        <v>2251</v>
      </c>
      <c r="D42" t="s">
        <v>2252</v>
      </c>
      <c r="E42" t="s">
        <v>2253</v>
      </c>
      <c r="F42" t="s">
        <v>2254</v>
      </c>
      <c r="G42" t="s">
        <v>2255</v>
      </c>
      <c r="H42" t="s">
        <v>2256</v>
      </c>
      <c r="I42" t="s">
        <v>2257</v>
      </c>
      <c r="J42">
        <v>97754</v>
      </c>
      <c r="K42" t="s">
        <v>2258</v>
      </c>
      <c r="L42" t="s">
        <v>2259</v>
      </c>
      <c r="M42" t="s">
        <v>2260</v>
      </c>
      <c r="N42" t="s">
        <v>2261</v>
      </c>
      <c r="O42" t="str">
        <f>LEFT(Table32[[#This Row],[phone2]],3)</f>
        <v>541</v>
      </c>
      <c r="P42" t="str">
        <f>CONCATENATE(Table32[[#This Row],[first_name]],"  ",Table32[[#This Row],[last_name]])</f>
        <v>Youlanda  Schemmer</v>
      </c>
      <c r="Q42">
        <f>LEN(Table32[[#This Row],[email]])</f>
        <v>16</v>
      </c>
      <c r="R42">
        <f>FIND("@",Table32[[#This Row],[email]],1)</f>
        <v>9</v>
      </c>
      <c r="S42">
        <f t="shared" si="0"/>
        <v>7</v>
      </c>
      <c r="T42" t="str">
        <f>RIGHT(Table32[[#This Row],[email]],Table32[[#This Row],[Dom len]])</f>
        <v>aol.com</v>
      </c>
    </row>
    <row r="43" spans="3:20" x14ac:dyDescent="0.45">
      <c r="C43" t="s">
        <v>2262</v>
      </c>
      <c r="D43" t="s">
        <v>2263</v>
      </c>
      <c r="E43" t="s">
        <v>2264</v>
      </c>
      <c r="F43" t="s">
        <v>2265</v>
      </c>
      <c r="G43" t="s">
        <v>2266</v>
      </c>
      <c r="H43" t="s">
        <v>978</v>
      </c>
      <c r="I43" t="s">
        <v>2120</v>
      </c>
      <c r="J43">
        <v>66204</v>
      </c>
      <c r="K43" t="s">
        <v>2267</v>
      </c>
      <c r="L43" t="s">
        <v>2268</v>
      </c>
      <c r="M43" t="s">
        <v>2269</v>
      </c>
      <c r="N43" t="s">
        <v>2270</v>
      </c>
      <c r="O43" t="str">
        <f>LEFT(Table32[[#This Row],[phone2]],3)</f>
        <v>913</v>
      </c>
      <c r="P43" t="str">
        <f>CONCATENATE(Table32[[#This Row],[first_name]],"  ",Table32[[#This Row],[last_name]])</f>
        <v>Dyan  Oldroyd</v>
      </c>
      <c r="Q43">
        <f>LEN(Table32[[#This Row],[email]])</f>
        <v>16</v>
      </c>
      <c r="R43">
        <f>FIND("@",Table32[[#This Row],[email]],1)</f>
        <v>9</v>
      </c>
      <c r="S43">
        <f t="shared" si="0"/>
        <v>7</v>
      </c>
      <c r="T43" t="str">
        <f>RIGHT(Table32[[#This Row],[email]],Table32[[#This Row],[Dom len]])</f>
        <v>aol.com</v>
      </c>
    </row>
    <row r="44" spans="3:20" x14ac:dyDescent="0.45">
      <c r="C44" t="s">
        <v>2271</v>
      </c>
      <c r="D44" t="s">
        <v>2272</v>
      </c>
      <c r="E44" t="s">
        <v>2273</v>
      </c>
      <c r="F44" t="s">
        <v>2274</v>
      </c>
      <c r="G44" t="s">
        <v>2275</v>
      </c>
      <c r="H44" t="s">
        <v>2276</v>
      </c>
      <c r="I44" t="s">
        <v>1884</v>
      </c>
      <c r="J44">
        <v>99708</v>
      </c>
      <c r="K44" t="s">
        <v>2277</v>
      </c>
      <c r="L44" t="s">
        <v>2278</v>
      </c>
      <c r="M44" t="s">
        <v>2279</v>
      </c>
      <c r="N44" t="s">
        <v>2280</v>
      </c>
      <c r="O44" t="str">
        <f>LEFT(Table32[[#This Row],[phone2]],3)</f>
        <v>907</v>
      </c>
      <c r="P44" t="str">
        <f>CONCATENATE(Table32[[#This Row],[first_name]],"  ",Table32[[#This Row],[last_name]])</f>
        <v>Roxane  Campain</v>
      </c>
      <c r="Q44">
        <f>LEN(Table32[[#This Row],[email]])</f>
        <v>18</v>
      </c>
      <c r="R44">
        <f>FIND("@",Table32[[#This Row],[email]],1)</f>
        <v>7</v>
      </c>
      <c r="S44">
        <f t="shared" si="0"/>
        <v>11</v>
      </c>
      <c r="T44" t="str">
        <f>RIGHT(Table32[[#This Row],[email]],Table32[[#This Row],[Dom len]])</f>
        <v>hotmail.com</v>
      </c>
    </row>
    <row r="45" spans="3:20" x14ac:dyDescent="0.45">
      <c r="C45" t="s">
        <v>2281</v>
      </c>
      <c r="D45" t="s">
        <v>2282</v>
      </c>
      <c r="E45" t="s">
        <v>2283</v>
      </c>
      <c r="F45" t="s">
        <v>2284</v>
      </c>
      <c r="G45" t="s">
        <v>2285</v>
      </c>
      <c r="H45" t="s">
        <v>2286</v>
      </c>
      <c r="I45" t="s">
        <v>2287</v>
      </c>
      <c r="J45">
        <v>33196</v>
      </c>
      <c r="K45" t="s">
        <v>2288</v>
      </c>
      <c r="L45" t="s">
        <v>2289</v>
      </c>
      <c r="M45" t="s">
        <v>2290</v>
      </c>
      <c r="N45" t="s">
        <v>2291</v>
      </c>
      <c r="O45" t="str">
        <f>LEFT(Table32[[#This Row],[phone2]],3)</f>
        <v>305</v>
      </c>
      <c r="P45" t="str">
        <f>CONCATENATE(Table32[[#This Row],[first_name]],"  ",Table32[[#This Row],[last_name]])</f>
        <v>Lavera  Perin</v>
      </c>
      <c r="Q45">
        <f>LEN(Table32[[#This Row],[email]])</f>
        <v>16</v>
      </c>
      <c r="R45">
        <f>FIND("@",Table32[[#This Row],[email]],1)</f>
        <v>7</v>
      </c>
      <c r="S45">
        <f t="shared" si="0"/>
        <v>9</v>
      </c>
      <c r="T45" t="str">
        <f>RIGHT(Table32[[#This Row],[email]],Table32[[#This Row],[Dom len]])</f>
        <v>perin.org</v>
      </c>
    </row>
    <row r="46" spans="3:20" x14ac:dyDescent="0.45">
      <c r="C46" t="s">
        <v>2292</v>
      </c>
      <c r="D46" t="s">
        <v>2293</v>
      </c>
      <c r="E46" t="s">
        <v>2294</v>
      </c>
      <c r="F46" t="s">
        <v>2295</v>
      </c>
      <c r="G46" t="s">
        <v>2275</v>
      </c>
      <c r="H46" t="s">
        <v>2276</v>
      </c>
      <c r="I46" t="s">
        <v>1884</v>
      </c>
      <c r="J46">
        <v>99712</v>
      </c>
      <c r="K46" t="s">
        <v>2296</v>
      </c>
      <c r="L46" t="s">
        <v>2297</v>
      </c>
      <c r="M46" t="s">
        <v>2298</v>
      </c>
      <c r="N46" t="s">
        <v>2299</v>
      </c>
      <c r="O46" t="str">
        <f>LEFT(Table32[[#This Row],[phone2]],3)</f>
        <v>907</v>
      </c>
      <c r="P46" t="str">
        <f>CONCATENATE(Table32[[#This Row],[first_name]],"  ",Table32[[#This Row],[last_name]])</f>
        <v>Erick  Ferencz</v>
      </c>
      <c r="Q46">
        <f>LEN(Table32[[#This Row],[email]])</f>
        <v>21</v>
      </c>
      <c r="R46">
        <f>FIND("@",Table32[[#This Row],[email]],1)</f>
        <v>14</v>
      </c>
      <c r="S46">
        <f t="shared" si="0"/>
        <v>7</v>
      </c>
      <c r="T46" t="str">
        <f>RIGHT(Table32[[#This Row],[email]],Table32[[#This Row],[Dom len]])</f>
        <v>aol.com</v>
      </c>
    </row>
    <row r="47" spans="3:20" hidden="1" x14ac:dyDescent="0.45">
      <c r="C47" t="s">
        <v>2300</v>
      </c>
      <c r="D47" t="s">
        <v>2301</v>
      </c>
      <c r="E47" t="s">
        <v>2302</v>
      </c>
      <c r="F47" t="s">
        <v>2303</v>
      </c>
      <c r="G47" t="s">
        <v>2304</v>
      </c>
      <c r="H47" t="s">
        <v>2305</v>
      </c>
      <c r="I47" t="s">
        <v>2306</v>
      </c>
      <c r="J47" t="s">
        <v>2307</v>
      </c>
      <c r="K47">
        <v>55343</v>
      </c>
      <c r="L47" t="s">
        <v>2308</v>
      </c>
      <c r="M47" t="s">
        <v>2309</v>
      </c>
      <c r="N47" t="s">
        <v>2310</v>
      </c>
      <c r="O47" t="str">
        <f>LEFT(Table32[[#This Row],[phone2]],3)</f>
        <v>952</v>
      </c>
      <c r="P47" t="str">
        <f>CONCATENATE(Table32[[#This Row],[first_name]],"  ",Table32[[#This Row],[last_name]])</f>
        <v>Fatima  Saylors</v>
      </c>
      <c r="Q47">
        <f>LEN(Table32[[#This Row],[email]])</f>
        <v>12</v>
      </c>
      <c r="R47" t="e">
        <f>FIND("@",Table32[[#This Row],[email]],1)</f>
        <v>#VALUE!</v>
      </c>
      <c r="S47" t="e">
        <f t="shared" si="0"/>
        <v>#VALUE!</v>
      </c>
      <c r="T47" t="e">
        <f>RIGHT(Table32[[#This Row],[email]],Table32[[#This Row],[Dom len]])</f>
        <v>#VALUE!</v>
      </c>
    </row>
    <row r="48" spans="3:20" x14ac:dyDescent="0.45">
      <c r="C48" t="s">
        <v>2312</v>
      </c>
      <c r="D48" t="s">
        <v>2313</v>
      </c>
      <c r="E48" t="s">
        <v>2314</v>
      </c>
      <c r="F48" t="s">
        <v>2315</v>
      </c>
      <c r="G48" t="s">
        <v>2316</v>
      </c>
      <c r="H48" t="s">
        <v>1968</v>
      </c>
      <c r="I48" t="s">
        <v>2317</v>
      </c>
      <c r="J48">
        <v>2128</v>
      </c>
      <c r="K48" t="s">
        <v>2318</v>
      </c>
      <c r="L48" t="s">
        <v>2319</v>
      </c>
      <c r="M48" t="s">
        <v>2320</v>
      </c>
      <c r="N48" t="s">
        <v>2321</v>
      </c>
      <c r="O48" t="str">
        <f>LEFT(Table32[[#This Row],[phone2]],3)</f>
        <v>617</v>
      </c>
      <c r="P48" t="str">
        <f>CONCATENATE(Table32[[#This Row],[first_name]],"  ",Table32[[#This Row],[last_name]])</f>
        <v>Jina  Briddick</v>
      </c>
      <c r="Q48">
        <f>LEN(Table32[[#This Row],[email]])</f>
        <v>26</v>
      </c>
      <c r="R48">
        <f>FIND("@",Table32[[#This Row],[email]],1)</f>
        <v>14</v>
      </c>
      <c r="S48">
        <f t="shared" si="0"/>
        <v>12</v>
      </c>
      <c r="T48" t="str">
        <f>RIGHT(Table32[[#This Row],[email]],Table32[[#This Row],[Dom len]])</f>
        <v>briddick.com</v>
      </c>
    </row>
    <row r="49" spans="3:20" hidden="1" x14ac:dyDescent="0.45">
      <c r="C49" t="s">
        <v>2322</v>
      </c>
      <c r="D49" t="s">
        <v>2323</v>
      </c>
      <c r="E49" t="s">
        <v>2324</v>
      </c>
      <c r="F49" t="s">
        <v>2325</v>
      </c>
      <c r="G49" t="s">
        <v>2326</v>
      </c>
      <c r="H49" t="s">
        <v>1978</v>
      </c>
      <c r="I49" t="s">
        <v>1978</v>
      </c>
      <c r="J49" t="s">
        <v>1924</v>
      </c>
      <c r="K49">
        <v>90006</v>
      </c>
      <c r="L49" t="s">
        <v>2327</v>
      </c>
      <c r="M49" t="s">
        <v>2328</v>
      </c>
      <c r="N49" t="s">
        <v>2329</v>
      </c>
      <c r="O49" t="str">
        <f>LEFT(Table32[[#This Row],[phone2]],3)</f>
        <v>323</v>
      </c>
      <c r="P49" t="str">
        <f>CONCATENATE(Table32[[#This Row],[first_name]],"  ",Table32[[#This Row],[last_name]])</f>
        <v>Kanisha  Waycott</v>
      </c>
      <c r="Q49">
        <f>LEN(Table32[[#This Row],[email]])</f>
        <v>12</v>
      </c>
      <c r="R49" t="e">
        <f>FIND("@",Table32[[#This Row],[email]],1)</f>
        <v>#VALUE!</v>
      </c>
      <c r="S49" t="e">
        <f t="shared" si="0"/>
        <v>#VALUE!</v>
      </c>
      <c r="T49" t="e">
        <f>RIGHT(Table32[[#This Row],[email]],Table32[[#This Row],[Dom len]])</f>
        <v>#VALUE!</v>
      </c>
    </row>
    <row r="50" spans="3:20" x14ac:dyDescent="0.45">
      <c r="C50" t="s">
        <v>2331</v>
      </c>
      <c r="D50" t="s">
        <v>2332</v>
      </c>
      <c r="E50" t="s">
        <v>2333</v>
      </c>
      <c r="F50" t="s">
        <v>2334</v>
      </c>
      <c r="G50" t="s">
        <v>2335</v>
      </c>
      <c r="H50" t="s">
        <v>2336</v>
      </c>
      <c r="I50" t="s">
        <v>2033</v>
      </c>
      <c r="J50">
        <v>53711</v>
      </c>
      <c r="K50" t="s">
        <v>2337</v>
      </c>
      <c r="L50" t="s">
        <v>2338</v>
      </c>
      <c r="M50" t="s">
        <v>2339</v>
      </c>
      <c r="N50" t="s">
        <v>2340</v>
      </c>
      <c r="O50" t="str">
        <f>LEFT(Table32[[#This Row],[phone2]],3)</f>
        <v>608</v>
      </c>
      <c r="P50" t="str">
        <f>CONCATENATE(Table32[[#This Row],[first_name]],"  ",Table32[[#This Row],[last_name]])</f>
        <v>Emerson  Bowley</v>
      </c>
      <c r="Q50">
        <f>LEN(Table32[[#This Row],[email]])</f>
        <v>25</v>
      </c>
      <c r="R50">
        <f>FIND("@",Table32[[#This Row],[email]],1)</f>
        <v>15</v>
      </c>
      <c r="S50">
        <f t="shared" si="0"/>
        <v>10</v>
      </c>
      <c r="T50" t="str">
        <f>RIGHT(Table32[[#This Row],[email]],Table32[[#This Row],[Dom len]])</f>
        <v>bowley.org</v>
      </c>
    </row>
    <row r="51" spans="3:20" x14ac:dyDescent="0.45">
      <c r="C51" t="s">
        <v>2341</v>
      </c>
      <c r="D51" t="s">
        <v>2342</v>
      </c>
      <c r="E51" t="s">
        <v>2343</v>
      </c>
      <c r="F51" t="s">
        <v>2344</v>
      </c>
      <c r="G51" t="s">
        <v>2345</v>
      </c>
      <c r="H51" t="s">
        <v>2345</v>
      </c>
      <c r="I51" t="s">
        <v>1958</v>
      </c>
      <c r="J51">
        <v>19132</v>
      </c>
      <c r="K51" t="s">
        <v>2346</v>
      </c>
      <c r="L51" t="s">
        <v>2347</v>
      </c>
      <c r="M51" t="s">
        <v>2348</v>
      </c>
      <c r="N51" t="s">
        <v>2349</v>
      </c>
      <c r="O51" t="str">
        <f>LEFT(Table32[[#This Row],[phone2]],3)</f>
        <v>215</v>
      </c>
      <c r="P51" t="str">
        <f>CONCATENATE(Table32[[#This Row],[first_name]],"  ",Table32[[#This Row],[last_name]])</f>
        <v>Blair  Malet</v>
      </c>
      <c r="Q51">
        <f>LEN(Table32[[#This Row],[email]])</f>
        <v>16</v>
      </c>
      <c r="R51">
        <f>FIND("@",Table32[[#This Row],[email]],1)</f>
        <v>7</v>
      </c>
      <c r="S51">
        <f t="shared" si="0"/>
        <v>9</v>
      </c>
      <c r="T51" t="str">
        <f>RIGHT(Table32[[#This Row],[email]],Table32[[#This Row],[Dom len]])</f>
        <v>yahoo.com</v>
      </c>
    </row>
    <row r="52" spans="3:20" x14ac:dyDescent="0.45">
      <c r="C52" t="s">
        <v>2350</v>
      </c>
      <c r="D52" t="s">
        <v>2351</v>
      </c>
      <c r="E52" t="s">
        <v>2352</v>
      </c>
      <c r="F52" t="s">
        <v>2353</v>
      </c>
      <c r="G52" t="s">
        <v>2139</v>
      </c>
      <c r="H52" t="s">
        <v>2139</v>
      </c>
      <c r="I52" t="s">
        <v>1969</v>
      </c>
      <c r="J52">
        <v>10003</v>
      </c>
      <c r="K52" t="s">
        <v>2354</v>
      </c>
      <c r="L52" t="s">
        <v>2355</v>
      </c>
      <c r="M52" t="s">
        <v>2356</v>
      </c>
      <c r="N52" t="s">
        <v>2357</v>
      </c>
      <c r="O52" t="str">
        <f>LEFT(Table32[[#This Row],[phone2]],3)</f>
        <v>212</v>
      </c>
      <c r="P52" t="str">
        <f>CONCATENATE(Table32[[#This Row],[first_name]],"  ",Table32[[#This Row],[last_name]])</f>
        <v>Brock  Bolognia</v>
      </c>
      <c r="Q52">
        <f>LEN(Table32[[#This Row],[email]])</f>
        <v>19</v>
      </c>
      <c r="R52">
        <f>FIND("@",Table32[[#This Row],[email]],1)</f>
        <v>10</v>
      </c>
      <c r="S52">
        <f t="shared" si="0"/>
        <v>9</v>
      </c>
      <c r="T52" t="str">
        <f>RIGHT(Table32[[#This Row],[email]],Table32[[#This Row],[Dom len]])</f>
        <v>yahoo.com</v>
      </c>
    </row>
    <row r="53" spans="3:20" x14ac:dyDescent="0.45">
      <c r="C53" t="s">
        <v>2358</v>
      </c>
      <c r="D53" t="s">
        <v>2359</v>
      </c>
      <c r="E53" t="s">
        <v>2360</v>
      </c>
      <c r="F53" t="s">
        <v>2361</v>
      </c>
      <c r="G53" t="s">
        <v>2362</v>
      </c>
      <c r="H53" t="s">
        <v>2363</v>
      </c>
      <c r="I53" t="s">
        <v>2023</v>
      </c>
      <c r="J53">
        <v>37388</v>
      </c>
      <c r="K53" t="s">
        <v>2364</v>
      </c>
      <c r="L53" t="s">
        <v>2365</v>
      </c>
      <c r="M53" t="s">
        <v>2366</v>
      </c>
      <c r="N53" t="s">
        <v>2367</v>
      </c>
      <c r="O53" t="str">
        <f>LEFT(Table32[[#This Row],[phone2]],3)</f>
        <v>931</v>
      </c>
      <c r="P53" t="str">
        <f>CONCATENATE(Table32[[#This Row],[first_name]],"  ",Table32[[#This Row],[last_name]])</f>
        <v>Lorrie  Nestle</v>
      </c>
      <c r="Q53">
        <f>LEN(Table32[[#This Row],[email]])</f>
        <v>19</v>
      </c>
      <c r="R53">
        <f>FIND("@",Table32[[#This Row],[email]],1)</f>
        <v>8</v>
      </c>
      <c r="S53">
        <f t="shared" si="0"/>
        <v>11</v>
      </c>
      <c r="T53" t="str">
        <f>RIGHT(Table32[[#This Row],[email]],Table32[[#This Row],[Dom len]])</f>
        <v>hotmail.com</v>
      </c>
    </row>
    <row r="54" spans="3:20" x14ac:dyDescent="0.45">
      <c r="C54" t="s">
        <v>2368</v>
      </c>
      <c r="D54" t="s">
        <v>2369</v>
      </c>
      <c r="E54" t="s">
        <v>2370</v>
      </c>
      <c r="F54" t="s">
        <v>2371</v>
      </c>
      <c r="G54" t="s">
        <v>2372</v>
      </c>
      <c r="H54" t="s">
        <v>2373</v>
      </c>
      <c r="I54" t="s">
        <v>2374</v>
      </c>
      <c r="J54">
        <v>29201</v>
      </c>
      <c r="K54" t="s">
        <v>2375</v>
      </c>
      <c r="L54" t="s">
        <v>2376</v>
      </c>
      <c r="M54" t="s">
        <v>2377</v>
      </c>
      <c r="N54" t="s">
        <v>2378</v>
      </c>
      <c r="O54" t="str">
        <f>LEFT(Table32[[#This Row],[phone2]],3)</f>
        <v>803</v>
      </c>
      <c r="P54" t="str">
        <f>CONCATENATE(Table32[[#This Row],[first_name]],"  ",Table32[[#This Row],[last_name]])</f>
        <v>Sabra  Uyetake</v>
      </c>
      <c r="Q54">
        <f>LEN(Table32[[#This Row],[email]])</f>
        <v>17</v>
      </c>
      <c r="R54">
        <f>FIND("@",Table32[[#This Row],[email]],1)</f>
        <v>6</v>
      </c>
      <c r="S54">
        <f t="shared" si="0"/>
        <v>11</v>
      </c>
      <c r="T54" t="str">
        <f>RIGHT(Table32[[#This Row],[email]],Table32[[#This Row],[Dom len]])</f>
        <v>uyetake.org</v>
      </c>
    </row>
    <row r="55" spans="3:20" x14ac:dyDescent="0.45">
      <c r="C55" t="s">
        <v>2379</v>
      </c>
      <c r="D55" t="s">
        <v>2380</v>
      </c>
      <c r="E55" t="s">
        <v>2381</v>
      </c>
      <c r="F55" t="s">
        <v>2382</v>
      </c>
      <c r="G55" t="s">
        <v>2042</v>
      </c>
      <c r="H55" t="s">
        <v>2061</v>
      </c>
      <c r="I55" t="s">
        <v>1958</v>
      </c>
      <c r="J55">
        <v>19087</v>
      </c>
      <c r="K55" t="s">
        <v>2383</v>
      </c>
      <c r="L55" t="s">
        <v>2384</v>
      </c>
      <c r="M55" t="s">
        <v>2385</v>
      </c>
      <c r="N55" t="s">
        <v>2386</v>
      </c>
      <c r="O55" t="str">
        <f>LEFT(Table32[[#This Row],[phone2]],3)</f>
        <v>610</v>
      </c>
      <c r="P55" t="str">
        <f>CONCATENATE(Table32[[#This Row],[first_name]],"  ",Table32[[#This Row],[last_name]])</f>
        <v>Marjory  Mastella</v>
      </c>
      <c r="Q55">
        <f>LEN(Table32[[#This Row],[email]])</f>
        <v>22</v>
      </c>
      <c r="R55">
        <f>FIND("@",Table32[[#This Row],[email]],1)</f>
        <v>10</v>
      </c>
      <c r="S55">
        <f t="shared" si="0"/>
        <v>12</v>
      </c>
      <c r="T55" t="str">
        <f>RIGHT(Table32[[#This Row],[email]],Table32[[#This Row],[Dom len]])</f>
        <v>mastella.com</v>
      </c>
    </row>
    <row r="56" spans="3:20" hidden="1" x14ac:dyDescent="0.45">
      <c r="C56" t="s">
        <v>2387</v>
      </c>
      <c r="D56" t="s">
        <v>2388</v>
      </c>
      <c r="E56" t="s">
        <v>2389</v>
      </c>
      <c r="F56" t="s">
        <v>2390</v>
      </c>
      <c r="G56" t="s">
        <v>2391</v>
      </c>
      <c r="H56" t="s">
        <v>2392</v>
      </c>
      <c r="I56" t="s">
        <v>2393</v>
      </c>
      <c r="J56" t="s">
        <v>1874</v>
      </c>
      <c r="K56">
        <v>8822</v>
      </c>
      <c r="L56" t="s">
        <v>2394</v>
      </c>
      <c r="M56" t="s">
        <v>2395</v>
      </c>
      <c r="N56" t="s">
        <v>2396</v>
      </c>
      <c r="O56" t="str">
        <f>LEFT(Table32[[#This Row],[phone2]],3)</f>
        <v>908</v>
      </c>
      <c r="P56" t="str">
        <f>CONCATENATE(Table32[[#This Row],[first_name]],"  ",Table32[[#This Row],[last_name]])</f>
        <v>Karl  Klonowski</v>
      </c>
      <c r="Q56">
        <f>LEN(Table32[[#This Row],[email]])</f>
        <v>12</v>
      </c>
      <c r="R56" t="e">
        <f>FIND("@",Table32[[#This Row],[email]],1)</f>
        <v>#VALUE!</v>
      </c>
      <c r="S56" t="e">
        <f t="shared" si="0"/>
        <v>#VALUE!</v>
      </c>
      <c r="T56" t="e">
        <f>RIGHT(Table32[[#This Row],[email]],Table32[[#This Row],[Dom len]])</f>
        <v>#VALUE!</v>
      </c>
    </row>
    <row r="57" spans="3:20" x14ac:dyDescent="0.45">
      <c r="C57" t="s">
        <v>2398</v>
      </c>
      <c r="D57" t="s">
        <v>2399</v>
      </c>
      <c r="E57" t="s">
        <v>2400</v>
      </c>
      <c r="F57" t="s">
        <v>2401</v>
      </c>
      <c r="G57" t="s">
        <v>2402</v>
      </c>
      <c r="H57" t="s">
        <v>2403</v>
      </c>
      <c r="I57" t="s">
        <v>1969</v>
      </c>
      <c r="J57">
        <v>11590</v>
      </c>
      <c r="K57" t="s">
        <v>2404</v>
      </c>
      <c r="L57" t="s">
        <v>2405</v>
      </c>
      <c r="M57" t="s">
        <v>2406</v>
      </c>
      <c r="N57" t="s">
        <v>2407</v>
      </c>
      <c r="O57" t="str">
        <f>LEFT(Table32[[#This Row],[phone2]],3)</f>
        <v>516</v>
      </c>
      <c r="P57" t="str">
        <f>CONCATENATE(Table32[[#This Row],[first_name]],"  ",Table32[[#This Row],[last_name]])</f>
        <v>Tonette  Wenner</v>
      </c>
      <c r="Q57">
        <f>LEN(Table32[[#This Row],[email]])</f>
        <v>15</v>
      </c>
      <c r="R57">
        <f>FIND("@",Table32[[#This Row],[email]],1)</f>
        <v>8</v>
      </c>
      <c r="S57">
        <f t="shared" si="0"/>
        <v>7</v>
      </c>
      <c r="T57" t="str">
        <f>RIGHT(Table32[[#This Row],[email]],Table32[[#This Row],[Dom len]])</f>
        <v>aol.com</v>
      </c>
    </row>
    <row r="58" spans="3:20" x14ac:dyDescent="0.45">
      <c r="C58" t="s">
        <v>769</v>
      </c>
      <c r="D58" t="s">
        <v>2408</v>
      </c>
      <c r="E58" t="s">
        <v>2409</v>
      </c>
      <c r="F58" t="s">
        <v>2410</v>
      </c>
      <c r="G58" t="s">
        <v>2411</v>
      </c>
      <c r="H58" t="s">
        <v>986</v>
      </c>
      <c r="I58" t="s">
        <v>1958</v>
      </c>
      <c r="J58">
        <v>19046</v>
      </c>
      <c r="K58" t="s">
        <v>2412</v>
      </c>
      <c r="L58" t="s">
        <v>2413</v>
      </c>
      <c r="M58" t="s">
        <v>2414</v>
      </c>
      <c r="N58" t="s">
        <v>2415</v>
      </c>
      <c r="O58" t="str">
        <f>LEFT(Table32[[#This Row],[phone2]],3)</f>
        <v>215</v>
      </c>
      <c r="P58" t="str">
        <f>CONCATENATE(Table32[[#This Row],[first_name]],"  ",Table32[[#This Row],[last_name]])</f>
        <v>Amber  Monarrez</v>
      </c>
      <c r="Q58">
        <f>LEN(Table32[[#This Row],[email]])</f>
        <v>27</v>
      </c>
      <c r="R58">
        <f>FIND("@",Table32[[#This Row],[email]],1)</f>
        <v>15</v>
      </c>
      <c r="S58">
        <f t="shared" si="0"/>
        <v>12</v>
      </c>
      <c r="T58" t="str">
        <f>RIGHT(Table32[[#This Row],[email]],Table32[[#This Row],[Dom len]])</f>
        <v>monarrez.org</v>
      </c>
    </row>
    <row r="59" spans="3:20" x14ac:dyDescent="0.45">
      <c r="C59" t="s">
        <v>2416</v>
      </c>
      <c r="D59" t="s">
        <v>2417</v>
      </c>
      <c r="E59" t="s">
        <v>2418</v>
      </c>
      <c r="F59" t="s">
        <v>2419</v>
      </c>
      <c r="G59" t="s">
        <v>2420</v>
      </c>
      <c r="H59" t="s">
        <v>1978</v>
      </c>
      <c r="I59" t="s">
        <v>1924</v>
      </c>
      <c r="J59">
        <v>91405</v>
      </c>
      <c r="K59" t="s">
        <v>2421</v>
      </c>
      <c r="L59" t="s">
        <v>2422</v>
      </c>
      <c r="M59" t="s">
        <v>2423</v>
      </c>
      <c r="N59" t="s">
        <v>2424</v>
      </c>
      <c r="O59" t="str">
        <f>LEFT(Table32[[#This Row],[phone2]],3)</f>
        <v>818</v>
      </c>
      <c r="P59" t="str">
        <f>CONCATENATE(Table32[[#This Row],[first_name]],"  ",Table32[[#This Row],[last_name]])</f>
        <v>Shenika  Seewald</v>
      </c>
      <c r="Q59">
        <f>LEN(Table32[[#This Row],[email]])</f>
        <v>17</v>
      </c>
      <c r="R59">
        <f>FIND("@",Table32[[#This Row],[email]],1)</f>
        <v>8</v>
      </c>
      <c r="S59">
        <f t="shared" si="0"/>
        <v>9</v>
      </c>
      <c r="T59" t="str">
        <f>RIGHT(Table32[[#This Row],[email]],Table32[[#This Row],[Dom len]])</f>
        <v>gmail.com</v>
      </c>
    </row>
    <row r="60" spans="3:20" x14ac:dyDescent="0.45">
      <c r="C60" t="s">
        <v>2425</v>
      </c>
      <c r="D60" t="s">
        <v>2426</v>
      </c>
      <c r="E60" t="s">
        <v>2427</v>
      </c>
      <c r="F60" t="s">
        <v>2428</v>
      </c>
      <c r="G60" t="s">
        <v>2429</v>
      </c>
      <c r="H60" t="s">
        <v>2429</v>
      </c>
      <c r="I60" t="s">
        <v>2430</v>
      </c>
      <c r="J60">
        <v>2909</v>
      </c>
      <c r="K60" t="s">
        <v>2431</v>
      </c>
      <c r="L60" t="s">
        <v>2432</v>
      </c>
      <c r="M60" t="s">
        <v>2433</v>
      </c>
      <c r="N60" t="s">
        <v>2434</v>
      </c>
      <c r="O60" t="str">
        <f>LEFT(Table32[[#This Row],[phone2]],3)</f>
        <v>401</v>
      </c>
      <c r="P60" t="str">
        <f>CONCATENATE(Table32[[#This Row],[first_name]],"  ",Table32[[#This Row],[last_name]])</f>
        <v>Delmy  Ahle</v>
      </c>
      <c r="Q60">
        <f>LEN(Table32[[#This Row],[email]])</f>
        <v>22</v>
      </c>
      <c r="R60">
        <f>FIND("@",Table32[[#This Row],[email]],1)</f>
        <v>11</v>
      </c>
      <c r="S60">
        <f t="shared" si="0"/>
        <v>11</v>
      </c>
      <c r="T60" t="str">
        <f>RIGHT(Table32[[#This Row],[email]],Table32[[#This Row],[Dom len]])</f>
        <v>hotmail.com</v>
      </c>
    </row>
    <row r="61" spans="3:20" hidden="1" x14ac:dyDescent="0.45">
      <c r="C61" t="s">
        <v>2435</v>
      </c>
      <c r="D61" t="s">
        <v>2436</v>
      </c>
      <c r="E61" t="s">
        <v>2437</v>
      </c>
      <c r="F61" t="s">
        <v>2438</v>
      </c>
      <c r="G61" t="s">
        <v>2439</v>
      </c>
      <c r="H61" t="s">
        <v>2440</v>
      </c>
      <c r="I61" t="s">
        <v>986</v>
      </c>
      <c r="J61" t="s">
        <v>1958</v>
      </c>
      <c r="K61">
        <v>19006</v>
      </c>
      <c r="L61" t="s">
        <v>2441</v>
      </c>
      <c r="M61" t="s">
        <v>2442</v>
      </c>
      <c r="N61" t="s">
        <v>2443</v>
      </c>
      <c r="O61" t="str">
        <f>LEFT(Table32[[#This Row],[phone2]],3)</f>
        <v>215</v>
      </c>
      <c r="P61" t="str">
        <f>CONCATENATE(Table32[[#This Row],[first_name]],"  ",Table32[[#This Row],[last_name]])</f>
        <v>Deeanna  Juhas</v>
      </c>
      <c r="Q61">
        <f>LEN(Table32[[#This Row],[email]])</f>
        <v>12</v>
      </c>
      <c r="R61" t="e">
        <f>FIND("@",Table32[[#This Row],[email]],1)</f>
        <v>#VALUE!</v>
      </c>
      <c r="S61" t="e">
        <f t="shared" si="0"/>
        <v>#VALUE!</v>
      </c>
      <c r="T61" t="e">
        <f>RIGHT(Table32[[#This Row],[email]],Table32[[#This Row],[Dom len]])</f>
        <v>#VALUE!</v>
      </c>
    </row>
    <row r="62" spans="3:20" x14ac:dyDescent="0.45">
      <c r="C62" t="s">
        <v>2445</v>
      </c>
      <c r="D62" t="s">
        <v>2446</v>
      </c>
      <c r="E62" t="s">
        <v>2447</v>
      </c>
      <c r="F62" t="s">
        <v>2448</v>
      </c>
      <c r="G62" t="s">
        <v>2429</v>
      </c>
      <c r="H62" t="s">
        <v>2429</v>
      </c>
      <c r="I62" t="s">
        <v>2430</v>
      </c>
      <c r="J62">
        <v>2904</v>
      </c>
      <c r="K62" t="s">
        <v>2449</v>
      </c>
      <c r="L62" t="s">
        <v>2450</v>
      </c>
      <c r="M62" t="s">
        <v>2451</v>
      </c>
      <c r="N62" t="s">
        <v>2452</v>
      </c>
      <c r="O62" t="str">
        <f>LEFT(Table32[[#This Row],[phone2]],3)</f>
        <v>401</v>
      </c>
      <c r="P62" t="str">
        <f>CONCATENATE(Table32[[#This Row],[first_name]],"  ",Table32[[#This Row],[last_name]])</f>
        <v>Blondell  Pugh</v>
      </c>
      <c r="Q62">
        <f>LEN(Table32[[#This Row],[email]])</f>
        <v>13</v>
      </c>
      <c r="R62">
        <f>FIND("@",Table32[[#This Row],[email]],1)</f>
        <v>6</v>
      </c>
      <c r="S62">
        <f t="shared" si="0"/>
        <v>7</v>
      </c>
      <c r="T62" t="str">
        <f>RIGHT(Table32[[#This Row],[email]],Table32[[#This Row],[Dom len]])</f>
        <v>aol.com</v>
      </c>
    </row>
    <row r="63" spans="3:20" hidden="1" x14ac:dyDescent="0.45">
      <c r="C63" t="s">
        <v>2453</v>
      </c>
      <c r="D63" t="s">
        <v>2454</v>
      </c>
      <c r="E63" t="s">
        <v>2455</v>
      </c>
      <c r="F63" t="s">
        <v>2456</v>
      </c>
      <c r="G63" t="s">
        <v>2457</v>
      </c>
      <c r="H63" t="s">
        <v>2458</v>
      </c>
      <c r="I63" t="s">
        <v>2099</v>
      </c>
      <c r="J63" t="s">
        <v>1874</v>
      </c>
      <c r="K63">
        <v>8831</v>
      </c>
      <c r="L63" t="s">
        <v>2459</v>
      </c>
      <c r="M63" t="s">
        <v>2460</v>
      </c>
      <c r="N63" t="s">
        <v>2461</v>
      </c>
      <c r="O63" t="str">
        <f>LEFT(Table32[[#This Row],[phone2]],3)</f>
        <v>732</v>
      </c>
      <c r="P63" t="str">
        <f>CONCATENATE(Table32[[#This Row],[first_name]],"  ",Table32[[#This Row],[last_name]])</f>
        <v>Jamal  Vanausdal</v>
      </c>
      <c r="Q63">
        <f>LEN(Table32[[#This Row],[email]])</f>
        <v>12</v>
      </c>
      <c r="R63" t="e">
        <f>FIND("@",Table32[[#This Row],[email]],1)</f>
        <v>#VALUE!</v>
      </c>
      <c r="S63" t="e">
        <f t="shared" si="0"/>
        <v>#VALUE!</v>
      </c>
      <c r="T63" t="e">
        <f>RIGHT(Table32[[#This Row],[email]],Table32[[#This Row],[Dom len]])</f>
        <v>#VALUE!</v>
      </c>
    </row>
    <row r="64" spans="3:20" x14ac:dyDescent="0.45">
      <c r="C64" t="s">
        <v>2463</v>
      </c>
      <c r="D64" t="s">
        <v>2464</v>
      </c>
      <c r="E64" t="s">
        <v>2465</v>
      </c>
      <c r="F64" t="s">
        <v>2466</v>
      </c>
      <c r="G64" t="s">
        <v>2467</v>
      </c>
      <c r="H64" t="s">
        <v>2468</v>
      </c>
      <c r="I64" t="s">
        <v>2000</v>
      </c>
      <c r="J64">
        <v>78731</v>
      </c>
      <c r="K64" t="s">
        <v>2469</v>
      </c>
      <c r="L64" t="s">
        <v>2470</v>
      </c>
      <c r="M64" t="s">
        <v>2471</v>
      </c>
      <c r="N64" t="s">
        <v>2472</v>
      </c>
      <c r="O64" t="str">
        <f>LEFT(Table32[[#This Row],[phone2]],3)</f>
        <v>512</v>
      </c>
      <c r="P64" t="str">
        <f>CONCATENATE(Table32[[#This Row],[first_name]],"  ",Table32[[#This Row],[last_name]])</f>
        <v>Cecily  Hollack</v>
      </c>
      <c r="Q64">
        <f>LEN(Table32[[#This Row],[email]])</f>
        <v>18</v>
      </c>
      <c r="R64">
        <f>FIND("@",Table32[[#This Row],[email]],1)</f>
        <v>7</v>
      </c>
      <c r="S64">
        <f t="shared" si="0"/>
        <v>11</v>
      </c>
      <c r="T64" t="str">
        <f>RIGHT(Table32[[#This Row],[email]],Table32[[#This Row],[Dom len]])</f>
        <v>hollack.org</v>
      </c>
    </row>
    <row r="65" spans="3:20" x14ac:dyDescent="0.45">
      <c r="C65" t="s">
        <v>2473</v>
      </c>
      <c r="D65" t="s">
        <v>2474</v>
      </c>
      <c r="E65" t="s">
        <v>2475</v>
      </c>
      <c r="F65" t="s">
        <v>2476</v>
      </c>
      <c r="G65" t="s">
        <v>2477</v>
      </c>
      <c r="H65" t="s">
        <v>957</v>
      </c>
      <c r="I65" t="s">
        <v>2478</v>
      </c>
      <c r="J65">
        <v>80126</v>
      </c>
      <c r="K65" t="s">
        <v>2479</v>
      </c>
      <c r="L65" t="s">
        <v>2480</v>
      </c>
      <c r="M65" t="s">
        <v>2481</v>
      </c>
      <c r="N65" t="s">
        <v>2482</v>
      </c>
      <c r="O65" t="str">
        <f>LEFT(Table32[[#This Row],[phone2]],3)</f>
        <v>303</v>
      </c>
      <c r="P65" t="str">
        <f>CONCATENATE(Table32[[#This Row],[first_name]],"  ",Table32[[#This Row],[last_name]])</f>
        <v>Carmelina  Lindall</v>
      </c>
      <c r="Q65">
        <f>LEN(Table32[[#This Row],[email]])</f>
        <v>29</v>
      </c>
      <c r="R65">
        <f>FIND("@",Table32[[#This Row],[email]],1)</f>
        <v>18</v>
      </c>
      <c r="S65">
        <f t="shared" si="0"/>
        <v>11</v>
      </c>
      <c r="T65" t="str">
        <f>RIGHT(Table32[[#This Row],[email]],Table32[[#This Row],[Dom len]])</f>
        <v>lindall.com</v>
      </c>
    </row>
    <row r="66" spans="3:20" hidden="1" x14ac:dyDescent="0.45">
      <c r="C66" t="s">
        <v>2483</v>
      </c>
      <c r="D66" t="s">
        <v>2484</v>
      </c>
      <c r="E66" t="s">
        <v>2485</v>
      </c>
      <c r="F66" t="s">
        <v>2486</v>
      </c>
      <c r="G66" t="s">
        <v>2487</v>
      </c>
      <c r="H66" t="s">
        <v>2032</v>
      </c>
      <c r="I66" t="s">
        <v>2032</v>
      </c>
      <c r="J66" t="s">
        <v>2033</v>
      </c>
      <c r="K66">
        <v>53214</v>
      </c>
      <c r="L66" t="s">
        <v>2488</v>
      </c>
      <c r="M66" t="s">
        <v>2489</v>
      </c>
      <c r="N66" t="s">
        <v>2490</v>
      </c>
      <c r="O66" t="str">
        <f>LEFT(Table32[[#This Row],[phone2]],3)</f>
        <v>414</v>
      </c>
      <c r="P66" t="str">
        <f>CONCATENATE(Table32[[#This Row],[first_name]],"  ",Table32[[#This Row],[last_name]])</f>
        <v>Maurine  Yglesias</v>
      </c>
      <c r="Q66">
        <f>LEN(Table32[[#This Row],[email]])</f>
        <v>12</v>
      </c>
      <c r="R66" t="e">
        <f>FIND("@",Table32[[#This Row],[email]],1)</f>
        <v>#VALUE!</v>
      </c>
      <c r="S66" t="e">
        <f t="shared" ref="S66:S129" si="1">Q66-R66</f>
        <v>#VALUE!</v>
      </c>
      <c r="T66" t="e">
        <f>RIGHT(Table32[[#This Row],[email]],Table32[[#This Row],[Dom len]])</f>
        <v>#VALUE!</v>
      </c>
    </row>
    <row r="67" spans="3:20" x14ac:dyDescent="0.45">
      <c r="C67" t="s">
        <v>2492</v>
      </c>
      <c r="D67" t="s">
        <v>2493</v>
      </c>
      <c r="E67" t="s">
        <v>2494</v>
      </c>
      <c r="F67" t="s">
        <v>2495</v>
      </c>
      <c r="G67" t="s">
        <v>2139</v>
      </c>
      <c r="H67" t="s">
        <v>2139</v>
      </c>
      <c r="I67" t="s">
        <v>1969</v>
      </c>
      <c r="J67">
        <v>10009</v>
      </c>
      <c r="K67" t="s">
        <v>2496</v>
      </c>
      <c r="L67" t="s">
        <v>2497</v>
      </c>
      <c r="M67" t="s">
        <v>2498</v>
      </c>
      <c r="N67" t="s">
        <v>2499</v>
      </c>
      <c r="O67" t="str">
        <f>LEFT(Table32[[#This Row],[phone2]],3)</f>
        <v>212</v>
      </c>
      <c r="P67" t="str">
        <f>CONCATENATE(Table32[[#This Row],[first_name]],"  ",Table32[[#This Row],[last_name]])</f>
        <v>Tawna  Buvens</v>
      </c>
      <c r="Q67">
        <f>LEN(Table32[[#This Row],[email]])</f>
        <v>15</v>
      </c>
      <c r="R67">
        <f>FIND("@",Table32[[#This Row],[email]],1)</f>
        <v>6</v>
      </c>
      <c r="S67">
        <f t="shared" si="1"/>
        <v>9</v>
      </c>
      <c r="T67" t="str">
        <f>RIGHT(Table32[[#This Row],[email]],Table32[[#This Row],[Dom len]])</f>
        <v>gmail.com</v>
      </c>
    </row>
    <row r="68" spans="3:20" x14ac:dyDescent="0.45">
      <c r="C68" t="s">
        <v>2500</v>
      </c>
      <c r="D68" t="s">
        <v>1045</v>
      </c>
      <c r="E68" t="s">
        <v>2501</v>
      </c>
      <c r="F68" t="s">
        <v>2502</v>
      </c>
      <c r="G68" t="s">
        <v>1883</v>
      </c>
      <c r="H68" t="s">
        <v>1883</v>
      </c>
      <c r="I68" t="s">
        <v>1884</v>
      </c>
      <c r="J68">
        <v>99515</v>
      </c>
      <c r="K68" t="s">
        <v>2503</v>
      </c>
      <c r="L68" t="s">
        <v>2504</v>
      </c>
      <c r="M68" t="s">
        <v>2505</v>
      </c>
      <c r="N68" t="s">
        <v>2506</v>
      </c>
      <c r="O68" t="str">
        <f>LEFT(Table32[[#This Row],[phone2]],3)</f>
        <v>907</v>
      </c>
      <c r="P68" t="str">
        <f>CONCATENATE(Table32[[#This Row],[first_name]],"  ",Table32[[#This Row],[last_name]])</f>
        <v>Penney  Weight</v>
      </c>
      <c r="Q68">
        <f>LEN(Table32[[#This Row],[email]])</f>
        <v>21</v>
      </c>
      <c r="R68">
        <f>FIND("@",Table32[[#This Row],[email]],1)</f>
        <v>14</v>
      </c>
      <c r="S68">
        <f t="shared" si="1"/>
        <v>7</v>
      </c>
      <c r="T68" t="str">
        <f>RIGHT(Table32[[#This Row],[email]],Table32[[#This Row],[Dom len]])</f>
        <v>aol.com</v>
      </c>
    </row>
    <row r="69" spans="3:20" x14ac:dyDescent="0.45">
      <c r="C69" t="s">
        <v>2507</v>
      </c>
      <c r="D69" t="s">
        <v>2508</v>
      </c>
      <c r="E69" t="s">
        <v>2509</v>
      </c>
      <c r="F69" t="s">
        <v>2510</v>
      </c>
      <c r="G69" t="s">
        <v>2511</v>
      </c>
      <c r="H69" t="s">
        <v>2511</v>
      </c>
      <c r="I69" t="s">
        <v>1958</v>
      </c>
      <c r="J69">
        <v>16502</v>
      </c>
      <c r="K69" t="s">
        <v>2512</v>
      </c>
      <c r="L69" t="s">
        <v>2513</v>
      </c>
      <c r="M69" t="s">
        <v>2514</v>
      </c>
      <c r="N69" t="s">
        <v>2515</v>
      </c>
      <c r="O69" t="str">
        <f>LEFT(Table32[[#This Row],[phone2]],3)</f>
        <v>814</v>
      </c>
      <c r="P69" t="str">
        <f>CONCATENATE(Table32[[#This Row],[first_name]],"  ",Table32[[#This Row],[last_name]])</f>
        <v>Elly  Morocco</v>
      </c>
      <c r="Q69">
        <f>LEN(Table32[[#This Row],[email]])</f>
        <v>22</v>
      </c>
      <c r="R69">
        <f>FIND("@",Table32[[#This Row],[email]],1)</f>
        <v>13</v>
      </c>
      <c r="S69">
        <f t="shared" si="1"/>
        <v>9</v>
      </c>
      <c r="T69" t="str">
        <f>RIGHT(Table32[[#This Row],[email]],Table32[[#This Row],[Dom len]])</f>
        <v>gmail.com</v>
      </c>
    </row>
    <row r="70" spans="3:20" hidden="1" x14ac:dyDescent="0.45">
      <c r="C70" t="s">
        <v>2516</v>
      </c>
      <c r="D70" t="s">
        <v>2517</v>
      </c>
      <c r="E70" t="s">
        <v>1003</v>
      </c>
      <c r="F70" t="s">
        <v>2518</v>
      </c>
      <c r="G70" t="s">
        <v>2519</v>
      </c>
      <c r="H70" t="s">
        <v>2520</v>
      </c>
      <c r="I70" t="s">
        <v>2521</v>
      </c>
      <c r="J70" t="s">
        <v>1947</v>
      </c>
      <c r="K70">
        <v>21061</v>
      </c>
      <c r="L70" t="s">
        <v>2522</v>
      </c>
      <c r="M70" t="s">
        <v>2523</v>
      </c>
      <c r="N70" t="s">
        <v>2524</v>
      </c>
      <c r="O70" t="str">
        <f>LEFT(Table32[[#This Row],[phone2]],3)</f>
        <v>410</v>
      </c>
      <c r="P70" t="str">
        <f>CONCATENATE(Table32[[#This Row],[first_name]],"  ",Table32[[#This Row],[last_name]])</f>
        <v>Ilene  Eroman</v>
      </c>
      <c r="Q70">
        <f>LEN(Table32[[#This Row],[email]])</f>
        <v>12</v>
      </c>
      <c r="R70" t="e">
        <f>FIND("@",Table32[[#This Row],[email]],1)</f>
        <v>#VALUE!</v>
      </c>
      <c r="S70" t="e">
        <f t="shared" si="1"/>
        <v>#VALUE!</v>
      </c>
      <c r="T70" t="e">
        <f>RIGHT(Table32[[#This Row],[email]],Table32[[#This Row],[Dom len]])</f>
        <v>#VALUE!</v>
      </c>
    </row>
    <row r="71" spans="3:20" x14ac:dyDescent="0.45">
      <c r="C71" t="s">
        <v>2526</v>
      </c>
      <c r="D71" t="s">
        <v>2527</v>
      </c>
      <c r="E71" t="s">
        <v>2528</v>
      </c>
      <c r="F71" t="s">
        <v>2529</v>
      </c>
      <c r="G71" t="s">
        <v>2530</v>
      </c>
      <c r="H71" t="s">
        <v>753</v>
      </c>
      <c r="I71" t="s">
        <v>2531</v>
      </c>
      <c r="J71">
        <v>83707</v>
      </c>
      <c r="K71" t="s">
        <v>2532</v>
      </c>
      <c r="L71" t="s">
        <v>2533</v>
      </c>
      <c r="M71" t="s">
        <v>2534</v>
      </c>
      <c r="N71" t="s">
        <v>2535</v>
      </c>
      <c r="O71" t="str">
        <f>LEFT(Table32[[#This Row],[phone2]],3)</f>
        <v>208</v>
      </c>
      <c r="P71" t="str">
        <f>CONCATENATE(Table32[[#This Row],[first_name]],"  ",Table32[[#This Row],[last_name]])</f>
        <v>Vallie  Mondella</v>
      </c>
      <c r="Q71">
        <f>LEN(Table32[[#This Row],[email]])</f>
        <v>22</v>
      </c>
      <c r="R71">
        <f>FIND("@",Table32[[#This Row],[email]],1)</f>
        <v>10</v>
      </c>
      <c r="S71">
        <f t="shared" si="1"/>
        <v>12</v>
      </c>
      <c r="T71" t="str">
        <f>RIGHT(Table32[[#This Row],[email]],Table32[[#This Row],[Dom len]])</f>
        <v>mondella.com</v>
      </c>
    </row>
    <row r="72" spans="3:20" x14ac:dyDescent="0.45">
      <c r="C72" t="s">
        <v>2536</v>
      </c>
      <c r="D72" t="s">
        <v>2537</v>
      </c>
      <c r="E72" t="s">
        <v>2538</v>
      </c>
      <c r="F72" t="s">
        <v>2539</v>
      </c>
      <c r="G72" t="s">
        <v>2540</v>
      </c>
      <c r="H72" t="s">
        <v>2540</v>
      </c>
      <c r="I72" t="s">
        <v>1924</v>
      </c>
      <c r="J72">
        <v>94104</v>
      </c>
      <c r="K72" t="s">
        <v>2541</v>
      </c>
      <c r="L72" t="s">
        <v>2542</v>
      </c>
      <c r="M72" t="s">
        <v>2543</v>
      </c>
      <c r="N72" t="s">
        <v>2544</v>
      </c>
      <c r="O72" t="str">
        <f>LEFT(Table32[[#This Row],[phone2]],3)</f>
        <v>415</v>
      </c>
      <c r="P72" t="str">
        <f>CONCATENATE(Table32[[#This Row],[first_name]],"  ",Table32[[#This Row],[last_name]])</f>
        <v>Kallie  Blackwood</v>
      </c>
      <c r="Q72">
        <f>LEN(Table32[[#This Row],[email]])</f>
        <v>26</v>
      </c>
      <c r="R72">
        <f>FIND("@",Table32[[#This Row],[email]],1)</f>
        <v>17</v>
      </c>
      <c r="S72">
        <f t="shared" si="1"/>
        <v>9</v>
      </c>
      <c r="T72" t="str">
        <f>RIGHT(Table32[[#This Row],[email]],Table32[[#This Row],[Dom len]])</f>
        <v>gmail.com</v>
      </c>
    </row>
    <row r="73" spans="3:20" x14ac:dyDescent="0.45">
      <c r="C73" t="s">
        <v>2545</v>
      </c>
      <c r="D73" t="s">
        <v>2546</v>
      </c>
      <c r="E73" t="s">
        <v>2547</v>
      </c>
      <c r="F73" t="s">
        <v>2548</v>
      </c>
      <c r="G73" t="s">
        <v>2549</v>
      </c>
      <c r="H73" t="s">
        <v>2550</v>
      </c>
      <c r="I73" t="s">
        <v>2551</v>
      </c>
      <c r="J73">
        <v>27514</v>
      </c>
      <c r="K73" t="s">
        <v>2552</v>
      </c>
      <c r="L73" t="s">
        <v>2553</v>
      </c>
      <c r="M73" t="s">
        <v>2554</v>
      </c>
      <c r="N73" t="s">
        <v>2555</v>
      </c>
      <c r="O73" t="str">
        <f>LEFT(Table32[[#This Row],[phone2]],3)</f>
        <v>919</v>
      </c>
      <c r="P73" t="str">
        <f>CONCATENATE(Table32[[#This Row],[first_name]],"  ",Table32[[#This Row],[last_name]])</f>
        <v>Johnetta  Abdallah</v>
      </c>
      <c r="Q73">
        <f>LEN(Table32[[#This Row],[email]])</f>
        <v>25</v>
      </c>
      <c r="R73">
        <f>FIND("@",Table32[[#This Row],[email]],1)</f>
        <v>18</v>
      </c>
      <c r="S73">
        <f t="shared" si="1"/>
        <v>7</v>
      </c>
      <c r="T73" t="str">
        <f>RIGHT(Table32[[#This Row],[email]],Table32[[#This Row],[Dom len]])</f>
        <v>aol.com</v>
      </c>
    </row>
    <row r="74" spans="3:20" hidden="1" x14ac:dyDescent="0.45">
      <c r="C74" t="s">
        <v>2556</v>
      </c>
      <c r="D74" t="s">
        <v>2557</v>
      </c>
      <c r="E74" t="s">
        <v>2558</v>
      </c>
      <c r="F74" t="s">
        <v>2559</v>
      </c>
      <c r="G74" t="s">
        <v>2560</v>
      </c>
      <c r="H74" t="s">
        <v>2561</v>
      </c>
      <c r="I74" t="s">
        <v>2562</v>
      </c>
      <c r="J74" t="s">
        <v>1924</v>
      </c>
      <c r="K74">
        <v>94070</v>
      </c>
      <c r="L74" t="s">
        <v>2563</v>
      </c>
      <c r="M74" t="s">
        <v>2564</v>
      </c>
      <c r="N74" t="s">
        <v>2565</v>
      </c>
      <c r="O74" t="str">
        <f>LEFT(Table32[[#This Row],[phone2]],3)</f>
        <v>650</v>
      </c>
      <c r="P74" t="str">
        <f>CONCATENATE(Table32[[#This Row],[first_name]],"  ",Table32[[#This Row],[last_name]])</f>
        <v>Bobbye  Rhym</v>
      </c>
      <c r="Q74">
        <f>LEN(Table32[[#This Row],[email]])</f>
        <v>12</v>
      </c>
      <c r="R74" t="e">
        <f>FIND("@",Table32[[#This Row],[email]],1)</f>
        <v>#VALUE!</v>
      </c>
      <c r="S74" t="e">
        <f t="shared" si="1"/>
        <v>#VALUE!</v>
      </c>
      <c r="T74" t="e">
        <f>RIGHT(Table32[[#This Row],[email]],Table32[[#This Row],[Dom len]])</f>
        <v>#VALUE!</v>
      </c>
    </row>
    <row r="75" spans="3:20" x14ac:dyDescent="0.45">
      <c r="C75" t="s">
        <v>2567</v>
      </c>
      <c r="D75" t="s">
        <v>2568</v>
      </c>
      <c r="E75" t="s">
        <v>2569</v>
      </c>
      <c r="F75" t="s">
        <v>2570</v>
      </c>
      <c r="G75" t="s">
        <v>2571</v>
      </c>
      <c r="H75" t="s">
        <v>2572</v>
      </c>
      <c r="I75" t="s">
        <v>1924</v>
      </c>
      <c r="J75">
        <v>94520</v>
      </c>
      <c r="K75" t="s">
        <v>2573</v>
      </c>
      <c r="L75" t="s">
        <v>2574</v>
      </c>
      <c r="M75" t="s">
        <v>2575</v>
      </c>
      <c r="N75" t="s">
        <v>2576</v>
      </c>
      <c r="O75" t="str">
        <f>LEFT(Table32[[#This Row],[phone2]],3)</f>
        <v>925</v>
      </c>
      <c r="P75" t="str">
        <f>CONCATENATE(Table32[[#This Row],[first_name]],"  ",Table32[[#This Row],[last_name]])</f>
        <v>Micaela  Rhymes</v>
      </c>
      <c r="Q75">
        <f>LEN(Table32[[#This Row],[email]])</f>
        <v>24</v>
      </c>
      <c r="R75">
        <f>FIND("@",Table32[[#This Row],[email]],1)</f>
        <v>15</v>
      </c>
      <c r="S75">
        <f t="shared" si="1"/>
        <v>9</v>
      </c>
      <c r="T75" t="str">
        <f>RIGHT(Table32[[#This Row],[email]],Table32[[#This Row],[Dom len]])</f>
        <v>gmail.com</v>
      </c>
    </row>
    <row r="76" spans="3:20" x14ac:dyDescent="0.45">
      <c r="C76" t="s">
        <v>2577</v>
      </c>
      <c r="D76" t="s">
        <v>2578</v>
      </c>
      <c r="E76" t="s">
        <v>2579</v>
      </c>
      <c r="F76" t="s">
        <v>2580</v>
      </c>
      <c r="G76" t="s">
        <v>2581</v>
      </c>
      <c r="H76" t="s">
        <v>2335</v>
      </c>
      <c r="I76" t="s">
        <v>1894</v>
      </c>
      <c r="J76">
        <v>43140</v>
      </c>
      <c r="K76" t="s">
        <v>2582</v>
      </c>
      <c r="L76" t="s">
        <v>2583</v>
      </c>
      <c r="M76" t="s">
        <v>2584</v>
      </c>
      <c r="N76" t="s">
        <v>2585</v>
      </c>
      <c r="O76" t="str">
        <f>LEFT(Table32[[#This Row],[phone2]],3)</f>
        <v>740</v>
      </c>
      <c r="P76" t="str">
        <f>CONCATENATE(Table32[[#This Row],[first_name]],"  ",Table32[[#This Row],[last_name]])</f>
        <v>Tamar  Hoogland</v>
      </c>
      <c r="Q76">
        <f>LEN(Table32[[#This Row],[email]])</f>
        <v>17</v>
      </c>
      <c r="R76">
        <f>FIND("@",Table32[[#This Row],[email]],1)</f>
        <v>6</v>
      </c>
      <c r="S76">
        <f t="shared" si="1"/>
        <v>11</v>
      </c>
      <c r="T76" t="str">
        <f>RIGHT(Table32[[#This Row],[email]],Table32[[#This Row],[Dom len]])</f>
        <v>hotmail.com</v>
      </c>
    </row>
    <row r="77" spans="3:20" hidden="1" x14ac:dyDescent="0.45">
      <c r="C77" t="s">
        <v>2586</v>
      </c>
      <c r="D77" t="s">
        <v>2587</v>
      </c>
      <c r="E77" t="s">
        <v>2588</v>
      </c>
      <c r="F77" t="s">
        <v>2589</v>
      </c>
      <c r="G77" t="s">
        <v>2590</v>
      </c>
      <c r="H77" t="s">
        <v>2591</v>
      </c>
      <c r="I77" t="s">
        <v>2592</v>
      </c>
      <c r="J77" t="s">
        <v>1969</v>
      </c>
      <c r="K77">
        <v>14895</v>
      </c>
      <c r="L77" t="s">
        <v>2593</v>
      </c>
      <c r="M77" t="s">
        <v>2594</v>
      </c>
      <c r="N77" t="s">
        <v>2595</v>
      </c>
      <c r="O77" t="str">
        <f>LEFT(Table32[[#This Row],[phone2]],3)</f>
        <v>585</v>
      </c>
      <c r="P77" t="str">
        <f>CONCATENATE(Table32[[#This Row],[first_name]],"  ",Table32[[#This Row],[last_name]])</f>
        <v>Moon  Parlato</v>
      </c>
      <c r="Q77">
        <f>LEN(Table32[[#This Row],[email]])</f>
        <v>12</v>
      </c>
      <c r="R77" t="e">
        <f>FIND("@",Table32[[#This Row],[email]],1)</f>
        <v>#VALUE!</v>
      </c>
      <c r="S77" t="e">
        <f t="shared" si="1"/>
        <v>#VALUE!</v>
      </c>
      <c r="T77" t="e">
        <f>RIGHT(Table32[[#This Row],[email]],Table32[[#This Row],[Dom len]])</f>
        <v>#VALUE!</v>
      </c>
    </row>
    <row r="78" spans="3:20" x14ac:dyDescent="0.45">
      <c r="C78" t="s">
        <v>2597</v>
      </c>
      <c r="D78" t="s">
        <v>2598</v>
      </c>
      <c r="E78" t="s">
        <v>2599</v>
      </c>
      <c r="F78" t="s">
        <v>2600</v>
      </c>
      <c r="G78" t="s">
        <v>1945</v>
      </c>
      <c r="H78" t="s">
        <v>1946</v>
      </c>
      <c r="I78" t="s">
        <v>1947</v>
      </c>
      <c r="J78">
        <v>21215</v>
      </c>
      <c r="K78" t="s">
        <v>2601</v>
      </c>
      <c r="L78" t="s">
        <v>2602</v>
      </c>
      <c r="M78" t="s">
        <v>2603</v>
      </c>
      <c r="N78" t="s">
        <v>2604</v>
      </c>
      <c r="O78" t="str">
        <f>LEFT(Table32[[#This Row],[phone2]],3)</f>
        <v>410</v>
      </c>
      <c r="P78" t="str">
        <f>CONCATENATE(Table32[[#This Row],[first_name]],"  ",Table32[[#This Row],[last_name]])</f>
        <v>Laurel  Reitler</v>
      </c>
      <c r="Q78">
        <f>LEN(Table32[[#This Row],[email]])</f>
        <v>26</v>
      </c>
      <c r="R78">
        <f>FIND("@",Table32[[#This Row],[email]],1)</f>
        <v>15</v>
      </c>
      <c r="S78">
        <f t="shared" si="1"/>
        <v>11</v>
      </c>
      <c r="T78" t="str">
        <f>RIGHT(Table32[[#This Row],[email]],Table32[[#This Row],[Dom len]])</f>
        <v>reitler.com</v>
      </c>
    </row>
    <row r="79" spans="3:20" x14ac:dyDescent="0.45">
      <c r="C79" t="s">
        <v>2605</v>
      </c>
      <c r="D79" t="s">
        <v>2606</v>
      </c>
      <c r="E79" t="s">
        <v>2607</v>
      </c>
      <c r="F79" t="s">
        <v>2608</v>
      </c>
      <c r="G79" t="s">
        <v>2609</v>
      </c>
      <c r="H79" t="s">
        <v>2610</v>
      </c>
      <c r="I79" t="s">
        <v>1874</v>
      </c>
      <c r="J79">
        <v>7105</v>
      </c>
      <c r="K79" t="s">
        <v>2611</v>
      </c>
      <c r="L79" t="s">
        <v>2612</v>
      </c>
      <c r="M79" t="s">
        <v>2613</v>
      </c>
      <c r="N79" t="s">
        <v>2614</v>
      </c>
      <c r="O79" t="str">
        <f>LEFT(Table32[[#This Row],[phone2]],3)</f>
        <v>973</v>
      </c>
      <c r="P79" t="str">
        <f>CONCATENATE(Table32[[#This Row],[first_name]],"  ",Table32[[#This Row],[last_name]])</f>
        <v>Delisa  Crupi</v>
      </c>
      <c r="Q79">
        <f>LEN(Table32[[#This Row],[email]])</f>
        <v>22</v>
      </c>
      <c r="R79">
        <f>FIND("@",Table32[[#This Row],[email]],1)</f>
        <v>13</v>
      </c>
      <c r="S79">
        <f t="shared" si="1"/>
        <v>9</v>
      </c>
      <c r="T79" t="str">
        <f>RIGHT(Table32[[#This Row],[email]],Table32[[#This Row],[Dom len]])</f>
        <v>crupi.com</v>
      </c>
    </row>
    <row r="80" spans="3:20" x14ac:dyDescent="0.45">
      <c r="C80" t="s">
        <v>2615</v>
      </c>
      <c r="D80" t="s">
        <v>2616</v>
      </c>
      <c r="E80" t="s">
        <v>2617</v>
      </c>
      <c r="F80" t="s">
        <v>2618</v>
      </c>
      <c r="G80" t="s">
        <v>1912</v>
      </c>
      <c r="H80" t="s">
        <v>897</v>
      </c>
      <c r="I80" t="s">
        <v>1913</v>
      </c>
      <c r="J80">
        <v>60647</v>
      </c>
      <c r="K80" t="s">
        <v>2619</v>
      </c>
      <c r="L80" t="s">
        <v>2620</v>
      </c>
      <c r="M80" t="s">
        <v>2621</v>
      </c>
      <c r="N80" t="s">
        <v>2622</v>
      </c>
      <c r="O80" t="str">
        <f>LEFT(Table32[[#This Row],[phone2]],3)</f>
        <v>773</v>
      </c>
      <c r="P80" t="str">
        <f>CONCATENATE(Table32[[#This Row],[first_name]],"  ",Table32[[#This Row],[last_name]])</f>
        <v>Viva  Toelkes</v>
      </c>
      <c r="Q80">
        <f>LEN(Table32[[#This Row],[email]])</f>
        <v>22</v>
      </c>
      <c r="R80">
        <f>FIND("@",Table32[[#This Row],[email]],1)</f>
        <v>13</v>
      </c>
      <c r="S80">
        <f t="shared" si="1"/>
        <v>9</v>
      </c>
      <c r="T80" t="str">
        <f>RIGHT(Table32[[#This Row],[email]],Table32[[#This Row],[Dom len]])</f>
        <v>gmail.com</v>
      </c>
    </row>
    <row r="81" spans="3:20" x14ac:dyDescent="0.45">
      <c r="C81" t="s">
        <v>2623</v>
      </c>
      <c r="D81" t="s">
        <v>2624</v>
      </c>
      <c r="E81" t="s">
        <v>2625</v>
      </c>
      <c r="F81" t="s">
        <v>2626</v>
      </c>
      <c r="G81" t="s">
        <v>2609</v>
      </c>
      <c r="H81" t="s">
        <v>2610</v>
      </c>
      <c r="I81" t="s">
        <v>1874</v>
      </c>
      <c r="J81">
        <v>7104</v>
      </c>
      <c r="K81" t="s">
        <v>2627</v>
      </c>
      <c r="L81" t="s">
        <v>2628</v>
      </c>
      <c r="M81" t="s">
        <v>2629</v>
      </c>
      <c r="N81" t="s">
        <v>2630</v>
      </c>
      <c r="O81" t="str">
        <f>LEFT(Table32[[#This Row],[phone2]],3)</f>
        <v>973</v>
      </c>
      <c r="P81" t="str">
        <f>CONCATENATE(Table32[[#This Row],[first_name]],"  ",Table32[[#This Row],[last_name]])</f>
        <v>Elza  Lipke</v>
      </c>
      <c r="Q81">
        <f>LEN(Table32[[#This Row],[email]])</f>
        <v>14</v>
      </c>
      <c r="R81">
        <f>FIND("@",Table32[[#This Row],[email]],1)</f>
        <v>5</v>
      </c>
      <c r="S81">
        <f t="shared" si="1"/>
        <v>9</v>
      </c>
      <c r="T81" t="str">
        <f>RIGHT(Table32[[#This Row],[email]],Table32[[#This Row],[Dom len]])</f>
        <v>yahoo.com</v>
      </c>
    </row>
    <row r="82" spans="3:20" x14ac:dyDescent="0.45">
      <c r="C82" t="s">
        <v>2631</v>
      </c>
      <c r="D82" t="s">
        <v>2632</v>
      </c>
      <c r="E82" t="s">
        <v>2633</v>
      </c>
      <c r="F82" t="s">
        <v>2634</v>
      </c>
      <c r="G82" t="s">
        <v>2635</v>
      </c>
      <c r="H82" t="s">
        <v>2636</v>
      </c>
      <c r="I82" t="s">
        <v>2169</v>
      </c>
      <c r="J82">
        <v>88101</v>
      </c>
      <c r="K82" t="s">
        <v>2637</v>
      </c>
      <c r="L82" t="s">
        <v>2638</v>
      </c>
      <c r="M82" t="s">
        <v>2639</v>
      </c>
      <c r="N82" t="s">
        <v>2640</v>
      </c>
      <c r="O82" t="str">
        <f>LEFT(Table32[[#This Row],[phone2]],3)</f>
        <v>505</v>
      </c>
      <c r="P82" t="str">
        <f>CONCATENATE(Table32[[#This Row],[first_name]],"  ",Table32[[#This Row],[last_name]])</f>
        <v>Devorah  Chickering</v>
      </c>
      <c r="Q82">
        <f>LEN(Table32[[#This Row],[email]])</f>
        <v>19</v>
      </c>
      <c r="R82">
        <f>FIND("@",Table32[[#This Row],[email]],1)</f>
        <v>8</v>
      </c>
      <c r="S82">
        <f t="shared" si="1"/>
        <v>11</v>
      </c>
      <c r="T82" t="str">
        <f>RIGHT(Table32[[#This Row],[email]],Table32[[#This Row],[Dom len]])</f>
        <v>hotmail.com</v>
      </c>
    </row>
    <row r="83" spans="3:20" x14ac:dyDescent="0.45">
      <c r="C83" t="s">
        <v>2641</v>
      </c>
      <c r="D83" t="s">
        <v>2642</v>
      </c>
      <c r="E83" t="s">
        <v>2643</v>
      </c>
      <c r="F83" t="s">
        <v>2644</v>
      </c>
      <c r="G83" t="s">
        <v>2645</v>
      </c>
      <c r="H83" t="s">
        <v>2646</v>
      </c>
      <c r="I83" t="s">
        <v>1969</v>
      </c>
      <c r="J83">
        <v>10309</v>
      </c>
      <c r="K83" t="s">
        <v>2647</v>
      </c>
      <c r="L83" t="s">
        <v>2648</v>
      </c>
      <c r="M83" t="s">
        <v>2649</v>
      </c>
      <c r="N83" t="s">
        <v>2650</v>
      </c>
      <c r="O83" t="str">
        <f>LEFT(Table32[[#This Row],[phone2]],3)</f>
        <v>718</v>
      </c>
      <c r="P83" t="str">
        <f>CONCATENATE(Table32[[#This Row],[first_name]],"  ",Table32[[#This Row],[last_name]])</f>
        <v>Timothy  Mulqueen</v>
      </c>
      <c r="Q83">
        <f>LEN(Table32[[#This Row],[email]])</f>
        <v>29</v>
      </c>
      <c r="R83">
        <f>FIND("@",Table32[[#This Row],[email]],1)</f>
        <v>17</v>
      </c>
      <c r="S83">
        <f t="shared" si="1"/>
        <v>12</v>
      </c>
      <c r="T83" t="str">
        <f>RIGHT(Table32[[#This Row],[email]],Table32[[#This Row],[Dom len]])</f>
        <v>mulqueen.org</v>
      </c>
    </row>
    <row r="84" spans="3:20" x14ac:dyDescent="0.45">
      <c r="C84" t="s">
        <v>2651</v>
      </c>
      <c r="D84" t="s">
        <v>2652</v>
      </c>
      <c r="E84" t="s">
        <v>2653</v>
      </c>
      <c r="F84" t="s">
        <v>2654</v>
      </c>
      <c r="G84" t="s">
        <v>2655</v>
      </c>
      <c r="H84" t="s">
        <v>2656</v>
      </c>
      <c r="I84" t="s">
        <v>2287</v>
      </c>
      <c r="J84">
        <v>32254</v>
      </c>
      <c r="K84" t="s">
        <v>2657</v>
      </c>
      <c r="L84" t="s">
        <v>2658</v>
      </c>
      <c r="M84" t="s">
        <v>2659</v>
      </c>
      <c r="N84" t="s">
        <v>2660</v>
      </c>
      <c r="O84" t="str">
        <f>LEFT(Table32[[#This Row],[phone2]],3)</f>
        <v>904</v>
      </c>
      <c r="P84" t="str">
        <f>CONCATENATE(Table32[[#This Row],[first_name]],"  ",Table32[[#This Row],[last_name]])</f>
        <v>Arlette  Honeywell</v>
      </c>
      <c r="Q84">
        <f>LEN(Table32[[#This Row],[email]])</f>
        <v>24</v>
      </c>
      <c r="R84">
        <f>FIND("@",Table32[[#This Row],[email]],1)</f>
        <v>11</v>
      </c>
      <c r="S84">
        <f t="shared" si="1"/>
        <v>13</v>
      </c>
      <c r="T84" t="str">
        <f>RIGHT(Table32[[#This Row],[email]],Table32[[#This Row],[Dom len]])</f>
        <v>honeywell.com</v>
      </c>
    </row>
    <row r="85" spans="3:20" x14ac:dyDescent="0.45">
      <c r="C85" t="s">
        <v>2661</v>
      </c>
      <c r="D85" t="s">
        <v>2662</v>
      </c>
      <c r="E85" t="s">
        <v>2663</v>
      </c>
      <c r="F85" t="s">
        <v>2664</v>
      </c>
      <c r="G85" t="s">
        <v>2665</v>
      </c>
      <c r="H85" t="s">
        <v>2666</v>
      </c>
      <c r="I85" t="s">
        <v>1924</v>
      </c>
      <c r="J85">
        <v>94545</v>
      </c>
      <c r="K85" t="s">
        <v>2667</v>
      </c>
      <c r="L85" t="s">
        <v>2668</v>
      </c>
      <c r="M85" t="s">
        <v>2669</v>
      </c>
      <c r="N85" t="s">
        <v>2670</v>
      </c>
      <c r="O85" t="str">
        <f>LEFT(Table32[[#This Row],[phone2]],3)</f>
        <v>510</v>
      </c>
      <c r="P85" t="str">
        <f>CONCATENATE(Table32[[#This Row],[first_name]],"  ",Table32[[#This Row],[last_name]])</f>
        <v>Dominque  Dickerson</v>
      </c>
      <c r="Q85">
        <f>LEN(Table32[[#This Row],[email]])</f>
        <v>32</v>
      </c>
      <c r="R85">
        <f>FIND("@",Table32[[#This Row],[email]],1)</f>
        <v>19</v>
      </c>
      <c r="S85">
        <f t="shared" si="1"/>
        <v>13</v>
      </c>
      <c r="T85" t="str">
        <f>RIGHT(Table32[[#This Row],[email]],Table32[[#This Row],[Dom len]])</f>
        <v>dickerson.org</v>
      </c>
    </row>
    <row r="86" spans="3:20" hidden="1" x14ac:dyDescent="0.45">
      <c r="C86" t="s">
        <v>2671</v>
      </c>
      <c r="D86" t="s">
        <v>2672</v>
      </c>
      <c r="E86" t="s">
        <v>2673</v>
      </c>
      <c r="F86" t="s">
        <v>1943</v>
      </c>
      <c r="G86" t="s">
        <v>2674</v>
      </c>
      <c r="H86" t="s">
        <v>2675</v>
      </c>
      <c r="I86" t="s">
        <v>2676</v>
      </c>
      <c r="J86" t="s">
        <v>1894</v>
      </c>
      <c r="K86">
        <v>44122</v>
      </c>
      <c r="L86" t="s">
        <v>2677</v>
      </c>
      <c r="M86" t="s">
        <v>2678</v>
      </c>
      <c r="N86" t="s">
        <v>2679</v>
      </c>
      <c r="O86" t="str">
        <f>LEFT(Table32[[#This Row],[phone2]],3)</f>
        <v>216</v>
      </c>
      <c r="P86" t="str">
        <f>CONCATENATE(Table32[[#This Row],[first_name]],"  ",Table32[[#This Row],[last_name]])</f>
        <v>Lettie  Isenhower</v>
      </c>
      <c r="Q86">
        <f>LEN(Table32[[#This Row],[email]])</f>
        <v>12</v>
      </c>
      <c r="R86" t="e">
        <f>FIND("@",Table32[[#This Row],[email]],1)</f>
        <v>#VALUE!</v>
      </c>
      <c r="S86" t="e">
        <f t="shared" si="1"/>
        <v>#VALUE!</v>
      </c>
      <c r="T86" t="e">
        <f>RIGHT(Table32[[#This Row],[email]],Table32[[#This Row],[Dom len]])</f>
        <v>#VALUE!</v>
      </c>
    </row>
    <row r="87" spans="3:20" x14ac:dyDescent="0.45">
      <c r="C87" t="s">
        <v>2681</v>
      </c>
      <c r="D87" t="s">
        <v>2682</v>
      </c>
      <c r="E87" t="s">
        <v>2683</v>
      </c>
      <c r="F87" t="s">
        <v>2684</v>
      </c>
      <c r="G87" t="s">
        <v>2685</v>
      </c>
      <c r="H87" t="s">
        <v>2686</v>
      </c>
      <c r="I87" t="s">
        <v>2000</v>
      </c>
      <c r="J87">
        <v>76040</v>
      </c>
      <c r="K87" t="s">
        <v>2687</v>
      </c>
      <c r="L87" t="s">
        <v>2688</v>
      </c>
      <c r="M87" t="s">
        <v>2689</v>
      </c>
      <c r="N87" t="s">
        <v>2690</v>
      </c>
      <c r="O87" t="str">
        <f>LEFT(Table32[[#This Row],[phone2]],3)</f>
        <v>817</v>
      </c>
      <c r="P87" t="str">
        <f>CONCATENATE(Table32[[#This Row],[first_name]],"  ",Table32[[#This Row],[last_name]])</f>
        <v>Myra  Munns</v>
      </c>
      <c r="Q87">
        <f>LEN(Table32[[#This Row],[email]])</f>
        <v>14</v>
      </c>
      <c r="R87">
        <f>FIND("@",Table32[[#This Row],[email]],1)</f>
        <v>7</v>
      </c>
      <c r="S87">
        <f t="shared" si="1"/>
        <v>7</v>
      </c>
      <c r="T87" t="str">
        <f>RIGHT(Table32[[#This Row],[email]],Table32[[#This Row],[Dom len]])</f>
        <v>cox.net</v>
      </c>
    </row>
    <row r="88" spans="3:20" x14ac:dyDescent="0.45">
      <c r="C88" t="s">
        <v>2691</v>
      </c>
      <c r="D88" t="s">
        <v>2692</v>
      </c>
      <c r="E88" t="s">
        <v>2693</v>
      </c>
      <c r="F88" t="s">
        <v>2694</v>
      </c>
      <c r="G88" t="s">
        <v>2695</v>
      </c>
      <c r="H88" t="s">
        <v>1978</v>
      </c>
      <c r="I88" t="s">
        <v>1924</v>
      </c>
      <c r="J88">
        <v>90247</v>
      </c>
      <c r="K88" t="s">
        <v>2696</v>
      </c>
      <c r="L88" t="s">
        <v>2697</v>
      </c>
      <c r="M88" t="s">
        <v>2698</v>
      </c>
      <c r="N88" t="s">
        <v>2699</v>
      </c>
      <c r="O88" t="str">
        <f>LEFT(Table32[[#This Row],[phone2]],3)</f>
        <v>310</v>
      </c>
      <c r="P88" t="str">
        <f>CONCATENATE(Table32[[#This Row],[first_name]],"  ",Table32[[#This Row],[last_name]])</f>
        <v>Stephaine  Barfield</v>
      </c>
      <c r="Q88">
        <f>LEN(Table32[[#This Row],[email]])</f>
        <v>22</v>
      </c>
      <c r="R88">
        <f>FIND("@",Table32[[#This Row],[email]],1)</f>
        <v>10</v>
      </c>
      <c r="S88">
        <f t="shared" si="1"/>
        <v>12</v>
      </c>
      <c r="T88" t="str">
        <f>RIGHT(Table32[[#This Row],[email]],Table32[[#This Row],[Dom len]])</f>
        <v>barfield.com</v>
      </c>
    </row>
    <row r="89" spans="3:20" hidden="1" x14ac:dyDescent="0.45">
      <c r="C89" t="s">
        <v>2700</v>
      </c>
      <c r="D89" t="s">
        <v>2701</v>
      </c>
      <c r="E89" t="s">
        <v>2702</v>
      </c>
      <c r="F89" t="s">
        <v>2703</v>
      </c>
      <c r="G89" t="s">
        <v>2704</v>
      </c>
      <c r="H89" t="s">
        <v>2705</v>
      </c>
      <c r="I89" t="s">
        <v>897</v>
      </c>
      <c r="J89" t="s">
        <v>1913</v>
      </c>
      <c r="K89">
        <v>60201</v>
      </c>
      <c r="L89" t="s">
        <v>2706</v>
      </c>
      <c r="M89" t="s">
        <v>2707</v>
      </c>
      <c r="N89" t="s">
        <v>2708</v>
      </c>
      <c r="O89" t="str">
        <f>LEFT(Table32[[#This Row],[phone2]],3)</f>
        <v>847</v>
      </c>
      <c r="P89" t="str">
        <f>CONCATENATE(Table32[[#This Row],[first_name]],"  ",Table32[[#This Row],[last_name]])</f>
        <v>Lai  Gato</v>
      </c>
      <c r="Q89">
        <f>LEN(Table32[[#This Row],[email]])</f>
        <v>12</v>
      </c>
      <c r="R89" t="e">
        <f>FIND("@",Table32[[#This Row],[email]],1)</f>
        <v>#VALUE!</v>
      </c>
      <c r="S89" t="e">
        <f t="shared" si="1"/>
        <v>#VALUE!</v>
      </c>
      <c r="T89" t="e">
        <f>RIGHT(Table32[[#This Row],[email]],Table32[[#This Row],[Dom len]])</f>
        <v>#VALUE!</v>
      </c>
    </row>
    <row r="90" spans="3:20" x14ac:dyDescent="0.45">
      <c r="C90" t="s">
        <v>2710</v>
      </c>
      <c r="D90" t="s">
        <v>2711</v>
      </c>
      <c r="E90" t="s">
        <v>2712</v>
      </c>
      <c r="F90" t="s">
        <v>2713</v>
      </c>
      <c r="G90" t="s">
        <v>2714</v>
      </c>
      <c r="H90" t="s">
        <v>2715</v>
      </c>
      <c r="I90" t="s">
        <v>2716</v>
      </c>
      <c r="J90" t="s">
        <v>1894</v>
      </c>
      <c r="K90">
        <v>44302</v>
      </c>
      <c r="L90" t="s">
        <v>2717</v>
      </c>
      <c r="M90" t="s">
        <v>2718</v>
      </c>
      <c r="N90" t="s">
        <v>2719</v>
      </c>
      <c r="O90" t="str">
        <f>LEFT(Table32[[#This Row],[phone2]],3)</f>
        <v>330</v>
      </c>
      <c r="P90" t="str">
        <f>CONCATENATE(Table32[[#This Row],[first_name]],"  ",Table32[[#This Row],[last_name]])</f>
        <v>Stephen  Emigh</v>
      </c>
      <c r="Q90">
        <f>LEN(Table32[[#This Row],[email]])</f>
        <v>12</v>
      </c>
      <c r="R90" t="e">
        <f>FIND("@",Table32[[#This Row],[email]],1)</f>
        <v>#VALUE!</v>
      </c>
      <c r="S90" t="e">
        <f t="shared" si="1"/>
        <v>#VALUE!</v>
      </c>
      <c r="T90" t="e">
        <f>RIGHT(Table32[[#This Row],[email]],Table32[[#This Row],[Dom len]])</f>
        <v>#VALUE!</v>
      </c>
    </row>
    <row r="91" spans="3:20" hidden="1" x14ac:dyDescent="0.45">
      <c r="C91" t="s">
        <v>2721</v>
      </c>
      <c r="D91" t="s">
        <v>2722</v>
      </c>
      <c r="E91" t="s">
        <v>2723</v>
      </c>
      <c r="F91" t="s">
        <v>2724</v>
      </c>
      <c r="G91" t="s">
        <v>2725</v>
      </c>
      <c r="H91" t="s">
        <v>2345</v>
      </c>
      <c r="I91" t="s">
        <v>2345</v>
      </c>
      <c r="J91" t="s">
        <v>1958</v>
      </c>
      <c r="K91">
        <v>19106</v>
      </c>
      <c r="L91" t="s">
        <v>2726</v>
      </c>
      <c r="M91" t="s">
        <v>2727</v>
      </c>
      <c r="N91" t="s">
        <v>2728</v>
      </c>
      <c r="O91" t="str">
        <f>LEFT(Table32[[#This Row],[phone2]],3)</f>
        <v>215</v>
      </c>
      <c r="P91" t="str">
        <f>CONCATENATE(Table32[[#This Row],[first_name]],"  ",Table32[[#This Row],[last_name]])</f>
        <v>Tyra  Shields</v>
      </c>
      <c r="Q91">
        <f>LEN(Table32[[#This Row],[email]])</f>
        <v>12</v>
      </c>
      <c r="R91" t="e">
        <f>FIND("@",Table32[[#This Row],[email]],1)</f>
        <v>#VALUE!</v>
      </c>
      <c r="S91" t="e">
        <f t="shared" si="1"/>
        <v>#VALUE!</v>
      </c>
      <c r="T91" t="e">
        <f>RIGHT(Table32[[#This Row],[email]],Table32[[#This Row],[Dom len]])</f>
        <v>#VALUE!</v>
      </c>
    </row>
    <row r="92" spans="3:20" x14ac:dyDescent="0.45">
      <c r="C92" t="s">
        <v>2730</v>
      </c>
      <c r="D92" t="s">
        <v>2731</v>
      </c>
      <c r="E92" t="s">
        <v>2732</v>
      </c>
      <c r="F92" t="s">
        <v>2733</v>
      </c>
      <c r="G92" t="s">
        <v>2734</v>
      </c>
      <c r="H92" t="s">
        <v>2562</v>
      </c>
      <c r="I92" t="s">
        <v>1924</v>
      </c>
      <c r="J92">
        <v>94010</v>
      </c>
      <c r="K92" t="s">
        <v>2735</v>
      </c>
      <c r="L92" t="s">
        <v>2736</v>
      </c>
      <c r="M92" t="s">
        <v>2737</v>
      </c>
      <c r="N92" t="s">
        <v>2738</v>
      </c>
      <c r="O92" t="str">
        <f>LEFT(Table32[[#This Row],[phone2]],3)</f>
        <v>650</v>
      </c>
      <c r="P92" t="str">
        <f>CONCATENATE(Table32[[#This Row],[first_name]],"  ",Table32[[#This Row],[last_name]])</f>
        <v>Tammara  Wardrip</v>
      </c>
      <c r="Q92">
        <f>LEN(Table32[[#This Row],[email]])</f>
        <v>16</v>
      </c>
      <c r="R92">
        <f>FIND("@",Table32[[#This Row],[email]],1)</f>
        <v>9</v>
      </c>
      <c r="S92">
        <f t="shared" si="1"/>
        <v>7</v>
      </c>
      <c r="T92" t="str">
        <f>RIGHT(Table32[[#This Row],[email]],Table32[[#This Row],[Dom len]])</f>
        <v>cox.net</v>
      </c>
    </row>
    <row r="93" spans="3:20" x14ac:dyDescent="0.45">
      <c r="C93" t="s">
        <v>2739</v>
      </c>
      <c r="D93" t="s">
        <v>2740</v>
      </c>
      <c r="E93" t="s">
        <v>2741</v>
      </c>
      <c r="F93" t="s">
        <v>2742</v>
      </c>
      <c r="G93" t="s">
        <v>2743</v>
      </c>
      <c r="H93" t="s">
        <v>1978</v>
      </c>
      <c r="I93" t="s">
        <v>1924</v>
      </c>
      <c r="J93">
        <v>91776</v>
      </c>
      <c r="K93" t="s">
        <v>2744</v>
      </c>
      <c r="L93" t="s">
        <v>2745</v>
      </c>
      <c r="M93" t="s">
        <v>2746</v>
      </c>
      <c r="N93" t="s">
        <v>2747</v>
      </c>
      <c r="O93" t="str">
        <f>LEFT(Table32[[#This Row],[phone2]],3)</f>
        <v>626</v>
      </c>
      <c r="P93" t="str">
        <f>CONCATENATE(Table32[[#This Row],[first_name]],"  ",Table32[[#This Row],[last_name]])</f>
        <v>Cory  Gibes</v>
      </c>
      <c r="Q93">
        <f>LEN(Table32[[#This Row],[email]])</f>
        <v>20</v>
      </c>
      <c r="R93">
        <f>FIND("@",Table32[[#This Row],[email]],1)</f>
        <v>11</v>
      </c>
      <c r="S93">
        <f t="shared" si="1"/>
        <v>9</v>
      </c>
      <c r="T93" t="str">
        <f>RIGHT(Table32[[#This Row],[email]],Table32[[#This Row],[Dom len]])</f>
        <v>gmail.com</v>
      </c>
    </row>
    <row r="94" spans="3:20" hidden="1" x14ac:dyDescent="0.45">
      <c r="C94" t="s">
        <v>2748</v>
      </c>
      <c r="D94" t="s">
        <v>2749</v>
      </c>
      <c r="E94" t="s">
        <v>1007</v>
      </c>
      <c r="F94" t="s">
        <v>2750</v>
      </c>
      <c r="G94" t="s">
        <v>2751</v>
      </c>
      <c r="H94" t="s">
        <v>2752</v>
      </c>
      <c r="I94" t="s">
        <v>2753</v>
      </c>
      <c r="J94" t="s">
        <v>2000</v>
      </c>
      <c r="K94">
        <v>76708</v>
      </c>
      <c r="L94" t="s">
        <v>2754</v>
      </c>
      <c r="M94" t="s">
        <v>2755</v>
      </c>
      <c r="N94" t="s">
        <v>2756</v>
      </c>
      <c r="O94" t="str">
        <f>LEFT(Table32[[#This Row],[phone2]],3)</f>
        <v>254</v>
      </c>
      <c r="P94" t="str">
        <f>CONCATENATE(Table32[[#This Row],[first_name]],"  ",Table32[[#This Row],[last_name]])</f>
        <v>Danica  Bruschke</v>
      </c>
      <c r="Q94">
        <f>LEN(Table32[[#This Row],[email]])</f>
        <v>12</v>
      </c>
      <c r="R94" t="e">
        <f>FIND("@",Table32[[#This Row],[email]],1)</f>
        <v>#VALUE!</v>
      </c>
      <c r="S94" t="e">
        <f t="shared" si="1"/>
        <v>#VALUE!</v>
      </c>
      <c r="T94" t="e">
        <f>RIGHT(Table32[[#This Row],[email]],Table32[[#This Row],[Dom len]])</f>
        <v>#VALUE!</v>
      </c>
    </row>
    <row r="95" spans="3:20" hidden="1" x14ac:dyDescent="0.45">
      <c r="C95" t="s">
        <v>2758</v>
      </c>
      <c r="D95" t="s">
        <v>2759</v>
      </c>
      <c r="E95" t="s">
        <v>2760</v>
      </c>
      <c r="F95" t="s">
        <v>2761</v>
      </c>
      <c r="G95" t="s">
        <v>2762</v>
      </c>
      <c r="H95" t="s">
        <v>1883</v>
      </c>
      <c r="I95" t="s">
        <v>1883</v>
      </c>
      <c r="J95" t="s">
        <v>1884</v>
      </c>
      <c r="K95">
        <v>99501</v>
      </c>
      <c r="L95" t="s">
        <v>2763</v>
      </c>
      <c r="M95" t="s">
        <v>2764</v>
      </c>
      <c r="N95" t="s">
        <v>2765</v>
      </c>
      <c r="O95" t="str">
        <f>LEFT(Table32[[#This Row],[phone2]],3)</f>
        <v>907</v>
      </c>
      <c r="P95" t="str">
        <f>CONCATENATE(Table32[[#This Row],[first_name]],"  ",Table32[[#This Row],[last_name]])</f>
        <v>Wilda  Giguere</v>
      </c>
      <c r="Q95">
        <f>LEN(Table32[[#This Row],[email]])</f>
        <v>12</v>
      </c>
      <c r="R95" t="e">
        <f>FIND("@",Table32[[#This Row],[email]],1)</f>
        <v>#VALUE!</v>
      </c>
      <c r="S95" t="e">
        <f t="shared" si="1"/>
        <v>#VALUE!</v>
      </c>
      <c r="T95" t="e">
        <f>RIGHT(Table32[[#This Row],[email]],Table32[[#This Row],[Dom len]])</f>
        <v>#VALUE!</v>
      </c>
    </row>
    <row r="96" spans="3:20" x14ac:dyDescent="0.45">
      <c r="C96" t="s">
        <v>2767</v>
      </c>
      <c r="D96" t="s">
        <v>2768</v>
      </c>
      <c r="E96" t="s">
        <v>2769</v>
      </c>
      <c r="F96" t="s">
        <v>2770</v>
      </c>
      <c r="G96" t="s">
        <v>1922</v>
      </c>
      <c r="H96" t="s">
        <v>1923</v>
      </c>
      <c r="I96" t="s">
        <v>1924</v>
      </c>
      <c r="J96">
        <v>95110</v>
      </c>
      <c r="K96" t="s">
        <v>2771</v>
      </c>
      <c r="L96" t="s">
        <v>2772</v>
      </c>
      <c r="M96" t="s">
        <v>2773</v>
      </c>
      <c r="N96" t="s">
        <v>2774</v>
      </c>
      <c r="O96" t="str">
        <f>LEFT(Table32[[#This Row],[phone2]],3)</f>
        <v>408</v>
      </c>
      <c r="P96" t="str">
        <f>CONCATENATE(Table32[[#This Row],[first_name]],"  ",Table32[[#This Row],[last_name]])</f>
        <v>Elvera  Benimadho</v>
      </c>
      <c r="Q96">
        <f>LEN(Table32[[#This Row],[email]])</f>
        <v>24</v>
      </c>
      <c r="R96">
        <f>FIND("@",Table32[[#This Row],[email]],1)</f>
        <v>17</v>
      </c>
      <c r="S96">
        <f t="shared" si="1"/>
        <v>7</v>
      </c>
      <c r="T96" t="str">
        <f>RIGHT(Table32[[#This Row],[email]],Table32[[#This Row],[Dom len]])</f>
        <v>cox.net</v>
      </c>
    </row>
    <row r="97" spans="3:20" x14ac:dyDescent="0.45">
      <c r="C97" t="s">
        <v>2775</v>
      </c>
      <c r="D97" t="s">
        <v>2776</v>
      </c>
      <c r="E97" t="s">
        <v>2777</v>
      </c>
      <c r="F97" t="s">
        <v>2778</v>
      </c>
      <c r="G97" t="s">
        <v>2779</v>
      </c>
      <c r="H97" t="s">
        <v>2666</v>
      </c>
      <c r="I97" t="s">
        <v>1924</v>
      </c>
      <c r="J97">
        <v>94577</v>
      </c>
      <c r="K97" t="s">
        <v>2780</v>
      </c>
      <c r="L97" t="s">
        <v>2781</v>
      </c>
      <c r="M97" t="s">
        <v>2782</v>
      </c>
      <c r="N97" t="s">
        <v>2783</v>
      </c>
      <c r="O97" t="str">
        <f>LEFT(Table32[[#This Row],[phone2]],3)</f>
        <v>510</v>
      </c>
      <c r="P97" t="str">
        <f>CONCATENATE(Table32[[#This Row],[first_name]],"  ",Table32[[#This Row],[last_name]])</f>
        <v>Carma  Vanheusen</v>
      </c>
      <c r="Q97">
        <f>LEN(Table32[[#This Row],[email]])</f>
        <v>13</v>
      </c>
      <c r="R97">
        <f>FIND("@",Table32[[#This Row],[email]],1)</f>
        <v>6</v>
      </c>
      <c r="S97">
        <f t="shared" si="1"/>
        <v>7</v>
      </c>
      <c r="T97" t="str">
        <f>RIGHT(Table32[[#This Row],[email]],Table32[[#This Row],[Dom len]])</f>
        <v>cox.net</v>
      </c>
    </row>
    <row r="98" spans="3:20" x14ac:dyDescent="0.45">
      <c r="C98" t="s">
        <v>2784</v>
      </c>
      <c r="D98" t="s">
        <v>2785</v>
      </c>
      <c r="E98" t="s">
        <v>2786</v>
      </c>
      <c r="F98" t="s">
        <v>2787</v>
      </c>
      <c r="G98" t="s">
        <v>2788</v>
      </c>
      <c r="H98" t="s">
        <v>2789</v>
      </c>
      <c r="I98" t="s">
        <v>2790</v>
      </c>
      <c r="J98">
        <v>46202</v>
      </c>
      <c r="K98" t="s">
        <v>2791</v>
      </c>
      <c r="L98" t="s">
        <v>2792</v>
      </c>
      <c r="M98" t="s">
        <v>2793</v>
      </c>
      <c r="N98" t="s">
        <v>2794</v>
      </c>
      <c r="O98" t="str">
        <f>LEFT(Table32[[#This Row],[phone2]],3)</f>
        <v>317</v>
      </c>
      <c r="P98" t="str">
        <f>CONCATENATE(Table32[[#This Row],[first_name]],"  ",Table32[[#This Row],[last_name]])</f>
        <v>Malinda  Hochard</v>
      </c>
      <c r="Q98">
        <f>LEN(Table32[[#This Row],[email]])</f>
        <v>25</v>
      </c>
      <c r="R98">
        <f>FIND("@",Table32[[#This Row],[email]],1)</f>
        <v>16</v>
      </c>
      <c r="S98">
        <f t="shared" si="1"/>
        <v>9</v>
      </c>
      <c r="T98" t="str">
        <f>RIGHT(Table32[[#This Row],[email]],Table32[[#This Row],[Dom len]])</f>
        <v>yahoo.com</v>
      </c>
    </row>
    <row r="99" spans="3:20" hidden="1" x14ac:dyDescent="0.45">
      <c r="C99" t="s">
        <v>844</v>
      </c>
      <c r="D99" t="s">
        <v>2795</v>
      </c>
      <c r="E99" t="s">
        <v>981</v>
      </c>
      <c r="F99" t="s">
        <v>2796</v>
      </c>
      <c r="G99" t="s">
        <v>2797</v>
      </c>
      <c r="H99" t="s">
        <v>2798</v>
      </c>
      <c r="I99" t="s">
        <v>2799</v>
      </c>
      <c r="J99" t="s">
        <v>2800</v>
      </c>
      <c r="K99">
        <v>82901</v>
      </c>
      <c r="L99" t="s">
        <v>2801</v>
      </c>
      <c r="M99" t="s">
        <v>2802</v>
      </c>
      <c r="N99" t="s">
        <v>2803</v>
      </c>
      <c r="O99" t="str">
        <f>LEFT(Table32[[#This Row],[phone2]],3)</f>
        <v>307</v>
      </c>
      <c r="P99" t="str">
        <f>CONCATENATE(Table32[[#This Row],[first_name]],"  ",Table32[[#This Row],[last_name]])</f>
        <v>Natalie  Fern</v>
      </c>
      <c r="Q99">
        <f>LEN(Table32[[#This Row],[email]])</f>
        <v>12</v>
      </c>
      <c r="R99" t="e">
        <f>FIND("@",Table32[[#This Row],[email]],1)</f>
        <v>#VALUE!</v>
      </c>
      <c r="S99" t="e">
        <f t="shared" si="1"/>
        <v>#VALUE!</v>
      </c>
      <c r="T99" t="e">
        <f>RIGHT(Table32[[#This Row],[email]],Table32[[#This Row],[Dom len]])</f>
        <v>#VALUE!</v>
      </c>
    </row>
    <row r="100" spans="3:20" x14ac:dyDescent="0.45">
      <c r="C100" t="s">
        <v>2805</v>
      </c>
      <c r="D100" t="s">
        <v>2806</v>
      </c>
      <c r="E100" t="s">
        <v>2807</v>
      </c>
      <c r="F100" t="s">
        <v>2808</v>
      </c>
      <c r="G100" t="s">
        <v>2809</v>
      </c>
      <c r="H100" t="s">
        <v>2810</v>
      </c>
      <c r="I100" t="s">
        <v>2811</v>
      </c>
      <c r="J100">
        <v>22102</v>
      </c>
      <c r="K100" t="s">
        <v>2812</v>
      </c>
      <c r="L100" t="s">
        <v>2813</v>
      </c>
      <c r="M100" t="s">
        <v>2814</v>
      </c>
      <c r="N100" t="s">
        <v>2815</v>
      </c>
      <c r="O100" t="str">
        <f>LEFT(Table32[[#This Row],[phone2]],3)</f>
        <v>703</v>
      </c>
      <c r="P100" t="str">
        <f>CONCATENATE(Table32[[#This Row],[first_name]],"  ",Table32[[#This Row],[last_name]])</f>
        <v>Lisha  Centini</v>
      </c>
      <c r="Q100">
        <f>LEN(Table32[[#This Row],[email]])</f>
        <v>17</v>
      </c>
      <c r="R100">
        <f>FIND("@",Table32[[#This Row],[email]],1)</f>
        <v>6</v>
      </c>
      <c r="S100">
        <f t="shared" si="1"/>
        <v>11</v>
      </c>
      <c r="T100" t="str">
        <f>RIGHT(Table32[[#This Row],[email]],Table32[[#This Row],[Dom len]])</f>
        <v>centini.org</v>
      </c>
    </row>
    <row r="101" spans="3:20" x14ac:dyDescent="0.45">
      <c r="C101" t="s">
        <v>2816</v>
      </c>
      <c r="D101" t="s">
        <v>2817</v>
      </c>
      <c r="E101" t="s">
        <v>2818</v>
      </c>
      <c r="F101" t="s">
        <v>2819</v>
      </c>
      <c r="G101" t="s">
        <v>1848</v>
      </c>
      <c r="H101" t="s">
        <v>1849</v>
      </c>
      <c r="I101" t="s">
        <v>1850</v>
      </c>
      <c r="J101">
        <v>70112</v>
      </c>
      <c r="K101" t="s">
        <v>2820</v>
      </c>
      <c r="L101" t="s">
        <v>2821</v>
      </c>
      <c r="M101" t="s">
        <v>2822</v>
      </c>
      <c r="N101" t="s">
        <v>2823</v>
      </c>
      <c r="O101" t="str">
        <f>LEFT(Table32[[#This Row],[phone2]],3)</f>
        <v>504</v>
      </c>
      <c r="P101" t="str">
        <f>CONCATENATE(Table32[[#This Row],[first_name]],"  ",Table32[[#This Row],[last_name]])</f>
        <v>Arlene  Klusman</v>
      </c>
      <c r="Q101">
        <f>LEN(Table32[[#This Row],[email]])</f>
        <v>24</v>
      </c>
      <c r="R101">
        <f>FIND("@",Table32[[#This Row],[email]],1)</f>
        <v>15</v>
      </c>
      <c r="S101">
        <f t="shared" si="1"/>
        <v>9</v>
      </c>
      <c r="T101" t="str">
        <f>RIGHT(Table32[[#This Row],[email]],Table32[[#This Row],[Dom len]])</f>
        <v>gmail.com</v>
      </c>
    </row>
    <row r="102" spans="3:20" x14ac:dyDescent="0.45">
      <c r="C102" t="s">
        <v>2824</v>
      </c>
      <c r="D102" t="s">
        <v>2825</v>
      </c>
      <c r="E102" t="s">
        <v>2826</v>
      </c>
      <c r="F102" t="s">
        <v>2827</v>
      </c>
      <c r="G102" t="s">
        <v>2828</v>
      </c>
      <c r="H102" t="s">
        <v>2828</v>
      </c>
      <c r="I102" t="s">
        <v>2478</v>
      </c>
      <c r="J102">
        <v>80303</v>
      </c>
      <c r="K102" t="s">
        <v>2829</v>
      </c>
      <c r="L102" t="s">
        <v>2830</v>
      </c>
      <c r="M102" t="s">
        <v>2831</v>
      </c>
      <c r="N102" t="s">
        <v>2832</v>
      </c>
      <c r="O102" t="str">
        <f>LEFT(Table32[[#This Row],[phone2]],3)</f>
        <v>303</v>
      </c>
      <c r="P102" t="str">
        <f>CONCATENATE(Table32[[#This Row],[first_name]],"  ",Table32[[#This Row],[last_name]])</f>
        <v>Alease  Buemi</v>
      </c>
      <c r="Q102">
        <f>LEN(Table32[[#This Row],[email]])</f>
        <v>16</v>
      </c>
      <c r="R102">
        <f>FIND("@",Table32[[#This Row],[email]],1)</f>
        <v>7</v>
      </c>
      <c r="S102">
        <f t="shared" si="1"/>
        <v>9</v>
      </c>
      <c r="T102" t="str">
        <f>RIGHT(Table32[[#This Row],[email]],Table32[[#This Row],[Dom len]])</f>
        <v>buemi.com</v>
      </c>
    </row>
    <row r="103" spans="3:20" x14ac:dyDescent="0.45">
      <c r="C103" t="s">
        <v>2833</v>
      </c>
      <c r="D103" t="s">
        <v>2834</v>
      </c>
      <c r="E103" t="s">
        <v>2835</v>
      </c>
      <c r="F103" t="s">
        <v>2836</v>
      </c>
      <c r="G103" t="s">
        <v>2779</v>
      </c>
      <c r="H103" t="s">
        <v>2666</v>
      </c>
      <c r="I103" t="s">
        <v>1924</v>
      </c>
      <c r="J103">
        <v>94577</v>
      </c>
      <c r="K103" t="s">
        <v>2837</v>
      </c>
      <c r="L103" t="s">
        <v>2838</v>
      </c>
      <c r="M103" t="s">
        <v>2839</v>
      </c>
      <c r="N103" t="s">
        <v>2840</v>
      </c>
      <c r="O103" t="str">
        <f>LEFT(Table32[[#This Row],[phone2]],3)</f>
        <v>510</v>
      </c>
      <c r="P103" t="str">
        <f>CONCATENATE(Table32[[#This Row],[first_name]],"  ",Table32[[#This Row],[last_name]])</f>
        <v>Louisa  Cronauer</v>
      </c>
      <c r="Q103">
        <f>LEN(Table32[[#This Row],[email]])</f>
        <v>19</v>
      </c>
      <c r="R103">
        <f>FIND("@",Table32[[#This Row],[email]],1)</f>
        <v>7</v>
      </c>
      <c r="S103">
        <f t="shared" si="1"/>
        <v>12</v>
      </c>
      <c r="T103" t="str">
        <f>RIGHT(Table32[[#This Row],[email]],Table32[[#This Row],[Dom len]])</f>
        <v>cronauer.com</v>
      </c>
    </row>
    <row r="104" spans="3:20" x14ac:dyDescent="0.45">
      <c r="C104" t="s">
        <v>2841</v>
      </c>
      <c r="D104" t="s">
        <v>2842</v>
      </c>
      <c r="E104" t="s">
        <v>2843</v>
      </c>
      <c r="F104" t="s">
        <v>2844</v>
      </c>
      <c r="G104" t="s">
        <v>2845</v>
      </c>
      <c r="H104" t="s">
        <v>2845</v>
      </c>
      <c r="I104" t="s">
        <v>2846</v>
      </c>
      <c r="J104">
        <v>96817</v>
      </c>
      <c r="K104" t="s">
        <v>2847</v>
      </c>
      <c r="L104" t="s">
        <v>2848</v>
      </c>
      <c r="M104" t="s">
        <v>2849</v>
      </c>
      <c r="N104" t="s">
        <v>2850</v>
      </c>
      <c r="O104" t="str">
        <f>LEFT(Table32[[#This Row],[phone2]],3)</f>
        <v>808</v>
      </c>
      <c r="P104" t="str">
        <f>CONCATENATE(Table32[[#This Row],[first_name]],"  ",Table32[[#This Row],[last_name]])</f>
        <v>Angella  Cetta</v>
      </c>
      <c r="Q104">
        <f>LEN(Table32[[#This Row],[email]])</f>
        <v>25</v>
      </c>
      <c r="R104">
        <f>FIND("@",Table32[[#This Row],[email]],1)</f>
        <v>14</v>
      </c>
      <c r="S104">
        <f t="shared" si="1"/>
        <v>11</v>
      </c>
      <c r="T104" t="str">
        <f>RIGHT(Table32[[#This Row],[email]],Table32[[#This Row],[Dom len]])</f>
        <v>hotmail.com</v>
      </c>
    </row>
    <row r="105" spans="3:20" x14ac:dyDescent="0.45">
      <c r="C105" t="s">
        <v>2851</v>
      </c>
      <c r="D105" t="s">
        <v>2852</v>
      </c>
      <c r="E105" t="s">
        <v>2853</v>
      </c>
      <c r="F105" t="s">
        <v>2854</v>
      </c>
      <c r="G105" t="s">
        <v>2855</v>
      </c>
      <c r="H105" t="s">
        <v>2856</v>
      </c>
      <c r="I105" t="s">
        <v>2307</v>
      </c>
      <c r="J105">
        <v>55337</v>
      </c>
      <c r="K105" t="s">
        <v>2857</v>
      </c>
      <c r="L105" t="s">
        <v>2858</v>
      </c>
      <c r="M105" t="s">
        <v>2859</v>
      </c>
      <c r="N105" t="s">
        <v>2860</v>
      </c>
      <c r="O105" t="str">
        <f>LEFT(Table32[[#This Row],[phone2]],3)</f>
        <v>952</v>
      </c>
      <c r="P105" t="str">
        <f>CONCATENATE(Table32[[#This Row],[first_name]],"  ",Table32[[#This Row],[last_name]])</f>
        <v>Cyndy  Goldammer</v>
      </c>
      <c r="Q105">
        <f>LEN(Table32[[#This Row],[email]])</f>
        <v>18</v>
      </c>
      <c r="R105">
        <f>FIND("@",Table32[[#This Row],[email]],1)</f>
        <v>11</v>
      </c>
      <c r="S105">
        <f t="shared" si="1"/>
        <v>7</v>
      </c>
      <c r="T105" t="str">
        <f>RIGHT(Table32[[#This Row],[email]],Table32[[#This Row],[Dom len]])</f>
        <v>cox.net</v>
      </c>
    </row>
    <row r="106" spans="3:20" x14ac:dyDescent="0.45">
      <c r="C106" t="s">
        <v>2861</v>
      </c>
      <c r="D106" t="s">
        <v>2862</v>
      </c>
      <c r="E106" t="s">
        <v>2863</v>
      </c>
      <c r="F106" t="s">
        <v>2864</v>
      </c>
      <c r="G106" t="s">
        <v>2865</v>
      </c>
      <c r="H106" t="s">
        <v>2866</v>
      </c>
      <c r="I106" t="s">
        <v>2551</v>
      </c>
      <c r="J106">
        <v>27263</v>
      </c>
      <c r="K106" t="s">
        <v>2867</v>
      </c>
      <c r="L106" t="s">
        <v>2868</v>
      </c>
      <c r="M106" t="s">
        <v>2869</v>
      </c>
      <c r="N106" t="s">
        <v>2870</v>
      </c>
      <c r="O106" t="str">
        <f>LEFT(Table32[[#This Row],[phone2]],3)</f>
        <v>336</v>
      </c>
      <c r="P106" t="str">
        <f>CONCATENATE(Table32[[#This Row],[first_name]],"  ",Table32[[#This Row],[last_name]])</f>
        <v>Rosio  Cork</v>
      </c>
      <c r="Q106">
        <f>LEN(Table32[[#This Row],[email]])</f>
        <v>20</v>
      </c>
      <c r="R106">
        <f>FIND("@",Table32[[#This Row],[email]],1)</f>
        <v>11</v>
      </c>
      <c r="S106">
        <f t="shared" si="1"/>
        <v>9</v>
      </c>
      <c r="T106" t="str">
        <f>RIGHT(Table32[[#This Row],[email]],Table32[[#This Row],[Dom len]])</f>
        <v>gmail.com</v>
      </c>
    </row>
    <row r="107" spans="3:20" x14ac:dyDescent="0.45">
      <c r="C107" t="s">
        <v>2871</v>
      </c>
      <c r="D107" t="s">
        <v>2872</v>
      </c>
      <c r="E107" t="s">
        <v>2873</v>
      </c>
      <c r="F107" t="s">
        <v>2874</v>
      </c>
      <c r="G107" t="s">
        <v>2875</v>
      </c>
      <c r="H107" t="s">
        <v>2403</v>
      </c>
      <c r="I107" t="s">
        <v>1969</v>
      </c>
      <c r="J107">
        <v>11563</v>
      </c>
      <c r="K107" t="s">
        <v>2876</v>
      </c>
      <c r="L107" t="s">
        <v>2877</v>
      </c>
      <c r="M107" t="s">
        <v>2878</v>
      </c>
      <c r="N107" t="s">
        <v>2879</v>
      </c>
      <c r="O107" t="str">
        <f>LEFT(Table32[[#This Row],[phone2]],3)</f>
        <v>516</v>
      </c>
      <c r="P107" t="str">
        <f>CONCATENATE(Table32[[#This Row],[first_name]],"  ",Table32[[#This Row],[last_name]])</f>
        <v>Celeste  Korando</v>
      </c>
      <c r="Q107">
        <f>LEN(Table32[[#This Row],[email]])</f>
        <v>20</v>
      </c>
      <c r="R107">
        <f>FIND("@",Table32[[#This Row],[email]],1)</f>
        <v>9</v>
      </c>
      <c r="S107">
        <f t="shared" si="1"/>
        <v>11</v>
      </c>
      <c r="T107" t="str">
        <f>RIGHT(Table32[[#This Row],[email]],Table32[[#This Row],[Dom len]])</f>
        <v>hotmail.com</v>
      </c>
    </row>
    <row r="108" spans="3:20" x14ac:dyDescent="0.45">
      <c r="C108" t="s">
        <v>2880</v>
      </c>
      <c r="D108" t="s">
        <v>2881</v>
      </c>
      <c r="E108" t="s">
        <v>2882</v>
      </c>
      <c r="F108" t="s">
        <v>2883</v>
      </c>
      <c r="G108" t="s">
        <v>2884</v>
      </c>
      <c r="H108" t="s">
        <v>2885</v>
      </c>
      <c r="I108" t="s">
        <v>2257</v>
      </c>
      <c r="J108">
        <v>97224</v>
      </c>
      <c r="K108" t="s">
        <v>2886</v>
      </c>
      <c r="L108" t="s">
        <v>2887</v>
      </c>
      <c r="M108" t="s">
        <v>2888</v>
      </c>
      <c r="N108" t="s">
        <v>2889</v>
      </c>
      <c r="O108" t="str">
        <f>LEFT(Table32[[#This Row],[phone2]],3)</f>
        <v>503</v>
      </c>
      <c r="P108" t="str">
        <f>CONCATENATE(Table32[[#This Row],[first_name]],"  ",Table32[[#This Row],[last_name]])</f>
        <v>Twana  Felger</v>
      </c>
      <c r="Q108">
        <f>LEN(Table32[[#This Row],[email]])</f>
        <v>23</v>
      </c>
      <c r="R108">
        <f>FIND("@",Table32[[#This Row],[email]],1)</f>
        <v>13</v>
      </c>
      <c r="S108">
        <f t="shared" si="1"/>
        <v>10</v>
      </c>
      <c r="T108" t="str">
        <f>RIGHT(Table32[[#This Row],[email]],Table32[[#This Row],[Dom len]])</f>
        <v>felger.org</v>
      </c>
    </row>
    <row r="109" spans="3:20" x14ac:dyDescent="0.45">
      <c r="C109" t="s">
        <v>2890</v>
      </c>
      <c r="D109" t="s">
        <v>2891</v>
      </c>
      <c r="E109" t="s">
        <v>2892</v>
      </c>
      <c r="F109" t="s">
        <v>2893</v>
      </c>
      <c r="G109" t="s">
        <v>2894</v>
      </c>
      <c r="H109" t="s">
        <v>2895</v>
      </c>
      <c r="I109" t="s">
        <v>2033</v>
      </c>
      <c r="J109">
        <v>53511</v>
      </c>
      <c r="K109" t="s">
        <v>2896</v>
      </c>
      <c r="L109" t="s">
        <v>2897</v>
      </c>
      <c r="M109" t="s">
        <v>2898</v>
      </c>
      <c r="N109" t="s">
        <v>2899</v>
      </c>
      <c r="O109" t="str">
        <f>LEFT(Table32[[#This Row],[phone2]],3)</f>
        <v>608</v>
      </c>
      <c r="P109" t="str">
        <f>CONCATENATE(Table32[[#This Row],[first_name]],"  ",Table32[[#This Row],[last_name]])</f>
        <v>Estrella  Samu</v>
      </c>
      <c r="Q109">
        <f>LEN(Table32[[#This Row],[email]])</f>
        <v>16</v>
      </c>
      <c r="R109">
        <f>FIND("@",Table32[[#This Row],[email]],1)</f>
        <v>9</v>
      </c>
      <c r="S109">
        <f t="shared" si="1"/>
        <v>7</v>
      </c>
      <c r="T109" t="str">
        <f>RIGHT(Table32[[#This Row],[email]],Table32[[#This Row],[Dom len]])</f>
        <v>aol.com</v>
      </c>
    </row>
    <row r="110" spans="3:20" x14ac:dyDescent="0.45">
      <c r="C110" t="s">
        <v>2900</v>
      </c>
      <c r="D110" t="s">
        <v>2901</v>
      </c>
      <c r="E110" t="s">
        <v>2902</v>
      </c>
      <c r="F110" t="s">
        <v>2903</v>
      </c>
      <c r="G110" t="s">
        <v>2904</v>
      </c>
      <c r="H110" t="s">
        <v>2904</v>
      </c>
      <c r="I110" t="s">
        <v>2317</v>
      </c>
      <c r="J110">
        <v>1602</v>
      </c>
      <c r="K110" t="s">
        <v>2905</v>
      </c>
      <c r="L110" t="s">
        <v>2906</v>
      </c>
      <c r="M110" t="s">
        <v>2907</v>
      </c>
      <c r="N110" t="s">
        <v>2908</v>
      </c>
      <c r="O110" t="str">
        <f>LEFT(Table32[[#This Row],[phone2]],3)</f>
        <v>508</v>
      </c>
      <c r="P110" t="str">
        <f>CONCATENATE(Table32[[#This Row],[first_name]],"  ",Table32[[#This Row],[last_name]])</f>
        <v>Donte  Kines</v>
      </c>
      <c r="Q110">
        <f>LEN(Table32[[#This Row],[email]])</f>
        <v>18</v>
      </c>
      <c r="R110">
        <f>FIND("@",Table32[[#This Row],[email]],1)</f>
        <v>7</v>
      </c>
      <c r="S110">
        <f t="shared" si="1"/>
        <v>11</v>
      </c>
      <c r="T110" t="str">
        <f>RIGHT(Table32[[#This Row],[email]],Table32[[#This Row],[Dom len]])</f>
        <v>hotmail.com</v>
      </c>
    </row>
    <row r="111" spans="3:20" x14ac:dyDescent="0.45">
      <c r="C111" t="s">
        <v>2909</v>
      </c>
      <c r="D111" t="s">
        <v>2910</v>
      </c>
      <c r="E111" t="s">
        <v>2911</v>
      </c>
      <c r="F111" t="s">
        <v>2912</v>
      </c>
      <c r="G111" t="s">
        <v>2285</v>
      </c>
      <c r="H111" t="s">
        <v>2286</v>
      </c>
      <c r="I111" t="s">
        <v>2287</v>
      </c>
      <c r="J111">
        <v>33133</v>
      </c>
      <c r="K111" t="s">
        <v>2913</v>
      </c>
      <c r="L111" t="s">
        <v>2914</v>
      </c>
      <c r="M111" t="s">
        <v>2915</v>
      </c>
      <c r="N111" t="s">
        <v>2916</v>
      </c>
      <c r="O111" t="str">
        <f>LEFT(Table32[[#This Row],[phone2]],3)</f>
        <v>305</v>
      </c>
      <c r="P111" t="str">
        <f>CONCATENATE(Table32[[#This Row],[first_name]],"  ",Table32[[#This Row],[last_name]])</f>
        <v>Tiffiny  Steffensmeier</v>
      </c>
      <c r="Q111">
        <f>LEN(Table32[[#This Row],[email]])</f>
        <v>29</v>
      </c>
      <c r="R111">
        <f>FIND("@",Table32[[#This Row],[email]],1)</f>
        <v>22</v>
      </c>
      <c r="S111">
        <f t="shared" si="1"/>
        <v>7</v>
      </c>
      <c r="T111" t="str">
        <f>RIGHT(Table32[[#This Row],[email]],Table32[[#This Row],[Dom len]])</f>
        <v>cox.net</v>
      </c>
    </row>
    <row r="112" spans="3:20" x14ac:dyDescent="0.45">
      <c r="C112" t="s">
        <v>2917</v>
      </c>
      <c r="D112" t="s">
        <v>2918</v>
      </c>
      <c r="E112" t="s">
        <v>2919</v>
      </c>
      <c r="F112" t="s">
        <v>2920</v>
      </c>
      <c r="G112" t="s">
        <v>2511</v>
      </c>
      <c r="H112" t="s">
        <v>2511</v>
      </c>
      <c r="I112" t="s">
        <v>1958</v>
      </c>
      <c r="J112">
        <v>16502</v>
      </c>
      <c r="K112" t="s">
        <v>2921</v>
      </c>
      <c r="L112" t="s">
        <v>2922</v>
      </c>
      <c r="M112" t="s">
        <v>2923</v>
      </c>
      <c r="N112" t="s">
        <v>2924</v>
      </c>
      <c r="O112" t="str">
        <f>LEFT(Table32[[#This Row],[phone2]],3)</f>
        <v>814</v>
      </c>
      <c r="P112" t="str">
        <f>CONCATENATE(Table32[[#This Row],[first_name]],"  ",Table32[[#This Row],[last_name]])</f>
        <v>Edna  Miceli</v>
      </c>
      <c r="Q112">
        <f>LEN(Table32[[#This Row],[email]])</f>
        <v>18</v>
      </c>
      <c r="R112">
        <f>FIND("@",Table32[[#This Row],[email]],1)</f>
        <v>8</v>
      </c>
      <c r="S112">
        <f t="shared" si="1"/>
        <v>10</v>
      </c>
      <c r="T112" t="str">
        <f>RIGHT(Table32[[#This Row],[email]],Table32[[#This Row],[Dom len]])</f>
        <v>miceli.org</v>
      </c>
    </row>
    <row r="113" spans="3:20" x14ac:dyDescent="0.45">
      <c r="C113" t="s">
        <v>2925</v>
      </c>
      <c r="D113" t="s">
        <v>2926</v>
      </c>
      <c r="E113" t="s">
        <v>2927</v>
      </c>
      <c r="F113" t="s">
        <v>2928</v>
      </c>
      <c r="G113" t="s">
        <v>2929</v>
      </c>
      <c r="H113" t="s">
        <v>2080</v>
      </c>
      <c r="I113" t="s">
        <v>2000</v>
      </c>
      <c r="J113">
        <v>75149</v>
      </c>
      <c r="K113" t="s">
        <v>2930</v>
      </c>
      <c r="L113" t="s">
        <v>2931</v>
      </c>
      <c r="M113" t="s">
        <v>2932</v>
      </c>
      <c r="N113" t="s">
        <v>2933</v>
      </c>
      <c r="O113" t="str">
        <f>LEFT(Table32[[#This Row],[phone2]],3)</f>
        <v>972</v>
      </c>
      <c r="P113" t="str">
        <f>CONCATENATE(Table32[[#This Row],[first_name]],"  ",Table32[[#This Row],[last_name]])</f>
        <v>Sue  Kownacki</v>
      </c>
      <c r="Q113">
        <f>LEN(Table32[[#This Row],[email]])</f>
        <v>11</v>
      </c>
      <c r="R113">
        <f>FIND("@",Table32[[#This Row],[email]],1)</f>
        <v>4</v>
      </c>
      <c r="S113">
        <f t="shared" si="1"/>
        <v>7</v>
      </c>
      <c r="T113" t="str">
        <f>RIGHT(Table32[[#This Row],[email]],Table32[[#This Row],[Dom len]])</f>
        <v>aol.com</v>
      </c>
    </row>
    <row r="114" spans="3:20" hidden="1" x14ac:dyDescent="0.45">
      <c r="C114" t="s">
        <v>2934</v>
      </c>
      <c r="D114" t="s">
        <v>2935</v>
      </c>
      <c r="E114" t="s">
        <v>2936</v>
      </c>
      <c r="F114" t="s">
        <v>2937</v>
      </c>
      <c r="G114" t="s">
        <v>2938</v>
      </c>
      <c r="H114" t="s">
        <v>2362</v>
      </c>
      <c r="I114" t="s">
        <v>2363</v>
      </c>
      <c r="J114" t="s">
        <v>2023</v>
      </c>
      <c r="K114">
        <v>37388</v>
      </c>
      <c r="L114" t="s">
        <v>2939</v>
      </c>
      <c r="M114" t="s">
        <v>2940</v>
      </c>
      <c r="N114" t="s">
        <v>2941</v>
      </c>
      <c r="O114" t="str">
        <f>LEFT(Table32[[#This Row],[phone2]],3)</f>
        <v>931</v>
      </c>
      <c r="P114" t="str">
        <f>CONCATENATE(Table32[[#This Row],[first_name]],"  ",Table32[[#This Row],[last_name]])</f>
        <v>Jesusa  Shin</v>
      </c>
      <c r="Q114">
        <f>LEN(Table32[[#This Row],[email]])</f>
        <v>12</v>
      </c>
      <c r="R114" t="e">
        <f>FIND("@",Table32[[#This Row],[email]],1)</f>
        <v>#VALUE!</v>
      </c>
      <c r="S114" t="e">
        <f t="shared" si="1"/>
        <v>#VALUE!</v>
      </c>
      <c r="T114" t="e">
        <f>RIGHT(Table32[[#This Row],[email]],Table32[[#This Row],[Dom len]])</f>
        <v>#VALUE!</v>
      </c>
    </row>
    <row r="115" spans="3:20" hidden="1" x14ac:dyDescent="0.45">
      <c r="C115" t="s">
        <v>2943</v>
      </c>
      <c r="D115" t="s">
        <v>2944</v>
      </c>
      <c r="E115" t="s">
        <v>2945</v>
      </c>
      <c r="F115" t="s">
        <v>2946</v>
      </c>
      <c r="G115" t="s">
        <v>2947</v>
      </c>
      <c r="H115" t="s">
        <v>2948</v>
      </c>
      <c r="I115" t="s">
        <v>2949</v>
      </c>
      <c r="J115" t="s">
        <v>1874</v>
      </c>
      <c r="K115">
        <v>7501</v>
      </c>
      <c r="L115" t="s">
        <v>2950</v>
      </c>
      <c r="M115" t="s">
        <v>2951</v>
      </c>
      <c r="N115" t="s">
        <v>2952</v>
      </c>
      <c r="O115" t="str">
        <f>LEFT(Table32[[#This Row],[phone2]],3)</f>
        <v>973</v>
      </c>
      <c r="P115" t="str">
        <f>CONCATENATE(Table32[[#This Row],[first_name]],"  ",Table32[[#This Row],[last_name]])</f>
        <v>Rolland  Francescon</v>
      </c>
      <c r="Q115">
        <f>LEN(Table32[[#This Row],[email]])</f>
        <v>12</v>
      </c>
      <c r="R115" t="e">
        <f>FIND("@",Table32[[#This Row],[email]],1)</f>
        <v>#VALUE!</v>
      </c>
      <c r="S115" t="e">
        <f t="shared" si="1"/>
        <v>#VALUE!</v>
      </c>
      <c r="T115" t="e">
        <f>RIGHT(Table32[[#This Row],[email]],Table32[[#This Row],[Dom len]])</f>
        <v>#VALUE!</v>
      </c>
    </row>
    <row r="116" spans="3:20" x14ac:dyDescent="0.45">
      <c r="C116" t="s">
        <v>2954</v>
      </c>
      <c r="D116" t="s">
        <v>2955</v>
      </c>
      <c r="E116" t="s">
        <v>2956</v>
      </c>
      <c r="F116" t="s">
        <v>2957</v>
      </c>
      <c r="G116" t="s">
        <v>2958</v>
      </c>
      <c r="H116" t="s">
        <v>2286</v>
      </c>
      <c r="I116" t="s">
        <v>2287</v>
      </c>
      <c r="J116">
        <v>33030</v>
      </c>
      <c r="K116" t="s">
        <v>2959</v>
      </c>
      <c r="L116" t="s">
        <v>2960</v>
      </c>
      <c r="M116" t="s">
        <v>2961</v>
      </c>
      <c r="N116" t="s">
        <v>2962</v>
      </c>
      <c r="O116" t="str">
        <f>LEFT(Table32[[#This Row],[phone2]],3)</f>
        <v>305</v>
      </c>
      <c r="P116" t="str">
        <f>CONCATENATE(Table32[[#This Row],[first_name]],"  ",Table32[[#This Row],[last_name]])</f>
        <v>Pamella  Schmierer</v>
      </c>
      <c r="Q116">
        <f>LEN(Table32[[#This Row],[email]])</f>
        <v>31</v>
      </c>
      <c r="R116">
        <f>FIND("@",Table32[[#This Row],[email]],1)</f>
        <v>18</v>
      </c>
      <c r="S116">
        <f t="shared" si="1"/>
        <v>13</v>
      </c>
      <c r="T116" t="str">
        <f>RIGHT(Table32[[#This Row],[email]],Table32[[#This Row],[Dom len]])</f>
        <v>schmierer.org</v>
      </c>
    </row>
    <row r="117" spans="3:20" x14ac:dyDescent="0.45">
      <c r="C117" t="s">
        <v>2963</v>
      </c>
      <c r="D117" t="s">
        <v>2964</v>
      </c>
      <c r="E117" t="s">
        <v>2965</v>
      </c>
      <c r="F117" t="s">
        <v>2966</v>
      </c>
      <c r="G117" t="s">
        <v>2967</v>
      </c>
      <c r="H117" t="s">
        <v>1945</v>
      </c>
      <c r="I117" t="s">
        <v>1947</v>
      </c>
      <c r="J117">
        <v>21117</v>
      </c>
      <c r="K117" t="s">
        <v>2968</v>
      </c>
      <c r="L117" t="s">
        <v>2969</v>
      </c>
      <c r="M117" t="s">
        <v>2970</v>
      </c>
      <c r="N117" t="s">
        <v>2971</v>
      </c>
      <c r="O117" t="str">
        <f>LEFT(Table32[[#This Row],[phone2]],3)</f>
        <v>410</v>
      </c>
      <c r="P117" t="str">
        <f>CONCATENATE(Table32[[#This Row],[first_name]],"  ",Table32[[#This Row],[last_name]])</f>
        <v>Glory  Kulzer</v>
      </c>
      <c r="Q117">
        <f>LEN(Table32[[#This Row],[email]])</f>
        <v>18</v>
      </c>
      <c r="R117">
        <f>FIND("@",Table32[[#This Row],[email]],1)</f>
        <v>8</v>
      </c>
      <c r="S117">
        <f t="shared" si="1"/>
        <v>10</v>
      </c>
      <c r="T117" t="str">
        <f>RIGHT(Table32[[#This Row],[email]],Table32[[#This Row],[Dom len]])</f>
        <v>kulzer.org</v>
      </c>
    </row>
    <row r="118" spans="3:20" hidden="1" x14ac:dyDescent="0.45">
      <c r="C118" t="s">
        <v>2972</v>
      </c>
      <c r="D118" t="s">
        <v>2973</v>
      </c>
      <c r="E118" t="s">
        <v>2974</v>
      </c>
      <c r="F118" t="s">
        <v>2975</v>
      </c>
      <c r="G118" t="s">
        <v>2976</v>
      </c>
      <c r="H118" t="s">
        <v>2977</v>
      </c>
      <c r="I118" t="s">
        <v>2226</v>
      </c>
      <c r="J118" t="s">
        <v>1924</v>
      </c>
      <c r="K118">
        <v>91362</v>
      </c>
      <c r="L118" t="s">
        <v>2978</v>
      </c>
      <c r="M118" t="s">
        <v>2979</v>
      </c>
      <c r="N118" t="s">
        <v>2980</v>
      </c>
      <c r="O118" t="str">
        <f>LEFT(Table32[[#This Row],[phone2]],3)</f>
        <v>805</v>
      </c>
      <c r="P118" t="str">
        <f>CONCATENATE(Table32[[#This Row],[first_name]],"  ",Table32[[#This Row],[last_name]])</f>
        <v>Shawna  Palaspas</v>
      </c>
      <c r="Q118">
        <f>LEN(Table32[[#This Row],[email]])</f>
        <v>12</v>
      </c>
      <c r="R118" t="e">
        <f>FIND("@",Table32[[#This Row],[email]],1)</f>
        <v>#VALUE!</v>
      </c>
      <c r="S118" t="e">
        <f t="shared" si="1"/>
        <v>#VALUE!</v>
      </c>
      <c r="T118" t="e">
        <f>RIGHT(Table32[[#This Row],[email]],Table32[[#This Row],[Dom len]])</f>
        <v>#VALUE!</v>
      </c>
    </row>
    <row r="119" spans="3:20" x14ac:dyDescent="0.45">
      <c r="C119" t="s">
        <v>2982</v>
      </c>
      <c r="D119" t="s">
        <v>2983</v>
      </c>
      <c r="E119" t="s">
        <v>2984</v>
      </c>
      <c r="F119" t="s">
        <v>2985</v>
      </c>
      <c r="G119" t="s">
        <v>2845</v>
      </c>
      <c r="H119" t="s">
        <v>2845</v>
      </c>
      <c r="I119" t="s">
        <v>2846</v>
      </c>
      <c r="J119">
        <v>96819</v>
      </c>
      <c r="K119" t="s">
        <v>2986</v>
      </c>
      <c r="L119" t="s">
        <v>2987</v>
      </c>
      <c r="M119" t="s">
        <v>2988</v>
      </c>
      <c r="N119" t="s">
        <v>2989</v>
      </c>
      <c r="O119" t="str">
        <f>LEFT(Table32[[#This Row],[phone2]],3)</f>
        <v>808</v>
      </c>
      <c r="P119" t="str">
        <f>CONCATENATE(Table32[[#This Row],[first_name]],"  ",Table32[[#This Row],[last_name]])</f>
        <v>Brandon  Callaro</v>
      </c>
      <c r="Q119">
        <f>LEN(Table32[[#This Row],[email]])</f>
        <v>27</v>
      </c>
      <c r="R119">
        <f>FIND("@",Table32[[#This Row],[email]],1)</f>
        <v>16</v>
      </c>
      <c r="S119">
        <f t="shared" si="1"/>
        <v>11</v>
      </c>
      <c r="T119" t="str">
        <f>RIGHT(Table32[[#This Row],[email]],Table32[[#This Row],[Dom len]])</f>
        <v>hotmail.com</v>
      </c>
    </row>
    <row r="120" spans="3:20" hidden="1" x14ac:dyDescent="0.45">
      <c r="C120" t="s">
        <v>2990</v>
      </c>
      <c r="D120" t="s">
        <v>2991</v>
      </c>
      <c r="E120" t="s">
        <v>2992</v>
      </c>
      <c r="F120" t="s">
        <v>2993</v>
      </c>
      <c r="G120" t="s">
        <v>2994</v>
      </c>
      <c r="H120" t="s">
        <v>2090</v>
      </c>
      <c r="I120" t="s">
        <v>2995</v>
      </c>
      <c r="J120" t="s">
        <v>2996</v>
      </c>
      <c r="K120">
        <v>31701</v>
      </c>
      <c r="L120" t="s">
        <v>2997</v>
      </c>
      <c r="M120" t="s">
        <v>2998</v>
      </c>
      <c r="N120" t="s">
        <v>2999</v>
      </c>
      <c r="O120" t="str">
        <f>LEFT(Table32[[#This Row],[phone2]],3)</f>
        <v>229</v>
      </c>
      <c r="P120" t="str">
        <f>CONCATENATE(Table32[[#This Row],[first_name]],"  ",Table32[[#This Row],[last_name]])</f>
        <v>Scarlet  Cartan</v>
      </c>
      <c r="Q120">
        <f>LEN(Table32[[#This Row],[email]])</f>
        <v>12</v>
      </c>
      <c r="R120" t="e">
        <f>FIND("@",Table32[[#This Row],[email]],1)</f>
        <v>#VALUE!</v>
      </c>
      <c r="S120" t="e">
        <f t="shared" si="1"/>
        <v>#VALUE!</v>
      </c>
      <c r="T120" t="e">
        <f>RIGHT(Table32[[#This Row],[email]],Table32[[#This Row],[Dom len]])</f>
        <v>#VALUE!</v>
      </c>
    </row>
    <row r="121" spans="3:20" x14ac:dyDescent="0.45">
      <c r="C121" t="s">
        <v>3001</v>
      </c>
      <c r="D121" t="s">
        <v>3002</v>
      </c>
      <c r="E121" t="s">
        <v>3003</v>
      </c>
      <c r="F121" t="s">
        <v>3004</v>
      </c>
      <c r="G121" t="s">
        <v>2316</v>
      </c>
      <c r="H121" t="s">
        <v>1968</v>
      </c>
      <c r="I121" t="s">
        <v>2317</v>
      </c>
      <c r="J121">
        <v>2210</v>
      </c>
      <c r="K121" t="s">
        <v>3005</v>
      </c>
      <c r="L121" t="s">
        <v>3006</v>
      </c>
      <c r="M121" t="s">
        <v>3007</v>
      </c>
      <c r="N121" t="s">
        <v>3008</v>
      </c>
      <c r="O121" t="str">
        <f>LEFT(Table32[[#This Row],[phone2]],3)</f>
        <v>617</v>
      </c>
      <c r="P121" t="str">
        <f>CONCATENATE(Table32[[#This Row],[first_name]],"  ",Table32[[#This Row],[last_name]])</f>
        <v>Oretha  Menter</v>
      </c>
      <c r="Q121">
        <f>LEN(Table32[[#This Row],[email]])</f>
        <v>23</v>
      </c>
      <c r="R121">
        <f>FIND("@",Table32[[#This Row],[email]],1)</f>
        <v>14</v>
      </c>
      <c r="S121">
        <f t="shared" si="1"/>
        <v>9</v>
      </c>
      <c r="T121" t="str">
        <f>RIGHT(Table32[[#This Row],[email]],Table32[[#This Row],[Dom len]])</f>
        <v>yahoo.com</v>
      </c>
    </row>
    <row r="122" spans="3:20" x14ac:dyDescent="0.45">
      <c r="C122" t="s">
        <v>3009</v>
      </c>
      <c r="D122" t="s">
        <v>3</v>
      </c>
      <c r="E122" t="s">
        <v>3010</v>
      </c>
      <c r="F122" t="s">
        <v>3011</v>
      </c>
      <c r="G122" t="s">
        <v>3012</v>
      </c>
      <c r="H122" t="s">
        <v>2179</v>
      </c>
      <c r="I122" t="s">
        <v>1874</v>
      </c>
      <c r="J122">
        <v>7601</v>
      </c>
      <c r="K122" t="s">
        <v>3013</v>
      </c>
      <c r="L122" t="s">
        <v>3014</v>
      </c>
      <c r="M122" t="s">
        <v>3015</v>
      </c>
      <c r="N122" t="s">
        <v>3016</v>
      </c>
      <c r="O122" t="str">
        <f>LEFT(Table32[[#This Row],[phone2]],3)</f>
        <v>201</v>
      </c>
      <c r="P122" t="str">
        <f>CONCATENATE(Table32[[#This Row],[first_name]],"  ",Table32[[#This Row],[last_name]])</f>
        <v>Ty  Smith</v>
      </c>
      <c r="Q122">
        <f>LEN(Table32[[#This Row],[email]])</f>
        <v>14</v>
      </c>
      <c r="R122">
        <f>FIND("@",Table32[[#This Row],[email]],1)</f>
        <v>7</v>
      </c>
      <c r="S122">
        <f t="shared" si="1"/>
        <v>7</v>
      </c>
      <c r="T122" t="str">
        <f>RIGHT(Table32[[#This Row],[email]],Table32[[#This Row],[Dom len]])</f>
        <v>aol.com</v>
      </c>
    </row>
    <row r="123" spans="3:20" hidden="1" x14ac:dyDescent="0.45">
      <c r="C123" t="s">
        <v>3017</v>
      </c>
      <c r="D123" t="s">
        <v>3018</v>
      </c>
      <c r="E123" t="s">
        <v>3019</v>
      </c>
      <c r="F123" t="s">
        <v>3020</v>
      </c>
      <c r="G123" t="s">
        <v>3021</v>
      </c>
      <c r="H123" t="s">
        <v>2562</v>
      </c>
      <c r="I123" t="s">
        <v>2562</v>
      </c>
      <c r="J123" t="s">
        <v>1924</v>
      </c>
      <c r="K123">
        <v>94403</v>
      </c>
      <c r="L123" t="s">
        <v>3022</v>
      </c>
      <c r="M123" t="s">
        <v>3023</v>
      </c>
      <c r="N123" t="s">
        <v>3024</v>
      </c>
      <c r="O123" t="str">
        <f>LEFT(Table32[[#This Row],[phone2]],3)</f>
        <v>650</v>
      </c>
      <c r="P123" t="str">
        <f>CONCATENATE(Table32[[#This Row],[first_name]],"  ",Table32[[#This Row],[last_name]])</f>
        <v>Xuan  Rochin</v>
      </c>
      <c r="Q123">
        <f>LEN(Table32[[#This Row],[email]])</f>
        <v>12</v>
      </c>
      <c r="R123" t="e">
        <f>FIND("@",Table32[[#This Row],[email]],1)</f>
        <v>#VALUE!</v>
      </c>
      <c r="S123" t="e">
        <f t="shared" si="1"/>
        <v>#VALUE!</v>
      </c>
      <c r="T123" t="e">
        <f>RIGHT(Table32[[#This Row],[email]],Table32[[#This Row],[Dom len]])</f>
        <v>#VALUE!</v>
      </c>
    </row>
    <row r="124" spans="3:20" x14ac:dyDescent="0.45">
      <c r="C124" t="s">
        <v>3026</v>
      </c>
      <c r="D124" t="s">
        <v>3027</v>
      </c>
      <c r="E124" t="s">
        <v>3028</v>
      </c>
      <c r="F124" t="s">
        <v>3029</v>
      </c>
      <c r="G124" t="s">
        <v>3030</v>
      </c>
      <c r="H124" t="s">
        <v>3031</v>
      </c>
      <c r="I124" t="s">
        <v>1924</v>
      </c>
      <c r="J124">
        <v>91761</v>
      </c>
      <c r="K124" t="s">
        <v>3032</v>
      </c>
      <c r="L124" t="s">
        <v>3033</v>
      </c>
      <c r="M124" t="s">
        <v>3034</v>
      </c>
      <c r="N124" t="s">
        <v>3035</v>
      </c>
      <c r="O124" t="str">
        <f>LEFT(Table32[[#This Row],[phone2]],3)</f>
        <v>909</v>
      </c>
      <c r="P124" t="str">
        <f>CONCATENATE(Table32[[#This Row],[first_name]],"  ",Table32[[#This Row],[last_name]])</f>
        <v>Lindsey  Dilello</v>
      </c>
      <c r="Q124">
        <f>LEN(Table32[[#This Row],[email]])</f>
        <v>27</v>
      </c>
      <c r="R124">
        <f>FIND("@",Table32[[#This Row],[email]],1)</f>
        <v>16</v>
      </c>
      <c r="S124">
        <f t="shared" si="1"/>
        <v>11</v>
      </c>
      <c r="T124" t="str">
        <f>RIGHT(Table32[[#This Row],[email]],Table32[[#This Row],[Dom len]])</f>
        <v>hotmail.com</v>
      </c>
    </row>
    <row r="125" spans="3:20" x14ac:dyDescent="0.45">
      <c r="C125" t="s">
        <v>3036</v>
      </c>
      <c r="D125" t="s">
        <v>3037</v>
      </c>
      <c r="E125" t="s">
        <v>3038</v>
      </c>
      <c r="F125" t="s">
        <v>3039</v>
      </c>
      <c r="G125" t="s">
        <v>3040</v>
      </c>
      <c r="H125" t="s">
        <v>2666</v>
      </c>
      <c r="I125" t="s">
        <v>1924</v>
      </c>
      <c r="J125">
        <v>94606</v>
      </c>
      <c r="K125" t="s">
        <v>3041</v>
      </c>
      <c r="L125" t="s">
        <v>3042</v>
      </c>
      <c r="M125" t="s">
        <v>3043</v>
      </c>
      <c r="N125" t="s">
        <v>3044</v>
      </c>
      <c r="O125" t="str">
        <f>LEFT(Table32[[#This Row],[phone2]],3)</f>
        <v>510</v>
      </c>
      <c r="P125" t="str">
        <f>CONCATENATE(Table32[[#This Row],[first_name]],"  ",Table32[[#This Row],[last_name]])</f>
        <v>Devora  Perez</v>
      </c>
      <c r="Q125">
        <f>LEN(Table32[[#This Row],[email]])</f>
        <v>22</v>
      </c>
      <c r="R125">
        <f>FIND("@",Table32[[#This Row],[email]],1)</f>
        <v>13</v>
      </c>
      <c r="S125">
        <f t="shared" si="1"/>
        <v>9</v>
      </c>
      <c r="T125" t="str">
        <f>RIGHT(Table32[[#This Row],[email]],Table32[[#This Row],[Dom len]])</f>
        <v>perez.org</v>
      </c>
    </row>
    <row r="126" spans="3:20" x14ac:dyDescent="0.45">
      <c r="C126" t="s">
        <v>3045</v>
      </c>
      <c r="D126" t="s">
        <v>3046</v>
      </c>
      <c r="E126" t="s">
        <v>3047</v>
      </c>
      <c r="F126" t="s">
        <v>3048</v>
      </c>
      <c r="G126" t="s">
        <v>3049</v>
      </c>
      <c r="H126" t="s">
        <v>3050</v>
      </c>
      <c r="I126" t="s">
        <v>1969</v>
      </c>
      <c r="J126">
        <v>12180</v>
      </c>
      <c r="K126" t="s">
        <v>3051</v>
      </c>
      <c r="L126" t="s">
        <v>3052</v>
      </c>
      <c r="M126" t="s">
        <v>3053</v>
      </c>
      <c r="N126" t="s">
        <v>3054</v>
      </c>
      <c r="O126" t="str">
        <f>LEFT(Table32[[#This Row],[phone2]],3)</f>
        <v>518</v>
      </c>
      <c r="P126" t="str">
        <f>CONCATENATE(Table32[[#This Row],[first_name]],"  ",Table32[[#This Row],[last_name]])</f>
        <v>Herman  Demesa</v>
      </c>
      <c r="Q126">
        <f>LEN(Table32[[#This Row],[email]])</f>
        <v>15</v>
      </c>
      <c r="R126">
        <f>FIND("@",Table32[[#This Row],[email]],1)</f>
        <v>8</v>
      </c>
      <c r="S126">
        <f t="shared" si="1"/>
        <v>7</v>
      </c>
      <c r="T126" t="str">
        <f>RIGHT(Table32[[#This Row],[email]],Table32[[#This Row],[Dom len]])</f>
        <v>cox.net</v>
      </c>
    </row>
    <row r="127" spans="3:20" x14ac:dyDescent="0.45">
      <c r="C127" t="s">
        <v>3055</v>
      </c>
      <c r="D127" t="s">
        <v>3056</v>
      </c>
      <c r="E127" t="s">
        <v>3057</v>
      </c>
      <c r="F127" t="s">
        <v>3058</v>
      </c>
      <c r="G127" t="s">
        <v>3059</v>
      </c>
      <c r="H127" t="s">
        <v>3060</v>
      </c>
      <c r="I127" t="s">
        <v>1958</v>
      </c>
      <c r="J127">
        <v>18411</v>
      </c>
      <c r="K127" t="s">
        <v>3061</v>
      </c>
      <c r="L127" t="s">
        <v>3062</v>
      </c>
      <c r="M127" t="s">
        <v>3063</v>
      </c>
      <c r="N127" t="s">
        <v>3064</v>
      </c>
      <c r="O127" t="str">
        <f>LEFT(Table32[[#This Row],[phone2]],3)</f>
        <v>570</v>
      </c>
      <c r="P127" t="str">
        <f>CONCATENATE(Table32[[#This Row],[first_name]],"  ",Table32[[#This Row],[last_name]])</f>
        <v>Rory  Papasergi</v>
      </c>
      <c r="Q127">
        <f>LEN(Table32[[#This Row],[email]])</f>
        <v>18</v>
      </c>
      <c r="R127">
        <f>FIND("@",Table32[[#This Row],[email]],1)</f>
        <v>11</v>
      </c>
      <c r="S127">
        <f t="shared" si="1"/>
        <v>7</v>
      </c>
      <c r="T127" t="str">
        <f>RIGHT(Table32[[#This Row],[email]],Table32[[#This Row],[Dom len]])</f>
        <v>cox.net</v>
      </c>
    </row>
    <row r="128" spans="3:20" x14ac:dyDescent="0.45">
      <c r="C128" t="s">
        <v>3065</v>
      </c>
      <c r="D128" t="s">
        <v>3066</v>
      </c>
      <c r="E128" t="s">
        <v>3067</v>
      </c>
      <c r="F128" t="s">
        <v>3068</v>
      </c>
      <c r="G128" t="s">
        <v>2550</v>
      </c>
      <c r="H128" t="s">
        <v>2610</v>
      </c>
      <c r="I128" t="s">
        <v>1874</v>
      </c>
      <c r="J128">
        <v>7050</v>
      </c>
      <c r="K128" t="s">
        <v>3069</v>
      </c>
      <c r="L128" t="s">
        <v>3070</v>
      </c>
      <c r="M128" t="s">
        <v>3071</v>
      </c>
      <c r="N128" t="s">
        <v>3072</v>
      </c>
      <c r="O128" t="str">
        <f>LEFT(Table32[[#This Row],[phone2]],3)</f>
        <v>973</v>
      </c>
      <c r="P128" t="str">
        <f>CONCATENATE(Table32[[#This Row],[first_name]],"  ",Table32[[#This Row],[last_name]])</f>
        <v>Talia  Riopelle</v>
      </c>
      <c r="Q128">
        <f>LEN(Table32[[#This Row],[email]])</f>
        <v>22</v>
      </c>
      <c r="R128">
        <f>FIND("@",Table32[[#This Row],[email]],1)</f>
        <v>15</v>
      </c>
      <c r="S128">
        <f t="shared" si="1"/>
        <v>7</v>
      </c>
      <c r="T128" t="str">
        <f>RIGHT(Table32[[#This Row],[email]],Table32[[#This Row],[Dom len]])</f>
        <v>aol.com</v>
      </c>
    </row>
    <row r="129" spans="3:20" x14ac:dyDescent="0.45">
      <c r="C129" t="s">
        <v>3073</v>
      </c>
      <c r="D129" t="s">
        <v>3074</v>
      </c>
      <c r="E129" t="s">
        <v>3075</v>
      </c>
      <c r="F129" t="s">
        <v>3076</v>
      </c>
      <c r="G129" t="s">
        <v>3077</v>
      </c>
      <c r="H129" t="s">
        <v>2393</v>
      </c>
      <c r="I129" t="s">
        <v>1874</v>
      </c>
      <c r="J129">
        <v>8867</v>
      </c>
      <c r="K129" t="s">
        <v>3078</v>
      </c>
      <c r="L129" t="s">
        <v>3079</v>
      </c>
      <c r="M129" t="s">
        <v>3080</v>
      </c>
      <c r="N129" t="s">
        <v>3081</v>
      </c>
      <c r="O129" t="str">
        <f>LEFT(Table32[[#This Row],[phone2]],3)</f>
        <v>908</v>
      </c>
      <c r="P129" t="str">
        <f>CONCATENATE(Table32[[#This Row],[first_name]],"  ",Table32[[#This Row],[last_name]])</f>
        <v>Van  Shire</v>
      </c>
      <c r="Q129">
        <f>LEN(Table32[[#This Row],[email]])</f>
        <v>19</v>
      </c>
      <c r="R129">
        <f>FIND("@",Table32[[#This Row],[email]],1)</f>
        <v>10</v>
      </c>
      <c r="S129">
        <f t="shared" si="1"/>
        <v>9</v>
      </c>
      <c r="T129" t="str">
        <f>RIGHT(Table32[[#This Row],[email]],Table32[[#This Row],[Dom len]])</f>
        <v>shire.com</v>
      </c>
    </row>
    <row r="130" spans="3:20" hidden="1" x14ac:dyDescent="0.45">
      <c r="C130" t="s">
        <v>3082</v>
      </c>
      <c r="D130" t="s">
        <v>3083</v>
      </c>
      <c r="E130" t="s">
        <v>3084</v>
      </c>
      <c r="F130" t="s">
        <v>3085</v>
      </c>
      <c r="G130" t="s">
        <v>3086</v>
      </c>
      <c r="H130" t="s">
        <v>3087</v>
      </c>
      <c r="I130" t="s">
        <v>3088</v>
      </c>
      <c r="J130" t="s">
        <v>2287</v>
      </c>
      <c r="K130">
        <v>32922</v>
      </c>
      <c r="L130" t="s">
        <v>3089</v>
      </c>
      <c r="M130" t="s">
        <v>3090</v>
      </c>
      <c r="N130" t="s">
        <v>3091</v>
      </c>
      <c r="O130" t="str">
        <f>LEFT(Table32[[#This Row],[phone2]],3)</f>
        <v>321</v>
      </c>
      <c r="P130" t="str">
        <f>CONCATENATE(Table32[[#This Row],[first_name]],"  ",Table32[[#This Row],[last_name]])</f>
        <v>Lucina  Lary</v>
      </c>
      <c r="Q130">
        <f>LEN(Table32[[#This Row],[email]])</f>
        <v>12</v>
      </c>
      <c r="R130" t="e">
        <f>FIND("@",Table32[[#This Row],[email]],1)</f>
        <v>#VALUE!</v>
      </c>
      <c r="S130" t="e">
        <f t="shared" ref="S130:S193" si="2">Q130-R130</f>
        <v>#VALUE!</v>
      </c>
      <c r="T130" t="e">
        <f>RIGHT(Table32[[#This Row],[email]],Table32[[#This Row],[Dom len]])</f>
        <v>#VALUE!</v>
      </c>
    </row>
    <row r="131" spans="3:20" x14ac:dyDescent="0.45">
      <c r="C131" t="s">
        <v>3093</v>
      </c>
      <c r="D131" t="s">
        <v>3094</v>
      </c>
      <c r="E131" t="s">
        <v>3095</v>
      </c>
      <c r="F131" t="s">
        <v>3096</v>
      </c>
      <c r="G131" t="s">
        <v>3097</v>
      </c>
      <c r="H131" t="s">
        <v>3097</v>
      </c>
      <c r="I131" t="s">
        <v>1969</v>
      </c>
      <c r="J131">
        <v>10468</v>
      </c>
      <c r="K131" t="s">
        <v>3098</v>
      </c>
      <c r="L131" t="s">
        <v>3099</v>
      </c>
      <c r="M131" t="s">
        <v>3100</v>
      </c>
      <c r="N131" t="s">
        <v>3101</v>
      </c>
      <c r="O131" t="str">
        <f>LEFT(Table32[[#This Row],[phone2]],3)</f>
        <v>718</v>
      </c>
      <c r="P131" t="str">
        <f>CONCATENATE(Table32[[#This Row],[first_name]],"  ",Table32[[#This Row],[last_name]])</f>
        <v>Bok  Isaacs</v>
      </c>
      <c r="Q131">
        <f>LEN(Table32[[#This Row],[email]])</f>
        <v>18</v>
      </c>
      <c r="R131">
        <f>FIND("@",Table32[[#This Row],[email]],1)</f>
        <v>11</v>
      </c>
      <c r="S131">
        <f t="shared" si="2"/>
        <v>7</v>
      </c>
      <c r="T131" t="str">
        <f>RIGHT(Table32[[#This Row],[email]],Table32[[#This Row],[Dom len]])</f>
        <v>aol.com</v>
      </c>
    </row>
    <row r="132" spans="3:20" x14ac:dyDescent="0.45">
      <c r="C132" t="s">
        <v>3102</v>
      </c>
      <c r="D132" t="s">
        <v>3103</v>
      </c>
      <c r="E132" t="s">
        <v>3104</v>
      </c>
      <c r="F132" t="s">
        <v>3105</v>
      </c>
      <c r="G132" t="s">
        <v>3106</v>
      </c>
      <c r="H132" t="s">
        <v>2845</v>
      </c>
      <c r="I132" t="s">
        <v>2846</v>
      </c>
      <c r="J132">
        <v>96782</v>
      </c>
      <c r="K132" t="s">
        <v>3107</v>
      </c>
      <c r="L132" t="s">
        <v>3108</v>
      </c>
      <c r="M132" t="s">
        <v>3109</v>
      </c>
      <c r="N132" t="s">
        <v>3110</v>
      </c>
      <c r="O132" t="str">
        <f>LEFT(Table32[[#This Row],[phone2]],3)</f>
        <v>808</v>
      </c>
      <c r="P132" t="str">
        <f>CONCATENATE(Table32[[#This Row],[first_name]],"  ",Table32[[#This Row],[last_name]])</f>
        <v>Rolande  Spickerman</v>
      </c>
      <c r="Q132">
        <f>LEN(Table32[[#This Row],[email]])</f>
        <v>33</v>
      </c>
      <c r="R132">
        <f>FIND("@",Table32[[#This Row],[email]],1)</f>
        <v>19</v>
      </c>
      <c r="S132">
        <f t="shared" si="2"/>
        <v>14</v>
      </c>
      <c r="T132" t="str">
        <f>RIGHT(Table32[[#This Row],[email]],Table32[[#This Row],[Dom len]])</f>
        <v>spickerman.com</v>
      </c>
    </row>
    <row r="133" spans="3:20" hidden="1" x14ac:dyDescent="0.45">
      <c r="C133" t="s">
        <v>976</v>
      </c>
      <c r="D133" t="s">
        <v>3111</v>
      </c>
      <c r="E133" t="s">
        <v>3112</v>
      </c>
      <c r="F133" t="s">
        <v>3113</v>
      </c>
      <c r="G133" t="s">
        <v>3114</v>
      </c>
      <c r="H133" t="s">
        <v>3115</v>
      </c>
      <c r="I133" t="s">
        <v>3115</v>
      </c>
      <c r="J133" t="s">
        <v>2478</v>
      </c>
      <c r="K133">
        <v>80231</v>
      </c>
      <c r="L133" t="s">
        <v>3116</v>
      </c>
      <c r="M133" t="s">
        <v>3117</v>
      </c>
      <c r="N133" t="s">
        <v>3118</v>
      </c>
      <c r="O133" t="str">
        <f>LEFT(Table32[[#This Row],[phone2]],3)</f>
        <v>303</v>
      </c>
      <c r="P133" t="str">
        <f>CONCATENATE(Table32[[#This Row],[first_name]],"  ",Table32[[#This Row],[last_name]])</f>
        <v>Howard  Paulas</v>
      </c>
      <c r="Q133">
        <f>LEN(Table32[[#This Row],[email]])</f>
        <v>12</v>
      </c>
      <c r="R133" t="e">
        <f>FIND("@",Table32[[#This Row],[email]],1)</f>
        <v>#VALUE!</v>
      </c>
      <c r="S133" t="e">
        <f t="shared" si="2"/>
        <v>#VALUE!</v>
      </c>
      <c r="T133" t="e">
        <f>RIGHT(Table32[[#This Row],[email]],Table32[[#This Row],[Dom len]])</f>
        <v>#VALUE!</v>
      </c>
    </row>
    <row r="134" spans="3:20" hidden="1" x14ac:dyDescent="0.45">
      <c r="C134" t="s">
        <v>3120</v>
      </c>
      <c r="D134" t="s">
        <v>3121</v>
      </c>
      <c r="E134" t="s">
        <v>3122</v>
      </c>
      <c r="F134" t="s">
        <v>3123</v>
      </c>
      <c r="G134" t="s">
        <v>3124</v>
      </c>
      <c r="H134" t="s">
        <v>3125</v>
      </c>
      <c r="I134" t="s">
        <v>989</v>
      </c>
      <c r="J134" t="s">
        <v>1874</v>
      </c>
      <c r="K134">
        <v>7866</v>
      </c>
      <c r="L134" t="s">
        <v>3126</v>
      </c>
      <c r="M134" t="s">
        <v>3127</v>
      </c>
      <c r="N134" t="s">
        <v>3128</v>
      </c>
      <c r="O134" t="str">
        <f>LEFT(Table32[[#This Row],[phone2]],3)</f>
        <v>973</v>
      </c>
      <c r="P134" t="str">
        <f>CONCATENATE(Table32[[#This Row],[first_name]],"  ",Table32[[#This Row],[last_name]])</f>
        <v>Kimbery  Madarang</v>
      </c>
      <c r="Q134">
        <f>LEN(Table32[[#This Row],[email]])</f>
        <v>12</v>
      </c>
      <c r="R134" t="e">
        <f>FIND("@",Table32[[#This Row],[email]],1)</f>
        <v>#VALUE!</v>
      </c>
      <c r="S134" t="e">
        <f t="shared" si="2"/>
        <v>#VALUE!</v>
      </c>
      <c r="T134" t="e">
        <f>RIGHT(Table32[[#This Row],[email]],Table32[[#This Row],[Dom len]])</f>
        <v>#VALUE!</v>
      </c>
    </row>
    <row r="135" spans="3:20" x14ac:dyDescent="0.45">
      <c r="C135" t="s">
        <v>3130</v>
      </c>
      <c r="D135" t="s">
        <v>3131</v>
      </c>
      <c r="E135" t="s">
        <v>3132</v>
      </c>
      <c r="F135" t="s">
        <v>3133</v>
      </c>
      <c r="G135" t="s">
        <v>3134</v>
      </c>
      <c r="H135" t="s">
        <v>3135</v>
      </c>
      <c r="I135" t="s">
        <v>1874</v>
      </c>
      <c r="J135">
        <v>8201</v>
      </c>
      <c r="K135" t="s">
        <v>3136</v>
      </c>
      <c r="L135" t="s">
        <v>3137</v>
      </c>
      <c r="M135" t="s">
        <v>3138</v>
      </c>
      <c r="N135" t="s">
        <v>3139</v>
      </c>
      <c r="O135" t="str">
        <f>LEFT(Table32[[#This Row],[phone2]],3)</f>
        <v>609</v>
      </c>
      <c r="P135" t="str">
        <f>CONCATENATE(Table32[[#This Row],[first_name]],"  ",Table32[[#This Row],[last_name]])</f>
        <v>Thurman  Manno</v>
      </c>
      <c r="Q135">
        <f>LEN(Table32[[#This Row],[email]])</f>
        <v>23</v>
      </c>
      <c r="R135">
        <f>FIND("@",Table32[[#This Row],[email]],1)</f>
        <v>14</v>
      </c>
      <c r="S135">
        <f t="shared" si="2"/>
        <v>9</v>
      </c>
      <c r="T135" t="str">
        <f>RIGHT(Table32[[#This Row],[email]],Table32[[#This Row],[Dom len]])</f>
        <v>yahoo.com</v>
      </c>
    </row>
    <row r="136" spans="3:20" x14ac:dyDescent="0.45">
      <c r="C136" t="s">
        <v>3140</v>
      </c>
      <c r="D136" t="s">
        <v>3141</v>
      </c>
      <c r="E136" t="s">
        <v>3142</v>
      </c>
      <c r="F136" t="s">
        <v>3143</v>
      </c>
      <c r="G136" t="s">
        <v>3144</v>
      </c>
      <c r="H136" t="s">
        <v>3145</v>
      </c>
      <c r="I136" t="s">
        <v>1874</v>
      </c>
      <c r="J136">
        <v>7062</v>
      </c>
      <c r="K136" t="s">
        <v>3146</v>
      </c>
      <c r="L136" t="s">
        <v>3147</v>
      </c>
      <c r="M136" t="s">
        <v>3148</v>
      </c>
      <c r="N136" t="s">
        <v>3149</v>
      </c>
      <c r="O136" t="str">
        <f>LEFT(Table32[[#This Row],[phone2]],3)</f>
        <v>908</v>
      </c>
      <c r="P136" t="str">
        <f>CONCATENATE(Table32[[#This Row],[first_name]],"  ",Table32[[#This Row],[last_name]])</f>
        <v>Becky  Mirafuentes</v>
      </c>
      <c r="Q136">
        <f>LEN(Table32[[#This Row],[email]])</f>
        <v>33</v>
      </c>
      <c r="R136">
        <f>FIND("@",Table32[[#This Row],[email]],1)</f>
        <v>18</v>
      </c>
      <c r="S136">
        <f t="shared" si="2"/>
        <v>15</v>
      </c>
      <c r="T136" t="str">
        <f>RIGHT(Table32[[#This Row],[email]],Table32[[#This Row],[Dom len]])</f>
        <v>mirafuentes.com</v>
      </c>
    </row>
    <row r="137" spans="3:20" x14ac:dyDescent="0.45">
      <c r="C137" t="s">
        <v>3150</v>
      </c>
      <c r="D137" t="s">
        <v>3151</v>
      </c>
      <c r="E137" t="s">
        <v>3152</v>
      </c>
      <c r="F137" t="s">
        <v>3153</v>
      </c>
      <c r="G137" t="s">
        <v>3154</v>
      </c>
      <c r="H137" t="s">
        <v>3155</v>
      </c>
      <c r="I137" t="s">
        <v>2317</v>
      </c>
      <c r="J137">
        <v>2346</v>
      </c>
      <c r="K137" t="s">
        <v>3156</v>
      </c>
      <c r="L137" t="s">
        <v>3157</v>
      </c>
      <c r="M137" t="s">
        <v>3158</v>
      </c>
      <c r="N137" t="s">
        <v>3159</v>
      </c>
      <c r="O137" t="str">
        <f>LEFT(Table32[[#This Row],[phone2]],3)</f>
        <v>508</v>
      </c>
      <c r="P137" t="str">
        <f>CONCATENATE(Table32[[#This Row],[first_name]],"  ",Table32[[#This Row],[last_name]])</f>
        <v>Beatriz  Corrington</v>
      </c>
      <c r="Q137">
        <f>LEN(Table32[[#This Row],[email]])</f>
        <v>17</v>
      </c>
      <c r="R137">
        <f>FIND("@",Table32[[#This Row],[email]],1)</f>
        <v>8</v>
      </c>
      <c r="S137">
        <f t="shared" si="2"/>
        <v>9</v>
      </c>
      <c r="T137" t="str">
        <f>RIGHT(Table32[[#This Row],[email]],Table32[[#This Row],[Dom len]])</f>
        <v>yahoo.com</v>
      </c>
    </row>
    <row r="138" spans="3:20" hidden="1" x14ac:dyDescent="0.45">
      <c r="C138" t="s">
        <v>3160</v>
      </c>
      <c r="D138" t="s">
        <v>3161</v>
      </c>
      <c r="E138" t="s">
        <v>3162</v>
      </c>
      <c r="F138" t="s">
        <v>3163</v>
      </c>
      <c r="G138" t="s">
        <v>3164</v>
      </c>
      <c r="H138" t="s">
        <v>1912</v>
      </c>
      <c r="I138" t="s">
        <v>897</v>
      </c>
      <c r="J138" t="s">
        <v>1913</v>
      </c>
      <c r="K138">
        <v>60638</v>
      </c>
      <c r="L138" t="s">
        <v>3165</v>
      </c>
      <c r="M138" t="s">
        <v>3166</v>
      </c>
      <c r="N138" t="s">
        <v>3167</v>
      </c>
      <c r="O138" t="str">
        <f>LEFT(Table32[[#This Row],[phone2]],3)</f>
        <v>773</v>
      </c>
      <c r="P138" t="str">
        <f>CONCATENATE(Table32[[#This Row],[first_name]],"  ",Table32[[#This Row],[last_name]])</f>
        <v>Marti  Maybury</v>
      </c>
      <c r="Q138">
        <f>LEN(Table32[[#This Row],[email]])</f>
        <v>12</v>
      </c>
      <c r="R138" t="e">
        <f>FIND("@",Table32[[#This Row],[email]],1)</f>
        <v>#VALUE!</v>
      </c>
      <c r="S138" t="e">
        <f t="shared" si="2"/>
        <v>#VALUE!</v>
      </c>
      <c r="T138" t="e">
        <f>RIGHT(Table32[[#This Row],[email]],Table32[[#This Row],[Dom len]])</f>
        <v>#VALUE!</v>
      </c>
    </row>
    <row r="139" spans="3:20" hidden="1" x14ac:dyDescent="0.45">
      <c r="C139" t="s">
        <v>3169</v>
      </c>
      <c r="D139" t="s">
        <v>3170</v>
      </c>
      <c r="E139" t="s">
        <v>3171</v>
      </c>
      <c r="F139" t="s">
        <v>3172</v>
      </c>
      <c r="G139" t="s">
        <v>3173</v>
      </c>
      <c r="H139" t="s">
        <v>2884</v>
      </c>
      <c r="I139" t="s">
        <v>3174</v>
      </c>
      <c r="J139" t="s">
        <v>2257</v>
      </c>
      <c r="K139">
        <v>97202</v>
      </c>
      <c r="L139" t="s">
        <v>3175</v>
      </c>
      <c r="M139" t="s">
        <v>3176</v>
      </c>
      <c r="N139" t="s">
        <v>3177</v>
      </c>
      <c r="O139" t="str">
        <f>LEFT(Table32[[#This Row],[phone2]],3)</f>
        <v>503</v>
      </c>
      <c r="P139" t="str">
        <f>CONCATENATE(Table32[[#This Row],[first_name]],"  ",Table32[[#This Row],[last_name]])</f>
        <v>Nieves  Gotter</v>
      </c>
      <c r="Q139">
        <f>LEN(Table32[[#This Row],[email]])</f>
        <v>12</v>
      </c>
      <c r="R139" t="e">
        <f>FIND("@",Table32[[#This Row],[email]],1)</f>
        <v>#VALUE!</v>
      </c>
      <c r="S139" t="e">
        <f t="shared" si="2"/>
        <v>#VALUE!</v>
      </c>
      <c r="T139" t="e">
        <f>RIGHT(Table32[[#This Row],[email]],Table32[[#This Row],[Dom len]])</f>
        <v>#VALUE!</v>
      </c>
    </row>
    <row r="140" spans="3:20" x14ac:dyDescent="0.45">
      <c r="C140" t="s">
        <v>3179</v>
      </c>
      <c r="D140" t="s">
        <v>3180</v>
      </c>
      <c r="E140" t="s">
        <v>3181</v>
      </c>
      <c r="F140" t="s">
        <v>3182</v>
      </c>
      <c r="G140" t="s">
        <v>2080</v>
      </c>
      <c r="H140" t="s">
        <v>2080</v>
      </c>
      <c r="I140" t="s">
        <v>2000</v>
      </c>
      <c r="J140">
        <v>75227</v>
      </c>
      <c r="K140" t="s">
        <v>3183</v>
      </c>
      <c r="L140" t="s">
        <v>3184</v>
      </c>
      <c r="M140" t="s">
        <v>3185</v>
      </c>
      <c r="N140" t="s">
        <v>3186</v>
      </c>
      <c r="O140" t="str">
        <f>LEFT(Table32[[#This Row],[phone2]],3)</f>
        <v>214</v>
      </c>
      <c r="P140" t="str">
        <f>CONCATENATE(Table32[[#This Row],[first_name]],"  ",Table32[[#This Row],[last_name]])</f>
        <v>Leatha  Hagele</v>
      </c>
      <c r="Q140">
        <f>LEN(Table32[[#This Row],[email]])</f>
        <v>15</v>
      </c>
      <c r="R140">
        <f>FIND("@",Table32[[#This Row],[email]],1)</f>
        <v>8</v>
      </c>
      <c r="S140">
        <f t="shared" si="2"/>
        <v>7</v>
      </c>
      <c r="T140" t="str">
        <f>RIGHT(Table32[[#This Row],[email]],Table32[[#This Row],[Dom len]])</f>
        <v>cox.net</v>
      </c>
    </row>
    <row r="141" spans="3:20" hidden="1" x14ac:dyDescent="0.45">
      <c r="C141" t="s">
        <v>3187</v>
      </c>
      <c r="D141" t="s">
        <v>3188</v>
      </c>
      <c r="E141" t="s">
        <v>3189</v>
      </c>
      <c r="F141" t="s">
        <v>3190</v>
      </c>
      <c r="G141" t="s">
        <v>3191</v>
      </c>
      <c r="H141" t="s">
        <v>1912</v>
      </c>
      <c r="I141" t="s">
        <v>897</v>
      </c>
      <c r="J141" t="s">
        <v>1913</v>
      </c>
      <c r="K141">
        <v>60604</v>
      </c>
      <c r="L141" t="s">
        <v>3192</v>
      </c>
      <c r="M141" t="s">
        <v>3193</v>
      </c>
      <c r="N141" t="s">
        <v>3194</v>
      </c>
      <c r="O141" t="str">
        <f>LEFT(Table32[[#This Row],[phone2]],3)</f>
        <v>312</v>
      </c>
      <c r="P141" t="str">
        <f>CONCATENATE(Table32[[#This Row],[first_name]],"  ",Table32[[#This Row],[last_name]])</f>
        <v>Valentin  Klimek</v>
      </c>
      <c r="Q141">
        <f>LEN(Table32[[#This Row],[email]])</f>
        <v>12</v>
      </c>
      <c r="R141" t="e">
        <f>FIND("@",Table32[[#This Row],[email]],1)</f>
        <v>#VALUE!</v>
      </c>
      <c r="S141" t="e">
        <f t="shared" si="2"/>
        <v>#VALUE!</v>
      </c>
      <c r="T141" t="e">
        <f>RIGHT(Table32[[#This Row],[email]],Table32[[#This Row],[Dom len]])</f>
        <v>#VALUE!</v>
      </c>
    </row>
    <row r="142" spans="3:20" x14ac:dyDescent="0.45">
      <c r="C142" t="s">
        <v>3196</v>
      </c>
      <c r="D142" t="s">
        <v>3197</v>
      </c>
      <c r="E142" t="s">
        <v>3198</v>
      </c>
      <c r="F142" t="s">
        <v>3199</v>
      </c>
      <c r="G142" t="s">
        <v>3200</v>
      </c>
      <c r="H142" t="s">
        <v>3201</v>
      </c>
      <c r="I142" t="s">
        <v>1894</v>
      </c>
      <c r="J142">
        <v>45840</v>
      </c>
      <c r="K142" t="s">
        <v>3202</v>
      </c>
      <c r="L142" t="s">
        <v>3203</v>
      </c>
      <c r="M142" t="s">
        <v>3204</v>
      </c>
      <c r="N142" t="s">
        <v>3205</v>
      </c>
      <c r="O142" t="str">
        <f>LEFT(Table32[[#This Row],[phone2]],3)</f>
        <v>419</v>
      </c>
      <c r="P142" t="str">
        <f>CONCATENATE(Table32[[#This Row],[first_name]],"  ",Table32[[#This Row],[last_name]])</f>
        <v>Melissa  Wiklund</v>
      </c>
      <c r="Q142">
        <f>LEN(Table32[[#This Row],[email]])</f>
        <v>15</v>
      </c>
      <c r="R142">
        <f>FIND("@",Table32[[#This Row],[email]],1)</f>
        <v>8</v>
      </c>
      <c r="S142">
        <f t="shared" si="2"/>
        <v>7</v>
      </c>
      <c r="T142" t="str">
        <f>RIGHT(Table32[[#This Row],[email]],Table32[[#This Row],[Dom len]])</f>
        <v>cox.net</v>
      </c>
    </row>
    <row r="143" spans="3:20" x14ac:dyDescent="0.45">
      <c r="C143" t="s">
        <v>3206</v>
      </c>
      <c r="D143" t="s">
        <v>3207</v>
      </c>
      <c r="E143" t="s">
        <v>3208</v>
      </c>
      <c r="F143" t="s">
        <v>3209</v>
      </c>
      <c r="G143" t="s">
        <v>3210</v>
      </c>
      <c r="H143" t="s">
        <v>3210</v>
      </c>
      <c r="I143" t="s">
        <v>1924</v>
      </c>
      <c r="J143">
        <v>92501</v>
      </c>
      <c r="K143" t="s">
        <v>3211</v>
      </c>
      <c r="L143" t="s">
        <v>3212</v>
      </c>
      <c r="M143" t="s">
        <v>3213</v>
      </c>
      <c r="N143" t="s">
        <v>3214</v>
      </c>
      <c r="O143" t="str">
        <f>LEFT(Table32[[#This Row],[phone2]],3)</f>
        <v>951</v>
      </c>
      <c r="P143" t="str">
        <f>CONCATENATE(Table32[[#This Row],[first_name]],"  ",Table32[[#This Row],[last_name]])</f>
        <v>Sheridan  Zane</v>
      </c>
      <c r="Q143">
        <f>LEN(Table32[[#This Row],[email]])</f>
        <v>22</v>
      </c>
      <c r="R143">
        <f>FIND("@",Table32[[#This Row],[email]],1)</f>
        <v>14</v>
      </c>
      <c r="S143">
        <f t="shared" si="2"/>
        <v>8</v>
      </c>
      <c r="T143" t="str">
        <f>RIGHT(Table32[[#This Row],[email]],Table32[[#This Row],[Dom len]])</f>
        <v>zane.com</v>
      </c>
    </row>
    <row r="144" spans="3:20" x14ac:dyDescent="0.45">
      <c r="C144" t="s">
        <v>3215</v>
      </c>
      <c r="D144" t="s">
        <v>3216</v>
      </c>
      <c r="E144" t="s">
        <v>3217</v>
      </c>
      <c r="F144" t="s">
        <v>3218</v>
      </c>
      <c r="G144" t="s">
        <v>2752</v>
      </c>
      <c r="H144" t="s">
        <v>2753</v>
      </c>
      <c r="I144" t="s">
        <v>2000</v>
      </c>
      <c r="J144">
        <v>76707</v>
      </c>
      <c r="K144" t="s">
        <v>3219</v>
      </c>
      <c r="L144" t="s">
        <v>3220</v>
      </c>
      <c r="M144" t="s">
        <v>3221</v>
      </c>
      <c r="N144" t="s">
        <v>3222</v>
      </c>
      <c r="O144" t="str">
        <f>LEFT(Table32[[#This Row],[phone2]],3)</f>
        <v>254</v>
      </c>
      <c r="P144" t="str">
        <f>CONCATENATE(Table32[[#This Row],[first_name]],"  ",Table32[[#This Row],[last_name]])</f>
        <v>Bulah  Padilla</v>
      </c>
      <c r="Q144">
        <f>LEN(Table32[[#This Row],[email]])</f>
        <v>25</v>
      </c>
      <c r="R144">
        <f>FIND("@",Table32[[#This Row],[email]],1)</f>
        <v>14</v>
      </c>
      <c r="S144">
        <f t="shared" si="2"/>
        <v>11</v>
      </c>
      <c r="T144" t="str">
        <f>RIGHT(Table32[[#This Row],[email]],Table32[[#This Row],[Dom len]])</f>
        <v>hotmail.com</v>
      </c>
    </row>
    <row r="145" spans="3:20" hidden="1" x14ac:dyDescent="0.45">
      <c r="C145" t="s">
        <v>3223</v>
      </c>
      <c r="D145" t="s">
        <v>3224</v>
      </c>
      <c r="E145" t="s">
        <v>994</v>
      </c>
      <c r="F145" t="s">
        <v>3225</v>
      </c>
      <c r="G145" t="s">
        <v>3226</v>
      </c>
      <c r="H145" t="s">
        <v>3227</v>
      </c>
      <c r="I145" t="s">
        <v>3228</v>
      </c>
      <c r="J145" t="s">
        <v>2023</v>
      </c>
      <c r="K145">
        <v>37211</v>
      </c>
      <c r="L145" t="s">
        <v>3229</v>
      </c>
      <c r="M145" t="s">
        <v>3230</v>
      </c>
      <c r="N145" t="s">
        <v>3231</v>
      </c>
      <c r="O145" t="str">
        <f>LEFT(Table32[[#This Row],[phone2]],3)</f>
        <v>615</v>
      </c>
      <c r="P145" t="str">
        <f>CONCATENATE(Table32[[#This Row],[first_name]],"  ",Table32[[#This Row],[last_name]])</f>
        <v>Audra  Kohnert</v>
      </c>
      <c r="Q145">
        <f>LEN(Table32[[#This Row],[email]])</f>
        <v>12</v>
      </c>
      <c r="R145" t="e">
        <f>FIND("@",Table32[[#This Row],[email]],1)</f>
        <v>#VALUE!</v>
      </c>
      <c r="S145" t="e">
        <f t="shared" si="2"/>
        <v>#VALUE!</v>
      </c>
      <c r="T145" t="e">
        <f>RIGHT(Table32[[#This Row],[email]],Table32[[#This Row],[Dom len]])</f>
        <v>#VALUE!</v>
      </c>
    </row>
    <row r="146" spans="3:20" x14ac:dyDescent="0.45">
      <c r="C146" t="s">
        <v>3233</v>
      </c>
      <c r="D146" t="s">
        <v>3234</v>
      </c>
      <c r="E146" t="s">
        <v>3235</v>
      </c>
      <c r="F146" t="s">
        <v>3236</v>
      </c>
      <c r="G146" t="s">
        <v>2032</v>
      </c>
      <c r="H146" t="s">
        <v>2032</v>
      </c>
      <c r="I146" t="s">
        <v>2033</v>
      </c>
      <c r="J146">
        <v>53216</v>
      </c>
      <c r="K146" t="s">
        <v>3237</v>
      </c>
      <c r="L146" t="s">
        <v>3238</v>
      </c>
      <c r="M146" t="s">
        <v>3239</v>
      </c>
      <c r="N146" t="s">
        <v>3240</v>
      </c>
      <c r="O146" t="str">
        <f>LEFT(Table32[[#This Row],[phone2]],3)</f>
        <v>414</v>
      </c>
      <c r="P146" t="str">
        <f>CONCATENATE(Table32[[#This Row],[first_name]],"  ",Table32[[#This Row],[last_name]])</f>
        <v>Daren  Weirather</v>
      </c>
      <c r="Q146">
        <f>LEN(Table32[[#This Row],[email]])</f>
        <v>18</v>
      </c>
      <c r="R146">
        <f>FIND("@",Table32[[#This Row],[email]],1)</f>
        <v>11</v>
      </c>
      <c r="S146">
        <f t="shared" si="2"/>
        <v>7</v>
      </c>
      <c r="T146" t="str">
        <f>RIGHT(Table32[[#This Row],[email]],Table32[[#This Row],[Dom len]])</f>
        <v>aol.com</v>
      </c>
    </row>
    <row r="147" spans="3:20" hidden="1" x14ac:dyDescent="0.45">
      <c r="C147" t="s">
        <v>3241</v>
      </c>
      <c r="D147" t="s">
        <v>3242</v>
      </c>
      <c r="E147" t="s">
        <v>3243</v>
      </c>
      <c r="F147" t="s">
        <v>3244</v>
      </c>
      <c r="G147" t="s">
        <v>3245</v>
      </c>
      <c r="H147" t="s">
        <v>851</v>
      </c>
      <c r="I147" t="s">
        <v>784</v>
      </c>
      <c r="J147" t="s">
        <v>1947</v>
      </c>
      <c r="K147">
        <v>21655</v>
      </c>
      <c r="L147" t="s">
        <v>3246</v>
      </c>
      <c r="M147" t="s">
        <v>3247</v>
      </c>
      <c r="N147" t="s">
        <v>3248</v>
      </c>
      <c r="O147" t="str">
        <f>LEFT(Table32[[#This Row],[phone2]],3)</f>
        <v>410</v>
      </c>
      <c r="P147" t="str">
        <f>CONCATENATE(Table32[[#This Row],[first_name]],"  ",Table32[[#This Row],[last_name]])</f>
        <v>Fernanda  Jillson</v>
      </c>
      <c r="Q147">
        <f>LEN(Table32[[#This Row],[email]])</f>
        <v>12</v>
      </c>
      <c r="R147" t="e">
        <f>FIND("@",Table32[[#This Row],[email]],1)</f>
        <v>#VALUE!</v>
      </c>
      <c r="S147" t="e">
        <f t="shared" si="2"/>
        <v>#VALUE!</v>
      </c>
      <c r="T147" t="e">
        <f>RIGHT(Table32[[#This Row],[email]],Table32[[#This Row],[Dom len]])</f>
        <v>#VALUE!</v>
      </c>
    </row>
    <row r="148" spans="3:20" x14ac:dyDescent="0.45">
      <c r="C148" t="s">
        <v>3250</v>
      </c>
      <c r="D148" t="s">
        <v>3251</v>
      </c>
      <c r="E148" t="s">
        <v>3252</v>
      </c>
      <c r="F148" t="s">
        <v>3253</v>
      </c>
      <c r="G148" t="s">
        <v>2079</v>
      </c>
      <c r="H148" t="s">
        <v>2080</v>
      </c>
      <c r="I148" t="s">
        <v>2000</v>
      </c>
      <c r="J148">
        <v>75061</v>
      </c>
      <c r="K148" t="s">
        <v>3254</v>
      </c>
      <c r="L148" t="s">
        <v>3255</v>
      </c>
      <c r="M148" t="s">
        <v>3256</v>
      </c>
      <c r="N148" t="s">
        <v>3257</v>
      </c>
      <c r="O148" t="str">
        <f>LEFT(Table32[[#This Row],[phone2]],3)</f>
        <v>972</v>
      </c>
      <c r="P148" t="str">
        <f>CONCATENATE(Table32[[#This Row],[first_name]],"  ",Table32[[#This Row],[last_name]])</f>
        <v>Gearldine  Gellinger</v>
      </c>
      <c r="Q148">
        <f>LEN(Table32[[#This Row],[email]])</f>
        <v>33</v>
      </c>
      <c r="R148">
        <f>FIND("@",Table32[[#This Row],[email]],1)</f>
        <v>20</v>
      </c>
      <c r="S148">
        <f t="shared" si="2"/>
        <v>13</v>
      </c>
      <c r="T148" t="str">
        <f>RIGHT(Table32[[#This Row],[email]],Table32[[#This Row],[Dom len]])</f>
        <v>gellinger.com</v>
      </c>
    </row>
    <row r="149" spans="3:20" hidden="1" x14ac:dyDescent="0.45">
      <c r="C149" t="s">
        <v>3258</v>
      </c>
      <c r="D149" t="s">
        <v>3259</v>
      </c>
      <c r="E149" t="s">
        <v>3260</v>
      </c>
      <c r="F149" t="s">
        <v>3261</v>
      </c>
      <c r="G149" t="s">
        <v>3262</v>
      </c>
      <c r="H149" t="s">
        <v>3263</v>
      </c>
      <c r="I149" t="s">
        <v>1978</v>
      </c>
      <c r="J149" t="s">
        <v>1924</v>
      </c>
      <c r="K149">
        <v>90212</v>
      </c>
      <c r="L149" t="s">
        <v>3264</v>
      </c>
      <c r="M149" t="s">
        <v>3265</v>
      </c>
      <c r="N149" t="s">
        <v>3266</v>
      </c>
      <c r="O149" t="str">
        <f>LEFT(Table32[[#This Row],[phone2]],3)</f>
        <v>310</v>
      </c>
      <c r="P149" t="str">
        <f>CONCATENATE(Table32[[#This Row],[first_name]],"  ",Table32[[#This Row],[last_name]])</f>
        <v>Chau  Kitzman</v>
      </c>
      <c r="Q149">
        <f>LEN(Table32[[#This Row],[email]])</f>
        <v>12</v>
      </c>
      <c r="R149" t="e">
        <f>FIND("@",Table32[[#This Row],[email]],1)</f>
        <v>#VALUE!</v>
      </c>
      <c r="S149" t="e">
        <f t="shared" si="2"/>
        <v>#VALUE!</v>
      </c>
      <c r="T149" t="e">
        <f>RIGHT(Table32[[#This Row],[email]],Table32[[#This Row],[Dom len]])</f>
        <v>#VALUE!</v>
      </c>
    </row>
    <row r="150" spans="3:20" x14ac:dyDescent="0.45">
      <c r="C150" t="s">
        <v>3268</v>
      </c>
      <c r="D150" t="s">
        <v>3269</v>
      </c>
      <c r="E150" t="s">
        <v>3270</v>
      </c>
      <c r="F150" t="s">
        <v>3271</v>
      </c>
      <c r="G150" t="s">
        <v>3272</v>
      </c>
      <c r="H150" t="s">
        <v>2403</v>
      </c>
      <c r="I150" t="s">
        <v>1969</v>
      </c>
      <c r="J150">
        <v>11758</v>
      </c>
      <c r="K150" t="s">
        <v>3273</v>
      </c>
      <c r="L150" t="s">
        <v>3274</v>
      </c>
      <c r="M150" t="s">
        <v>3275</v>
      </c>
      <c r="N150" t="s">
        <v>3276</v>
      </c>
      <c r="O150" t="str">
        <f>LEFT(Table32[[#This Row],[phone2]],3)</f>
        <v>516</v>
      </c>
      <c r="P150" t="str">
        <f>CONCATENATE(Table32[[#This Row],[first_name]],"  ",Table32[[#This Row],[last_name]])</f>
        <v>Theola  Frey</v>
      </c>
      <c r="Q150">
        <f>LEN(Table32[[#This Row],[email]])</f>
        <v>20</v>
      </c>
      <c r="R150">
        <f>FIND("@",Table32[[#This Row],[email]],1)</f>
        <v>12</v>
      </c>
      <c r="S150">
        <f t="shared" si="2"/>
        <v>8</v>
      </c>
      <c r="T150" t="str">
        <f>RIGHT(Table32[[#This Row],[email]],Table32[[#This Row],[Dom len]])</f>
        <v>frey.com</v>
      </c>
    </row>
    <row r="151" spans="3:20" x14ac:dyDescent="0.45">
      <c r="C151" t="s">
        <v>3277</v>
      </c>
      <c r="D151" t="s">
        <v>3278</v>
      </c>
      <c r="E151" t="s">
        <v>3279</v>
      </c>
      <c r="F151" t="s">
        <v>3280</v>
      </c>
      <c r="G151" t="s">
        <v>3281</v>
      </c>
      <c r="H151" t="s">
        <v>3135</v>
      </c>
      <c r="I151" t="s">
        <v>1874</v>
      </c>
      <c r="J151">
        <v>8401</v>
      </c>
      <c r="K151" t="s">
        <v>3282</v>
      </c>
      <c r="L151" t="s">
        <v>3283</v>
      </c>
      <c r="M151" t="s">
        <v>3284</v>
      </c>
      <c r="N151" t="s">
        <v>3285</v>
      </c>
      <c r="O151" t="str">
        <f>LEFT(Table32[[#This Row],[phone2]],3)</f>
        <v>609</v>
      </c>
      <c r="P151" t="str">
        <f>CONCATENATE(Table32[[#This Row],[first_name]],"  ",Table32[[#This Row],[last_name]])</f>
        <v>Cheryl  Haroldson</v>
      </c>
      <c r="Q151">
        <f>LEN(Table32[[#This Row],[email]])</f>
        <v>20</v>
      </c>
      <c r="R151">
        <f>FIND("@",Table32[[#This Row],[email]],1)</f>
        <v>7</v>
      </c>
      <c r="S151">
        <f t="shared" si="2"/>
        <v>13</v>
      </c>
      <c r="T151" t="str">
        <f>RIGHT(Table32[[#This Row],[email]],Table32[[#This Row],[Dom len]])</f>
        <v>haroldson.org</v>
      </c>
    </row>
    <row r="152" spans="3:20" x14ac:dyDescent="0.45">
      <c r="C152" t="s">
        <v>3286</v>
      </c>
      <c r="D152" t="s">
        <v>3287</v>
      </c>
      <c r="E152" t="s">
        <v>3288</v>
      </c>
      <c r="F152" t="s">
        <v>3289</v>
      </c>
      <c r="G152" t="s">
        <v>3290</v>
      </c>
      <c r="H152" t="s">
        <v>968</v>
      </c>
      <c r="I152" t="s">
        <v>1894</v>
      </c>
      <c r="J152">
        <v>45203</v>
      </c>
      <c r="K152" t="s">
        <v>3291</v>
      </c>
      <c r="L152" t="s">
        <v>3292</v>
      </c>
      <c r="M152" t="s">
        <v>3293</v>
      </c>
      <c r="N152" t="s">
        <v>3294</v>
      </c>
      <c r="O152" t="str">
        <f>LEFT(Table32[[#This Row],[phone2]],3)</f>
        <v>513</v>
      </c>
      <c r="P152" t="str">
        <f>CONCATENATE(Table32[[#This Row],[first_name]],"  ",Table32[[#This Row],[last_name]])</f>
        <v>Laticia  Merced</v>
      </c>
      <c r="Q152">
        <f>LEN(Table32[[#This Row],[email]])</f>
        <v>17</v>
      </c>
      <c r="R152">
        <f>FIND("@",Table32[[#This Row],[email]],1)</f>
        <v>8</v>
      </c>
      <c r="S152">
        <f t="shared" si="2"/>
        <v>9</v>
      </c>
      <c r="T152" t="str">
        <f>RIGHT(Table32[[#This Row],[email]],Table32[[#This Row],[Dom len]])</f>
        <v>gmail.com</v>
      </c>
    </row>
    <row r="153" spans="3:20" hidden="1" x14ac:dyDescent="0.45">
      <c r="C153" t="s">
        <v>3295</v>
      </c>
      <c r="D153" t="s">
        <v>1031</v>
      </c>
      <c r="E153" t="s">
        <v>3296</v>
      </c>
      <c r="F153" t="s">
        <v>3297</v>
      </c>
      <c r="G153" t="s">
        <v>3298</v>
      </c>
      <c r="H153" t="s">
        <v>3299</v>
      </c>
      <c r="I153" t="s">
        <v>3300</v>
      </c>
      <c r="J153" t="s">
        <v>2257</v>
      </c>
      <c r="K153">
        <v>97401</v>
      </c>
      <c r="L153" t="s">
        <v>3301</v>
      </c>
      <c r="M153" t="s">
        <v>3302</v>
      </c>
      <c r="N153" t="s">
        <v>3303</v>
      </c>
      <c r="O153" t="str">
        <f>LEFT(Table32[[#This Row],[phone2]],3)</f>
        <v>541</v>
      </c>
      <c r="P153" t="str">
        <f>CONCATENATE(Table32[[#This Row],[first_name]],"  ",Table32[[#This Row],[last_name]])</f>
        <v>Carissa  Batman</v>
      </c>
      <c r="Q153">
        <f>LEN(Table32[[#This Row],[email]])</f>
        <v>12</v>
      </c>
      <c r="R153" t="e">
        <f>FIND("@",Table32[[#This Row],[email]],1)</f>
        <v>#VALUE!</v>
      </c>
      <c r="S153" t="e">
        <f t="shared" si="2"/>
        <v>#VALUE!</v>
      </c>
      <c r="T153" t="e">
        <f>RIGHT(Table32[[#This Row],[email]],Table32[[#This Row],[Dom len]])</f>
        <v>#VALUE!</v>
      </c>
    </row>
    <row r="154" spans="3:20" hidden="1" x14ac:dyDescent="0.45">
      <c r="C154" t="s">
        <v>3305</v>
      </c>
      <c r="D154" t="s">
        <v>3306</v>
      </c>
      <c r="E154" t="s">
        <v>3307</v>
      </c>
      <c r="F154" t="s">
        <v>3308</v>
      </c>
      <c r="G154" t="s">
        <v>3309</v>
      </c>
      <c r="H154" t="s">
        <v>3310</v>
      </c>
      <c r="I154" t="s">
        <v>3311</v>
      </c>
      <c r="J154" t="s">
        <v>2551</v>
      </c>
      <c r="K154">
        <v>27577</v>
      </c>
      <c r="L154" t="s">
        <v>3312</v>
      </c>
      <c r="M154" t="s">
        <v>3313</v>
      </c>
      <c r="N154" t="s">
        <v>3314</v>
      </c>
      <c r="O154" t="str">
        <f>LEFT(Table32[[#This Row],[phone2]],3)</f>
        <v>919</v>
      </c>
      <c r="P154" t="str">
        <f>CONCATENATE(Table32[[#This Row],[first_name]],"  ",Table32[[#This Row],[last_name]])</f>
        <v>Lezlie  Craghead</v>
      </c>
      <c r="Q154">
        <f>LEN(Table32[[#This Row],[email]])</f>
        <v>12</v>
      </c>
      <c r="R154" t="e">
        <f>FIND("@",Table32[[#This Row],[email]],1)</f>
        <v>#VALUE!</v>
      </c>
      <c r="S154" t="e">
        <f t="shared" si="2"/>
        <v>#VALUE!</v>
      </c>
      <c r="T154" t="e">
        <f>RIGHT(Table32[[#This Row],[email]],Table32[[#This Row],[Dom len]])</f>
        <v>#VALUE!</v>
      </c>
    </row>
    <row r="155" spans="3:20" x14ac:dyDescent="0.45">
      <c r="C155" t="s">
        <v>3316</v>
      </c>
      <c r="D155" t="s">
        <v>3317</v>
      </c>
      <c r="E155" t="s">
        <v>3318</v>
      </c>
      <c r="F155" t="s">
        <v>3319</v>
      </c>
      <c r="G155" t="s">
        <v>2139</v>
      </c>
      <c r="H155" t="s">
        <v>2139</v>
      </c>
      <c r="I155" t="s">
        <v>1969</v>
      </c>
      <c r="J155">
        <v>10002</v>
      </c>
      <c r="K155" t="s">
        <v>3320</v>
      </c>
      <c r="L155" t="s">
        <v>3321</v>
      </c>
      <c r="M155" t="s">
        <v>3322</v>
      </c>
      <c r="N155" t="s">
        <v>3323</v>
      </c>
      <c r="O155" t="str">
        <f>LEFT(Table32[[#This Row],[phone2]],3)</f>
        <v>212</v>
      </c>
      <c r="P155" t="str">
        <f>CONCATENATE(Table32[[#This Row],[first_name]],"  ",Table32[[#This Row],[last_name]])</f>
        <v>Ozell  Shealy</v>
      </c>
      <c r="Q155">
        <f>LEN(Table32[[#This Row],[email]])</f>
        <v>19</v>
      </c>
      <c r="R155">
        <f>FIND("@",Table32[[#This Row],[email]],1)</f>
        <v>8</v>
      </c>
      <c r="S155">
        <f t="shared" si="2"/>
        <v>11</v>
      </c>
      <c r="T155" t="str">
        <f>RIGHT(Table32[[#This Row],[email]],Table32[[#This Row],[Dom len]])</f>
        <v>hotmail.com</v>
      </c>
    </row>
    <row r="156" spans="3:20" x14ac:dyDescent="0.45">
      <c r="C156" t="s">
        <v>3324</v>
      </c>
      <c r="D156" t="s">
        <v>3325</v>
      </c>
      <c r="E156" t="s">
        <v>3326</v>
      </c>
      <c r="F156" t="s">
        <v>3327</v>
      </c>
      <c r="G156" t="s">
        <v>2009</v>
      </c>
      <c r="H156" t="s">
        <v>2010</v>
      </c>
      <c r="I156" t="s">
        <v>2011</v>
      </c>
      <c r="J156">
        <v>85017</v>
      </c>
      <c r="K156" t="s">
        <v>3328</v>
      </c>
      <c r="L156" t="s">
        <v>3329</v>
      </c>
      <c r="M156" t="s">
        <v>3330</v>
      </c>
      <c r="N156" t="s">
        <v>3331</v>
      </c>
      <c r="O156" t="str">
        <f>LEFT(Table32[[#This Row],[phone2]],3)</f>
        <v>602</v>
      </c>
      <c r="P156" t="str">
        <f>CONCATENATE(Table32[[#This Row],[first_name]],"  ",Table32[[#This Row],[last_name]])</f>
        <v>Arminda  Parvis</v>
      </c>
      <c r="Q156">
        <f>LEN(Table32[[#This Row],[email]])</f>
        <v>18</v>
      </c>
      <c r="R156">
        <f>FIND("@",Table32[[#This Row],[email]],1)</f>
        <v>8</v>
      </c>
      <c r="S156">
        <f t="shared" si="2"/>
        <v>10</v>
      </c>
      <c r="T156" t="str">
        <f>RIGHT(Table32[[#This Row],[email]],Table32[[#This Row],[Dom len]])</f>
        <v>parvis.com</v>
      </c>
    </row>
    <row r="157" spans="3:20" x14ac:dyDescent="0.45">
      <c r="C157" t="s">
        <v>3332</v>
      </c>
      <c r="D157" t="s">
        <v>3333</v>
      </c>
      <c r="E157" t="s">
        <v>3334</v>
      </c>
      <c r="F157" t="s">
        <v>3335</v>
      </c>
      <c r="G157" t="s">
        <v>2788</v>
      </c>
      <c r="H157" t="s">
        <v>2789</v>
      </c>
      <c r="I157" t="s">
        <v>2790</v>
      </c>
      <c r="J157">
        <v>46240</v>
      </c>
      <c r="K157" t="s">
        <v>3336</v>
      </c>
      <c r="L157" t="s">
        <v>3337</v>
      </c>
      <c r="M157" t="s">
        <v>3338</v>
      </c>
      <c r="N157" t="s">
        <v>3339</v>
      </c>
      <c r="O157" t="str">
        <f>LEFT(Table32[[#This Row],[phone2]],3)</f>
        <v>317</v>
      </c>
      <c r="P157" t="str">
        <f>CONCATENATE(Table32[[#This Row],[first_name]],"  ",Table32[[#This Row],[last_name]])</f>
        <v>Reita  Leto</v>
      </c>
      <c r="Q157">
        <f>LEN(Table32[[#This Row],[email]])</f>
        <v>20</v>
      </c>
      <c r="R157">
        <f>FIND("@",Table32[[#This Row],[email]],1)</f>
        <v>11</v>
      </c>
      <c r="S157">
        <f t="shared" si="2"/>
        <v>9</v>
      </c>
      <c r="T157" t="str">
        <f>RIGHT(Table32[[#This Row],[email]],Table32[[#This Row],[Dom len]])</f>
        <v>gmail.com</v>
      </c>
    </row>
    <row r="158" spans="3:20" x14ac:dyDescent="0.45">
      <c r="C158" t="s">
        <v>3340</v>
      </c>
      <c r="D158" t="s">
        <v>3341</v>
      </c>
      <c r="E158" t="s">
        <v>3342</v>
      </c>
      <c r="F158" t="s">
        <v>3343</v>
      </c>
      <c r="G158" t="s">
        <v>3344</v>
      </c>
      <c r="H158" t="s">
        <v>3345</v>
      </c>
      <c r="I158" t="s">
        <v>1969</v>
      </c>
      <c r="J158">
        <v>13214</v>
      </c>
      <c r="K158" t="s">
        <v>3346</v>
      </c>
      <c r="L158" t="s">
        <v>3347</v>
      </c>
      <c r="M158" t="s">
        <v>3348</v>
      </c>
      <c r="N158" t="s">
        <v>3349</v>
      </c>
      <c r="O158" t="str">
        <f>LEFT(Table32[[#This Row],[phone2]],3)</f>
        <v>315</v>
      </c>
      <c r="P158" t="str">
        <f>CONCATENATE(Table32[[#This Row],[first_name]],"  ",Table32[[#This Row],[last_name]])</f>
        <v>Yolando  Luczki</v>
      </c>
      <c r="Q158">
        <f>LEN(Table32[[#This Row],[email]])</f>
        <v>15</v>
      </c>
      <c r="R158">
        <f>FIND("@",Table32[[#This Row],[email]],1)</f>
        <v>8</v>
      </c>
      <c r="S158">
        <f t="shared" si="2"/>
        <v>7</v>
      </c>
      <c r="T158" t="str">
        <f>RIGHT(Table32[[#This Row],[email]],Table32[[#This Row],[Dom len]])</f>
        <v>cox.net</v>
      </c>
    </row>
    <row r="159" spans="3:20" x14ac:dyDescent="0.45">
      <c r="C159" t="s">
        <v>3350</v>
      </c>
      <c r="D159" t="s">
        <v>3351</v>
      </c>
      <c r="E159" t="s">
        <v>3352</v>
      </c>
      <c r="F159" t="s">
        <v>3353</v>
      </c>
      <c r="G159" t="s">
        <v>3354</v>
      </c>
      <c r="H159" t="s">
        <v>3355</v>
      </c>
      <c r="I159" t="s">
        <v>1874</v>
      </c>
      <c r="J159">
        <v>8002</v>
      </c>
      <c r="K159" t="s">
        <v>3356</v>
      </c>
      <c r="L159" t="s">
        <v>3357</v>
      </c>
      <c r="M159" t="s">
        <v>3358</v>
      </c>
      <c r="N159" t="s">
        <v>3359</v>
      </c>
      <c r="O159" t="str">
        <f>LEFT(Table32[[#This Row],[phone2]],3)</f>
        <v>856</v>
      </c>
      <c r="P159" t="str">
        <f>CONCATENATE(Table32[[#This Row],[first_name]],"  ",Table32[[#This Row],[last_name]])</f>
        <v>Lizette  Stem</v>
      </c>
      <c r="Q159">
        <f>LEN(Table32[[#This Row],[email]])</f>
        <v>20</v>
      </c>
      <c r="R159">
        <f>FIND("@",Table32[[#This Row],[email]],1)</f>
        <v>13</v>
      </c>
      <c r="S159">
        <f t="shared" si="2"/>
        <v>7</v>
      </c>
      <c r="T159" t="str">
        <f>RIGHT(Table32[[#This Row],[email]],Table32[[#This Row],[Dom len]])</f>
        <v>aol.com</v>
      </c>
    </row>
    <row r="160" spans="3:20" x14ac:dyDescent="0.45">
      <c r="C160" t="s">
        <v>3360</v>
      </c>
      <c r="D160" t="s">
        <v>3361</v>
      </c>
      <c r="E160" t="s">
        <v>3362</v>
      </c>
      <c r="F160" t="s">
        <v>3363</v>
      </c>
      <c r="G160" t="s">
        <v>3364</v>
      </c>
      <c r="H160" t="s">
        <v>2403</v>
      </c>
      <c r="I160" t="s">
        <v>1969</v>
      </c>
      <c r="J160">
        <v>11530</v>
      </c>
      <c r="K160" t="s">
        <v>3365</v>
      </c>
      <c r="L160" t="s">
        <v>3366</v>
      </c>
      <c r="M160" t="s">
        <v>3367</v>
      </c>
      <c r="N160" t="s">
        <v>3368</v>
      </c>
      <c r="O160" t="str">
        <f>LEFT(Table32[[#This Row],[phone2]],3)</f>
        <v>516</v>
      </c>
      <c r="P160" t="str">
        <f>CONCATENATE(Table32[[#This Row],[first_name]],"  ",Table32[[#This Row],[last_name]])</f>
        <v>Gregoria  Pawlowicz</v>
      </c>
      <c r="Q160">
        <f>LEN(Table32[[#This Row],[email]])</f>
        <v>20</v>
      </c>
      <c r="R160">
        <f>FIND("@",Table32[[#This Row],[email]],1)</f>
        <v>11</v>
      </c>
      <c r="S160">
        <f t="shared" si="2"/>
        <v>9</v>
      </c>
      <c r="T160" t="str">
        <f>RIGHT(Table32[[#This Row],[email]],Table32[[#This Row],[Dom len]])</f>
        <v>yahoo.com</v>
      </c>
    </row>
    <row r="161" spans="3:20" hidden="1" x14ac:dyDescent="0.45">
      <c r="C161" t="s">
        <v>3369</v>
      </c>
      <c r="D161" t="s">
        <v>3370</v>
      </c>
      <c r="E161" t="s">
        <v>3371</v>
      </c>
      <c r="F161" t="s">
        <v>3372</v>
      </c>
      <c r="G161" t="s">
        <v>3373</v>
      </c>
      <c r="H161" t="s">
        <v>3374</v>
      </c>
      <c r="I161" t="s">
        <v>3375</v>
      </c>
      <c r="J161" t="s">
        <v>3376</v>
      </c>
      <c r="K161">
        <v>72202</v>
      </c>
      <c r="L161" t="s">
        <v>3377</v>
      </c>
      <c r="M161" t="s">
        <v>3378</v>
      </c>
      <c r="N161" t="s">
        <v>3379</v>
      </c>
      <c r="O161" t="str">
        <f>LEFT(Table32[[#This Row],[phone2]],3)</f>
        <v>501</v>
      </c>
      <c r="P161" t="str">
        <f>CONCATENATE(Table32[[#This Row],[first_name]],"  ",Table32[[#This Row],[last_name]])</f>
        <v>Carin  Deleo</v>
      </c>
      <c r="Q161">
        <f>LEN(Table32[[#This Row],[email]])</f>
        <v>12</v>
      </c>
      <c r="R161" t="e">
        <f>FIND("@",Table32[[#This Row],[email]],1)</f>
        <v>#VALUE!</v>
      </c>
      <c r="S161" t="e">
        <f t="shared" si="2"/>
        <v>#VALUE!</v>
      </c>
      <c r="T161" t="e">
        <f>RIGHT(Table32[[#This Row],[email]],Table32[[#This Row],[Dom len]])</f>
        <v>#VALUE!</v>
      </c>
    </row>
    <row r="162" spans="3:20" x14ac:dyDescent="0.45">
      <c r="C162" t="s">
        <v>3381</v>
      </c>
      <c r="D162" t="s">
        <v>3382</v>
      </c>
      <c r="E162" t="s">
        <v>3383</v>
      </c>
      <c r="F162" t="s">
        <v>3384</v>
      </c>
      <c r="G162" t="s">
        <v>3385</v>
      </c>
      <c r="H162" t="s">
        <v>3386</v>
      </c>
      <c r="I162" t="s">
        <v>2307</v>
      </c>
      <c r="J162">
        <v>55101</v>
      </c>
      <c r="K162" t="s">
        <v>3387</v>
      </c>
      <c r="L162" t="s">
        <v>3388</v>
      </c>
      <c r="M162" t="s">
        <v>3389</v>
      </c>
      <c r="N162" t="s">
        <v>3390</v>
      </c>
      <c r="O162" t="str">
        <f>LEFT(Table32[[#This Row],[phone2]],3)</f>
        <v>651</v>
      </c>
      <c r="P162" t="str">
        <f>CONCATENATE(Table32[[#This Row],[first_name]],"  ",Table32[[#This Row],[last_name]])</f>
        <v>Chantell  Maynerich</v>
      </c>
      <c r="Q162">
        <f>LEN(Table32[[#This Row],[email]])</f>
        <v>18</v>
      </c>
      <c r="R162">
        <f>FIND("@",Table32[[#This Row],[email]],1)</f>
        <v>9</v>
      </c>
      <c r="S162">
        <f t="shared" si="2"/>
        <v>9</v>
      </c>
      <c r="T162" t="str">
        <f>RIGHT(Table32[[#This Row],[email]],Table32[[#This Row],[Dom len]])</f>
        <v>yahoo.com</v>
      </c>
    </row>
    <row r="163" spans="3:20" x14ac:dyDescent="0.45">
      <c r="C163" t="s">
        <v>3391</v>
      </c>
      <c r="D163" t="s">
        <v>3392</v>
      </c>
      <c r="E163" t="s">
        <v>3393</v>
      </c>
      <c r="F163" t="s">
        <v>3394</v>
      </c>
      <c r="G163" t="s">
        <v>2345</v>
      </c>
      <c r="H163" t="s">
        <v>2345</v>
      </c>
      <c r="I163" t="s">
        <v>1958</v>
      </c>
      <c r="J163">
        <v>19134</v>
      </c>
      <c r="K163" t="s">
        <v>3395</v>
      </c>
      <c r="L163" t="s">
        <v>3396</v>
      </c>
      <c r="M163" t="s">
        <v>3397</v>
      </c>
      <c r="N163" t="s">
        <v>3398</v>
      </c>
      <c r="O163" t="str">
        <f>LEFT(Table32[[#This Row],[phone2]],3)</f>
        <v>215</v>
      </c>
      <c r="P163" t="str">
        <f>CONCATENATE(Table32[[#This Row],[first_name]],"  ",Table32[[#This Row],[last_name]])</f>
        <v>Dierdre  Yum</v>
      </c>
      <c r="Q163">
        <f>LEN(Table32[[#This Row],[email]])</f>
        <v>14</v>
      </c>
      <c r="R163">
        <f>FIND("@",Table32[[#This Row],[email]],1)</f>
        <v>5</v>
      </c>
      <c r="S163">
        <f t="shared" si="2"/>
        <v>9</v>
      </c>
      <c r="T163" t="str">
        <f>RIGHT(Table32[[#This Row],[email]],Table32[[#This Row],[Dom len]])</f>
        <v>yahoo.com</v>
      </c>
    </row>
    <row r="164" spans="3:20" x14ac:dyDescent="0.45">
      <c r="C164" t="s">
        <v>3399</v>
      </c>
      <c r="D164" t="s">
        <v>3400</v>
      </c>
      <c r="E164" t="s">
        <v>3401</v>
      </c>
      <c r="F164" t="s">
        <v>3402</v>
      </c>
      <c r="G164" t="s">
        <v>3403</v>
      </c>
      <c r="H164" t="s">
        <v>3404</v>
      </c>
      <c r="I164" t="s">
        <v>1850</v>
      </c>
      <c r="J164">
        <v>70360</v>
      </c>
      <c r="K164" t="s">
        <v>3405</v>
      </c>
      <c r="L164" t="s">
        <v>3406</v>
      </c>
      <c r="M164" t="s">
        <v>3407</v>
      </c>
      <c r="N164" t="s">
        <v>3408</v>
      </c>
      <c r="O164" t="str">
        <f>LEFT(Table32[[#This Row],[phone2]],3)</f>
        <v>985</v>
      </c>
      <c r="P164" t="str">
        <f>CONCATENATE(Table32[[#This Row],[first_name]],"  ",Table32[[#This Row],[last_name]])</f>
        <v>Larae  Gudroe</v>
      </c>
      <c r="Q164">
        <f>LEN(Table32[[#This Row],[email]])</f>
        <v>22</v>
      </c>
      <c r="R164">
        <f>FIND("@",Table32[[#This Row],[email]],1)</f>
        <v>13</v>
      </c>
      <c r="S164">
        <f t="shared" si="2"/>
        <v>9</v>
      </c>
      <c r="T164" t="str">
        <f>RIGHT(Table32[[#This Row],[email]],Table32[[#This Row],[Dom len]])</f>
        <v>gmail.com</v>
      </c>
    </row>
    <row r="165" spans="3:20" x14ac:dyDescent="0.45">
      <c r="C165" t="s">
        <v>3409</v>
      </c>
      <c r="D165" t="s">
        <v>3410</v>
      </c>
      <c r="E165" t="s">
        <v>3411</v>
      </c>
      <c r="F165" t="s">
        <v>3412</v>
      </c>
      <c r="G165" t="s">
        <v>3413</v>
      </c>
      <c r="H165" t="s">
        <v>1968</v>
      </c>
      <c r="I165" t="s">
        <v>1969</v>
      </c>
      <c r="J165">
        <v>11779</v>
      </c>
      <c r="K165" t="s">
        <v>3414</v>
      </c>
      <c r="L165" t="s">
        <v>3415</v>
      </c>
      <c r="M165" t="s">
        <v>3416</v>
      </c>
      <c r="N165" t="s">
        <v>3417</v>
      </c>
      <c r="O165" t="str">
        <f>LEFT(Table32[[#This Row],[phone2]],3)</f>
        <v>631</v>
      </c>
      <c r="P165" t="str">
        <f>CONCATENATE(Table32[[#This Row],[first_name]],"  ",Table32[[#This Row],[last_name]])</f>
        <v>Latrice  Tolfree</v>
      </c>
      <c r="Q165">
        <f>LEN(Table32[[#This Row],[email]])</f>
        <v>27</v>
      </c>
      <c r="R165">
        <f>FIND("@",Table32[[#This Row],[email]],1)</f>
        <v>16</v>
      </c>
      <c r="S165">
        <f t="shared" si="2"/>
        <v>11</v>
      </c>
      <c r="T165" t="str">
        <f>RIGHT(Table32[[#This Row],[email]],Table32[[#This Row],[Dom len]])</f>
        <v>hotmail.com</v>
      </c>
    </row>
    <row r="166" spans="3:20" x14ac:dyDescent="0.45">
      <c r="C166" t="s">
        <v>3418</v>
      </c>
      <c r="D166" t="s">
        <v>3419</v>
      </c>
      <c r="E166" t="s">
        <v>3420</v>
      </c>
      <c r="F166" t="s">
        <v>3421</v>
      </c>
      <c r="G166" t="s">
        <v>3422</v>
      </c>
      <c r="H166" t="s">
        <v>3422</v>
      </c>
      <c r="I166" t="s">
        <v>1924</v>
      </c>
      <c r="J166">
        <v>95827</v>
      </c>
      <c r="K166" t="s">
        <v>3423</v>
      </c>
      <c r="L166" t="s">
        <v>3424</v>
      </c>
      <c r="M166" t="s">
        <v>3425</v>
      </c>
      <c r="N166" t="s">
        <v>3426</v>
      </c>
      <c r="O166" t="str">
        <f>LEFT(Table32[[#This Row],[phone2]],3)</f>
        <v>916</v>
      </c>
      <c r="P166" t="str">
        <f>CONCATENATE(Table32[[#This Row],[first_name]],"  ",Table32[[#This Row],[last_name]])</f>
        <v>Kerry  Theodorov</v>
      </c>
      <c r="Q166">
        <f>LEN(Table32[[#This Row],[email]])</f>
        <v>25</v>
      </c>
      <c r="R166">
        <f>FIND("@",Table32[[#This Row],[email]],1)</f>
        <v>16</v>
      </c>
      <c r="S166">
        <f t="shared" si="2"/>
        <v>9</v>
      </c>
      <c r="T166" t="str">
        <f>RIGHT(Table32[[#This Row],[email]],Table32[[#This Row],[Dom len]])</f>
        <v>gmail.com</v>
      </c>
    </row>
    <row r="167" spans="3:20" x14ac:dyDescent="0.45">
      <c r="C167" t="s">
        <v>3427</v>
      </c>
      <c r="D167" t="s">
        <v>3428</v>
      </c>
      <c r="E167" t="s">
        <v>3429</v>
      </c>
      <c r="F167" t="s">
        <v>3430</v>
      </c>
      <c r="G167" t="s">
        <v>2530</v>
      </c>
      <c r="H167" t="s">
        <v>753</v>
      </c>
      <c r="I167" t="s">
        <v>2531</v>
      </c>
      <c r="J167">
        <v>83704</v>
      </c>
      <c r="K167" t="s">
        <v>3431</v>
      </c>
      <c r="L167" t="s">
        <v>3432</v>
      </c>
      <c r="M167" t="s">
        <v>3433</v>
      </c>
      <c r="N167" t="s">
        <v>3434</v>
      </c>
      <c r="O167" t="str">
        <f>LEFT(Table32[[#This Row],[phone2]],3)</f>
        <v>208</v>
      </c>
      <c r="P167" t="str">
        <f>CONCATENATE(Table32[[#This Row],[first_name]],"  ",Table32[[#This Row],[last_name]])</f>
        <v>Dorthy  Hidvegi</v>
      </c>
      <c r="Q167">
        <f>LEN(Table32[[#This Row],[email]])</f>
        <v>18</v>
      </c>
      <c r="R167">
        <f>FIND("@",Table32[[#This Row],[email]],1)</f>
        <v>9</v>
      </c>
      <c r="S167">
        <f t="shared" si="2"/>
        <v>9</v>
      </c>
      <c r="T167" t="str">
        <f>RIGHT(Table32[[#This Row],[email]],Table32[[#This Row],[Dom len]])</f>
        <v>yahoo.com</v>
      </c>
    </row>
    <row r="168" spans="3:20" x14ac:dyDescent="0.45">
      <c r="C168" t="s">
        <v>3435</v>
      </c>
      <c r="D168" t="s">
        <v>3436</v>
      </c>
      <c r="E168" t="s">
        <v>3437</v>
      </c>
      <c r="F168" t="s">
        <v>3438</v>
      </c>
      <c r="G168" t="s">
        <v>3439</v>
      </c>
      <c r="H168" t="s">
        <v>3440</v>
      </c>
      <c r="I168" t="s">
        <v>2000</v>
      </c>
      <c r="J168">
        <v>78664</v>
      </c>
      <c r="K168" t="s">
        <v>3441</v>
      </c>
      <c r="L168" t="s">
        <v>3442</v>
      </c>
      <c r="M168" t="s">
        <v>3443</v>
      </c>
      <c r="N168" t="s">
        <v>3444</v>
      </c>
      <c r="O168" t="str">
        <f>LEFT(Table32[[#This Row],[phone2]],3)</f>
        <v>512</v>
      </c>
      <c r="P168" t="str">
        <f>CONCATENATE(Table32[[#This Row],[first_name]],"  ",Table32[[#This Row],[last_name]])</f>
        <v>Fannie  Lungren</v>
      </c>
      <c r="Q168">
        <f>LEN(Table32[[#This Row],[email]])</f>
        <v>24</v>
      </c>
      <c r="R168">
        <f>FIND("@",Table32[[#This Row],[email]],1)</f>
        <v>15</v>
      </c>
      <c r="S168">
        <f t="shared" si="2"/>
        <v>9</v>
      </c>
      <c r="T168" t="str">
        <f>RIGHT(Table32[[#This Row],[email]],Table32[[#This Row],[Dom len]])</f>
        <v>yahoo.com</v>
      </c>
    </row>
    <row r="169" spans="3:20" hidden="1" x14ac:dyDescent="0.45">
      <c r="C169" t="s">
        <v>3445</v>
      </c>
      <c r="D169" t="s">
        <v>3446</v>
      </c>
      <c r="E169" t="s">
        <v>945</v>
      </c>
      <c r="F169" t="s">
        <v>3447</v>
      </c>
      <c r="G169" t="s">
        <v>3448</v>
      </c>
      <c r="H169" t="s">
        <v>2345</v>
      </c>
      <c r="I169" t="s">
        <v>2345</v>
      </c>
      <c r="J169" t="s">
        <v>1958</v>
      </c>
      <c r="K169">
        <v>19123</v>
      </c>
      <c r="L169" t="s">
        <v>3449</v>
      </c>
      <c r="M169" t="s">
        <v>3450</v>
      </c>
      <c r="N169" t="s">
        <v>3451</v>
      </c>
      <c r="O169" t="str">
        <f>LEFT(Table32[[#This Row],[phone2]],3)</f>
        <v>215</v>
      </c>
      <c r="P169" t="str">
        <f>CONCATENATE(Table32[[#This Row],[first_name]],"  ",Table32[[#This Row],[last_name]])</f>
        <v>Evangelina  Radde</v>
      </c>
      <c r="Q169">
        <f>LEN(Table32[[#This Row],[email]])</f>
        <v>12</v>
      </c>
      <c r="R169" t="e">
        <f>FIND("@",Table32[[#This Row],[email]],1)</f>
        <v>#VALUE!</v>
      </c>
      <c r="S169" t="e">
        <f t="shared" si="2"/>
        <v>#VALUE!</v>
      </c>
      <c r="T169" t="e">
        <f>RIGHT(Table32[[#This Row],[email]],Table32[[#This Row],[Dom len]])</f>
        <v>#VALUE!</v>
      </c>
    </row>
    <row r="170" spans="3:20" hidden="1" x14ac:dyDescent="0.45">
      <c r="C170" t="s">
        <v>3453</v>
      </c>
      <c r="D170" t="s">
        <v>3454</v>
      </c>
      <c r="E170" t="s">
        <v>960</v>
      </c>
      <c r="F170" t="s">
        <v>3455</v>
      </c>
      <c r="G170" t="s">
        <v>3456</v>
      </c>
      <c r="H170" t="s">
        <v>3457</v>
      </c>
      <c r="I170" t="s">
        <v>3458</v>
      </c>
      <c r="J170" t="s">
        <v>2846</v>
      </c>
      <c r="K170">
        <v>96720</v>
      </c>
      <c r="L170" t="s">
        <v>3459</v>
      </c>
      <c r="M170" t="s">
        <v>3460</v>
      </c>
      <c r="N170" t="s">
        <v>3461</v>
      </c>
      <c r="O170" t="str">
        <f>LEFT(Table32[[#This Row],[phone2]],3)</f>
        <v>808</v>
      </c>
      <c r="P170" t="str">
        <f>CONCATENATE(Table32[[#This Row],[first_name]],"  ",Table32[[#This Row],[last_name]])</f>
        <v>Novella  Degroot</v>
      </c>
      <c r="Q170">
        <f>LEN(Table32[[#This Row],[email]])</f>
        <v>12</v>
      </c>
      <c r="R170" t="e">
        <f>FIND("@",Table32[[#This Row],[email]],1)</f>
        <v>#VALUE!</v>
      </c>
      <c r="S170" t="e">
        <f t="shared" si="2"/>
        <v>#VALUE!</v>
      </c>
      <c r="T170" t="e">
        <f>RIGHT(Table32[[#This Row],[email]],Table32[[#This Row],[Dom len]])</f>
        <v>#VALUE!</v>
      </c>
    </row>
    <row r="171" spans="3:20" x14ac:dyDescent="0.45">
      <c r="C171" t="s">
        <v>3463</v>
      </c>
      <c r="D171" t="s">
        <v>3464</v>
      </c>
      <c r="E171" t="s">
        <v>3465</v>
      </c>
      <c r="F171" t="s">
        <v>3466</v>
      </c>
      <c r="G171" t="s">
        <v>3467</v>
      </c>
      <c r="H171" t="s">
        <v>3468</v>
      </c>
      <c r="I171" t="s">
        <v>3469</v>
      </c>
      <c r="J171">
        <v>89502</v>
      </c>
      <c r="K171" t="s">
        <v>3470</v>
      </c>
      <c r="L171" t="s">
        <v>3471</v>
      </c>
      <c r="M171" t="s">
        <v>3472</v>
      </c>
      <c r="N171" t="s">
        <v>3473</v>
      </c>
      <c r="O171" t="str">
        <f>LEFT(Table32[[#This Row],[phone2]],3)</f>
        <v>775</v>
      </c>
      <c r="P171" t="str">
        <f>CONCATENATE(Table32[[#This Row],[first_name]],"  ",Table32[[#This Row],[last_name]])</f>
        <v>Clay  Hoa</v>
      </c>
      <c r="Q171">
        <f>LEN(Table32[[#This Row],[email]])</f>
        <v>12</v>
      </c>
      <c r="R171">
        <f>FIND("@",Table32[[#This Row],[email]],1)</f>
        <v>5</v>
      </c>
      <c r="S171">
        <f t="shared" si="2"/>
        <v>7</v>
      </c>
      <c r="T171" t="str">
        <f>RIGHT(Table32[[#This Row],[email]],Table32[[#This Row],[Dom len]])</f>
        <v>hoa.org</v>
      </c>
    </row>
    <row r="172" spans="3:20" hidden="1" x14ac:dyDescent="0.45">
      <c r="C172" t="s">
        <v>3474</v>
      </c>
      <c r="D172" t="s">
        <v>3475</v>
      </c>
      <c r="E172" t="s">
        <v>3476</v>
      </c>
      <c r="F172" t="s">
        <v>3477</v>
      </c>
      <c r="G172" t="s">
        <v>3478</v>
      </c>
      <c r="H172" t="s">
        <v>3479</v>
      </c>
      <c r="I172" t="s">
        <v>897</v>
      </c>
      <c r="J172" t="s">
        <v>1913</v>
      </c>
      <c r="K172">
        <v>60090</v>
      </c>
      <c r="L172" t="s">
        <v>3480</v>
      </c>
      <c r="M172" t="s">
        <v>3481</v>
      </c>
      <c r="N172" t="s">
        <v>3482</v>
      </c>
      <c r="O172" t="str">
        <f>LEFT(Table32[[#This Row],[phone2]],3)</f>
        <v>847</v>
      </c>
      <c r="P172" t="str">
        <f>CONCATENATE(Table32[[#This Row],[first_name]],"  ",Table32[[#This Row],[last_name]])</f>
        <v>Jennifer  Fallick</v>
      </c>
      <c r="Q172">
        <f>LEN(Table32[[#This Row],[email]])</f>
        <v>12</v>
      </c>
      <c r="R172" t="e">
        <f>FIND("@",Table32[[#This Row],[email]],1)</f>
        <v>#VALUE!</v>
      </c>
      <c r="S172" t="e">
        <f t="shared" si="2"/>
        <v>#VALUE!</v>
      </c>
      <c r="T172" t="e">
        <f>RIGHT(Table32[[#This Row],[email]],Table32[[#This Row],[Dom len]])</f>
        <v>#VALUE!</v>
      </c>
    </row>
    <row r="173" spans="3:20" x14ac:dyDescent="0.45">
      <c r="C173" t="s">
        <v>3484</v>
      </c>
      <c r="D173" t="s">
        <v>3485</v>
      </c>
      <c r="E173" t="s">
        <v>3486</v>
      </c>
      <c r="F173" t="s">
        <v>3487</v>
      </c>
      <c r="G173" t="s">
        <v>3488</v>
      </c>
      <c r="H173" t="s">
        <v>989</v>
      </c>
      <c r="I173" t="s">
        <v>1874</v>
      </c>
      <c r="J173">
        <v>7869</v>
      </c>
      <c r="K173" t="s">
        <v>3489</v>
      </c>
      <c r="L173" t="s">
        <v>3490</v>
      </c>
      <c r="M173" t="s">
        <v>3491</v>
      </c>
      <c r="N173" t="s">
        <v>3492</v>
      </c>
      <c r="O173" t="str">
        <f>LEFT(Table32[[#This Row],[phone2]],3)</f>
        <v>973</v>
      </c>
      <c r="P173" t="str">
        <f>CONCATENATE(Table32[[#This Row],[first_name]],"  ",Table32[[#This Row],[last_name]])</f>
        <v>Irma  Wolfgramm</v>
      </c>
      <c r="Q173">
        <f>LEN(Table32[[#This Row],[email]])</f>
        <v>26</v>
      </c>
      <c r="R173">
        <f>FIND("@",Table32[[#This Row],[email]],1)</f>
        <v>15</v>
      </c>
      <c r="S173">
        <f t="shared" si="2"/>
        <v>11</v>
      </c>
      <c r="T173" t="str">
        <f>RIGHT(Table32[[#This Row],[email]],Table32[[#This Row],[Dom len]])</f>
        <v>hotmail.com</v>
      </c>
    </row>
    <row r="174" spans="3:20" x14ac:dyDescent="0.45">
      <c r="C174" t="s">
        <v>3493</v>
      </c>
      <c r="D174" t="s">
        <v>3494</v>
      </c>
      <c r="E174" t="s">
        <v>3495</v>
      </c>
      <c r="F174" t="s">
        <v>3496</v>
      </c>
      <c r="G174" t="s">
        <v>3497</v>
      </c>
      <c r="H174" t="s">
        <v>3497</v>
      </c>
      <c r="I174" t="s">
        <v>2374</v>
      </c>
      <c r="J174">
        <v>29301</v>
      </c>
      <c r="K174" t="s">
        <v>3498</v>
      </c>
      <c r="L174" t="s">
        <v>3499</v>
      </c>
      <c r="M174" t="s">
        <v>3500</v>
      </c>
      <c r="N174" t="s">
        <v>3501</v>
      </c>
      <c r="O174" t="str">
        <f>LEFT(Table32[[#This Row],[phone2]],3)</f>
        <v>864</v>
      </c>
      <c r="P174" t="str">
        <f>CONCATENATE(Table32[[#This Row],[first_name]],"  ",Table32[[#This Row],[last_name]])</f>
        <v>Eun  Coody</v>
      </c>
      <c r="Q174">
        <f>LEN(Table32[[#This Row],[email]])</f>
        <v>13</v>
      </c>
      <c r="R174">
        <f>FIND("@",Table32[[#This Row],[email]],1)</f>
        <v>4</v>
      </c>
      <c r="S174">
        <f t="shared" si="2"/>
        <v>9</v>
      </c>
      <c r="T174" t="str">
        <f>RIGHT(Table32[[#This Row],[email]],Table32[[#This Row],[Dom len]])</f>
        <v>yahoo.com</v>
      </c>
    </row>
    <row r="175" spans="3:20" hidden="1" x14ac:dyDescent="0.45">
      <c r="C175" t="s">
        <v>3502</v>
      </c>
      <c r="D175" t="s">
        <v>3503</v>
      </c>
      <c r="E175" t="s">
        <v>3504</v>
      </c>
      <c r="F175" t="s">
        <v>3505</v>
      </c>
      <c r="G175" t="s">
        <v>3506</v>
      </c>
      <c r="H175" t="s">
        <v>3507</v>
      </c>
      <c r="I175" t="s">
        <v>946</v>
      </c>
      <c r="J175" t="s">
        <v>1947</v>
      </c>
      <c r="K175">
        <v>21074</v>
      </c>
      <c r="L175" t="s">
        <v>3508</v>
      </c>
      <c r="M175" t="s">
        <v>3509</v>
      </c>
      <c r="N175" t="s">
        <v>3510</v>
      </c>
      <c r="O175" t="str">
        <f>LEFT(Table32[[#This Row],[phone2]],3)</f>
        <v>410</v>
      </c>
      <c r="P175" t="str">
        <f>CONCATENATE(Table32[[#This Row],[first_name]],"  ",Table32[[#This Row],[last_name]])</f>
        <v>Sylvia  Cousey</v>
      </c>
      <c r="Q175">
        <f>LEN(Table32[[#This Row],[email]])</f>
        <v>12</v>
      </c>
      <c r="R175" t="e">
        <f>FIND("@",Table32[[#This Row],[email]],1)</f>
        <v>#VALUE!</v>
      </c>
      <c r="S175" t="e">
        <f t="shared" si="2"/>
        <v>#VALUE!</v>
      </c>
      <c r="T175" t="e">
        <f>RIGHT(Table32[[#This Row],[email]],Table32[[#This Row],[Dom len]])</f>
        <v>#VALUE!</v>
      </c>
    </row>
    <row r="176" spans="3:20" hidden="1" x14ac:dyDescent="0.45">
      <c r="C176" t="s">
        <v>3512</v>
      </c>
      <c r="D176" t="s">
        <v>3513</v>
      </c>
      <c r="E176" t="s">
        <v>3514</v>
      </c>
      <c r="F176" t="s">
        <v>3515</v>
      </c>
      <c r="G176" t="s">
        <v>3516</v>
      </c>
      <c r="H176" t="s">
        <v>3517</v>
      </c>
      <c r="I176" t="s">
        <v>3518</v>
      </c>
      <c r="J176" t="s">
        <v>1969</v>
      </c>
      <c r="K176">
        <v>10553</v>
      </c>
      <c r="L176" t="s">
        <v>3519</v>
      </c>
      <c r="M176" t="s">
        <v>3520</v>
      </c>
      <c r="N176" t="s">
        <v>3521</v>
      </c>
      <c r="O176" t="str">
        <f>LEFT(Table32[[#This Row],[phone2]],3)</f>
        <v>914</v>
      </c>
      <c r="P176" t="str">
        <f>CONCATENATE(Table32[[#This Row],[first_name]],"  ",Table32[[#This Row],[last_name]])</f>
        <v>Nana  Wrinkles</v>
      </c>
      <c r="Q176">
        <f>LEN(Table32[[#This Row],[email]])</f>
        <v>12</v>
      </c>
      <c r="R176" t="e">
        <f>FIND("@",Table32[[#This Row],[email]],1)</f>
        <v>#VALUE!</v>
      </c>
      <c r="S176" t="e">
        <f t="shared" si="2"/>
        <v>#VALUE!</v>
      </c>
      <c r="T176" t="e">
        <f>RIGHT(Table32[[#This Row],[email]],Table32[[#This Row],[Dom len]])</f>
        <v>#VALUE!</v>
      </c>
    </row>
    <row r="177" spans="3:20" x14ac:dyDescent="0.45">
      <c r="C177" t="s">
        <v>3523</v>
      </c>
      <c r="D177" t="s">
        <v>3524</v>
      </c>
      <c r="E177" t="s">
        <v>3525</v>
      </c>
      <c r="F177" t="s">
        <v>3526</v>
      </c>
      <c r="G177" t="s">
        <v>2139</v>
      </c>
      <c r="H177" t="s">
        <v>2139</v>
      </c>
      <c r="I177" t="s">
        <v>1969</v>
      </c>
      <c r="J177">
        <v>10011</v>
      </c>
      <c r="K177" t="s">
        <v>3527</v>
      </c>
      <c r="L177" t="s">
        <v>3528</v>
      </c>
      <c r="M177" t="s">
        <v>3529</v>
      </c>
      <c r="N177" t="s">
        <v>3530</v>
      </c>
      <c r="O177" t="str">
        <f>LEFT(Table32[[#This Row],[phone2]],3)</f>
        <v>212</v>
      </c>
      <c r="P177" t="str">
        <f>CONCATENATE(Table32[[#This Row],[first_name]],"  ",Table32[[#This Row],[last_name]])</f>
        <v>Layla  Springe</v>
      </c>
      <c r="Q177">
        <f>LEN(Table32[[#This Row],[email]])</f>
        <v>21</v>
      </c>
      <c r="R177">
        <f>FIND("@",Table32[[#This Row],[email]],1)</f>
        <v>14</v>
      </c>
      <c r="S177">
        <f t="shared" si="2"/>
        <v>7</v>
      </c>
      <c r="T177" t="str">
        <f>RIGHT(Table32[[#This Row],[email]],Table32[[#This Row],[Dom len]])</f>
        <v>cox.net</v>
      </c>
    </row>
    <row r="178" spans="3:20" x14ac:dyDescent="0.45">
      <c r="C178" t="s">
        <v>3531</v>
      </c>
      <c r="D178" t="s">
        <v>3532</v>
      </c>
      <c r="E178" t="s">
        <v>3533</v>
      </c>
      <c r="F178" t="s">
        <v>3534</v>
      </c>
      <c r="G178" t="s">
        <v>3535</v>
      </c>
      <c r="H178" t="s">
        <v>2666</v>
      </c>
      <c r="I178" t="s">
        <v>1924</v>
      </c>
      <c r="J178">
        <v>94710</v>
      </c>
      <c r="K178" t="s">
        <v>3536</v>
      </c>
      <c r="L178" t="s">
        <v>3537</v>
      </c>
      <c r="M178" t="s">
        <v>3538</v>
      </c>
      <c r="N178" t="s">
        <v>3539</v>
      </c>
      <c r="O178" t="str">
        <f>LEFT(Table32[[#This Row],[phone2]],3)</f>
        <v>510</v>
      </c>
      <c r="P178" t="str">
        <f>CONCATENATE(Table32[[#This Row],[first_name]],"  ",Table32[[#This Row],[last_name]])</f>
        <v>Joesph  Degonia</v>
      </c>
      <c r="Q178">
        <f>LEN(Table32[[#This Row],[email]])</f>
        <v>26</v>
      </c>
      <c r="R178">
        <f>FIND("@",Table32[[#This Row],[email]],1)</f>
        <v>15</v>
      </c>
      <c r="S178">
        <f t="shared" si="2"/>
        <v>11</v>
      </c>
      <c r="T178" t="str">
        <f>RIGHT(Table32[[#This Row],[email]],Table32[[#This Row],[Dom len]])</f>
        <v>degonia.org</v>
      </c>
    </row>
    <row r="179" spans="3:20" x14ac:dyDescent="0.45">
      <c r="C179" t="s">
        <v>3540</v>
      </c>
      <c r="D179" t="s">
        <v>3541</v>
      </c>
      <c r="E179" t="s">
        <v>3542</v>
      </c>
      <c r="F179" t="s">
        <v>3543</v>
      </c>
      <c r="G179" t="s">
        <v>2571</v>
      </c>
      <c r="H179" t="s">
        <v>2099</v>
      </c>
      <c r="I179" t="s">
        <v>2317</v>
      </c>
      <c r="J179">
        <v>1742</v>
      </c>
      <c r="K179" t="s">
        <v>3544</v>
      </c>
      <c r="L179" t="s">
        <v>3545</v>
      </c>
      <c r="M179" t="s">
        <v>3546</v>
      </c>
      <c r="N179" t="s">
        <v>3547</v>
      </c>
      <c r="O179" t="str">
        <f>LEFT(Table32[[#This Row],[phone2]],3)</f>
        <v>978</v>
      </c>
      <c r="P179" t="str">
        <f>CONCATENATE(Table32[[#This Row],[first_name]],"  ",Table32[[#This Row],[last_name]])</f>
        <v>Annabelle  Boord</v>
      </c>
      <c r="Q179">
        <f>LEN(Table32[[#This Row],[email]])</f>
        <v>23</v>
      </c>
      <c r="R179">
        <f>FIND("@",Table32[[#This Row],[email]],1)</f>
        <v>16</v>
      </c>
      <c r="S179">
        <f t="shared" si="2"/>
        <v>7</v>
      </c>
      <c r="T179" t="str">
        <f>RIGHT(Table32[[#This Row],[email]],Table32[[#This Row],[Dom len]])</f>
        <v>cox.net</v>
      </c>
    </row>
    <row r="180" spans="3:20" x14ac:dyDescent="0.45">
      <c r="C180" t="s">
        <v>2691</v>
      </c>
      <c r="D180" t="s">
        <v>3548</v>
      </c>
      <c r="E180" t="s">
        <v>3549</v>
      </c>
      <c r="F180" t="s">
        <v>3550</v>
      </c>
      <c r="G180" t="s">
        <v>2540</v>
      </c>
      <c r="H180" t="s">
        <v>2540</v>
      </c>
      <c r="I180" t="s">
        <v>1924</v>
      </c>
      <c r="J180">
        <v>94104</v>
      </c>
      <c r="K180" t="s">
        <v>3551</v>
      </c>
      <c r="L180" t="s">
        <v>3552</v>
      </c>
      <c r="M180" t="s">
        <v>3553</v>
      </c>
      <c r="N180" t="s">
        <v>3554</v>
      </c>
      <c r="O180" t="str">
        <f>LEFT(Table32[[#This Row],[phone2]],3)</f>
        <v>415</v>
      </c>
      <c r="P180" t="str">
        <f>CONCATENATE(Table32[[#This Row],[first_name]],"  ",Table32[[#This Row],[last_name]])</f>
        <v>Stephaine  Vinning</v>
      </c>
      <c r="Q180">
        <f>LEN(Table32[[#This Row],[email]])</f>
        <v>17</v>
      </c>
      <c r="R180">
        <f>FIND("@",Table32[[#This Row],[email]],1)</f>
        <v>10</v>
      </c>
      <c r="S180">
        <f t="shared" si="2"/>
        <v>7</v>
      </c>
      <c r="T180" t="str">
        <f>RIGHT(Table32[[#This Row],[email]],Table32[[#This Row],[Dom len]])</f>
        <v>cox.net</v>
      </c>
    </row>
    <row r="181" spans="3:20" x14ac:dyDescent="0.45">
      <c r="C181" t="s">
        <v>3555</v>
      </c>
      <c r="D181" t="s">
        <v>3556</v>
      </c>
      <c r="E181" t="s">
        <v>3557</v>
      </c>
      <c r="F181" t="s">
        <v>3558</v>
      </c>
      <c r="G181" t="s">
        <v>3559</v>
      </c>
      <c r="H181" t="s">
        <v>2179</v>
      </c>
      <c r="I181" t="s">
        <v>1874</v>
      </c>
      <c r="J181">
        <v>7652</v>
      </c>
      <c r="K181" t="s">
        <v>3560</v>
      </c>
      <c r="L181" t="s">
        <v>3561</v>
      </c>
      <c r="M181" t="s">
        <v>3562</v>
      </c>
      <c r="N181" t="s">
        <v>3563</v>
      </c>
      <c r="O181" t="str">
        <f>LEFT(Table32[[#This Row],[phone2]],3)</f>
        <v>201</v>
      </c>
      <c r="P181" t="str">
        <f>CONCATENATE(Table32[[#This Row],[first_name]],"  ",Table32[[#This Row],[last_name]])</f>
        <v>Nelida  Sawchuk</v>
      </c>
      <c r="Q181">
        <f>LEN(Table32[[#This Row],[email]])</f>
        <v>16</v>
      </c>
      <c r="R181">
        <f>FIND("@",Table32[[#This Row],[email]],1)</f>
        <v>7</v>
      </c>
      <c r="S181">
        <f t="shared" si="2"/>
        <v>9</v>
      </c>
      <c r="T181" t="str">
        <f>RIGHT(Table32[[#This Row],[email]],Table32[[#This Row],[Dom len]])</f>
        <v>gmail.com</v>
      </c>
    </row>
    <row r="182" spans="3:20" hidden="1" x14ac:dyDescent="0.45">
      <c r="C182" t="s">
        <v>3564</v>
      </c>
      <c r="D182" t="s">
        <v>3565</v>
      </c>
      <c r="E182" t="s">
        <v>3566</v>
      </c>
      <c r="F182" t="s">
        <v>3567</v>
      </c>
      <c r="G182" t="s">
        <v>3568</v>
      </c>
      <c r="H182" t="s">
        <v>3569</v>
      </c>
      <c r="I182" t="s">
        <v>2572</v>
      </c>
      <c r="J182" t="s">
        <v>1924</v>
      </c>
      <c r="K182">
        <v>94561</v>
      </c>
      <c r="L182" t="s">
        <v>3570</v>
      </c>
      <c r="M182" t="s">
        <v>3571</v>
      </c>
      <c r="N182" t="s">
        <v>3572</v>
      </c>
      <c r="O182" t="str">
        <f>LEFT(Table32[[#This Row],[phone2]],3)</f>
        <v>925</v>
      </c>
      <c r="P182" t="str">
        <f>CONCATENATE(Table32[[#This Row],[first_name]],"  ",Table32[[#This Row],[last_name]])</f>
        <v>Marguerita  Hiatt</v>
      </c>
      <c r="Q182">
        <f>LEN(Table32[[#This Row],[email]])</f>
        <v>12</v>
      </c>
      <c r="R182" t="e">
        <f>FIND("@",Table32[[#This Row],[email]],1)</f>
        <v>#VALUE!</v>
      </c>
      <c r="S182" t="e">
        <f t="shared" si="2"/>
        <v>#VALUE!</v>
      </c>
      <c r="T182" t="e">
        <f>RIGHT(Table32[[#This Row],[email]],Table32[[#This Row],[Dom len]])</f>
        <v>#VALUE!</v>
      </c>
    </row>
    <row r="183" spans="3:20" x14ac:dyDescent="0.45">
      <c r="C183" t="s">
        <v>3574</v>
      </c>
      <c r="D183" t="s">
        <v>3575</v>
      </c>
      <c r="E183" t="s">
        <v>3576</v>
      </c>
      <c r="F183" t="s">
        <v>3577</v>
      </c>
      <c r="G183" t="s">
        <v>1912</v>
      </c>
      <c r="H183" t="s">
        <v>897</v>
      </c>
      <c r="I183" t="s">
        <v>1913</v>
      </c>
      <c r="J183">
        <v>60623</v>
      </c>
      <c r="K183" t="s">
        <v>3578</v>
      </c>
      <c r="L183" t="s">
        <v>3579</v>
      </c>
      <c r="M183" t="s">
        <v>3580</v>
      </c>
      <c r="N183" t="s">
        <v>3581</v>
      </c>
      <c r="O183" t="str">
        <f>LEFT(Table32[[#This Row],[phone2]],3)</f>
        <v>773</v>
      </c>
      <c r="P183" t="str">
        <f>CONCATENATE(Table32[[#This Row],[first_name]],"  ",Table32[[#This Row],[last_name]])</f>
        <v>Carmela  Cookey</v>
      </c>
      <c r="Q183">
        <f>LEN(Table32[[#This Row],[email]])</f>
        <v>18</v>
      </c>
      <c r="R183">
        <f>FIND("@",Table32[[#This Row],[email]],1)</f>
        <v>8</v>
      </c>
      <c r="S183">
        <f t="shared" si="2"/>
        <v>10</v>
      </c>
      <c r="T183" t="str">
        <f>RIGHT(Table32[[#This Row],[email]],Table32[[#This Row],[Dom len]])</f>
        <v>cookey.org</v>
      </c>
    </row>
    <row r="184" spans="3:20" x14ac:dyDescent="0.45">
      <c r="C184" t="s">
        <v>3582</v>
      </c>
      <c r="D184" t="s">
        <v>3583</v>
      </c>
      <c r="E184" t="s">
        <v>3584</v>
      </c>
      <c r="F184" t="s">
        <v>3585</v>
      </c>
      <c r="G184" t="s">
        <v>3586</v>
      </c>
      <c r="H184" t="s">
        <v>2610</v>
      </c>
      <c r="I184" t="s">
        <v>1874</v>
      </c>
      <c r="J184">
        <v>7009</v>
      </c>
      <c r="K184" t="s">
        <v>3587</v>
      </c>
      <c r="L184" t="s">
        <v>3588</v>
      </c>
      <c r="M184" t="s">
        <v>3589</v>
      </c>
      <c r="N184" t="s">
        <v>3590</v>
      </c>
      <c r="O184" t="str">
        <f>LEFT(Table32[[#This Row],[phone2]],3)</f>
        <v>973</v>
      </c>
      <c r="P184" t="str">
        <f>CONCATENATE(Table32[[#This Row],[first_name]],"  ",Table32[[#This Row],[last_name]])</f>
        <v>Junita  Brideau</v>
      </c>
      <c r="Q184">
        <f>LEN(Table32[[#This Row],[email]])</f>
        <v>16</v>
      </c>
      <c r="R184">
        <f>FIND("@",Table32[[#This Row],[email]],1)</f>
        <v>9</v>
      </c>
      <c r="S184">
        <f t="shared" si="2"/>
        <v>7</v>
      </c>
      <c r="T184" t="str">
        <f>RIGHT(Table32[[#This Row],[email]],Table32[[#This Row],[Dom len]])</f>
        <v>aol.com</v>
      </c>
    </row>
    <row r="185" spans="3:20" x14ac:dyDescent="0.45">
      <c r="C185" t="s">
        <v>3591</v>
      </c>
      <c r="D185" t="s">
        <v>3592</v>
      </c>
      <c r="E185" t="s">
        <v>3593</v>
      </c>
      <c r="F185" t="s">
        <v>3594</v>
      </c>
      <c r="G185" t="s">
        <v>3595</v>
      </c>
      <c r="H185" t="s">
        <v>3596</v>
      </c>
      <c r="I185" t="s">
        <v>1894</v>
      </c>
      <c r="J185">
        <v>43551</v>
      </c>
      <c r="K185" t="s">
        <v>3597</v>
      </c>
      <c r="L185" t="s">
        <v>3598</v>
      </c>
      <c r="M185" t="s">
        <v>3599</v>
      </c>
      <c r="N185" t="s">
        <v>3600</v>
      </c>
      <c r="O185" t="str">
        <f>LEFT(Table32[[#This Row],[phone2]],3)</f>
        <v>419</v>
      </c>
      <c r="P185" t="str">
        <f>CONCATENATE(Table32[[#This Row],[first_name]],"  ",Table32[[#This Row],[last_name]])</f>
        <v>Claribel  Varriano</v>
      </c>
      <c r="Q185">
        <f>LEN(Table32[[#This Row],[email]])</f>
        <v>25</v>
      </c>
      <c r="R185">
        <f>FIND("@",Table32[[#This Row],[email]],1)</f>
        <v>18</v>
      </c>
      <c r="S185">
        <f t="shared" si="2"/>
        <v>7</v>
      </c>
      <c r="T185" t="str">
        <f>RIGHT(Table32[[#This Row],[email]],Table32[[#This Row],[Dom len]])</f>
        <v>cox.net</v>
      </c>
    </row>
    <row r="186" spans="3:20" x14ac:dyDescent="0.45">
      <c r="C186" t="s">
        <v>1845</v>
      </c>
      <c r="D186" t="s">
        <v>3601</v>
      </c>
      <c r="E186" t="s">
        <v>3602</v>
      </c>
      <c r="F186" t="s">
        <v>3603</v>
      </c>
      <c r="G186" t="s">
        <v>2695</v>
      </c>
      <c r="H186" t="s">
        <v>1978</v>
      </c>
      <c r="I186" t="s">
        <v>1924</v>
      </c>
      <c r="J186">
        <v>90248</v>
      </c>
      <c r="K186" t="s">
        <v>3604</v>
      </c>
      <c r="L186" t="s">
        <v>3605</v>
      </c>
      <c r="M186" t="s">
        <v>3606</v>
      </c>
      <c r="N186" t="s">
        <v>3607</v>
      </c>
      <c r="O186" t="str">
        <f>LEFT(Table32[[#This Row],[phone2]],3)</f>
        <v>310</v>
      </c>
      <c r="P186" t="str">
        <f>CONCATENATE(Table32[[#This Row],[first_name]],"  ",Table32[[#This Row],[last_name]])</f>
        <v>Benton  Skursky</v>
      </c>
      <c r="Q186">
        <f>LEN(Table32[[#This Row],[email]])</f>
        <v>22</v>
      </c>
      <c r="R186">
        <f>FIND("@",Table32[[#This Row],[email]],1)</f>
        <v>15</v>
      </c>
      <c r="S186">
        <f t="shared" si="2"/>
        <v>7</v>
      </c>
      <c r="T186" t="str">
        <f>RIGHT(Table32[[#This Row],[email]],Table32[[#This Row],[Dom len]])</f>
        <v>aol.com</v>
      </c>
    </row>
    <row r="187" spans="3:20" x14ac:dyDescent="0.45">
      <c r="C187" t="s">
        <v>3608</v>
      </c>
      <c r="D187" t="s">
        <v>3609</v>
      </c>
      <c r="E187" t="s">
        <v>3610</v>
      </c>
      <c r="F187" t="s">
        <v>3611</v>
      </c>
      <c r="G187" t="s">
        <v>3612</v>
      </c>
      <c r="H187" t="s">
        <v>3613</v>
      </c>
      <c r="I187" t="s">
        <v>2287</v>
      </c>
      <c r="J187">
        <v>34448</v>
      </c>
      <c r="K187" t="s">
        <v>3614</v>
      </c>
      <c r="L187" t="s">
        <v>3615</v>
      </c>
      <c r="M187" t="s">
        <v>3616</v>
      </c>
      <c r="N187" t="s">
        <v>3617</v>
      </c>
      <c r="O187" t="str">
        <f>LEFT(Table32[[#This Row],[phone2]],3)</f>
        <v>352</v>
      </c>
      <c r="P187" t="str">
        <f>CONCATENATE(Table32[[#This Row],[first_name]],"  ",Table32[[#This Row],[last_name]])</f>
        <v>Hillary  Skulski</v>
      </c>
      <c r="Q187">
        <f>LEN(Table32[[#This Row],[email]])</f>
        <v>23</v>
      </c>
      <c r="R187">
        <f>FIND("@",Table32[[#This Row],[email]],1)</f>
        <v>16</v>
      </c>
      <c r="S187">
        <f t="shared" si="2"/>
        <v>7</v>
      </c>
      <c r="T187" t="str">
        <f>RIGHT(Table32[[#This Row],[email]],Table32[[#This Row],[Dom len]])</f>
        <v>aol.com</v>
      </c>
    </row>
    <row r="188" spans="3:20" x14ac:dyDescent="0.45">
      <c r="C188" t="s">
        <v>3618</v>
      </c>
      <c r="D188" t="s">
        <v>3619</v>
      </c>
      <c r="E188" t="s">
        <v>3620</v>
      </c>
      <c r="F188" t="s">
        <v>3621</v>
      </c>
      <c r="G188" t="s">
        <v>1923</v>
      </c>
      <c r="H188" t="s">
        <v>1923</v>
      </c>
      <c r="I188" t="s">
        <v>1924</v>
      </c>
      <c r="J188">
        <v>95054</v>
      </c>
      <c r="K188" t="s">
        <v>3622</v>
      </c>
      <c r="L188" t="s">
        <v>3623</v>
      </c>
      <c r="M188" t="s">
        <v>3624</v>
      </c>
      <c r="N188" t="s">
        <v>3625</v>
      </c>
      <c r="O188" t="str">
        <f>LEFT(Table32[[#This Row],[phone2]],3)</f>
        <v>408</v>
      </c>
      <c r="P188" t="str">
        <f>CONCATENATE(Table32[[#This Row],[first_name]],"  ",Table32[[#This Row],[last_name]])</f>
        <v>Merilyn  Bayless</v>
      </c>
      <c r="Q188">
        <f>LEN(Table32[[#This Row],[email]])</f>
        <v>23</v>
      </c>
      <c r="R188">
        <f>FIND("@",Table32[[#This Row],[email]],1)</f>
        <v>16</v>
      </c>
      <c r="S188">
        <f t="shared" si="2"/>
        <v>7</v>
      </c>
      <c r="T188" t="str">
        <f>RIGHT(Table32[[#This Row],[email]],Table32[[#This Row],[Dom len]])</f>
        <v>cox.net</v>
      </c>
    </row>
    <row r="189" spans="3:20" x14ac:dyDescent="0.45">
      <c r="C189" t="s">
        <v>3626</v>
      </c>
      <c r="D189" t="s">
        <v>3627</v>
      </c>
      <c r="E189" t="s">
        <v>3628</v>
      </c>
      <c r="F189" t="s">
        <v>3629</v>
      </c>
      <c r="G189" t="s">
        <v>3630</v>
      </c>
      <c r="H189" t="s">
        <v>3631</v>
      </c>
      <c r="I189" t="s">
        <v>1958</v>
      </c>
      <c r="J189">
        <v>18201</v>
      </c>
      <c r="K189" t="s">
        <v>3632</v>
      </c>
      <c r="L189" t="s">
        <v>3633</v>
      </c>
      <c r="M189" t="s">
        <v>3634</v>
      </c>
      <c r="N189" t="s">
        <v>3635</v>
      </c>
      <c r="O189" t="str">
        <f>LEFT(Table32[[#This Row],[phone2]],3)</f>
        <v>570</v>
      </c>
      <c r="P189" t="str">
        <f>CONCATENATE(Table32[[#This Row],[first_name]],"  ",Table32[[#This Row],[last_name]])</f>
        <v>Teri  Ennaco</v>
      </c>
      <c r="Q189">
        <f>LEN(Table32[[#This Row],[email]])</f>
        <v>17</v>
      </c>
      <c r="R189">
        <f>FIND("@",Table32[[#This Row],[email]],1)</f>
        <v>8</v>
      </c>
      <c r="S189">
        <f t="shared" si="2"/>
        <v>9</v>
      </c>
      <c r="T189" t="str">
        <f>RIGHT(Table32[[#This Row],[email]],Table32[[#This Row],[Dom len]])</f>
        <v>gmail.com</v>
      </c>
    </row>
    <row r="190" spans="3:20" hidden="1" x14ac:dyDescent="0.45">
      <c r="C190" t="s">
        <v>3636</v>
      </c>
      <c r="D190" t="s">
        <v>3637</v>
      </c>
      <c r="E190" t="s">
        <v>3638</v>
      </c>
      <c r="F190" t="s">
        <v>3639</v>
      </c>
      <c r="G190" t="s">
        <v>3640</v>
      </c>
      <c r="H190" t="s">
        <v>3641</v>
      </c>
      <c r="I190" t="s">
        <v>3642</v>
      </c>
      <c r="J190" t="s">
        <v>1874</v>
      </c>
      <c r="K190">
        <v>7304</v>
      </c>
      <c r="L190" t="s">
        <v>3643</v>
      </c>
      <c r="M190" t="s">
        <v>3644</v>
      </c>
      <c r="N190" t="s">
        <v>3645</v>
      </c>
      <c r="O190" t="str">
        <f>LEFT(Table32[[#This Row],[phone2]],3)</f>
        <v>201</v>
      </c>
      <c r="P190" t="str">
        <f>CONCATENATE(Table32[[#This Row],[first_name]],"  ",Table32[[#This Row],[last_name]])</f>
        <v>Merlyn  Lawler</v>
      </c>
      <c r="Q190">
        <f>LEN(Table32[[#This Row],[email]])</f>
        <v>12</v>
      </c>
      <c r="R190" t="e">
        <f>FIND("@",Table32[[#This Row],[email]],1)</f>
        <v>#VALUE!</v>
      </c>
      <c r="S190" t="e">
        <f t="shared" si="2"/>
        <v>#VALUE!</v>
      </c>
      <c r="T190" t="e">
        <f>RIGHT(Table32[[#This Row],[email]],Table32[[#This Row],[Dom len]])</f>
        <v>#VALUE!</v>
      </c>
    </row>
    <row r="191" spans="3:20" x14ac:dyDescent="0.45">
      <c r="C191" t="s">
        <v>3647</v>
      </c>
      <c r="D191" t="s">
        <v>3648</v>
      </c>
      <c r="E191" t="s">
        <v>3649</v>
      </c>
      <c r="F191" t="s">
        <v>3650</v>
      </c>
      <c r="G191" t="s">
        <v>3651</v>
      </c>
      <c r="H191" t="s">
        <v>2572</v>
      </c>
      <c r="I191" t="s">
        <v>1924</v>
      </c>
      <c r="J191">
        <v>94583</v>
      </c>
      <c r="K191" t="s">
        <v>3652</v>
      </c>
      <c r="L191" t="s">
        <v>3653</v>
      </c>
      <c r="M191" t="s">
        <v>3654</v>
      </c>
      <c r="N191" t="s">
        <v>3655</v>
      </c>
      <c r="O191" t="str">
        <f>LEFT(Table32[[#This Row],[phone2]],3)</f>
        <v>925</v>
      </c>
      <c r="P191" t="str">
        <f>CONCATENATE(Table32[[#This Row],[first_name]],"  ",Table32[[#This Row],[last_name]])</f>
        <v>Georgene  Montezuma</v>
      </c>
      <c r="Q191">
        <f>LEN(Table32[[#This Row],[email]])</f>
        <v>18</v>
      </c>
      <c r="R191">
        <f>FIND("@",Table32[[#This Row],[email]],1)</f>
        <v>11</v>
      </c>
      <c r="S191">
        <f t="shared" si="2"/>
        <v>7</v>
      </c>
      <c r="T191" t="str">
        <f>RIGHT(Table32[[#This Row],[email]],Table32[[#This Row],[Dom len]])</f>
        <v>cox.net</v>
      </c>
    </row>
    <row r="192" spans="3:20" x14ac:dyDescent="0.45">
      <c r="C192" t="s">
        <v>3656</v>
      </c>
      <c r="D192" t="s">
        <v>3657</v>
      </c>
      <c r="E192" t="s">
        <v>3658</v>
      </c>
      <c r="F192" t="s">
        <v>3659</v>
      </c>
      <c r="G192" t="s">
        <v>3660</v>
      </c>
      <c r="H192" t="s">
        <v>3661</v>
      </c>
      <c r="I192" t="s">
        <v>1874</v>
      </c>
      <c r="J192">
        <v>8807</v>
      </c>
      <c r="K192" t="s">
        <v>3662</v>
      </c>
      <c r="L192" t="s">
        <v>3663</v>
      </c>
      <c r="M192" t="s">
        <v>3664</v>
      </c>
      <c r="N192" t="s">
        <v>3665</v>
      </c>
      <c r="O192" t="str">
        <f>LEFT(Table32[[#This Row],[phone2]],3)</f>
        <v>908</v>
      </c>
      <c r="P192" t="str">
        <f>CONCATENATE(Table32[[#This Row],[first_name]],"  ",Table32[[#This Row],[last_name]])</f>
        <v>Jettie  Mconnell</v>
      </c>
      <c r="Q192">
        <f>LEN(Table32[[#This Row],[email]])</f>
        <v>21</v>
      </c>
      <c r="R192">
        <f>FIND("@",Table32[[#This Row],[email]],1)</f>
        <v>10</v>
      </c>
      <c r="S192">
        <f t="shared" si="2"/>
        <v>11</v>
      </c>
      <c r="T192" t="str">
        <f>RIGHT(Table32[[#This Row],[email]],Table32[[#This Row],[Dom len]])</f>
        <v>hotmail.com</v>
      </c>
    </row>
    <row r="193" spans="3:20" x14ac:dyDescent="0.45">
      <c r="C193" t="s">
        <v>3666</v>
      </c>
      <c r="D193" t="s">
        <v>3667</v>
      </c>
      <c r="E193" t="s">
        <v>3668</v>
      </c>
      <c r="F193" t="s">
        <v>3669</v>
      </c>
      <c r="G193" t="s">
        <v>3670</v>
      </c>
      <c r="H193" t="s">
        <v>1968</v>
      </c>
      <c r="I193" t="s">
        <v>1969</v>
      </c>
      <c r="J193">
        <v>11716</v>
      </c>
      <c r="K193" t="s">
        <v>3671</v>
      </c>
      <c r="L193" t="s">
        <v>3672</v>
      </c>
      <c r="M193" t="s">
        <v>3673</v>
      </c>
      <c r="N193" t="s">
        <v>3674</v>
      </c>
      <c r="O193" t="str">
        <f>LEFT(Table32[[#This Row],[phone2]],3)</f>
        <v>631</v>
      </c>
      <c r="P193" t="str">
        <f>CONCATENATE(Table32[[#This Row],[first_name]],"  ",Table32[[#This Row],[last_name]])</f>
        <v>Lemuel  Latzke</v>
      </c>
      <c r="Q193">
        <f>LEN(Table32[[#This Row],[email]])</f>
        <v>23</v>
      </c>
      <c r="R193">
        <f>FIND("@",Table32[[#This Row],[email]],1)</f>
        <v>14</v>
      </c>
      <c r="S193">
        <f t="shared" si="2"/>
        <v>9</v>
      </c>
      <c r="T193" t="str">
        <f>RIGHT(Table32[[#This Row],[email]],Table32[[#This Row],[Dom len]])</f>
        <v>gmail.com</v>
      </c>
    </row>
    <row r="194" spans="3:20" x14ac:dyDescent="0.45">
      <c r="C194" t="s">
        <v>3675</v>
      </c>
      <c r="D194" t="s">
        <v>3676</v>
      </c>
      <c r="E194" t="s">
        <v>3677</v>
      </c>
      <c r="F194" t="s">
        <v>3678</v>
      </c>
      <c r="G194" t="s">
        <v>2977</v>
      </c>
      <c r="H194" t="s">
        <v>2226</v>
      </c>
      <c r="I194" t="s">
        <v>1924</v>
      </c>
      <c r="J194">
        <v>91362</v>
      </c>
      <c r="K194" t="s">
        <v>3679</v>
      </c>
      <c r="L194" t="s">
        <v>3680</v>
      </c>
      <c r="M194" t="s">
        <v>3681</v>
      </c>
      <c r="N194" t="s">
        <v>3682</v>
      </c>
      <c r="O194" t="str">
        <f>LEFT(Table32[[#This Row],[phone2]],3)</f>
        <v>805</v>
      </c>
      <c r="P194" t="str">
        <f>CONCATENATE(Table32[[#This Row],[first_name]],"  ",Table32[[#This Row],[last_name]])</f>
        <v>Melodie  Knipp</v>
      </c>
      <c r="Q194">
        <f>LEN(Table32[[#This Row],[email]])</f>
        <v>16</v>
      </c>
      <c r="R194">
        <f>FIND("@",Table32[[#This Row],[email]],1)</f>
        <v>7</v>
      </c>
      <c r="S194">
        <f t="shared" ref="S194:S257" si="3">Q194-R194</f>
        <v>9</v>
      </c>
      <c r="T194" t="str">
        <f>RIGHT(Table32[[#This Row],[email]],Table32[[#This Row],[Dom len]])</f>
        <v>gmail.com</v>
      </c>
    </row>
    <row r="195" spans="3:20" x14ac:dyDescent="0.45">
      <c r="C195" t="s">
        <v>3683</v>
      </c>
      <c r="D195" t="s">
        <v>3684</v>
      </c>
      <c r="E195" t="s">
        <v>3685</v>
      </c>
      <c r="F195" t="s">
        <v>3686</v>
      </c>
      <c r="G195" t="s">
        <v>3687</v>
      </c>
      <c r="H195" t="s">
        <v>3661</v>
      </c>
      <c r="I195" t="s">
        <v>1874</v>
      </c>
      <c r="J195">
        <v>8876</v>
      </c>
      <c r="K195" t="s">
        <v>3688</v>
      </c>
      <c r="L195" t="s">
        <v>3689</v>
      </c>
      <c r="M195" t="s">
        <v>3690</v>
      </c>
      <c r="N195" t="s">
        <v>3691</v>
      </c>
      <c r="O195" t="str">
        <f>LEFT(Table32[[#This Row],[phone2]],3)</f>
        <v>908</v>
      </c>
      <c r="P195" t="str">
        <f>CONCATENATE(Table32[[#This Row],[first_name]],"  ",Table32[[#This Row],[last_name]])</f>
        <v>Candida  Corbley</v>
      </c>
      <c r="Q195">
        <f>LEN(Table32[[#This Row],[email]])</f>
        <v>27</v>
      </c>
      <c r="R195">
        <f>FIND("@",Table32[[#This Row],[email]],1)</f>
        <v>16</v>
      </c>
      <c r="S195">
        <f t="shared" si="3"/>
        <v>11</v>
      </c>
      <c r="T195" t="str">
        <f>RIGHT(Table32[[#This Row],[email]],Table32[[#This Row],[Dom len]])</f>
        <v>hotmail.com</v>
      </c>
    </row>
    <row r="196" spans="3:20" x14ac:dyDescent="0.45">
      <c r="C196" t="s">
        <v>3692</v>
      </c>
      <c r="D196" t="s">
        <v>3693</v>
      </c>
      <c r="E196" t="s">
        <v>3694</v>
      </c>
      <c r="F196" t="s">
        <v>3695</v>
      </c>
      <c r="G196" t="s">
        <v>3696</v>
      </c>
      <c r="H196" t="s">
        <v>2885</v>
      </c>
      <c r="I196" t="s">
        <v>2257</v>
      </c>
      <c r="J196">
        <v>97005</v>
      </c>
      <c r="K196" t="s">
        <v>3697</v>
      </c>
      <c r="L196" t="s">
        <v>3698</v>
      </c>
      <c r="M196" t="s">
        <v>3699</v>
      </c>
      <c r="N196" t="s">
        <v>3700</v>
      </c>
      <c r="O196" t="str">
        <f>LEFT(Table32[[#This Row],[phone2]],3)</f>
        <v>503</v>
      </c>
      <c r="P196" t="str">
        <f>CONCATENATE(Table32[[#This Row],[first_name]],"  ",Table32[[#This Row],[last_name]])</f>
        <v>Karan  Karpin</v>
      </c>
      <c r="Q196">
        <f>LEN(Table32[[#This Row],[email]])</f>
        <v>22</v>
      </c>
      <c r="R196">
        <f>FIND("@",Table32[[#This Row],[email]],1)</f>
        <v>13</v>
      </c>
      <c r="S196">
        <f t="shared" si="3"/>
        <v>9</v>
      </c>
      <c r="T196" t="str">
        <f>RIGHT(Table32[[#This Row],[email]],Table32[[#This Row],[Dom len]])</f>
        <v>gmail.com</v>
      </c>
    </row>
    <row r="197" spans="3:20" hidden="1" x14ac:dyDescent="0.45">
      <c r="C197" t="s">
        <v>3701</v>
      </c>
      <c r="D197" t="s">
        <v>3702</v>
      </c>
      <c r="E197" t="s">
        <v>3703</v>
      </c>
      <c r="F197" t="s">
        <v>3704</v>
      </c>
      <c r="G197" t="s">
        <v>3705</v>
      </c>
      <c r="H197" t="s">
        <v>3706</v>
      </c>
      <c r="I197" t="s">
        <v>2789</v>
      </c>
      <c r="J197" t="s">
        <v>2257</v>
      </c>
      <c r="K197">
        <v>97302</v>
      </c>
      <c r="L197" t="s">
        <v>3707</v>
      </c>
      <c r="M197" t="s">
        <v>3708</v>
      </c>
      <c r="N197" t="s">
        <v>3709</v>
      </c>
      <c r="O197" t="str">
        <f>LEFT(Table32[[#This Row],[phone2]],3)</f>
        <v>503</v>
      </c>
      <c r="P197" t="str">
        <f>CONCATENATE(Table32[[#This Row],[first_name]],"  ",Table32[[#This Row],[last_name]])</f>
        <v>Andra  Scheyer</v>
      </c>
      <c r="Q197">
        <f>LEN(Table32[[#This Row],[email]])</f>
        <v>12</v>
      </c>
      <c r="R197" t="e">
        <f>FIND("@",Table32[[#This Row],[email]],1)</f>
        <v>#VALUE!</v>
      </c>
      <c r="S197" t="e">
        <f t="shared" si="3"/>
        <v>#VALUE!</v>
      </c>
      <c r="T197" t="e">
        <f>RIGHT(Table32[[#This Row],[email]],Table32[[#This Row],[Dom len]])</f>
        <v>#VALUE!</v>
      </c>
    </row>
    <row r="198" spans="3:20" hidden="1" x14ac:dyDescent="0.45">
      <c r="C198" t="s">
        <v>3711</v>
      </c>
      <c r="D198" t="s">
        <v>3712</v>
      </c>
      <c r="E198" t="s">
        <v>3713</v>
      </c>
      <c r="F198" t="s">
        <v>3714</v>
      </c>
      <c r="G198" t="s">
        <v>3715</v>
      </c>
      <c r="H198" t="s">
        <v>3716</v>
      </c>
      <c r="I198" t="s">
        <v>3717</v>
      </c>
      <c r="J198" t="s">
        <v>1874</v>
      </c>
      <c r="K198">
        <v>8077</v>
      </c>
      <c r="L198" t="s">
        <v>3718</v>
      </c>
      <c r="M198" t="s">
        <v>3719</v>
      </c>
      <c r="N198" t="s">
        <v>3720</v>
      </c>
      <c r="O198" t="str">
        <f>LEFT(Table32[[#This Row],[phone2]],3)</f>
        <v>856</v>
      </c>
      <c r="P198" t="str">
        <f>CONCATENATE(Table32[[#This Row],[first_name]],"  ",Table32[[#This Row],[last_name]])</f>
        <v>Felicidad  Poullion</v>
      </c>
      <c r="Q198">
        <f>LEN(Table32[[#This Row],[email]])</f>
        <v>12</v>
      </c>
      <c r="R198" t="e">
        <f>FIND("@",Table32[[#This Row],[email]],1)</f>
        <v>#VALUE!</v>
      </c>
      <c r="S198" t="e">
        <f t="shared" si="3"/>
        <v>#VALUE!</v>
      </c>
      <c r="T198" t="e">
        <f>RIGHT(Table32[[#This Row],[email]],Table32[[#This Row],[Dom len]])</f>
        <v>#VALUE!</v>
      </c>
    </row>
    <row r="199" spans="3:20" x14ac:dyDescent="0.45">
      <c r="C199" t="s">
        <v>3722</v>
      </c>
      <c r="D199" t="s">
        <v>3723</v>
      </c>
      <c r="E199" t="s">
        <v>3724</v>
      </c>
      <c r="F199" t="s">
        <v>3725</v>
      </c>
      <c r="G199" t="s">
        <v>3726</v>
      </c>
      <c r="H199" t="s">
        <v>957</v>
      </c>
      <c r="I199" t="s">
        <v>2996</v>
      </c>
      <c r="J199">
        <v>30135</v>
      </c>
      <c r="K199" t="s">
        <v>3727</v>
      </c>
      <c r="L199" t="s">
        <v>3728</v>
      </c>
      <c r="M199" t="s">
        <v>3729</v>
      </c>
      <c r="N199" t="s">
        <v>3730</v>
      </c>
      <c r="O199" t="str">
        <f>LEFT(Table32[[#This Row],[phone2]],3)</f>
        <v>770</v>
      </c>
      <c r="P199" t="str">
        <f>CONCATENATE(Table32[[#This Row],[first_name]],"  ",Table32[[#This Row],[last_name]])</f>
        <v>Belen  Strassner</v>
      </c>
      <c r="Q199">
        <f>LEN(Table32[[#This Row],[email]])</f>
        <v>23</v>
      </c>
      <c r="R199">
        <f>FIND("@",Table32[[#This Row],[email]],1)</f>
        <v>16</v>
      </c>
      <c r="S199">
        <f t="shared" si="3"/>
        <v>7</v>
      </c>
      <c r="T199" t="str">
        <f>RIGHT(Table32[[#This Row],[email]],Table32[[#This Row],[Dom len]])</f>
        <v>aol.com</v>
      </c>
    </row>
    <row r="200" spans="3:20" x14ac:dyDescent="0.45">
      <c r="C200" t="s">
        <v>3731</v>
      </c>
      <c r="D200" t="s">
        <v>3732</v>
      </c>
      <c r="E200" t="s">
        <v>3733</v>
      </c>
      <c r="F200" t="s">
        <v>3734</v>
      </c>
      <c r="G200" t="s">
        <v>2655</v>
      </c>
      <c r="H200" t="s">
        <v>2656</v>
      </c>
      <c r="I200" t="s">
        <v>2287</v>
      </c>
      <c r="J200">
        <v>32216</v>
      </c>
      <c r="K200" t="s">
        <v>3735</v>
      </c>
      <c r="L200" t="s">
        <v>3736</v>
      </c>
      <c r="M200" t="s">
        <v>3737</v>
      </c>
      <c r="N200" t="s">
        <v>3738</v>
      </c>
      <c r="O200" t="str">
        <f>LEFT(Table32[[#This Row],[phone2]],3)</f>
        <v>904</v>
      </c>
      <c r="P200" t="str">
        <f>CONCATENATE(Table32[[#This Row],[first_name]],"  ",Table32[[#This Row],[last_name]])</f>
        <v>Gracia  Melnyk</v>
      </c>
      <c r="Q200">
        <f>LEN(Table32[[#This Row],[email]])</f>
        <v>17</v>
      </c>
      <c r="R200">
        <f>FIND("@",Table32[[#This Row],[email]],1)</f>
        <v>7</v>
      </c>
      <c r="S200">
        <f t="shared" si="3"/>
        <v>10</v>
      </c>
      <c r="T200" t="str">
        <f>RIGHT(Table32[[#This Row],[email]],Table32[[#This Row],[Dom len]])</f>
        <v>melnyk.com</v>
      </c>
    </row>
    <row r="201" spans="3:20" hidden="1" x14ac:dyDescent="0.45">
      <c r="C201" t="s">
        <v>3739</v>
      </c>
      <c r="D201" t="s">
        <v>3740</v>
      </c>
      <c r="E201" t="s">
        <v>3037</v>
      </c>
      <c r="F201" t="s">
        <v>3741</v>
      </c>
      <c r="G201" t="s">
        <v>3742</v>
      </c>
      <c r="H201" t="s">
        <v>3743</v>
      </c>
      <c r="I201" t="s">
        <v>3744</v>
      </c>
      <c r="J201" t="s">
        <v>3745</v>
      </c>
      <c r="K201">
        <v>4401</v>
      </c>
      <c r="L201" t="s">
        <v>3746</v>
      </c>
      <c r="M201" t="s">
        <v>3747</v>
      </c>
      <c r="N201" t="s">
        <v>3748</v>
      </c>
      <c r="O201" t="str">
        <f>LEFT(Table32[[#This Row],[phone2]],3)</f>
        <v>207</v>
      </c>
      <c r="P201" t="str">
        <f>CONCATENATE(Table32[[#This Row],[first_name]],"  ",Table32[[#This Row],[last_name]])</f>
        <v>Jolanda  Hanafan</v>
      </c>
      <c r="Q201">
        <f>LEN(Table32[[#This Row],[email]])</f>
        <v>12</v>
      </c>
      <c r="R201" t="e">
        <f>FIND("@",Table32[[#This Row],[email]],1)</f>
        <v>#VALUE!</v>
      </c>
      <c r="S201" t="e">
        <f t="shared" si="3"/>
        <v>#VALUE!</v>
      </c>
      <c r="T201" t="e">
        <f>RIGHT(Table32[[#This Row],[email]],Table32[[#This Row],[Dom len]])</f>
        <v>#VALUE!</v>
      </c>
    </row>
    <row r="202" spans="3:20" x14ac:dyDescent="0.45">
      <c r="C202" t="s">
        <v>941</v>
      </c>
      <c r="D202" t="s">
        <v>3750</v>
      </c>
      <c r="E202" t="s">
        <v>3751</v>
      </c>
      <c r="F202" t="s">
        <v>3752</v>
      </c>
      <c r="G202" t="s">
        <v>3753</v>
      </c>
      <c r="H202" t="s">
        <v>2686</v>
      </c>
      <c r="I202" t="s">
        <v>2000</v>
      </c>
      <c r="J202">
        <v>76060</v>
      </c>
      <c r="K202" t="s">
        <v>3754</v>
      </c>
      <c r="L202" t="s">
        <v>3755</v>
      </c>
      <c r="M202" t="s">
        <v>3756</v>
      </c>
      <c r="N202" t="s">
        <v>3757</v>
      </c>
      <c r="O202" t="str">
        <f>LEFT(Table32[[#This Row],[phone2]],3)</f>
        <v>817</v>
      </c>
      <c r="P202" t="str">
        <f>CONCATENATE(Table32[[#This Row],[first_name]],"  ",Table32[[#This Row],[last_name]])</f>
        <v>Barrett  Toyama</v>
      </c>
      <c r="Q202">
        <f>LEN(Table32[[#This Row],[email]])</f>
        <v>25</v>
      </c>
      <c r="R202">
        <f>FIND("@",Table32[[#This Row],[email]],1)</f>
        <v>15</v>
      </c>
      <c r="S202">
        <f t="shared" si="3"/>
        <v>10</v>
      </c>
      <c r="T202" t="str">
        <f>RIGHT(Table32[[#This Row],[email]],Table32[[#This Row],[Dom len]])</f>
        <v>toyama.org</v>
      </c>
    </row>
    <row r="203" spans="3:20" x14ac:dyDescent="0.45">
      <c r="C203" t="s">
        <v>3758</v>
      </c>
      <c r="D203" t="s">
        <v>3759</v>
      </c>
      <c r="E203" t="s">
        <v>3760</v>
      </c>
      <c r="F203" t="s">
        <v>3761</v>
      </c>
      <c r="G203" t="s">
        <v>3762</v>
      </c>
      <c r="H203" t="s">
        <v>2511</v>
      </c>
      <c r="I203" t="s">
        <v>1969</v>
      </c>
      <c r="J203">
        <v>14228</v>
      </c>
      <c r="K203" t="s">
        <v>3763</v>
      </c>
      <c r="L203" t="s">
        <v>3764</v>
      </c>
      <c r="M203" t="s">
        <v>3765</v>
      </c>
      <c r="N203" t="s">
        <v>3766</v>
      </c>
      <c r="O203" t="str">
        <f>LEFT(Table32[[#This Row],[phone2]],3)</f>
        <v>716</v>
      </c>
      <c r="P203" t="str">
        <f>CONCATENATE(Table32[[#This Row],[first_name]],"  ",Table32[[#This Row],[last_name]])</f>
        <v>Helga  Fredicks</v>
      </c>
      <c r="Q203">
        <f>LEN(Table32[[#This Row],[email]])</f>
        <v>24</v>
      </c>
      <c r="R203">
        <f>FIND("@",Table32[[#This Row],[email]],1)</f>
        <v>15</v>
      </c>
      <c r="S203">
        <f t="shared" si="3"/>
        <v>9</v>
      </c>
      <c r="T203" t="str">
        <f>RIGHT(Table32[[#This Row],[email]],Table32[[#This Row],[Dom len]])</f>
        <v>yahoo.com</v>
      </c>
    </row>
    <row r="204" spans="3:20" x14ac:dyDescent="0.45">
      <c r="C204" t="s">
        <v>3767</v>
      </c>
      <c r="D204" t="s">
        <v>3768</v>
      </c>
      <c r="E204" t="s">
        <v>3769</v>
      </c>
      <c r="F204" t="s">
        <v>3770</v>
      </c>
      <c r="G204" t="s">
        <v>3771</v>
      </c>
      <c r="H204" t="s">
        <v>2286</v>
      </c>
      <c r="I204" t="s">
        <v>2287</v>
      </c>
      <c r="J204">
        <v>33054</v>
      </c>
      <c r="K204" t="s">
        <v>3772</v>
      </c>
      <c r="L204" t="s">
        <v>3773</v>
      </c>
      <c r="M204" t="s">
        <v>3774</v>
      </c>
      <c r="N204" t="s">
        <v>3775</v>
      </c>
      <c r="O204" t="str">
        <f>LEFT(Table32[[#This Row],[phone2]],3)</f>
        <v>305</v>
      </c>
      <c r="P204" t="str">
        <f>CONCATENATE(Table32[[#This Row],[first_name]],"  ",Table32[[#This Row],[last_name]])</f>
        <v>Ashlyn  Pinilla</v>
      </c>
      <c r="Q204">
        <f>LEN(Table32[[#This Row],[email]])</f>
        <v>16</v>
      </c>
      <c r="R204">
        <f>FIND("@",Table32[[#This Row],[email]],1)</f>
        <v>9</v>
      </c>
      <c r="S204">
        <f t="shared" si="3"/>
        <v>7</v>
      </c>
      <c r="T204" t="str">
        <f>RIGHT(Table32[[#This Row],[email]],Table32[[#This Row],[Dom len]])</f>
        <v>cox.net</v>
      </c>
    </row>
    <row r="205" spans="3:20" x14ac:dyDescent="0.45">
      <c r="C205" t="s">
        <v>3776</v>
      </c>
      <c r="D205" t="s">
        <v>3777</v>
      </c>
      <c r="E205" t="s">
        <v>3778</v>
      </c>
      <c r="F205" t="s">
        <v>3779</v>
      </c>
      <c r="G205" t="s">
        <v>2139</v>
      </c>
      <c r="H205" t="s">
        <v>2139</v>
      </c>
      <c r="I205" t="s">
        <v>1969</v>
      </c>
      <c r="J205">
        <v>10038</v>
      </c>
      <c r="K205" t="s">
        <v>3780</v>
      </c>
      <c r="L205" t="s">
        <v>3781</v>
      </c>
      <c r="M205" t="s">
        <v>3782</v>
      </c>
      <c r="N205" t="s">
        <v>3783</v>
      </c>
      <c r="O205" t="str">
        <f>LEFT(Table32[[#This Row],[phone2]],3)</f>
        <v>212</v>
      </c>
      <c r="P205" t="str">
        <f>CONCATENATE(Table32[[#This Row],[first_name]],"  ",Table32[[#This Row],[last_name]])</f>
        <v>Fausto  Agramonte</v>
      </c>
      <c r="Q205">
        <f>LEN(Table32[[#This Row],[email]])</f>
        <v>26</v>
      </c>
      <c r="R205">
        <f>FIND("@",Table32[[#This Row],[email]],1)</f>
        <v>17</v>
      </c>
      <c r="S205">
        <f t="shared" si="3"/>
        <v>9</v>
      </c>
      <c r="T205" t="str">
        <f>RIGHT(Table32[[#This Row],[email]],Table32[[#This Row],[Dom len]])</f>
        <v>yahoo.com</v>
      </c>
    </row>
    <row r="206" spans="3:20" x14ac:dyDescent="0.45">
      <c r="C206" t="s">
        <v>3784</v>
      </c>
      <c r="D206" t="s">
        <v>3785</v>
      </c>
      <c r="E206" t="s">
        <v>3786</v>
      </c>
      <c r="F206" t="s">
        <v>3787</v>
      </c>
      <c r="G206" t="s">
        <v>2345</v>
      </c>
      <c r="H206" t="s">
        <v>2345</v>
      </c>
      <c r="I206" t="s">
        <v>1958</v>
      </c>
      <c r="J206">
        <v>19103</v>
      </c>
      <c r="K206" t="s">
        <v>3788</v>
      </c>
      <c r="L206" t="s">
        <v>3789</v>
      </c>
      <c r="M206" t="s">
        <v>3790</v>
      </c>
      <c r="N206" t="s">
        <v>3791</v>
      </c>
      <c r="O206" t="str">
        <f>LEFT(Table32[[#This Row],[phone2]],3)</f>
        <v>215</v>
      </c>
      <c r="P206" t="str">
        <f>CONCATENATE(Table32[[#This Row],[first_name]],"  ",Table32[[#This Row],[last_name]])</f>
        <v>Ronny  Caiafa</v>
      </c>
      <c r="Q206">
        <f>LEN(Table32[[#This Row],[email]])</f>
        <v>23</v>
      </c>
      <c r="R206">
        <f>FIND("@",Table32[[#This Row],[email]],1)</f>
        <v>13</v>
      </c>
      <c r="S206">
        <f t="shared" si="3"/>
        <v>10</v>
      </c>
      <c r="T206" t="str">
        <f>RIGHT(Table32[[#This Row],[email]],Table32[[#This Row],[Dom len]])</f>
        <v>caiafa.org</v>
      </c>
    </row>
    <row r="207" spans="3:20" hidden="1" x14ac:dyDescent="0.45">
      <c r="C207" t="s">
        <v>3792</v>
      </c>
      <c r="D207" t="s">
        <v>3793</v>
      </c>
      <c r="E207" t="s">
        <v>3794</v>
      </c>
      <c r="F207" t="s">
        <v>3795</v>
      </c>
      <c r="G207" t="s">
        <v>3796</v>
      </c>
      <c r="H207" t="s">
        <v>3797</v>
      </c>
      <c r="I207" t="s">
        <v>3798</v>
      </c>
      <c r="J207" t="s">
        <v>2287</v>
      </c>
      <c r="K207">
        <v>32536</v>
      </c>
      <c r="L207" t="s">
        <v>3799</v>
      </c>
      <c r="M207" t="s">
        <v>3800</v>
      </c>
      <c r="N207" t="s">
        <v>3801</v>
      </c>
      <c r="O207" t="str">
        <f>LEFT(Table32[[#This Row],[phone2]],3)</f>
        <v>850</v>
      </c>
      <c r="P207" t="str">
        <f>CONCATENATE(Table32[[#This Row],[first_name]],"  ",Table32[[#This Row],[last_name]])</f>
        <v>Marge  Limmel</v>
      </c>
      <c r="Q207">
        <f>LEN(Table32[[#This Row],[email]])</f>
        <v>12</v>
      </c>
      <c r="R207" t="e">
        <f>FIND("@",Table32[[#This Row],[email]],1)</f>
        <v>#VALUE!</v>
      </c>
      <c r="S207" t="e">
        <f t="shared" si="3"/>
        <v>#VALUE!</v>
      </c>
      <c r="T207" t="e">
        <f>RIGHT(Table32[[#This Row],[email]],Table32[[#This Row],[Dom len]])</f>
        <v>#VALUE!</v>
      </c>
    </row>
    <row r="208" spans="3:20" hidden="1" x14ac:dyDescent="0.45">
      <c r="C208" t="s">
        <v>3803</v>
      </c>
      <c r="D208" t="s">
        <v>3804</v>
      </c>
      <c r="E208" t="s">
        <v>3805</v>
      </c>
      <c r="F208" t="s">
        <v>3806</v>
      </c>
      <c r="G208" t="s">
        <v>3807</v>
      </c>
      <c r="H208" t="s">
        <v>2540</v>
      </c>
      <c r="I208" t="s">
        <v>2540</v>
      </c>
      <c r="J208" t="s">
        <v>1924</v>
      </c>
      <c r="K208">
        <v>94107</v>
      </c>
      <c r="L208" t="s">
        <v>3808</v>
      </c>
      <c r="M208" t="s">
        <v>3809</v>
      </c>
      <c r="N208" t="s">
        <v>3810</v>
      </c>
      <c r="O208" t="str">
        <f>LEFT(Table32[[#This Row],[phone2]],3)</f>
        <v>415</v>
      </c>
      <c r="P208" t="str">
        <f>CONCATENATE(Table32[[#This Row],[first_name]],"  ",Table32[[#This Row],[last_name]])</f>
        <v>Norah  Waymire</v>
      </c>
      <c r="Q208">
        <f>LEN(Table32[[#This Row],[email]])</f>
        <v>12</v>
      </c>
      <c r="R208" t="e">
        <f>FIND("@",Table32[[#This Row],[email]],1)</f>
        <v>#VALUE!</v>
      </c>
      <c r="S208" t="e">
        <f t="shared" si="3"/>
        <v>#VALUE!</v>
      </c>
      <c r="T208" t="e">
        <f>RIGHT(Table32[[#This Row],[email]],Table32[[#This Row],[Dom len]])</f>
        <v>#VALUE!</v>
      </c>
    </row>
    <row r="209" spans="3:20" hidden="1" x14ac:dyDescent="0.45">
      <c r="C209" t="s">
        <v>3812</v>
      </c>
      <c r="D209" t="s">
        <v>1945</v>
      </c>
      <c r="E209" t="s">
        <v>938</v>
      </c>
      <c r="F209" t="s">
        <v>3813</v>
      </c>
      <c r="G209" t="s">
        <v>3814</v>
      </c>
      <c r="H209" t="s">
        <v>1922</v>
      </c>
      <c r="I209" t="s">
        <v>1923</v>
      </c>
      <c r="J209" t="s">
        <v>1924</v>
      </c>
      <c r="K209">
        <v>95132</v>
      </c>
      <c r="L209" t="s">
        <v>3815</v>
      </c>
      <c r="M209" t="s">
        <v>3816</v>
      </c>
      <c r="N209" t="s">
        <v>3817</v>
      </c>
      <c r="O209" t="str">
        <f>LEFT(Table32[[#This Row],[phone2]],3)</f>
        <v>408</v>
      </c>
      <c r="P209" t="str">
        <f>CONCATENATE(Table32[[#This Row],[first_name]],"  ",Table32[[#This Row],[last_name]])</f>
        <v>Aliza  Baltimore</v>
      </c>
      <c r="Q209">
        <f>LEN(Table32[[#This Row],[email]])</f>
        <v>12</v>
      </c>
      <c r="R209" t="e">
        <f>FIND("@",Table32[[#This Row],[email]],1)</f>
        <v>#VALUE!</v>
      </c>
      <c r="S209" t="e">
        <f t="shared" si="3"/>
        <v>#VALUE!</v>
      </c>
      <c r="T209" t="e">
        <f>RIGHT(Table32[[#This Row],[email]],Table32[[#This Row],[Dom len]])</f>
        <v>#VALUE!</v>
      </c>
    </row>
    <row r="210" spans="3:20" x14ac:dyDescent="0.45">
      <c r="C210" t="s">
        <v>3819</v>
      </c>
      <c r="D210" t="s">
        <v>3820</v>
      </c>
      <c r="E210" t="s">
        <v>3821</v>
      </c>
      <c r="F210" t="s">
        <v>3822</v>
      </c>
      <c r="G210" t="s">
        <v>3823</v>
      </c>
      <c r="H210" t="s">
        <v>2562</v>
      </c>
      <c r="I210" t="s">
        <v>1924</v>
      </c>
      <c r="J210">
        <v>94080</v>
      </c>
      <c r="K210" t="s">
        <v>3824</v>
      </c>
      <c r="L210" t="s">
        <v>3825</v>
      </c>
      <c r="M210" t="s">
        <v>3826</v>
      </c>
      <c r="N210" t="s">
        <v>3827</v>
      </c>
      <c r="O210" t="str">
        <f>LEFT(Table32[[#This Row],[phone2]],3)</f>
        <v>650</v>
      </c>
      <c r="P210" t="str">
        <f>CONCATENATE(Table32[[#This Row],[first_name]],"  ",Table32[[#This Row],[last_name]])</f>
        <v>Mozell  Pelkowski</v>
      </c>
      <c r="Q210">
        <f>LEN(Table32[[#This Row],[email]])</f>
        <v>24</v>
      </c>
      <c r="R210">
        <f>FIND("@",Table32[[#This Row],[email]],1)</f>
        <v>11</v>
      </c>
      <c r="S210">
        <f t="shared" si="3"/>
        <v>13</v>
      </c>
      <c r="T210" t="str">
        <f>RIGHT(Table32[[#This Row],[email]],Table32[[#This Row],[Dom len]])</f>
        <v>pelkowski.org</v>
      </c>
    </row>
    <row r="211" spans="3:20" x14ac:dyDescent="0.45">
      <c r="C211" t="s">
        <v>3828</v>
      </c>
      <c r="D211" t="s">
        <v>3829</v>
      </c>
      <c r="E211" t="s">
        <v>3830</v>
      </c>
      <c r="F211" t="s">
        <v>3831</v>
      </c>
      <c r="G211" t="s">
        <v>3832</v>
      </c>
      <c r="H211" t="s">
        <v>1978</v>
      </c>
      <c r="I211" t="s">
        <v>1924</v>
      </c>
      <c r="J211">
        <v>91325</v>
      </c>
      <c r="K211" t="s">
        <v>3833</v>
      </c>
      <c r="L211" t="s">
        <v>3834</v>
      </c>
      <c r="M211" t="s">
        <v>3835</v>
      </c>
      <c r="N211" t="s">
        <v>3836</v>
      </c>
      <c r="O211" t="str">
        <f>LEFT(Table32[[#This Row],[phone2]],3)</f>
        <v>818</v>
      </c>
      <c r="P211" t="str">
        <f>CONCATENATE(Table32[[#This Row],[first_name]],"  ",Table32[[#This Row],[last_name]])</f>
        <v>Viola  Bitsuie</v>
      </c>
      <c r="Q211">
        <f>LEN(Table32[[#This Row],[email]])</f>
        <v>15</v>
      </c>
      <c r="R211">
        <f>FIND("@",Table32[[#This Row],[email]],1)</f>
        <v>6</v>
      </c>
      <c r="S211">
        <f t="shared" si="3"/>
        <v>9</v>
      </c>
      <c r="T211" t="str">
        <f>RIGHT(Table32[[#This Row],[email]],Table32[[#This Row],[Dom len]])</f>
        <v>gmail.com</v>
      </c>
    </row>
    <row r="212" spans="3:20" x14ac:dyDescent="0.45">
      <c r="C212" t="s">
        <v>3837</v>
      </c>
      <c r="D212" t="s">
        <v>3838</v>
      </c>
      <c r="E212" t="s">
        <v>3839</v>
      </c>
      <c r="F212" t="s">
        <v>3840</v>
      </c>
      <c r="G212" t="s">
        <v>2345</v>
      </c>
      <c r="H212" t="s">
        <v>2345</v>
      </c>
      <c r="I212" t="s">
        <v>1958</v>
      </c>
      <c r="J212">
        <v>19103</v>
      </c>
      <c r="K212" t="s">
        <v>3841</v>
      </c>
      <c r="L212" t="s">
        <v>3842</v>
      </c>
      <c r="M212" t="s">
        <v>3843</v>
      </c>
      <c r="N212" t="s">
        <v>3844</v>
      </c>
      <c r="O212" t="str">
        <f>LEFT(Table32[[#This Row],[phone2]],3)</f>
        <v>215</v>
      </c>
      <c r="P212" t="str">
        <f>CONCATENATE(Table32[[#This Row],[first_name]],"  ",Table32[[#This Row],[last_name]])</f>
        <v>Franklyn  Emard</v>
      </c>
      <c r="Q212">
        <f>LEN(Table32[[#This Row],[email]])</f>
        <v>16</v>
      </c>
      <c r="R212">
        <f>FIND("@",Table32[[#This Row],[email]],1)</f>
        <v>7</v>
      </c>
      <c r="S212">
        <f t="shared" si="3"/>
        <v>9</v>
      </c>
      <c r="T212" t="str">
        <f>RIGHT(Table32[[#This Row],[email]],Table32[[#This Row],[Dom len]])</f>
        <v>emard.com</v>
      </c>
    </row>
    <row r="213" spans="3:20" x14ac:dyDescent="0.45">
      <c r="C213" t="s">
        <v>3845</v>
      </c>
      <c r="D213" t="s">
        <v>3846</v>
      </c>
      <c r="E213" t="s">
        <v>3847</v>
      </c>
      <c r="F213" t="s">
        <v>3848</v>
      </c>
      <c r="G213" t="s">
        <v>3849</v>
      </c>
      <c r="H213" t="s">
        <v>3849</v>
      </c>
      <c r="I213" t="s">
        <v>1850</v>
      </c>
      <c r="J213">
        <v>70506</v>
      </c>
      <c r="K213" t="s">
        <v>3850</v>
      </c>
      <c r="L213" t="s">
        <v>3851</v>
      </c>
      <c r="M213" t="s">
        <v>3852</v>
      </c>
      <c r="N213" t="s">
        <v>3853</v>
      </c>
      <c r="O213" t="str">
        <f>LEFT(Table32[[#This Row],[phone2]],3)</f>
        <v>337</v>
      </c>
      <c r="P213" t="str">
        <f>CONCATENATE(Table32[[#This Row],[first_name]],"  ",Table32[[#This Row],[last_name]])</f>
        <v>Willodean  Konopacki</v>
      </c>
      <c r="Q213">
        <f>LEN(Table32[[#This Row],[email]])</f>
        <v>33</v>
      </c>
      <c r="R213">
        <f>FIND("@",Table32[[#This Row],[email]],1)</f>
        <v>20</v>
      </c>
      <c r="S213">
        <f t="shared" si="3"/>
        <v>13</v>
      </c>
      <c r="T213" t="str">
        <f>RIGHT(Table32[[#This Row],[email]],Table32[[#This Row],[Dom len]])</f>
        <v>konopacki.org</v>
      </c>
    </row>
    <row r="214" spans="3:20" x14ac:dyDescent="0.45">
      <c r="C214" t="s">
        <v>3854</v>
      </c>
      <c r="D214" t="s">
        <v>3855</v>
      </c>
      <c r="E214" t="s">
        <v>3856</v>
      </c>
      <c r="F214" t="s">
        <v>3857</v>
      </c>
      <c r="G214" t="s">
        <v>3858</v>
      </c>
      <c r="H214" t="s">
        <v>2042</v>
      </c>
      <c r="I214" t="s">
        <v>1862</v>
      </c>
      <c r="J214">
        <v>48126</v>
      </c>
      <c r="K214" t="s">
        <v>3859</v>
      </c>
      <c r="L214" t="s">
        <v>3860</v>
      </c>
      <c r="M214" t="s">
        <v>3861</v>
      </c>
      <c r="N214" t="s">
        <v>3862</v>
      </c>
      <c r="O214" t="str">
        <f>LEFT(Table32[[#This Row],[phone2]],3)</f>
        <v>313</v>
      </c>
      <c r="P214" t="str">
        <f>CONCATENATE(Table32[[#This Row],[first_name]],"  ",Table32[[#This Row],[last_name]])</f>
        <v>Beckie  Silvestrini</v>
      </c>
      <c r="Q214">
        <f>LEN(Table32[[#This Row],[email]])</f>
        <v>34</v>
      </c>
      <c r="R214">
        <f>FIND("@",Table32[[#This Row],[email]],1)</f>
        <v>19</v>
      </c>
      <c r="S214">
        <f t="shared" si="3"/>
        <v>15</v>
      </c>
      <c r="T214" t="str">
        <f>RIGHT(Table32[[#This Row],[email]],Table32[[#This Row],[Dom len]])</f>
        <v>silvestrini.com</v>
      </c>
    </row>
    <row r="215" spans="3:20" x14ac:dyDescent="0.45">
      <c r="C215" t="s">
        <v>3863</v>
      </c>
      <c r="D215" t="s">
        <v>3864</v>
      </c>
      <c r="E215" t="s">
        <v>3865</v>
      </c>
      <c r="F215" t="s">
        <v>3866</v>
      </c>
      <c r="G215" t="s">
        <v>2467</v>
      </c>
      <c r="H215" t="s">
        <v>2468</v>
      </c>
      <c r="I215" t="s">
        <v>2000</v>
      </c>
      <c r="J215">
        <v>78754</v>
      </c>
      <c r="K215" t="s">
        <v>3867</v>
      </c>
      <c r="L215" t="s">
        <v>3868</v>
      </c>
      <c r="M215" t="s">
        <v>3869</v>
      </c>
      <c r="N215" t="s">
        <v>3870</v>
      </c>
      <c r="O215" t="str">
        <f>LEFT(Table32[[#This Row],[phone2]],3)</f>
        <v>512</v>
      </c>
      <c r="P215" t="str">
        <f>CONCATENATE(Table32[[#This Row],[first_name]],"  ",Table32[[#This Row],[last_name]])</f>
        <v>Rebecka  Gesick</v>
      </c>
      <c r="Q215">
        <f>LEN(Table32[[#This Row],[email]])</f>
        <v>18</v>
      </c>
      <c r="R215">
        <f>FIND("@",Table32[[#This Row],[email]],1)</f>
        <v>8</v>
      </c>
      <c r="S215">
        <f t="shared" si="3"/>
        <v>10</v>
      </c>
      <c r="T215" t="str">
        <f>RIGHT(Table32[[#This Row],[email]],Table32[[#This Row],[Dom len]])</f>
        <v>gesick.org</v>
      </c>
    </row>
    <row r="216" spans="3:20" x14ac:dyDescent="0.45">
      <c r="C216" t="s">
        <v>3871</v>
      </c>
      <c r="D216" t="s">
        <v>3872</v>
      </c>
      <c r="E216" t="s">
        <v>3873</v>
      </c>
      <c r="F216" t="s">
        <v>3874</v>
      </c>
      <c r="G216" t="s">
        <v>2080</v>
      </c>
      <c r="H216" t="s">
        <v>2080</v>
      </c>
      <c r="I216" t="s">
        <v>2000</v>
      </c>
      <c r="J216">
        <v>75207</v>
      </c>
      <c r="K216" t="s">
        <v>3875</v>
      </c>
      <c r="L216" t="s">
        <v>3876</v>
      </c>
      <c r="M216" t="s">
        <v>3877</v>
      </c>
      <c r="N216" t="s">
        <v>3878</v>
      </c>
      <c r="O216" t="str">
        <f>LEFT(Table32[[#This Row],[phone2]],3)</f>
        <v>214</v>
      </c>
      <c r="P216" t="str">
        <f>CONCATENATE(Table32[[#This Row],[first_name]],"  ",Table32[[#This Row],[last_name]])</f>
        <v>Frederica  Blunk</v>
      </c>
      <c r="Q216">
        <f>LEN(Table32[[#This Row],[email]])</f>
        <v>25</v>
      </c>
      <c r="R216">
        <f>FIND("@",Table32[[#This Row],[email]],1)</f>
        <v>16</v>
      </c>
      <c r="S216">
        <f t="shared" si="3"/>
        <v>9</v>
      </c>
      <c r="T216" t="str">
        <f>RIGHT(Table32[[#This Row],[email]],Table32[[#This Row],[Dom len]])</f>
        <v>gmail.com</v>
      </c>
    </row>
    <row r="217" spans="3:20" x14ac:dyDescent="0.45">
      <c r="C217" t="s">
        <v>3879</v>
      </c>
      <c r="D217" t="s">
        <v>3880</v>
      </c>
      <c r="E217" t="s">
        <v>3881</v>
      </c>
      <c r="F217" t="s">
        <v>3882</v>
      </c>
      <c r="G217" t="s">
        <v>3883</v>
      </c>
      <c r="H217" t="s">
        <v>1942</v>
      </c>
      <c r="I217" t="s">
        <v>3884</v>
      </c>
      <c r="J217">
        <v>98070</v>
      </c>
      <c r="K217" t="s">
        <v>3885</v>
      </c>
      <c r="L217" t="s">
        <v>3886</v>
      </c>
      <c r="M217" t="s">
        <v>3887</v>
      </c>
      <c r="N217" t="s">
        <v>3888</v>
      </c>
      <c r="O217" t="str">
        <f>LEFT(Table32[[#This Row],[phone2]],3)</f>
        <v>206</v>
      </c>
      <c r="P217" t="str">
        <f>CONCATENATE(Table32[[#This Row],[first_name]],"  ",Table32[[#This Row],[last_name]])</f>
        <v>Glen  Bartolet</v>
      </c>
      <c r="Q217">
        <f>LEN(Table32[[#This Row],[email]])</f>
        <v>25</v>
      </c>
      <c r="R217">
        <f>FIND("@",Table32[[#This Row],[email]],1)</f>
        <v>14</v>
      </c>
      <c r="S217">
        <f t="shared" si="3"/>
        <v>11</v>
      </c>
      <c r="T217" t="str">
        <f>RIGHT(Table32[[#This Row],[email]],Table32[[#This Row],[Dom len]])</f>
        <v>hotmail.com</v>
      </c>
    </row>
    <row r="218" spans="3:20" hidden="1" x14ac:dyDescent="0.45">
      <c r="C218" t="s">
        <v>3889</v>
      </c>
      <c r="D218" t="s">
        <v>3890</v>
      </c>
      <c r="E218" t="s">
        <v>3891</v>
      </c>
      <c r="F218" t="s">
        <v>3892</v>
      </c>
      <c r="G218" t="s">
        <v>3893</v>
      </c>
      <c r="H218" t="s">
        <v>3894</v>
      </c>
      <c r="I218" t="s">
        <v>3895</v>
      </c>
      <c r="J218" t="s">
        <v>1958</v>
      </c>
      <c r="K218">
        <v>19320</v>
      </c>
      <c r="L218" t="s">
        <v>3896</v>
      </c>
      <c r="M218" t="s">
        <v>3897</v>
      </c>
      <c r="N218" t="s">
        <v>3898</v>
      </c>
      <c r="O218" t="str">
        <f>LEFT(Table32[[#This Row],[phone2]],3)</f>
        <v>610</v>
      </c>
      <c r="P218" t="str">
        <f>CONCATENATE(Table32[[#This Row],[first_name]],"  ",Table32[[#This Row],[last_name]])</f>
        <v>Freeman  Gochal</v>
      </c>
      <c r="Q218">
        <f>LEN(Table32[[#This Row],[email]])</f>
        <v>12</v>
      </c>
      <c r="R218" t="e">
        <f>FIND("@",Table32[[#This Row],[email]],1)</f>
        <v>#VALUE!</v>
      </c>
      <c r="S218" t="e">
        <f t="shared" si="3"/>
        <v>#VALUE!</v>
      </c>
      <c r="T218" t="e">
        <f>RIGHT(Table32[[#This Row],[email]],Table32[[#This Row],[Dom len]])</f>
        <v>#VALUE!</v>
      </c>
    </row>
    <row r="219" spans="3:20" hidden="1" x14ac:dyDescent="0.45">
      <c r="C219" t="s">
        <v>875</v>
      </c>
      <c r="D219" t="s">
        <v>3900</v>
      </c>
      <c r="E219" t="s">
        <v>3901</v>
      </c>
      <c r="F219" t="s">
        <v>3902</v>
      </c>
      <c r="G219" t="s">
        <v>3903</v>
      </c>
      <c r="H219" t="s">
        <v>2345</v>
      </c>
      <c r="I219" t="s">
        <v>2345</v>
      </c>
      <c r="J219" t="s">
        <v>1958</v>
      </c>
      <c r="K219">
        <v>19143</v>
      </c>
      <c r="L219" t="s">
        <v>3904</v>
      </c>
      <c r="M219" t="s">
        <v>3905</v>
      </c>
      <c r="N219" t="s">
        <v>3906</v>
      </c>
      <c r="O219" t="str">
        <f>LEFT(Table32[[#This Row],[phone2]],3)</f>
        <v>215</v>
      </c>
      <c r="P219" t="str">
        <f>CONCATENATE(Table32[[#This Row],[first_name]],"  ",Table32[[#This Row],[last_name]])</f>
        <v>Vincent  Meinerding</v>
      </c>
      <c r="Q219">
        <f>LEN(Table32[[#This Row],[email]])</f>
        <v>12</v>
      </c>
      <c r="R219" t="e">
        <f>FIND("@",Table32[[#This Row],[email]],1)</f>
        <v>#VALUE!</v>
      </c>
      <c r="S219" t="e">
        <f t="shared" si="3"/>
        <v>#VALUE!</v>
      </c>
      <c r="T219" t="e">
        <f>RIGHT(Table32[[#This Row],[email]],Table32[[#This Row],[Dom len]])</f>
        <v>#VALUE!</v>
      </c>
    </row>
    <row r="220" spans="3:20" x14ac:dyDescent="0.45">
      <c r="C220" t="s">
        <v>3908</v>
      </c>
      <c r="D220" t="s">
        <v>3909</v>
      </c>
      <c r="E220" t="s">
        <v>3910</v>
      </c>
      <c r="F220" t="s">
        <v>3911</v>
      </c>
      <c r="G220" t="s">
        <v>2695</v>
      </c>
      <c r="H220" t="s">
        <v>1978</v>
      </c>
      <c r="I220" t="s">
        <v>1924</v>
      </c>
      <c r="J220">
        <v>90248</v>
      </c>
      <c r="K220" t="s">
        <v>3912</v>
      </c>
      <c r="L220" t="s">
        <v>3913</v>
      </c>
      <c r="M220" t="s">
        <v>3914</v>
      </c>
      <c r="N220" t="s">
        <v>3915</v>
      </c>
      <c r="O220" t="str">
        <f>LEFT(Table32[[#This Row],[phone2]],3)</f>
        <v>310</v>
      </c>
      <c r="P220" t="str">
        <f>CONCATENATE(Table32[[#This Row],[first_name]],"  ",Table32[[#This Row],[last_name]])</f>
        <v>Rima  Bevelacqua</v>
      </c>
      <c r="Q220">
        <f>LEN(Table32[[#This Row],[email]])</f>
        <v>12</v>
      </c>
      <c r="R220">
        <f>FIND("@",Table32[[#This Row],[email]],1)</f>
        <v>5</v>
      </c>
      <c r="S220">
        <f t="shared" si="3"/>
        <v>7</v>
      </c>
      <c r="T220" t="str">
        <f>RIGHT(Table32[[#This Row],[email]],Table32[[#This Row],[Dom len]])</f>
        <v>cox.net</v>
      </c>
    </row>
    <row r="221" spans="3:20" x14ac:dyDescent="0.45">
      <c r="C221" t="s">
        <v>3916</v>
      </c>
      <c r="D221" t="s">
        <v>3917</v>
      </c>
      <c r="E221" t="s">
        <v>3918</v>
      </c>
      <c r="F221" t="s">
        <v>3919</v>
      </c>
      <c r="G221" t="s">
        <v>3920</v>
      </c>
      <c r="H221" t="s">
        <v>3921</v>
      </c>
      <c r="I221" t="s">
        <v>1924</v>
      </c>
      <c r="J221">
        <v>94928</v>
      </c>
      <c r="K221" t="s">
        <v>3922</v>
      </c>
      <c r="L221" t="s">
        <v>3923</v>
      </c>
      <c r="M221" t="s">
        <v>3924</v>
      </c>
      <c r="N221" t="s">
        <v>3925</v>
      </c>
      <c r="O221" t="str">
        <f>LEFT(Table32[[#This Row],[phone2]],3)</f>
        <v>707</v>
      </c>
      <c r="P221" t="str">
        <f>CONCATENATE(Table32[[#This Row],[first_name]],"  ",Table32[[#This Row],[last_name]])</f>
        <v>Glendora  Sarbacher</v>
      </c>
      <c r="Q221">
        <f>LEN(Table32[[#This Row],[email]])</f>
        <v>20</v>
      </c>
      <c r="R221">
        <f>FIND("@",Table32[[#This Row],[email]],1)</f>
        <v>11</v>
      </c>
      <c r="S221">
        <f t="shared" si="3"/>
        <v>9</v>
      </c>
      <c r="T221" t="str">
        <f>RIGHT(Table32[[#This Row],[email]],Table32[[#This Row],[Dom len]])</f>
        <v>gmail.com</v>
      </c>
    </row>
    <row r="222" spans="3:20" x14ac:dyDescent="0.45">
      <c r="C222" t="s">
        <v>3926</v>
      </c>
      <c r="D222" t="s">
        <v>3927</v>
      </c>
      <c r="E222" t="s">
        <v>3928</v>
      </c>
      <c r="F222" t="s">
        <v>3929</v>
      </c>
      <c r="G222" t="s">
        <v>3930</v>
      </c>
      <c r="H222" t="s">
        <v>2550</v>
      </c>
      <c r="I222" t="s">
        <v>2287</v>
      </c>
      <c r="J222">
        <v>32803</v>
      </c>
      <c r="K222" t="s">
        <v>3931</v>
      </c>
      <c r="L222" t="s">
        <v>3932</v>
      </c>
      <c r="M222" t="s">
        <v>3933</v>
      </c>
      <c r="N222" t="s">
        <v>3934</v>
      </c>
      <c r="O222" t="str">
        <f>LEFT(Table32[[#This Row],[phone2]],3)</f>
        <v>407</v>
      </c>
      <c r="P222" t="str">
        <f>CONCATENATE(Table32[[#This Row],[first_name]],"  ",Table32[[#This Row],[last_name]])</f>
        <v>Avery  Steier</v>
      </c>
      <c r="Q222">
        <f>LEN(Table32[[#This Row],[email]])</f>
        <v>13</v>
      </c>
      <c r="R222">
        <f>FIND("@",Table32[[#This Row],[email]],1)</f>
        <v>6</v>
      </c>
      <c r="S222">
        <f t="shared" si="3"/>
        <v>7</v>
      </c>
      <c r="T222" t="str">
        <f>RIGHT(Table32[[#This Row],[email]],Table32[[#This Row],[Dom len]])</f>
        <v>cox.net</v>
      </c>
    </row>
    <row r="223" spans="3:20" x14ac:dyDescent="0.45">
      <c r="C223" t="s">
        <v>3935</v>
      </c>
      <c r="D223" t="s">
        <v>3936</v>
      </c>
      <c r="E223" t="s">
        <v>3937</v>
      </c>
      <c r="F223" t="s">
        <v>3938</v>
      </c>
      <c r="G223" t="s">
        <v>3939</v>
      </c>
      <c r="H223" t="s">
        <v>3940</v>
      </c>
      <c r="I223" t="s">
        <v>1924</v>
      </c>
      <c r="J223">
        <v>92025</v>
      </c>
      <c r="K223" t="s">
        <v>3941</v>
      </c>
      <c r="L223" t="s">
        <v>3942</v>
      </c>
      <c r="M223" t="s">
        <v>3943</v>
      </c>
      <c r="N223" t="s">
        <v>3944</v>
      </c>
      <c r="O223" t="str">
        <f>LEFT(Table32[[#This Row],[phone2]],3)</f>
        <v>760</v>
      </c>
      <c r="P223" t="str">
        <f>CONCATENATE(Table32[[#This Row],[first_name]],"  ",Table32[[#This Row],[last_name]])</f>
        <v>Cristy  Lother</v>
      </c>
      <c r="Q223">
        <f>LEN(Table32[[#This Row],[email]])</f>
        <v>17</v>
      </c>
      <c r="R223">
        <f>FIND("@",Table32[[#This Row],[email]],1)</f>
        <v>7</v>
      </c>
      <c r="S223">
        <f t="shared" si="3"/>
        <v>10</v>
      </c>
      <c r="T223" t="str">
        <f>RIGHT(Table32[[#This Row],[email]],Table32[[#This Row],[Dom len]])</f>
        <v>lother.com</v>
      </c>
    </row>
    <row r="224" spans="3:20" x14ac:dyDescent="0.45">
      <c r="C224" t="s">
        <v>3945</v>
      </c>
      <c r="D224" t="s">
        <v>3946</v>
      </c>
      <c r="E224" t="s">
        <v>3947</v>
      </c>
      <c r="F224" t="s">
        <v>3948</v>
      </c>
      <c r="G224" t="s">
        <v>3949</v>
      </c>
      <c r="H224" t="s">
        <v>2904</v>
      </c>
      <c r="I224" t="s">
        <v>2317</v>
      </c>
      <c r="J224">
        <v>1581</v>
      </c>
      <c r="K224" t="s">
        <v>3950</v>
      </c>
      <c r="L224" t="s">
        <v>3951</v>
      </c>
      <c r="M224" t="s">
        <v>3952</v>
      </c>
      <c r="N224" t="s">
        <v>3953</v>
      </c>
      <c r="O224" t="str">
        <f>LEFT(Table32[[#This Row],[phone2]],3)</f>
        <v>508</v>
      </c>
      <c r="P224" t="str">
        <f>CONCATENATE(Table32[[#This Row],[first_name]],"  ",Table32[[#This Row],[last_name]])</f>
        <v>Nicolette  Brossart</v>
      </c>
      <c r="Q224">
        <f>LEN(Table32[[#This Row],[email]])</f>
        <v>31</v>
      </c>
      <c r="R224">
        <f>FIND("@",Table32[[#This Row],[email]],1)</f>
        <v>19</v>
      </c>
      <c r="S224">
        <f t="shared" si="3"/>
        <v>12</v>
      </c>
      <c r="T224" t="str">
        <f>RIGHT(Table32[[#This Row],[email]],Table32[[#This Row],[Dom len]])</f>
        <v>brossart.com</v>
      </c>
    </row>
    <row r="225" spans="3:20" x14ac:dyDescent="0.45">
      <c r="C225" t="s">
        <v>3954</v>
      </c>
      <c r="D225" t="s">
        <v>3955</v>
      </c>
      <c r="E225" t="s">
        <v>3956</v>
      </c>
      <c r="F225" t="s">
        <v>3957</v>
      </c>
      <c r="G225" t="s">
        <v>2148</v>
      </c>
      <c r="H225" t="s">
        <v>986</v>
      </c>
      <c r="I225" t="s">
        <v>2000</v>
      </c>
      <c r="J225">
        <v>77301</v>
      </c>
      <c r="K225" t="s">
        <v>3958</v>
      </c>
      <c r="L225" t="s">
        <v>3959</v>
      </c>
      <c r="M225" t="s">
        <v>3960</v>
      </c>
      <c r="N225" t="s">
        <v>3961</v>
      </c>
      <c r="O225" t="str">
        <f>LEFT(Table32[[#This Row],[phone2]],3)</f>
        <v>936</v>
      </c>
      <c r="P225" t="str">
        <f>CONCATENATE(Table32[[#This Row],[first_name]],"  ",Table32[[#This Row],[last_name]])</f>
        <v>Tracey  Modzelewski</v>
      </c>
      <c r="Q225">
        <f>LEN(Table32[[#This Row],[email]])</f>
        <v>18</v>
      </c>
      <c r="R225">
        <f>FIND("@",Table32[[#This Row],[email]],1)</f>
        <v>7</v>
      </c>
      <c r="S225">
        <f t="shared" si="3"/>
        <v>11</v>
      </c>
      <c r="T225" t="str">
        <f>RIGHT(Table32[[#This Row],[email]],Table32[[#This Row],[Dom len]])</f>
        <v>hotmail.com</v>
      </c>
    </row>
    <row r="226" spans="3:20" x14ac:dyDescent="0.45">
      <c r="C226" t="s">
        <v>3962</v>
      </c>
      <c r="D226" t="s">
        <v>3963</v>
      </c>
      <c r="E226" t="s">
        <v>3964</v>
      </c>
      <c r="F226" t="s">
        <v>3965</v>
      </c>
      <c r="G226" t="s">
        <v>2032</v>
      </c>
      <c r="H226" t="s">
        <v>2032</v>
      </c>
      <c r="I226" t="s">
        <v>2033</v>
      </c>
      <c r="J226">
        <v>53226</v>
      </c>
      <c r="K226" t="s">
        <v>3966</v>
      </c>
      <c r="L226" t="s">
        <v>3967</v>
      </c>
      <c r="M226" t="s">
        <v>3968</v>
      </c>
      <c r="N226" t="s">
        <v>3969</v>
      </c>
      <c r="O226" t="str">
        <f>LEFT(Table32[[#This Row],[phone2]],3)</f>
        <v>414</v>
      </c>
      <c r="P226" t="str">
        <f>CONCATENATE(Table32[[#This Row],[first_name]],"  ",Table32[[#This Row],[last_name]])</f>
        <v>Virgina  Tegarden</v>
      </c>
      <c r="Q226">
        <f>LEN(Table32[[#This Row],[email]])</f>
        <v>29</v>
      </c>
      <c r="R226">
        <f>FIND("@",Table32[[#This Row],[email]],1)</f>
        <v>17</v>
      </c>
      <c r="S226">
        <f t="shared" si="3"/>
        <v>12</v>
      </c>
      <c r="T226" t="str">
        <f>RIGHT(Table32[[#This Row],[email]],Table32[[#This Row],[Dom len]])</f>
        <v>tegarden.com</v>
      </c>
    </row>
    <row r="227" spans="3:20" x14ac:dyDescent="0.45">
      <c r="C227" t="s">
        <v>3970</v>
      </c>
      <c r="D227" t="s">
        <v>3971</v>
      </c>
      <c r="E227" t="s">
        <v>3972</v>
      </c>
      <c r="F227" t="s">
        <v>3973</v>
      </c>
      <c r="G227" t="s">
        <v>3974</v>
      </c>
      <c r="H227" t="s">
        <v>1978</v>
      </c>
      <c r="I227" t="s">
        <v>1924</v>
      </c>
      <c r="J227">
        <v>91731</v>
      </c>
      <c r="K227" t="s">
        <v>3975</v>
      </c>
      <c r="L227" t="s">
        <v>3976</v>
      </c>
      <c r="M227" t="s">
        <v>3977</v>
      </c>
      <c r="N227" t="s">
        <v>3978</v>
      </c>
      <c r="O227" t="str">
        <f>LEFT(Table32[[#This Row],[phone2]],3)</f>
        <v>626</v>
      </c>
      <c r="P227" t="str">
        <f>CONCATENATE(Table32[[#This Row],[first_name]],"  ",Table32[[#This Row],[last_name]])</f>
        <v>Tiera  Frankel</v>
      </c>
      <c r="Q227">
        <f>LEN(Table32[[#This Row],[email]])</f>
        <v>16</v>
      </c>
      <c r="R227">
        <f>FIND("@",Table32[[#This Row],[email]],1)</f>
        <v>9</v>
      </c>
      <c r="S227">
        <f t="shared" si="3"/>
        <v>7</v>
      </c>
      <c r="T227" t="str">
        <f>RIGHT(Table32[[#This Row],[email]],Table32[[#This Row],[Dom len]])</f>
        <v>aol.com</v>
      </c>
    </row>
    <row r="228" spans="3:20" x14ac:dyDescent="0.45">
      <c r="C228" t="s">
        <v>3979</v>
      </c>
      <c r="D228" t="s">
        <v>3980</v>
      </c>
      <c r="E228" t="s">
        <v>3981</v>
      </c>
      <c r="F228" t="s">
        <v>3982</v>
      </c>
      <c r="G228" t="s">
        <v>3983</v>
      </c>
      <c r="H228" t="s">
        <v>3518</v>
      </c>
      <c r="I228" t="s">
        <v>1969</v>
      </c>
      <c r="J228">
        <v>10701</v>
      </c>
      <c r="K228" t="s">
        <v>3984</v>
      </c>
      <c r="L228" t="s">
        <v>3985</v>
      </c>
      <c r="M228" t="s">
        <v>3986</v>
      </c>
      <c r="N228" t="s">
        <v>3987</v>
      </c>
      <c r="O228" t="str">
        <f>LEFT(Table32[[#This Row],[phone2]],3)</f>
        <v>914</v>
      </c>
      <c r="P228" t="str">
        <f>CONCATENATE(Table32[[#This Row],[first_name]],"  ",Table32[[#This Row],[last_name]])</f>
        <v>Alaine  Bergesen</v>
      </c>
      <c r="Q228">
        <f>LEN(Table32[[#This Row],[email]])</f>
        <v>23</v>
      </c>
      <c r="R228">
        <f>FIND("@",Table32[[#This Row],[email]],1)</f>
        <v>16</v>
      </c>
      <c r="S228">
        <f t="shared" si="3"/>
        <v>7</v>
      </c>
      <c r="T228" t="str">
        <f>RIGHT(Table32[[#This Row],[email]],Table32[[#This Row],[Dom len]])</f>
        <v>cox.net</v>
      </c>
    </row>
    <row r="229" spans="3:20" x14ac:dyDescent="0.45">
      <c r="C229" t="s">
        <v>3988</v>
      </c>
      <c r="D229" t="s">
        <v>3989</v>
      </c>
      <c r="E229" t="s">
        <v>3990</v>
      </c>
      <c r="F229" t="s">
        <v>3991</v>
      </c>
      <c r="G229" t="s">
        <v>2080</v>
      </c>
      <c r="H229" t="s">
        <v>2080</v>
      </c>
      <c r="I229" t="s">
        <v>2000</v>
      </c>
      <c r="J229">
        <v>75227</v>
      </c>
      <c r="K229" t="s">
        <v>3992</v>
      </c>
      <c r="L229" t="s">
        <v>3993</v>
      </c>
      <c r="M229" t="s">
        <v>3994</v>
      </c>
      <c r="N229" t="s">
        <v>3995</v>
      </c>
      <c r="O229" t="str">
        <f>LEFT(Table32[[#This Row],[phone2]],3)</f>
        <v>214</v>
      </c>
      <c r="P229" t="str">
        <f>CONCATENATE(Table32[[#This Row],[first_name]],"  ",Table32[[#This Row],[last_name]])</f>
        <v>Earleen  Mai</v>
      </c>
      <c r="Q229">
        <f>LEN(Table32[[#This Row],[email]])</f>
        <v>19</v>
      </c>
      <c r="R229">
        <f>FIND("@",Table32[[#This Row],[email]],1)</f>
        <v>12</v>
      </c>
      <c r="S229">
        <f t="shared" si="3"/>
        <v>7</v>
      </c>
      <c r="T229" t="str">
        <f>RIGHT(Table32[[#This Row],[email]],Table32[[#This Row],[Dom len]])</f>
        <v>cox.net</v>
      </c>
    </row>
    <row r="230" spans="3:20" hidden="1" x14ac:dyDescent="0.45">
      <c r="C230" t="s">
        <v>3996</v>
      </c>
      <c r="D230" t="s">
        <v>3997</v>
      </c>
      <c r="E230" t="s">
        <v>3998</v>
      </c>
      <c r="F230" t="s">
        <v>3999</v>
      </c>
      <c r="G230" t="s">
        <v>4000</v>
      </c>
      <c r="H230" t="s">
        <v>4001</v>
      </c>
      <c r="I230" t="s">
        <v>971</v>
      </c>
      <c r="J230" t="s">
        <v>4002</v>
      </c>
      <c r="K230">
        <v>39530</v>
      </c>
      <c r="L230" t="s">
        <v>4003</v>
      </c>
      <c r="M230" t="s">
        <v>4004</v>
      </c>
      <c r="N230" t="s">
        <v>4005</v>
      </c>
      <c r="O230" t="str">
        <f>LEFT(Table32[[#This Row],[phone2]],3)</f>
        <v>228</v>
      </c>
      <c r="P230" t="str">
        <f>CONCATENATE(Table32[[#This Row],[first_name]],"  ",Table32[[#This Row],[last_name]])</f>
        <v>Leonida  Gobern</v>
      </c>
      <c r="Q230">
        <f>LEN(Table32[[#This Row],[email]])</f>
        <v>12</v>
      </c>
      <c r="R230" t="e">
        <f>FIND("@",Table32[[#This Row],[email]],1)</f>
        <v>#VALUE!</v>
      </c>
      <c r="S230" t="e">
        <f t="shared" si="3"/>
        <v>#VALUE!</v>
      </c>
      <c r="T230" t="e">
        <f>RIGHT(Table32[[#This Row],[email]],Table32[[#This Row],[Dom len]])</f>
        <v>#VALUE!</v>
      </c>
    </row>
    <row r="231" spans="3:20" hidden="1" x14ac:dyDescent="0.45">
      <c r="C231" t="s">
        <v>4007</v>
      </c>
      <c r="D231" t="s">
        <v>4008</v>
      </c>
      <c r="E231" t="s">
        <v>4009</v>
      </c>
      <c r="F231" t="s">
        <v>4010</v>
      </c>
      <c r="G231" t="s">
        <v>4011</v>
      </c>
      <c r="H231" t="s">
        <v>2285</v>
      </c>
      <c r="I231" t="s">
        <v>2286</v>
      </c>
      <c r="J231" t="s">
        <v>2287</v>
      </c>
      <c r="K231">
        <v>33134</v>
      </c>
      <c r="L231" t="s">
        <v>4012</v>
      </c>
      <c r="M231" t="s">
        <v>4013</v>
      </c>
      <c r="N231" t="s">
        <v>4014</v>
      </c>
      <c r="O231" t="str">
        <f>LEFT(Table32[[#This Row],[phone2]],3)</f>
        <v>305</v>
      </c>
      <c r="P231" t="str">
        <f>CONCATENATE(Table32[[#This Row],[first_name]],"  ",Table32[[#This Row],[last_name]])</f>
        <v>Ressie  Auffrey</v>
      </c>
      <c r="Q231">
        <f>LEN(Table32[[#This Row],[email]])</f>
        <v>12</v>
      </c>
      <c r="R231" t="e">
        <f>FIND("@",Table32[[#This Row],[email]],1)</f>
        <v>#VALUE!</v>
      </c>
      <c r="S231" t="e">
        <f t="shared" si="3"/>
        <v>#VALUE!</v>
      </c>
      <c r="T231" t="e">
        <f>RIGHT(Table32[[#This Row],[email]],Table32[[#This Row],[Dom len]])</f>
        <v>#VALUE!</v>
      </c>
    </row>
    <row r="232" spans="3:20" x14ac:dyDescent="0.45">
      <c r="C232" t="s">
        <v>4016</v>
      </c>
      <c r="D232" t="s">
        <v>4017</v>
      </c>
      <c r="E232" t="s">
        <v>4018</v>
      </c>
      <c r="F232" t="s">
        <v>4019</v>
      </c>
      <c r="G232" t="s">
        <v>2139</v>
      </c>
      <c r="H232" t="s">
        <v>2139</v>
      </c>
      <c r="I232" t="s">
        <v>1969</v>
      </c>
      <c r="J232">
        <v>10048</v>
      </c>
      <c r="K232" t="s">
        <v>4020</v>
      </c>
      <c r="L232" t="s">
        <v>4021</v>
      </c>
      <c r="M232" t="s">
        <v>4022</v>
      </c>
      <c r="N232" t="s">
        <v>4023</v>
      </c>
      <c r="O232" t="str">
        <f>LEFT(Table32[[#This Row],[phone2]],3)</f>
        <v>212</v>
      </c>
      <c r="P232" t="str">
        <f>CONCATENATE(Table32[[#This Row],[first_name]],"  ",Table32[[#This Row],[last_name]])</f>
        <v>Justine  Mugnolo</v>
      </c>
      <c r="Q232">
        <f>LEN(Table32[[#This Row],[email]])</f>
        <v>18</v>
      </c>
      <c r="R232">
        <f>FIND("@",Table32[[#This Row],[email]],1)</f>
        <v>9</v>
      </c>
      <c r="S232">
        <f t="shared" si="3"/>
        <v>9</v>
      </c>
      <c r="T232" t="str">
        <f>RIGHT(Table32[[#This Row],[email]],Table32[[#This Row],[Dom len]])</f>
        <v>yahoo.com</v>
      </c>
    </row>
    <row r="233" spans="3:20" x14ac:dyDescent="0.45">
      <c r="C233" t="s">
        <v>4024</v>
      </c>
      <c r="D233" t="s">
        <v>4025</v>
      </c>
      <c r="E233" t="s">
        <v>4026</v>
      </c>
      <c r="F233" t="s">
        <v>4027</v>
      </c>
      <c r="G233" t="s">
        <v>3386</v>
      </c>
      <c r="H233" t="s">
        <v>2179</v>
      </c>
      <c r="I233" t="s">
        <v>1874</v>
      </c>
      <c r="J233">
        <v>7446</v>
      </c>
      <c r="K233" t="s">
        <v>4028</v>
      </c>
      <c r="L233" t="s">
        <v>4029</v>
      </c>
      <c r="M233" t="s">
        <v>4030</v>
      </c>
      <c r="N233" t="s">
        <v>4031</v>
      </c>
      <c r="O233" t="str">
        <f>LEFT(Table32[[#This Row],[phone2]],3)</f>
        <v>201</v>
      </c>
      <c r="P233" t="str">
        <f>CONCATENATE(Table32[[#This Row],[first_name]],"  ",Table32[[#This Row],[last_name]])</f>
        <v>Eladia  Saulter</v>
      </c>
      <c r="Q233">
        <f>LEN(Table32[[#This Row],[email]])</f>
        <v>18</v>
      </c>
      <c r="R233">
        <f>FIND("@",Table32[[#This Row],[email]],1)</f>
        <v>7</v>
      </c>
      <c r="S233">
        <f t="shared" si="3"/>
        <v>11</v>
      </c>
      <c r="T233" t="str">
        <f>RIGHT(Table32[[#This Row],[email]],Table32[[#This Row],[Dom len]])</f>
        <v>saulter.com</v>
      </c>
    </row>
    <row r="234" spans="3:20" x14ac:dyDescent="0.45">
      <c r="C234" t="s">
        <v>4032</v>
      </c>
      <c r="D234" t="s">
        <v>4033</v>
      </c>
      <c r="E234" t="s">
        <v>4034</v>
      </c>
      <c r="F234" t="s">
        <v>4035</v>
      </c>
      <c r="G234" t="s">
        <v>4036</v>
      </c>
      <c r="H234" t="s">
        <v>4037</v>
      </c>
      <c r="I234" t="s">
        <v>1862</v>
      </c>
      <c r="J234">
        <v>48103</v>
      </c>
      <c r="K234" t="s">
        <v>4038</v>
      </c>
      <c r="L234" t="s">
        <v>4039</v>
      </c>
      <c r="M234" t="s">
        <v>4040</v>
      </c>
      <c r="N234" t="s">
        <v>4041</v>
      </c>
      <c r="O234" t="str">
        <f>LEFT(Table32[[#This Row],[phone2]],3)</f>
        <v>734</v>
      </c>
      <c r="P234" t="str">
        <f>CONCATENATE(Table32[[#This Row],[first_name]],"  ",Table32[[#This Row],[last_name]])</f>
        <v>Chaya  Malvin</v>
      </c>
      <c r="Q234">
        <f>LEN(Table32[[#This Row],[email]])</f>
        <v>16</v>
      </c>
      <c r="R234">
        <f>FIND("@",Table32[[#This Row],[email]],1)</f>
        <v>6</v>
      </c>
      <c r="S234">
        <f t="shared" si="3"/>
        <v>10</v>
      </c>
      <c r="T234" t="str">
        <f>RIGHT(Table32[[#This Row],[email]],Table32[[#This Row],[Dom len]])</f>
        <v>malvin.com</v>
      </c>
    </row>
    <row r="235" spans="3:20" x14ac:dyDescent="0.45">
      <c r="C235" t="s">
        <v>4042</v>
      </c>
      <c r="D235" t="s">
        <v>4043</v>
      </c>
      <c r="E235" t="s">
        <v>4044</v>
      </c>
      <c r="F235" t="s">
        <v>4045</v>
      </c>
      <c r="G235" t="s">
        <v>4046</v>
      </c>
      <c r="H235" t="s">
        <v>1968</v>
      </c>
      <c r="I235" t="s">
        <v>1969</v>
      </c>
      <c r="J235">
        <v>11729</v>
      </c>
      <c r="K235" t="s">
        <v>4047</v>
      </c>
      <c r="L235" t="s">
        <v>4048</v>
      </c>
      <c r="M235" t="s">
        <v>4049</v>
      </c>
      <c r="N235" t="s">
        <v>4050</v>
      </c>
      <c r="O235" t="str">
        <f>LEFT(Table32[[#This Row],[phone2]],3)</f>
        <v>631</v>
      </c>
      <c r="P235" t="str">
        <f>CONCATENATE(Table32[[#This Row],[first_name]],"  ",Table32[[#This Row],[last_name]])</f>
        <v>Gwenn  Suffield</v>
      </c>
      <c r="Q235">
        <f>LEN(Table32[[#This Row],[email]])</f>
        <v>27</v>
      </c>
      <c r="R235">
        <f>FIND("@",Table32[[#This Row],[email]],1)</f>
        <v>15</v>
      </c>
      <c r="S235">
        <f t="shared" si="3"/>
        <v>12</v>
      </c>
      <c r="T235" t="str">
        <f>RIGHT(Table32[[#This Row],[email]],Table32[[#This Row],[Dom len]])</f>
        <v>suffield.org</v>
      </c>
    </row>
    <row r="236" spans="3:20" x14ac:dyDescent="0.45">
      <c r="C236" t="s">
        <v>4051</v>
      </c>
      <c r="D236" t="s">
        <v>4052</v>
      </c>
      <c r="E236" t="s">
        <v>4053</v>
      </c>
      <c r="F236" t="s">
        <v>4054</v>
      </c>
      <c r="G236" t="s">
        <v>4055</v>
      </c>
      <c r="H236" t="s">
        <v>4056</v>
      </c>
      <c r="I236" t="s">
        <v>1894</v>
      </c>
      <c r="J236">
        <v>44707</v>
      </c>
      <c r="K236" t="s">
        <v>4057</v>
      </c>
      <c r="L236" t="s">
        <v>4058</v>
      </c>
      <c r="M236" t="s">
        <v>4059</v>
      </c>
      <c r="N236" t="s">
        <v>4060</v>
      </c>
      <c r="O236" t="str">
        <f>LEFT(Table32[[#This Row],[phone2]],3)</f>
        <v>330</v>
      </c>
      <c r="P236" t="str">
        <f>CONCATENATE(Table32[[#This Row],[first_name]],"  ",Table32[[#This Row],[last_name]])</f>
        <v>Salena  Karpel</v>
      </c>
      <c r="Q236">
        <f>LEN(Table32[[#This Row],[email]])</f>
        <v>15</v>
      </c>
      <c r="R236">
        <f>FIND("@",Table32[[#This Row],[email]],1)</f>
        <v>8</v>
      </c>
      <c r="S236">
        <f t="shared" si="3"/>
        <v>7</v>
      </c>
      <c r="T236" t="str">
        <f>RIGHT(Table32[[#This Row],[email]],Table32[[#This Row],[Dom len]])</f>
        <v>cox.net</v>
      </c>
    </row>
    <row r="237" spans="3:20" x14ac:dyDescent="0.45">
      <c r="C237" t="s">
        <v>4061</v>
      </c>
      <c r="D237" t="s">
        <v>4062</v>
      </c>
      <c r="E237" t="s">
        <v>4063</v>
      </c>
      <c r="F237" t="s">
        <v>4064</v>
      </c>
      <c r="G237" t="s">
        <v>4065</v>
      </c>
      <c r="H237" t="s">
        <v>4065</v>
      </c>
      <c r="I237" t="s">
        <v>4066</v>
      </c>
      <c r="J237">
        <v>6511</v>
      </c>
      <c r="K237" t="s">
        <v>4067</v>
      </c>
      <c r="L237" t="s">
        <v>4068</v>
      </c>
      <c r="M237" t="s">
        <v>4069</v>
      </c>
      <c r="N237" t="s">
        <v>4070</v>
      </c>
      <c r="O237" t="str">
        <f>LEFT(Table32[[#This Row],[phone2]],3)</f>
        <v>203</v>
      </c>
      <c r="P237" t="str">
        <f>CONCATENATE(Table32[[#This Row],[first_name]],"  ",Table32[[#This Row],[last_name]])</f>
        <v>Yoko  Fishburne</v>
      </c>
      <c r="Q237">
        <f>LEN(Table32[[#This Row],[email]])</f>
        <v>18</v>
      </c>
      <c r="R237">
        <f>FIND("@",Table32[[#This Row],[email]],1)</f>
        <v>5</v>
      </c>
      <c r="S237">
        <f t="shared" si="3"/>
        <v>13</v>
      </c>
      <c r="T237" t="str">
        <f>RIGHT(Table32[[#This Row],[email]],Table32[[#This Row],[Dom len]])</f>
        <v>fishburne.com</v>
      </c>
    </row>
    <row r="238" spans="3:20" hidden="1" x14ac:dyDescent="0.45">
      <c r="C238" t="s">
        <v>4071</v>
      </c>
      <c r="D238" t="s">
        <v>4072</v>
      </c>
      <c r="E238" t="s">
        <v>4073</v>
      </c>
      <c r="F238" t="s">
        <v>4074</v>
      </c>
      <c r="G238" t="s">
        <v>4075</v>
      </c>
      <c r="H238" t="s">
        <v>2810</v>
      </c>
      <c r="I238" t="s">
        <v>4076</v>
      </c>
      <c r="J238" t="s">
        <v>2811</v>
      </c>
      <c r="K238">
        <v>22030</v>
      </c>
      <c r="L238" t="s">
        <v>4077</v>
      </c>
      <c r="M238" t="s">
        <v>4078</v>
      </c>
      <c r="N238" t="s">
        <v>4079</v>
      </c>
      <c r="O238" t="str">
        <f>LEFT(Table32[[#This Row],[phone2]],3)</f>
        <v>703</v>
      </c>
      <c r="P238" t="str">
        <f>CONCATENATE(Table32[[#This Row],[first_name]],"  ",Table32[[#This Row],[last_name]])</f>
        <v>Taryn  Moyd</v>
      </c>
      <c r="Q238">
        <f>LEN(Table32[[#This Row],[email]])</f>
        <v>12</v>
      </c>
      <c r="R238" t="e">
        <f>FIND("@",Table32[[#This Row],[email]],1)</f>
        <v>#VALUE!</v>
      </c>
      <c r="S238" t="e">
        <f t="shared" si="3"/>
        <v>#VALUE!</v>
      </c>
      <c r="T238" t="e">
        <f>RIGHT(Table32[[#This Row],[email]],Table32[[#This Row],[Dom len]])</f>
        <v>#VALUE!</v>
      </c>
    </row>
    <row r="239" spans="3:20" x14ac:dyDescent="0.45">
      <c r="C239" t="s">
        <v>4081</v>
      </c>
      <c r="D239" t="s">
        <v>4082</v>
      </c>
      <c r="E239" t="s">
        <v>4083</v>
      </c>
      <c r="F239" t="s">
        <v>4084</v>
      </c>
      <c r="G239" t="s">
        <v>4085</v>
      </c>
      <c r="H239" t="s">
        <v>2099</v>
      </c>
      <c r="I239" t="s">
        <v>2317</v>
      </c>
      <c r="J239">
        <v>1887</v>
      </c>
      <c r="K239" t="s">
        <v>4086</v>
      </c>
      <c r="L239" t="s">
        <v>4087</v>
      </c>
      <c r="M239" t="s">
        <v>4088</v>
      </c>
      <c r="N239" t="s">
        <v>4089</v>
      </c>
      <c r="O239" t="str">
        <f>LEFT(Table32[[#This Row],[phone2]],3)</f>
        <v>978</v>
      </c>
      <c r="P239" t="str">
        <f>CONCATENATE(Table32[[#This Row],[first_name]],"  ",Table32[[#This Row],[last_name]])</f>
        <v>Katina  Polidori</v>
      </c>
      <c r="Q239">
        <f>LEN(Table32[[#This Row],[email]])</f>
        <v>23</v>
      </c>
      <c r="R239">
        <f>FIND("@",Table32[[#This Row],[email]],1)</f>
        <v>16</v>
      </c>
      <c r="S239">
        <f t="shared" si="3"/>
        <v>7</v>
      </c>
      <c r="T239" t="str">
        <f>RIGHT(Table32[[#This Row],[email]],Table32[[#This Row],[Dom len]])</f>
        <v>aol.com</v>
      </c>
    </row>
    <row r="240" spans="3:20" x14ac:dyDescent="0.45">
      <c r="C240" t="s">
        <v>4090</v>
      </c>
      <c r="D240" t="s">
        <v>4091</v>
      </c>
      <c r="E240" t="s">
        <v>4092</v>
      </c>
      <c r="F240" t="s">
        <v>4093</v>
      </c>
      <c r="G240" t="s">
        <v>4094</v>
      </c>
      <c r="H240" t="s">
        <v>829</v>
      </c>
      <c r="I240" t="s">
        <v>1894</v>
      </c>
      <c r="J240">
        <v>43613</v>
      </c>
      <c r="K240" t="s">
        <v>4095</v>
      </c>
      <c r="L240" t="s">
        <v>4096</v>
      </c>
      <c r="M240" t="s">
        <v>4097</v>
      </c>
      <c r="N240" t="s">
        <v>4098</v>
      </c>
      <c r="O240" t="str">
        <f>LEFT(Table32[[#This Row],[phone2]],3)</f>
        <v>419</v>
      </c>
      <c r="P240" t="str">
        <f>CONCATENATE(Table32[[#This Row],[first_name]],"  ",Table32[[#This Row],[last_name]])</f>
        <v>Rickie  Plumer</v>
      </c>
      <c r="Q240">
        <f>LEN(Table32[[#This Row],[email]])</f>
        <v>21</v>
      </c>
      <c r="R240">
        <f>FIND("@",Table32[[#This Row],[email]],1)</f>
        <v>14</v>
      </c>
      <c r="S240">
        <f t="shared" si="3"/>
        <v>7</v>
      </c>
      <c r="T240" t="str">
        <f>RIGHT(Table32[[#This Row],[email]],Table32[[#This Row],[Dom len]])</f>
        <v>aol.com</v>
      </c>
    </row>
    <row r="241" spans="3:20" hidden="1" x14ac:dyDescent="0.45">
      <c r="C241" t="s">
        <v>4099</v>
      </c>
      <c r="D241" t="s">
        <v>4100</v>
      </c>
      <c r="E241" t="s">
        <v>4101</v>
      </c>
      <c r="F241" t="s">
        <v>4102</v>
      </c>
      <c r="G241" t="s">
        <v>4103</v>
      </c>
      <c r="H241" t="s">
        <v>4104</v>
      </c>
      <c r="I241" t="s">
        <v>4105</v>
      </c>
      <c r="J241" t="s">
        <v>3884</v>
      </c>
      <c r="K241">
        <v>98409</v>
      </c>
      <c r="L241" t="s">
        <v>4106</v>
      </c>
      <c r="M241" t="s">
        <v>4107</v>
      </c>
      <c r="N241" t="s">
        <v>4108</v>
      </c>
      <c r="O241" t="str">
        <f>LEFT(Table32[[#This Row],[phone2]],3)</f>
        <v>253</v>
      </c>
      <c r="P241" t="str">
        <f>CONCATENATE(Table32[[#This Row],[first_name]],"  ",Table32[[#This Row],[last_name]])</f>
        <v>Alex  Loader</v>
      </c>
      <c r="Q241">
        <f>LEN(Table32[[#This Row],[email]])</f>
        <v>12</v>
      </c>
      <c r="R241" t="e">
        <f>FIND("@",Table32[[#This Row],[email]],1)</f>
        <v>#VALUE!</v>
      </c>
      <c r="S241" t="e">
        <f t="shared" si="3"/>
        <v>#VALUE!</v>
      </c>
      <c r="T241" t="e">
        <f>RIGHT(Table32[[#This Row],[email]],Table32[[#This Row],[Dom len]])</f>
        <v>#VALUE!</v>
      </c>
    </row>
    <row r="242" spans="3:20" x14ac:dyDescent="0.45">
      <c r="C242" t="s">
        <v>4110</v>
      </c>
      <c r="D242" t="s">
        <v>4111</v>
      </c>
      <c r="E242" t="s">
        <v>4112</v>
      </c>
      <c r="F242" t="s">
        <v>4113</v>
      </c>
      <c r="G242" t="s">
        <v>4114</v>
      </c>
      <c r="H242" t="s">
        <v>4115</v>
      </c>
      <c r="I242" t="s">
        <v>1924</v>
      </c>
      <c r="J242">
        <v>95661</v>
      </c>
      <c r="K242" t="s">
        <v>4116</v>
      </c>
      <c r="L242" t="s">
        <v>4117</v>
      </c>
      <c r="M242" t="s">
        <v>4118</v>
      </c>
      <c r="N242" t="s">
        <v>4119</v>
      </c>
      <c r="O242" t="str">
        <f>LEFT(Table32[[#This Row],[phone2]],3)</f>
        <v>916</v>
      </c>
      <c r="P242" t="str">
        <f>CONCATENATE(Table32[[#This Row],[first_name]],"  ",Table32[[#This Row],[last_name]])</f>
        <v>Lashon  Vizarro</v>
      </c>
      <c r="Q242">
        <f>LEN(Table32[[#This Row],[email]])</f>
        <v>14</v>
      </c>
      <c r="R242">
        <f>FIND("@",Table32[[#This Row],[email]],1)</f>
        <v>7</v>
      </c>
      <c r="S242">
        <f t="shared" si="3"/>
        <v>7</v>
      </c>
      <c r="T242" t="str">
        <f>RIGHT(Table32[[#This Row],[email]],Table32[[#This Row],[Dom len]])</f>
        <v>aol.com</v>
      </c>
    </row>
    <row r="243" spans="3:20" x14ac:dyDescent="0.45">
      <c r="C243" t="s">
        <v>4120</v>
      </c>
      <c r="D243" t="s">
        <v>4121</v>
      </c>
      <c r="E243" t="s">
        <v>4122</v>
      </c>
      <c r="F243" t="s">
        <v>4123</v>
      </c>
      <c r="G243" t="s">
        <v>3716</v>
      </c>
      <c r="H243" t="s">
        <v>4124</v>
      </c>
      <c r="I243" t="s">
        <v>2800</v>
      </c>
      <c r="J243">
        <v>82501</v>
      </c>
      <c r="K243" t="s">
        <v>4125</v>
      </c>
      <c r="L243" t="s">
        <v>4126</v>
      </c>
      <c r="M243" t="s">
        <v>4127</v>
      </c>
      <c r="N243" t="s">
        <v>4128</v>
      </c>
      <c r="O243" t="str">
        <f>LEFT(Table32[[#This Row],[phone2]],3)</f>
        <v>307</v>
      </c>
      <c r="P243" t="str">
        <f>CONCATENATE(Table32[[#This Row],[first_name]],"  ",Table32[[#This Row],[last_name]])</f>
        <v>Lauran  Burnard</v>
      </c>
      <c r="Q243">
        <f>LEN(Table32[[#This Row],[email]])</f>
        <v>20</v>
      </c>
      <c r="R243">
        <f>FIND("@",Table32[[#This Row],[email]],1)</f>
        <v>9</v>
      </c>
      <c r="S243">
        <f t="shared" si="3"/>
        <v>11</v>
      </c>
      <c r="T243" t="str">
        <f>RIGHT(Table32[[#This Row],[email]],Table32[[#This Row],[Dom len]])</f>
        <v>burnard.com</v>
      </c>
    </row>
    <row r="244" spans="3:20" x14ac:dyDescent="0.45">
      <c r="C244" t="s">
        <v>4129</v>
      </c>
      <c r="D244" t="s">
        <v>4130</v>
      </c>
      <c r="E244" t="s">
        <v>4131</v>
      </c>
      <c r="F244" t="s">
        <v>4132</v>
      </c>
      <c r="G244" t="s">
        <v>2022</v>
      </c>
      <c r="H244" t="s">
        <v>4133</v>
      </c>
      <c r="I244" t="s">
        <v>3745</v>
      </c>
      <c r="J244">
        <v>4864</v>
      </c>
      <c r="K244" t="s">
        <v>4134</v>
      </c>
      <c r="L244" t="s">
        <v>4135</v>
      </c>
      <c r="M244" t="s">
        <v>4136</v>
      </c>
      <c r="N244" t="s">
        <v>4137</v>
      </c>
      <c r="O244" t="str">
        <f>LEFT(Table32[[#This Row],[phone2]],3)</f>
        <v>207</v>
      </c>
      <c r="P244" t="str">
        <f>CONCATENATE(Table32[[#This Row],[first_name]],"  ",Table32[[#This Row],[last_name]])</f>
        <v>Ceola  Setter</v>
      </c>
      <c r="Q244">
        <f>LEN(Table32[[#This Row],[email]])</f>
        <v>23</v>
      </c>
      <c r="R244">
        <f>FIND("@",Table32[[#This Row],[email]],1)</f>
        <v>13</v>
      </c>
      <c r="S244">
        <f t="shared" si="3"/>
        <v>10</v>
      </c>
      <c r="T244" t="str">
        <f>RIGHT(Table32[[#This Row],[email]],Table32[[#This Row],[Dom len]])</f>
        <v>setter.org</v>
      </c>
    </row>
    <row r="245" spans="3:20" hidden="1" x14ac:dyDescent="0.45">
      <c r="C245" t="s">
        <v>4138</v>
      </c>
      <c r="D245" t="s">
        <v>4139</v>
      </c>
      <c r="E245" t="s">
        <v>4140</v>
      </c>
      <c r="F245" t="s">
        <v>4141</v>
      </c>
      <c r="G245" t="s">
        <v>4142</v>
      </c>
      <c r="H245" t="s">
        <v>4143</v>
      </c>
      <c r="I245" t="s">
        <v>4144</v>
      </c>
      <c r="J245" t="s">
        <v>1958</v>
      </c>
      <c r="K245">
        <v>18954</v>
      </c>
      <c r="L245" t="s">
        <v>4145</v>
      </c>
      <c r="M245" t="s">
        <v>4146</v>
      </c>
      <c r="N245" t="s">
        <v>4147</v>
      </c>
      <c r="O245" t="str">
        <f>LEFT(Table32[[#This Row],[phone2]],3)</f>
        <v>215</v>
      </c>
      <c r="P245" t="str">
        <f>CONCATENATE(Table32[[#This Row],[first_name]],"  ",Table32[[#This Row],[last_name]])</f>
        <v>My  Rantanen</v>
      </c>
      <c r="Q245">
        <f>LEN(Table32[[#This Row],[email]])</f>
        <v>12</v>
      </c>
      <c r="R245" t="e">
        <f>FIND("@",Table32[[#This Row],[email]],1)</f>
        <v>#VALUE!</v>
      </c>
      <c r="S245" t="e">
        <f t="shared" si="3"/>
        <v>#VALUE!</v>
      </c>
      <c r="T245" t="e">
        <f>RIGHT(Table32[[#This Row],[email]],Table32[[#This Row],[Dom len]])</f>
        <v>#VALUE!</v>
      </c>
    </row>
    <row r="246" spans="3:20" hidden="1" x14ac:dyDescent="0.45">
      <c r="C246" t="s">
        <v>4149</v>
      </c>
      <c r="D246" t="s">
        <v>4150</v>
      </c>
      <c r="E246" t="s">
        <v>4151</v>
      </c>
      <c r="F246" t="s">
        <v>4152</v>
      </c>
      <c r="G246" t="s">
        <v>4153</v>
      </c>
      <c r="H246" t="s">
        <v>4154</v>
      </c>
      <c r="I246" t="s">
        <v>4155</v>
      </c>
      <c r="J246" t="s">
        <v>2287</v>
      </c>
      <c r="K246">
        <v>33614</v>
      </c>
      <c r="L246" t="s">
        <v>4156</v>
      </c>
      <c r="M246" t="s">
        <v>4157</v>
      </c>
      <c r="N246" t="s">
        <v>4158</v>
      </c>
      <c r="O246" t="str">
        <f>LEFT(Table32[[#This Row],[phone2]],3)</f>
        <v>813</v>
      </c>
      <c r="P246" t="str">
        <f>CONCATENATE(Table32[[#This Row],[first_name]],"  ",Table32[[#This Row],[last_name]])</f>
        <v>Lorrine  Worlds</v>
      </c>
      <c r="Q246">
        <f>LEN(Table32[[#This Row],[email]])</f>
        <v>12</v>
      </c>
      <c r="R246" t="e">
        <f>FIND("@",Table32[[#This Row],[email]],1)</f>
        <v>#VALUE!</v>
      </c>
      <c r="S246" t="e">
        <f t="shared" si="3"/>
        <v>#VALUE!</v>
      </c>
      <c r="T246" t="e">
        <f>RIGHT(Table32[[#This Row],[email]],Table32[[#This Row],[Dom len]])</f>
        <v>#VALUE!</v>
      </c>
    </row>
    <row r="247" spans="3:20" x14ac:dyDescent="0.45">
      <c r="C247" t="s">
        <v>4160</v>
      </c>
      <c r="D247" t="s">
        <v>4161</v>
      </c>
      <c r="E247" t="s">
        <v>4162</v>
      </c>
      <c r="F247" t="s">
        <v>4163</v>
      </c>
      <c r="G247" t="s">
        <v>4164</v>
      </c>
      <c r="H247" t="s">
        <v>3940</v>
      </c>
      <c r="I247" t="s">
        <v>1924</v>
      </c>
      <c r="J247">
        <v>92020</v>
      </c>
      <c r="K247" t="s">
        <v>4165</v>
      </c>
      <c r="L247" t="s">
        <v>4166</v>
      </c>
      <c r="M247" t="s">
        <v>4167</v>
      </c>
      <c r="N247" t="s">
        <v>4168</v>
      </c>
      <c r="O247" t="str">
        <f>LEFT(Table32[[#This Row],[phone2]],3)</f>
        <v>619</v>
      </c>
      <c r="P247" t="str">
        <f>CONCATENATE(Table32[[#This Row],[first_name]],"  ",Table32[[#This Row],[last_name]])</f>
        <v>Peggie  Sturiale</v>
      </c>
      <c r="Q247">
        <f>LEN(Table32[[#This Row],[email]])</f>
        <v>14</v>
      </c>
      <c r="R247">
        <f>FIND("@",Table32[[#This Row],[email]],1)</f>
        <v>7</v>
      </c>
      <c r="S247">
        <f t="shared" si="3"/>
        <v>7</v>
      </c>
      <c r="T247" t="str">
        <f>RIGHT(Table32[[#This Row],[email]],Table32[[#This Row],[Dom len]])</f>
        <v>cox.net</v>
      </c>
    </row>
    <row r="248" spans="3:20" x14ac:dyDescent="0.45">
      <c r="C248" t="s">
        <v>4169</v>
      </c>
      <c r="D248" t="s">
        <v>4170</v>
      </c>
      <c r="E248" t="s">
        <v>4171</v>
      </c>
      <c r="F248" t="s">
        <v>4172</v>
      </c>
      <c r="G248" t="s">
        <v>4173</v>
      </c>
      <c r="H248" t="s">
        <v>4174</v>
      </c>
      <c r="I248" t="s">
        <v>2000</v>
      </c>
      <c r="J248">
        <v>77840</v>
      </c>
      <c r="K248" t="s">
        <v>4175</v>
      </c>
      <c r="L248" t="s">
        <v>4176</v>
      </c>
      <c r="M248" t="s">
        <v>4177</v>
      </c>
      <c r="N248" t="s">
        <v>4178</v>
      </c>
      <c r="O248" t="str">
        <f>LEFT(Table32[[#This Row],[phone2]],3)</f>
        <v>979</v>
      </c>
      <c r="P248" t="str">
        <f>CONCATENATE(Table32[[#This Row],[first_name]],"  ",Table32[[#This Row],[last_name]])</f>
        <v>Marvel  Raymo</v>
      </c>
      <c r="Q248">
        <f>LEN(Table32[[#This Row],[email]])</f>
        <v>16</v>
      </c>
      <c r="R248">
        <f>FIND("@",Table32[[#This Row],[email]],1)</f>
        <v>7</v>
      </c>
      <c r="S248">
        <f t="shared" si="3"/>
        <v>9</v>
      </c>
      <c r="T248" t="str">
        <f>RIGHT(Table32[[#This Row],[email]],Table32[[#This Row],[Dom len]])</f>
        <v>yahoo.com</v>
      </c>
    </row>
    <row r="249" spans="3:20" hidden="1" x14ac:dyDescent="0.45">
      <c r="C249" t="s">
        <v>4179</v>
      </c>
      <c r="D249" t="s">
        <v>4180</v>
      </c>
      <c r="E249" t="s">
        <v>4181</v>
      </c>
      <c r="F249" t="s">
        <v>4182</v>
      </c>
      <c r="G249" t="s">
        <v>4183</v>
      </c>
      <c r="H249" t="s">
        <v>4184</v>
      </c>
      <c r="I249" t="s">
        <v>4185</v>
      </c>
      <c r="J249" t="s">
        <v>1913</v>
      </c>
      <c r="K249">
        <v>60035</v>
      </c>
      <c r="L249" t="s">
        <v>4186</v>
      </c>
      <c r="M249" t="s">
        <v>4187</v>
      </c>
      <c r="N249" t="s">
        <v>4188</v>
      </c>
      <c r="O249" t="str">
        <f>LEFT(Table32[[#This Row],[phone2]],3)</f>
        <v>847</v>
      </c>
      <c r="P249" t="str">
        <f>CONCATENATE(Table32[[#This Row],[first_name]],"  ",Table32[[#This Row],[last_name]])</f>
        <v>Daron  Dinos</v>
      </c>
      <c r="Q249">
        <f>LEN(Table32[[#This Row],[email]])</f>
        <v>12</v>
      </c>
      <c r="R249" t="e">
        <f>FIND("@",Table32[[#This Row],[email]],1)</f>
        <v>#VALUE!</v>
      </c>
      <c r="S249" t="e">
        <f t="shared" si="3"/>
        <v>#VALUE!</v>
      </c>
      <c r="T249" t="e">
        <f>RIGHT(Table32[[#This Row],[email]],Table32[[#This Row],[Dom len]])</f>
        <v>#VALUE!</v>
      </c>
    </row>
    <row r="250" spans="3:20" x14ac:dyDescent="0.45">
      <c r="C250" t="s">
        <v>4190</v>
      </c>
      <c r="D250" t="s">
        <v>4191</v>
      </c>
      <c r="E250" t="s">
        <v>4192</v>
      </c>
      <c r="F250" t="s">
        <v>4193</v>
      </c>
      <c r="G250" t="s">
        <v>3281</v>
      </c>
      <c r="H250" t="s">
        <v>3135</v>
      </c>
      <c r="I250" t="s">
        <v>1874</v>
      </c>
      <c r="J250">
        <v>8401</v>
      </c>
      <c r="K250" t="s">
        <v>4194</v>
      </c>
      <c r="L250" t="s">
        <v>4195</v>
      </c>
      <c r="M250" t="s">
        <v>4196</v>
      </c>
      <c r="N250" t="s">
        <v>4197</v>
      </c>
      <c r="O250" t="str">
        <f>LEFT(Table32[[#This Row],[phone2]],3)</f>
        <v>609</v>
      </c>
      <c r="P250" t="str">
        <f>CONCATENATE(Table32[[#This Row],[first_name]],"  ",Table32[[#This Row],[last_name]])</f>
        <v>An  Fritz</v>
      </c>
      <c r="Q250">
        <f>LEN(Table32[[#This Row],[email]])</f>
        <v>20</v>
      </c>
      <c r="R250">
        <f>FIND("@",Table32[[#This Row],[email]],1)</f>
        <v>9</v>
      </c>
      <c r="S250">
        <f t="shared" si="3"/>
        <v>11</v>
      </c>
      <c r="T250" t="str">
        <f>RIGHT(Table32[[#This Row],[email]],Table32[[#This Row],[Dom len]])</f>
        <v>hotmail.com</v>
      </c>
    </row>
    <row r="251" spans="3:20" x14ac:dyDescent="0.45">
      <c r="C251" t="s">
        <v>4198</v>
      </c>
      <c r="D251" t="s">
        <v>4199</v>
      </c>
      <c r="E251" t="s">
        <v>4200</v>
      </c>
      <c r="F251" t="s">
        <v>4201</v>
      </c>
      <c r="G251" t="s">
        <v>3660</v>
      </c>
      <c r="H251" t="s">
        <v>3661</v>
      </c>
      <c r="I251" t="s">
        <v>1874</v>
      </c>
      <c r="J251">
        <v>8807</v>
      </c>
      <c r="K251" t="s">
        <v>4202</v>
      </c>
      <c r="L251" t="s">
        <v>4203</v>
      </c>
      <c r="M251" t="s">
        <v>4204</v>
      </c>
      <c r="N251" t="s">
        <v>4205</v>
      </c>
      <c r="O251" t="str">
        <f>LEFT(Table32[[#This Row],[phone2]],3)</f>
        <v>908</v>
      </c>
      <c r="P251" t="str">
        <f>CONCATENATE(Table32[[#This Row],[first_name]],"  ",Table32[[#This Row],[last_name]])</f>
        <v>Portia  Stimmel</v>
      </c>
      <c r="Q251">
        <f>LEN(Table32[[#This Row],[email]])</f>
        <v>22</v>
      </c>
      <c r="R251">
        <f>FIND("@",Table32[[#This Row],[email]],1)</f>
        <v>15</v>
      </c>
      <c r="S251">
        <f t="shared" si="3"/>
        <v>7</v>
      </c>
      <c r="T251" t="str">
        <f>RIGHT(Table32[[#This Row],[email]],Table32[[#This Row],[Dom len]])</f>
        <v>aol.com</v>
      </c>
    </row>
    <row r="252" spans="3:20" x14ac:dyDescent="0.45">
      <c r="C252" t="s">
        <v>4206</v>
      </c>
      <c r="D252" t="s">
        <v>4207</v>
      </c>
      <c r="E252" t="s">
        <v>4208</v>
      </c>
      <c r="F252" t="s">
        <v>4209</v>
      </c>
      <c r="G252" t="s">
        <v>4210</v>
      </c>
      <c r="H252" t="s">
        <v>4211</v>
      </c>
      <c r="I252" t="s">
        <v>1969</v>
      </c>
      <c r="J252">
        <v>11226</v>
      </c>
      <c r="K252" t="s">
        <v>4212</v>
      </c>
      <c r="L252" t="s">
        <v>4213</v>
      </c>
      <c r="M252" t="s">
        <v>4214</v>
      </c>
      <c r="N252" t="s">
        <v>4215</v>
      </c>
      <c r="O252" t="str">
        <f>LEFT(Table32[[#This Row],[phone2]],3)</f>
        <v>718</v>
      </c>
      <c r="P252" t="str">
        <f>CONCATENATE(Table32[[#This Row],[first_name]],"  ",Table32[[#This Row],[last_name]])</f>
        <v>Rhea  Aredondo</v>
      </c>
      <c r="Q252">
        <f>LEN(Table32[[#This Row],[email]])</f>
        <v>21</v>
      </c>
      <c r="R252">
        <f>FIND("@",Table32[[#This Row],[email]],1)</f>
        <v>14</v>
      </c>
      <c r="S252">
        <f t="shared" si="3"/>
        <v>7</v>
      </c>
      <c r="T252" t="str">
        <f>RIGHT(Table32[[#This Row],[email]],Table32[[#This Row],[Dom len]])</f>
        <v>cox.net</v>
      </c>
    </row>
    <row r="253" spans="3:20" x14ac:dyDescent="0.45">
      <c r="C253" t="s">
        <v>4216</v>
      </c>
      <c r="D253" t="s">
        <v>4217</v>
      </c>
      <c r="E253" t="s">
        <v>4218</v>
      </c>
      <c r="F253" t="s">
        <v>4219</v>
      </c>
      <c r="G253" t="s">
        <v>4220</v>
      </c>
      <c r="H253" t="s">
        <v>4221</v>
      </c>
      <c r="I253" t="s">
        <v>4222</v>
      </c>
      <c r="J253">
        <v>63104</v>
      </c>
      <c r="K253" t="s">
        <v>4223</v>
      </c>
      <c r="L253" t="s">
        <v>4224</v>
      </c>
      <c r="M253" t="s">
        <v>4225</v>
      </c>
      <c r="N253" t="s">
        <v>4226</v>
      </c>
      <c r="O253" t="str">
        <f>LEFT(Table32[[#This Row],[phone2]],3)</f>
        <v>314</v>
      </c>
      <c r="P253" t="str">
        <f>CONCATENATE(Table32[[#This Row],[first_name]],"  ",Table32[[#This Row],[last_name]])</f>
        <v>Benedict  Sama</v>
      </c>
      <c r="Q253">
        <f>LEN(Table32[[#This Row],[email]])</f>
        <v>13</v>
      </c>
      <c r="R253">
        <f>FIND("@",Table32[[#This Row],[email]],1)</f>
        <v>6</v>
      </c>
      <c r="S253">
        <f t="shared" si="3"/>
        <v>7</v>
      </c>
      <c r="T253" t="str">
        <f>RIGHT(Table32[[#This Row],[email]],Table32[[#This Row],[Dom len]])</f>
        <v>cox.net</v>
      </c>
    </row>
    <row r="254" spans="3:20" x14ac:dyDescent="0.45">
      <c r="C254" t="s">
        <v>4227</v>
      </c>
      <c r="D254" t="s">
        <v>4228</v>
      </c>
      <c r="E254" t="s">
        <v>4229</v>
      </c>
      <c r="F254" t="s">
        <v>4230</v>
      </c>
      <c r="G254" t="s">
        <v>4231</v>
      </c>
      <c r="H254" t="s">
        <v>4232</v>
      </c>
      <c r="I254" t="s">
        <v>1924</v>
      </c>
      <c r="J254">
        <v>95207</v>
      </c>
      <c r="K254" t="s">
        <v>4233</v>
      </c>
      <c r="L254" t="s">
        <v>4234</v>
      </c>
      <c r="M254" t="s">
        <v>4235</v>
      </c>
      <c r="N254" t="s">
        <v>4236</v>
      </c>
      <c r="O254" t="str">
        <f>LEFT(Table32[[#This Row],[phone2]],3)</f>
        <v>209</v>
      </c>
      <c r="P254" t="str">
        <f>CONCATENATE(Table32[[#This Row],[first_name]],"  ",Table32[[#This Row],[last_name]])</f>
        <v>Alyce  Arias</v>
      </c>
      <c r="Q254">
        <f>LEN(Table32[[#This Row],[email]])</f>
        <v>15</v>
      </c>
      <c r="R254">
        <f>FIND("@",Table32[[#This Row],[email]],1)</f>
        <v>6</v>
      </c>
      <c r="S254">
        <f t="shared" si="3"/>
        <v>9</v>
      </c>
      <c r="T254" t="str">
        <f>RIGHT(Table32[[#This Row],[email]],Table32[[#This Row],[Dom len]])</f>
        <v>arias.org</v>
      </c>
    </row>
    <row r="255" spans="3:20" x14ac:dyDescent="0.45">
      <c r="C255" t="s">
        <v>4237</v>
      </c>
      <c r="D255" t="s">
        <v>4238</v>
      </c>
      <c r="E255" t="s">
        <v>4239</v>
      </c>
      <c r="F255" t="s">
        <v>4240</v>
      </c>
      <c r="G255" t="s">
        <v>4241</v>
      </c>
      <c r="H255" t="s">
        <v>2949</v>
      </c>
      <c r="I255" t="s">
        <v>1874</v>
      </c>
      <c r="J255">
        <v>7424</v>
      </c>
      <c r="K255" t="s">
        <v>4242</v>
      </c>
      <c r="L255" t="s">
        <v>4243</v>
      </c>
      <c r="M255" t="s">
        <v>4244</v>
      </c>
      <c r="N255" t="s">
        <v>4245</v>
      </c>
      <c r="O255" t="str">
        <f>LEFT(Table32[[#This Row],[phone2]],3)</f>
        <v>973</v>
      </c>
      <c r="P255" t="str">
        <f>CONCATENATE(Table32[[#This Row],[first_name]],"  ",Table32[[#This Row],[last_name]])</f>
        <v>Heike  Berganza</v>
      </c>
      <c r="Q255">
        <f>LEN(Table32[[#This Row],[email]])</f>
        <v>15</v>
      </c>
      <c r="R255">
        <f>FIND("@",Table32[[#This Row],[email]],1)</f>
        <v>6</v>
      </c>
      <c r="S255">
        <f t="shared" si="3"/>
        <v>9</v>
      </c>
      <c r="T255" t="str">
        <f>RIGHT(Table32[[#This Row],[email]],Table32[[#This Row],[Dom len]])</f>
        <v>gmail.com</v>
      </c>
    </row>
    <row r="256" spans="3:20" hidden="1" x14ac:dyDescent="0.45">
      <c r="C256" t="s">
        <v>4246</v>
      </c>
      <c r="D256" t="s">
        <v>4247</v>
      </c>
      <c r="E256" t="s">
        <v>4248</v>
      </c>
      <c r="F256" t="s">
        <v>4249</v>
      </c>
      <c r="G256" t="s">
        <v>4250</v>
      </c>
      <c r="H256" t="s">
        <v>2788</v>
      </c>
      <c r="I256" t="s">
        <v>2789</v>
      </c>
      <c r="J256" t="s">
        <v>2790</v>
      </c>
      <c r="K256">
        <v>46220</v>
      </c>
      <c r="L256" t="s">
        <v>4251</v>
      </c>
      <c r="M256" t="s">
        <v>4252</v>
      </c>
      <c r="N256" t="s">
        <v>4253</v>
      </c>
      <c r="O256" t="str">
        <f>LEFT(Table32[[#This Row],[phone2]],3)</f>
        <v>317</v>
      </c>
      <c r="P256" t="str">
        <f>CONCATENATE(Table32[[#This Row],[first_name]],"  ",Table32[[#This Row],[last_name]])</f>
        <v>Carey  Dopico</v>
      </c>
      <c r="Q256">
        <f>LEN(Table32[[#This Row],[email]])</f>
        <v>12</v>
      </c>
      <c r="R256" t="e">
        <f>FIND("@",Table32[[#This Row],[email]],1)</f>
        <v>#VALUE!</v>
      </c>
      <c r="S256" t="e">
        <f t="shared" si="3"/>
        <v>#VALUE!</v>
      </c>
      <c r="T256" t="e">
        <f>RIGHT(Table32[[#This Row],[email]],Table32[[#This Row],[Dom len]])</f>
        <v>#VALUE!</v>
      </c>
    </row>
    <row r="257" spans="3:20" x14ac:dyDescent="0.45">
      <c r="C257" t="s">
        <v>4255</v>
      </c>
      <c r="D257" t="s">
        <v>4256</v>
      </c>
      <c r="E257" t="s">
        <v>4257</v>
      </c>
      <c r="F257" t="s">
        <v>4258</v>
      </c>
      <c r="G257" t="s">
        <v>4259</v>
      </c>
      <c r="H257" t="s">
        <v>1942</v>
      </c>
      <c r="I257" t="s">
        <v>3884</v>
      </c>
      <c r="J257">
        <v>98133</v>
      </c>
      <c r="K257" t="s">
        <v>4260</v>
      </c>
      <c r="L257" t="s">
        <v>4261</v>
      </c>
      <c r="M257" t="s">
        <v>4262</v>
      </c>
      <c r="N257" t="s">
        <v>4263</v>
      </c>
      <c r="O257" t="str">
        <f>LEFT(Table32[[#This Row],[phone2]],3)</f>
        <v>206</v>
      </c>
      <c r="P257" t="str">
        <f>CONCATENATE(Table32[[#This Row],[first_name]],"  ",Table32[[#This Row],[last_name]])</f>
        <v>Dottie  Hellickson</v>
      </c>
      <c r="Q257">
        <f>LEN(Table32[[#This Row],[email]])</f>
        <v>21</v>
      </c>
      <c r="R257">
        <f>FIND("@",Table32[[#This Row],[email]],1)</f>
        <v>7</v>
      </c>
      <c r="S257">
        <f t="shared" si="3"/>
        <v>14</v>
      </c>
      <c r="T257" t="str">
        <f>RIGHT(Table32[[#This Row],[email]],Table32[[#This Row],[Dom len]])</f>
        <v>hellickson.org</v>
      </c>
    </row>
    <row r="258" spans="3:20" x14ac:dyDescent="0.45">
      <c r="C258" t="s">
        <v>4264</v>
      </c>
      <c r="D258" t="s">
        <v>4265</v>
      </c>
      <c r="E258" t="s">
        <v>4266</v>
      </c>
      <c r="F258" t="s">
        <v>4267</v>
      </c>
      <c r="G258" t="s">
        <v>3717</v>
      </c>
      <c r="H258" t="s">
        <v>4268</v>
      </c>
      <c r="I258" t="s">
        <v>2551</v>
      </c>
      <c r="J258">
        <v>27215</v>
      </c>
      <c r="K258" t="s">
        <v>4269</v>
      </c>
      <c r="L258" t="s">
        <v>4270</v>
      </c>
      <c r="M258" t="s">
        <v>4271</v>
      </c>
      <c r="N258" t="s">
        <v>4272</v>
      </c>
      <c r="O258" t="str">
        <f>LEFT(Table32[[#This Row],[phone2]],3)</f>
        <v>336</v>
      </c>
      <c r="P258" t="str">
        <f>CONCATENATE(Table32[[#This Row],[first_name]],"  ",Table32[[#This Row],[last_name]])</f>
        <v>Deandrea  Hughey</v>
      </c>
      <c r="Q258">
        <f>LEN(Table32[[#This Row],[email]])</f>
        <v>18</v>
      </c>
      <c r="R258">
        <f>FIND("@",Table32[[#This Row],[email]],1)</f>
        <v>9</v>
      </c>
      <c r="S258">
        <f t="shared" ref="S258:S321" si="4">Q258-R258</f>
        <v>9</v>
      </c>
      <c r="T258" t="str">
        <f>RIGHT(Table32[[#This Row],[email]],Table32[[#This Row],[Dom len]])</f>
        <v>yahoo.com</v>
      </c>
    </row>
    <row r="259" spans="3:20" x14ac:dyDescent="0.45">
      <c r="C259" t="s">
        <v>4273</v>
      </c>
      <c r="D259" t="s">
        <v>4274</v>
      </c>
      <c r="E259" t="s">
        <v>4275</v>
      </c>
      <c r="F259" t="s">
        <v>4276</v>
      </c>
      <c r="G259" t="s">
        <v>4277</v>
      </c>
      <c r="H259" t="s">
        <v>959</v>
      </c>
      <c r="I259" t="s">
        <v>2120</v>
      </c>
      <c r="J259">
        <v>67601</v>
      </c>
      <c r="K259" t="s">
        <v>4278</v>
      </c>
      <c r="L259" t="s">
        <v>4279</v>
      </c>
      <c r="M259" t="s">
        <v>4280</v>
      </c>
      <c r="N259" t="s">
        <v>4281</v>
      </c>
      <c r="O259" t="str">
        <f>LEFT(Table32[[#This Row],[phone2]],3)</f>
        <v>785</v>
      </c>
      <c r="P259" t="str">
        <f>CONCATENATE(Table32[[#This Row],[first_name]],"  ",Table32[[#This Row],[last_name]])</f>
        <v>Kimberlie  Duenas</v>
      </c>
      <c r="Q259">
        <f>LEN(Table32[[#This Row],[email]])</f>
        <v>26</v>
      </c>
      <c r="R259">
        <f>FIND("@",Table32[[#This Row],[email]],1)</f>
        <v>17</v>
      </c>
      <c r="S259">
        <f t="shared" si="4"/>
        <v>9</v>
      </c>
      <c r="T259" t="str">
        <f>RIGHT(Table32[[#This Row],[email]],Table32[[#This Row],[Dom len]])</f>
        <v>yahoo.com</v>
      </c>
    </row>
    <row r="260" spans="3:20" x14ac:dyDescent="0.45">
      <c r="C260" t="s">
        <v>4282</v>
      </c>
      <c r="D260" t="s">
        <v>4283</v>
      </c>
      <c r="E260" t="s">
        <v>4284</v>
      </c>
      <c r="F260" t="s">
        <v>4285</v>
      </c>
      <c r="G260" t="s">
        <v>3930</v>
      </c>
      <c r="H260" t="s">
        <v>2550</v>
      </c>
      <c r="I260" t="s">
        <v>2287</v>
      </c>
      <c r="J260">
        <v>32822</v>
      </c>
      <c r="K260" t="s">
        <v>4286</v>
      </c>
      <c r="L260" t="s">
        <v>4287</v>
      </c>
      <c r="M260" t="s">
        <v>4288</v>
      </c>
      <c r="N260" t="s">
        <v>4289</v>
      </c>
      <c r="O260" t="str">
        <f>LEFT(Table32[[#This Row],[phone2]],3)</f>
        <v>407</v>
      </c>
      <c r="P260" t="str">
        <f>CONCATENATE(Table32[[#This Row],[first_name]],"  ",Table32[[#This Row],[last_name]])</f>
        <v>Martina  Staback</v>
      </c>
      <c r="Q260">
        <f>LEN(Table32[[#This Row],[email]])</f>
        <v>27</v>
      </c>
      <c r="R260">
        <f>FIND("@",Table32[[#This Row],[email]],1)</f>
        <v>16</v>
      </c>
      <c r="S260">
        <f t="shared" si="4"/>
        <v>11</v>
      </c>
      <c r="T260" t="str">
        <f>RIGHT(Table32[[#This Row],[email]],Table32[[#This Row],[Dom len]])</f>
        <v>staback.com</v>
      </c>
    </row>
    <row r="261" spans="3:20" x14ac:dyDescent="0.45">
      <c r="C261" t="s">
        <v>4290</v>
      </c>
      <c r="D261" t="s">
        <v>4291</v>
      </c>
      <c r="E261" t="s">
        <v>4292</v>
      </c>
      <c r="F261" t="s">
        <v>4293</v>
      </c>
      <c r="G261" t="s">
        <v>4294</v>
      </c>
      <c r="H261" t="s">
        <v>2306</v>
      </c>
      <c r="I261" t="s">
        <v>2307</v>
      </c>
      <c r="J261">
        <v>55401</v>
      </c>
      <c r="K261" t="s">
        <v>4295</v>
      </c>
      <c r="L261" t="s">
        <v>4296</v>
      </c>
      <c r="M261" t="s">
        <v>4297</v>
      </c>
      <c r="N261" t="s">
        <v>4298</v>
      </c>
      <c r="O261" t="str">
        <f>LEFT(Table32[[#This Row],[phone2]],3)</f>
        <v>612</v>
      </c>
      <c r="P261" t="str">
        <f>CONCATENATE(Table32[[#This Row],[first_name]],"  ",Table32[[#This Row],[last_name]])</f>
        <v>Skye  Fillingim</v>
      </c>
      <c r="Q261">
        <f>LEN(Table32[[#This Row],[email]])</f>
        <v>24</v>
      </c>
      <c r="R261">
        <f>FIND("@",Table32[[#This Row],[email]],1)</f>
        <v>15</v>
      </c>
      <c r="S261">
        <f t="shared" si="4"/>
        <v>9</v>
      </c>
      <c r="T261" t="str">
        <f>RIGHT(Table32[[#This Row],[email]],Table32[[#This Row],[Dom len]])</f>
        <v>yahoo.com</v>
      </c>
    </row>
    <row r="262" spans="3:20" x14ac:dyDescent="0.45">
      <c r="C262" t="s">
        <v>4299</v>
      </c>
      <c r="D262" t="s">
        <v>4300</v>
      </c>
      <c r="E262" t="s">
        <v>4301</v>
      </c>
      <c r="F262" t="s">
        <v>4302</v>
      </c>
      <c r="G262" t="s">
        <v>2372</v>
      </c>
      <c r="H262" t="s">
        <v>2373</v>
      </c>
      <c r="I262" t="s">
        <v>2374</v>
      </c>
      <c r="J262">
        <v>29201</v>
      </c>
      <c r="K262" t="s">
        <v>4303</v>
      </c>
      <c r="L262" t="s">
        <v>4304</v>
      </c>
      <c r="M262" t="s">
        <v>4305</v>
      </c>
      <c r="N262" t="s">
        <v>4306</v>
      </c>
      <c r="O262" t="str">
        <f>LEFT(Table32[[#This Row],[phone2]],3)</f>
        <v>803</v>
      </c>
      <c r="P262" t="str">
        <f>CONCATENATE(Table32[[#This Row],[first_name]],"  ",Table32[[#This Row],[last_name]])</f>
        <v>Jade  Farrar</v>
      </c>
      <c r="Q262">
        <f>LEN(Table32[[#This Row],[email]])</f>
        <v>21</v>
      </c>
      <c r="R262">
        <f>FIND("@",Table32[[#This Row],[email]],1)</f>
        <v>12</v>
      </c>
      <c r="S262">
        <f t="shared" si="4"/>
        <v>9</v>
      </c>
      <c r="T262" t="str">
        <f>RIGHT(Table32[[#This Row],[email]],Table32[[#This Row],[Dom len]])</f>
        <v>yahoo.com</v>
      </c>
    </row>
    <row r="263" spans="3:20" x14ac:dyDescent="0.45">
      <c r="C263" t="s">
        <v>4307</v>
      </c>
      <c r="D263" t="s">
        <v>968</v>
      </c>
      <c r="E263" t="s">
        <v>4308</v>
      </c>
      <c r="F263" t="s">
        <v>4309</v>
      </c>
      <c r="G263" t="s">
        <v>4310</v>
      </c>
      <c r="H263" t="s">
        <v>3921</v>
      </c>
      <c r="I263" t="s">
        <v>1924</v>
      </c>
      <c r="J263">
        <v>95407</v>
      </c>
      <c r="K263" t="s">
        <v>4311</v>
      </c>
      <c r="L263" t="s">
        <v>4312</v>
      </c>
      <c r="M263" t="s">
        <v>4313</v>
      </c>
      <c r="N263" t="s">
        <v>4314</v>
      </c>
      <c r="O263" t="str">
        <f>LEFT(Table32[[#This Row],[phone2]],3)</f>
        <v>707</v>
      </c>
      <c r="P263" t="str">
        <f>CONCATENATE(Table32[[#This Row],[first_name]],"  ",Table32[[#This Row],[last_name]])</f>
        <v>Charlene  Hamilton</v>
      </c>
      <c r="Q263">
        <f>LEN(Table32[[#This Row],[email]])</f>
        <v>29</v>
      </c>
      <c r="R263">
        <f>FIND("@",Table32[[#This Row],[email]],1)</f>
        <v>18</v>
      </c>
      <c r="S263">
        <f t="shared" si="4"/>
        <v>11</v>
      </c>
      <c r="T263" t="str">
        <f>RIGHT(Table32[[#This Row],[email]],Table32[[#This Row],[Dom len]])</f>
        <v>hotmail.com</v>
      </c>
    </row>
    <row r="264" spans="3:20" x14ac:dyDescent="0.45">
      <c r="C264" t="s">
        <v>4315</v>
      </c>
      <c r="D264" t="s">
        <v>4316</v>
      </c>
      <c r="E264" t="s">
        <v>4317</v>
      </c>
      <c r="F264" t="s">
        <v>4318</v>
      </c>
      <c r="G264" t="s">
        <v>4319</v>
      </c>
      <c r="H264" t="s">
        <v>897</v>
      </c>
      <c r="I264" t="s">
        <v>1913</v>
      </c>
      <c r="J264">
        <v>60067</v>
      </c>
      <c r="K264" t="s">
        <v>4320</v>
      </c>
      <c r="L264" t="s">
        <v>4321</v>
      </c>
      <c r="M264" t="s">
        <v>4322</v>
      </c>
      <c r="N264" t="s">
        <v>4323</v>
      </c>
      <c r="O264" t="str">
        <f>LEFT(Table32[[#This Row],[phone2]],3)</f>
        <v>847</v>
      </c>
      <c r="P264" t="str">
        <f>CONCATENATE(Table32[[#This Row],[first_name]],"  ",Table32[[#This Row],[last_name]])</f>
        <v>Geoffrey  Acey</v>
      </c>
      <c r="Q264">
        <f>LEN(Table32[[#This Row],[email]])</f>
        <v>18</v>
      </c>
      <c r="R264">
        <f>FIND("@",Table32[[#This Row],[email]],1)</f>
        <v>9</v>
      </c>
      <c r="S264">
        <f t="shared" si="4"/>
        <v>9</v>
      </c>
      <c r="T264" t="str">
        <f>RIGHT(Table32[[#This Row],[email]],Table32[[#This Row],[Dom len]])</f>
        <v>gmail.com</v>
      </c>
    </row>
    <row r="265" spans="3:20" hidden="1" x14ac:dyDescent="0.45">
      <c r="C265" t="s">
        <v>4324</v>
      </c>
      <c r="D265" t="s">
        <v>4325</v>
      </c>
      <c r="E265" t="s">
        <v>4326</v>
      </c>
      <c r="F265" t="s">
        <v>4327</v>
      </c>
      <c r="G265" t="s">
        <v>4328</v>
      </c>
      <c r="H265" t="s">
        <v>4329</v>
      </c>
      <c r="I265" t="s">
        <v>2550</v>
      </c>
      <c r="J265" t="s">
        <v>1924</v>
      </c>
      <c r="K265">
        <v>92626</v>
      </c>
      <c r="L265" t="s">
        <v>4330</v>
      </c>
      <c r="M265" t="s">
        <v>4331</v>
      </c>
      <c r="N265" t="s">
        <v>4332</v>
      </c>
      <c r="O265" t="str">
        <f>LEFT(Table32[[#This Row],[phone2]],3)</f>
        <v>949</v>
      </c>
      <c r="P265" t="str">
        <f>CONCATENATE(Table32[[#This Row],[first_name]],"  ",Table32[[#This Row],[last_name]])</f>
        <v>Stevie  Westerbeck</v>
      </c>
      <c r="Q265">
        <f>LEN(Table32[[#This Row],[email]])</f>
        <v>12</v>
      </c>
      <c r="R265" t="e">
        <f>FIND("@",Table32[[#This Row],[email]],1)</f>
        <v>#VALUE!</v>
      </c>
      <c r="S265" t="e">
        <f t="shared" si="4"/>
        <v>#VALUE!</v>
      </c>
      <c r="T265" t="e">
        <f>RIGHT(Table32[[#This Row],[email]],Table32[[#This Row],[Dom len]])</f>
        <v>#VALUE!</v>
      </c>
    </row>
    <row r="266" spans="3:20" x14ac:dyDescent="0.45">
      <c r="C266" t="s">
        <v>2954</v>
      </c>
      <c r="D266" t="s">
        <v>4334</v>
      </c>
      <c r="E266" t="s">
        <v>4335</v>
      </c>
      <c r="F266" t="s">
        <v>4336</v>
      </c>
      <c r="G266" t="s">
        <v>3115</v>
      </c>
      <c r="H266" t="s">
        <v>3115</v>
      </c>
      <c r="I266" t="s">
        <v>2478</v>
      </c>
      <c r="J266">
        <v>80212</v>
      </c>
      <c r="K266" t="s">
        <v>4337</v>
      </c>
      <c r="L266" t="s">
        <v>4338</v>
      </c>
      <c r="M266" t="s">
        <v>4339</v>
      </c>
      <c r="N266" t="s">
        <v>4340</v>
      </c>
      <c r="O266" t="str">
        <f>LEFT(Table32[[#This Row],[phone2]],3)</f>
        <v>303</v>
      </c>
      <c r="P266" t="str">
        <f>CONCATENATE(Table32[[#This Row],[first_name]],"  ",Table32[[#This Row],[last_name]])</f>
        <v>Pamella  Fortino</v>
      </c>
      <c r="Q266">
        <f>LEN(Table32[[#This Row],[email]])</f>
        <v>19</v>
      </c>
      <c r="R266">
        <f>FIND("@",Table32[[#This Row],[email]],1)</f>
        <v>8</v>
      </c>
      <c r="S266">
        <f t="shared" si="4"/>
        <v>11</v>
      </c>
      <c r="T266" t="str">
        <f>RIGHT(Table32[[#This Row],[email]],Table32[[#This Row],[Dom len]])</f>
        <v>fortino.com</v>
      </c>
    </row>
    <row r="267" spans="3:20" x14ac:dyDescent="0.45">
      <c r="C267" t="s">
        <v>971</v>
      </c>
      <c r="D267" t="s">
        <v>4341</v>
      </c>
      <c r="E267" t="s">
        <v>4342</v>
      </c>
      <c r="F267" t="s">
        <v>4343</v>
      </c>
      <c r="G267" t="s">
        <v>4065</v>
      </c>
      <c r="H267" t="s">
        <v>4065</v>
      </c>
      <c r="I267" t="s">
        <v>4066</v>
      </c>
      <c r="J267">
        <v>6515</v>
      </c>
      <c r="K267" t="s">
        <v>4344</v>
      </c>
      <c r="L267" t="s">
        <v>4345</v>
      </c>
      <c r="M267" t="s">
        <v>4346</v>
      </c>
      <c r="N267" t="s">
        <v>4347</v>
      </c>
      <c r="O267" t="str">
        <f>LEFT(Table32[[#This Row],[phone2]],3)</f>
        <v>203</v>
      </c>
      <c r="P267" t="str">
        <f>CONCATENATE(Table32[[#This Row],[first_name]],"  ",Table32[[#This Row],[last_name]])</f>
        <v>Harrison  Haufler</v>
      </c>
      <c r="Q267">
        <f>LEN(Table32[[#This Row],[email]])</f>
        <v>20</v>
      </c>
      <c r="R267">
        <f>FIND("@",Table32[[#This Row],[email]],1)</f>
        <v>9</v>
      </c>
      <c r="S267">
        <f t="shared" si="4"/>
        <v>11</v>
      </c>
      <c r="T267" t="str">
        <f>RIGHT(Table32[[#This Row],[email]],Table32[[#This Row],[Dom len]])</f>
        <v>hotmail.com</v>
      </c>
    </row>
    <row r="268" spans="3:20" x14ac:dyDescent="0.45">
      <c r="C268" t="s">
        <v>4348</v>
      </c>
      <c r="D268" t="s">
        <v>4349</v>
      </c>
      <c r="E268" t="s">
        <v>4350</v>
      </c>
      <c r="F268" t="s">
        <v>4351</v>
      </c>
      <c r="G268" t="s">
        <v>4352</v>
      </c>
      <c r="H268" t="s">
        <v>4353</v>
      </c>
      <c r="I268" t="s">
        <v>3884</v>
      </c>
      <c r="J268">
        <v>98021</v>
      </c>
      <c r="K268" t="s">
        <v>4354</v>
      </c>
      <c r="L268" t="s">
        <v>4355</v>
      </c>
      <c r="M268" t="s">
        <v>4356</v>
      </c>
      <c r="N268" t="s">
        <v>4357</v>
      </c>
      <c r="O268" t="str">
        <f>LEFT(Table32[[#This Row],[phone2]],3)</f>
        <v>425</v>
      </c>
      <c r="P268" t="str">
        <f>CONCATENATE(Table32[[#This Row],[first_name]],"  ",Table32[[#This Row],[last_name]])</f>
        <v>Johnna  Engelberg</v>
      </c>
      <c r="Q268">
        <f>LEN(Table32[[#This Row],[email]])</f>
        <v>24</v>
      </c>
      <c r="R268">
        <f>FIND("@",Table32[[#This Row],[email]],1)</f>
        <v>11</v>
      </c>
      <c r="S268">
        <f t="shared" si="4"/>
        <v>13</v>
      </c>
      <c r="T268" t="str">
        <f>RIGHT(Table32[[#This Row],[email]],Table32[[#This Row],[Dom len]])</f>
        <v>engelberg.org</v>
      </c>
    </row>
    <row r="269" spans="3:20" x14ac:dyDescent="0.45">
      <c r="C269" t="s">
        <v>4358</v>
      </c>
      <c r="D269" t="s">
        <v>4359</v>
      </c>
      <c r="E269" t="s">
        <v>4360</v>
      </c>
      <c r="F269" t="s">
        <v>4361</v>
      </c>
      <c r="G269" t="s">
        <v>4362</v>
      </c>
      <c r="H269" t="s">
        <v>2676</v>
      </c>
      <c r="I269" t="s">
        <v>1894</v>
      </c>
      <c r="J269">
        <v>44136</v>
      </c>
      <c r="K269" t="s">
        <v>4363</v>
      </c>
      <c r="L269" t="s">
        <v>4364</v>
      </c>
      <c r="M269" t="s">
        <v>4365</v>
      </c>
      <c r="N269" t="s">
        <v>4366</v>
      </c>
      <c r="O269" t="str">
        <f>LEFT(Table32[[#This Row],[phone2]],3)</f>
        <v>440</v>
      </c>
      <c r="P269" t="str">
        <f>CONCATENATE(Table32[[#This Row],[first_name]],"  ",Table32[[#This Row],[last_name]])</f>
        <v>Buddy  Cloney</v>
      </c>
      <c r="Q269">
        <f>LEN(Table32[[#This Row],[email]])</f>
        <v>22</v>
      </c>
      <c r="R269">
        <f>FIND("@",Table32[[#This Row],[email]],1)</f>
        <v>13</v>
      </c>
      <c r="S269">
        <f t="shared" si="4"/>
        <v>9</v>
      </c>
      <c r="T269" t="str">
        <f>RIGHT(Table32[[#This Row],[email]],Table32[[#This Row],[Dom len]])</f>
        <v>yahoo.com</v>
      </c>
    </row>
    <row r="270" spans="3:20" x14ac:dyDescent="0.45">
      <c r="C270" t="s">
        <v>4367</v>
      </c>
      <c r="D270" t="s">
        <v>4368</v>
      </c>
      <c r="E270" t="s">
        <v>4369</v>
      </c>
      <c r="F270" t="s">
        <v>4370</v>
      </c>
      <c r="G270" t="s">
        <v>4371</v>
      </c>
      <c r="H270" t="s">
        <v>4372</v>
      </c>
      <c r="I270" t="s">
        <v>4373</v>
      </c>
      <c r="J270">
        <v>3865</v>
      </c>
      <c r="K270" t="s">
        <v>4374</v>
      </c>
      <c r="L270" t="s">
        <v>4375</v>
      </c>
      <c r="M270" t="s">
        <v>4376</v>
      </c>
      <c r="N270" t="s">
        <v>4377</v>
      </c>
      <c r="O270" t="str">
        <f>LEFT(Table32[[#This Row],[phone2]],3)</f>
        <v>603</v>
      </c>
      <c r="P270" t="str">
        <f>CONCATENATE(Table32[[#This Row],[first_name]],"  ",Table32[[#This Row],[last_name]])</f>
        <v>Dalene  Riden</v>
      </c>
      <c r="Q270">
        <f>LEN(Table32[[#This Row],[email]])</f>
        <v>20</v>
      </c>
      <c r="R270">
        <f>FIND("@",Table32[[#This Row],[email]],1)</f>
        <v>13</v>
      </c>
      <c r="S270">
        <f t="shared" si="4"/>
        <v>7</v>
      </c>
      <c r="T270" t="str">
        <f>RIGHT(Table32[[#This Row],[email]],Table32[[#This Row],[Dom len]])</f>
        <v>aol.com</v>
      </c>
    </row>
    <row r="271" spans="3:20" x14ac:dyDescent="0.45">
      <c r="C271" t="s">
        <v>4378</v>
      </c>
      <c r="D271" t="s">
        <v>4379</v>
      </c>
      <c r="E271" t="s">
        <v>4380</v>
      </c>
      <c r="F271" t="s">
        <v>4381</v>
      </c>
      <c r="G271" t="s">
        <v>4382</v>
      </c>
      <c r="H271" t="s">
        <v>3088</v>
      </c>
      <c r="I271" t="s">
        <v>2287</v>
      </c>
      <c r="J271">
        <v>32937</v>
      </c>
      <c r="K271" t="s">
        <v>4383</v>
      </c>
      <c r="L271" t="s">
        <v>4384</v>
      </c>
      <c r="M271" t="s">
        <v>4385</v>
      </c>
      <c r="N271" t="s">
        <v>4386</v>
      </c>
      <c r="O271" t="str">
        <f>LEFT(Table32[[#This Row],[phone2]],3)</f>
        <v>321</v>
      </c>
      <c r="P271" t="str">
        <f>CONCATENATE(Table32[[#This Row],[first_name]],"  ",Table32[[#This Row],[last_name]])</f>
        <v>Jerry  Zurcher</v>
      </c>
      <c r="Q271">
        <f>LEN(Table32[[#This Row],[email]])</f>
        <v>20</v>
      </c>
      <c r="R271">
        <f>FIND("@",Table32[[#This Row],[email]],1)</f>
        <v>9</v>
      </c>
      <c r="S271">
        <f t="shared" si="4"/>
        <v>11</v>
      </c>
      <c r="T271" t="str">
        <f>RIGHT(Table32[[#This Row],[email]],Table32[[#This Row],[Dom len]])</f>
        <v>zurcher.org</v>
      </c>
    </row>
    <row r="272" spans="3:20" x14ac:dyDescent="0.45">
      <c r="C272" t="s">
        <v>4387</v>
      </c>
      <c r="D272" t="s">
        <v>4388</v>
      </c>
      <c r="E272" t="s">
        <v>4389</v>
      </c>
      <c r="F272" t="s">
        <v>4390</v>
      </c>
      <c r="G272" t="s">
        <v>2139</v>
      </c>
      <c r="H272" t="s">
        <v>2139</v>
      </c>
      <c r="I272" t="s">
        <v>1969</v>
      </c>
      <c r="J272">
        <v>10016</v>
      </c>
      <c r="K272" t="s">
        <v>4391</v>
      </c>
      <c r="L272" t="s">
        <v>4392</v>
      </c>
      <c r="M272" t="s">
        <v>4393</v>
      </c>
      <c r="N272" t="s">
        <v>4394</v>
      </c>
      <c r="O272" t="str">
        <f>LEFT(Table32[[#This Row],[phone2]],3)</f>
        <v>212</v>
      </c>
      <c r="P272" t="str">
        <f>CONCATENATE(Table32[[#This Row],[first_name]],"  ",Table32[[#This Row],[last_name]])</f>
        <v>Haydee  Denooyer</v>
      </c>
      <c r="Q272">
        <f>LEN(Table32[[#This Row],[email]])</f>
        <v>22</v>
      </c>
      <c r="R272">
        <f>FIND("@",Table32[[#This Row],[email]],1)</f>
        <v>10</v>
      </c>
      <c r="S272">
        <f t="shared" si="4"/>
        <v>12</v>
      </c>
      <c r="T272" t="str">
        <f>RIGHT(Table32[[#This Row],[email]],Table32[[#This Row],[Dom len]])</f>
        <v>denooyer.org</v>
      </c>
    </row>
    <row r="273" spans="3:20" x14ac:dyDescent="0.45">
      <c r="C273" t="s">
        <v>4395</v>
      </c>
      <c r="D273" t="s">
        <v>4396</v>
      </c>
      <c r="E273" t="s">
        <v>4397</v>
      </c>
      <c r="F273" t="s">
        <v>4398</v>
      </c>
      <c r="G273" t="s">
        <v>4399</v>
      </c>
      <c r="H273" t="s">
        <v>2550</v>
      </c>
      <c r="I273" t="s">
        <v>1924</v>
      </c>
      <c r="J273">
        <v>92647</v>
      </c>
      <c r="K273" t="s">
        <v>4400</v>
      </c>
      <c r="L273" t="s">
        <v>4401</v>
      </c>
      <c r="M273" t="s">
        <v>4402</v>
      </c>
      <c r="N273" t="s">
        <v>4403</v>
      </c>
      <c r="O273" t="str">
        <f>LEFT(Table32[[#This Row],[phone2]],3)</f>
        <v>714</v>
      </c>
      <c r="P273" t="str">
        <f>CONCATENATE(Table32[[#This Row],[first_name]],"  ",Table32[[#This Row],[last_name]])</f>
        <v>Joseph  Cryer</v>
      </c>
      <c r="Q273">
        <f>LEN(Table32[[#This Row],[email]])</f>
        <v>20</v>
      </c>
      <c r="R273">
        <f>FIND("@",Table32[[#This Row],[email]],1)</f>
        <v>13</v>
      </c>
      <c r="S273">
        <f t="shared" si="4"/>
        <v>7</v>
      </c>
      <c r="T273" t="str">
        <f>RIGHT(Table32[[#This Row],[email]],Table32[[#This Row],[Dom len]])</f>
        <v>cox.net</v>
      </c>
    </row>
    <row r="274" spans="3:20" x14ac:dyDescent="0.45">
      <c r="C274" t="s">
        <v>4404</v>
      </c>
      <c r="D274" t="s">
        <v>4405</v>
      </c>
      <c r="E274" t="s">
        <v>4406</v>
      </c>
      <c r="F274" t="s">
        <v>4407</v>
      </c>
      <c r="G274" t="s">
        <v>4408</v>
      </c>
      <c r="H274" t="s">
        <v>3040</v>
      </c>
      <c r="I274" t="s">
        <v>1862</v>
      </c>
      <c r="J274">
        <v>48075</v>
      </c>
      <c r="K274" t="s">
        <v>4409</v>
      </c>
      <c r="L274" t="s">
        <v>4410</v>
      </c>
      <c r="M274" t="s">
        <v>4411</v>
      </c>
      <c r="N274" t="s">
        <v>4412</v>
      </c>
      <c r="O274" t="str">
        <f>LEFT(Table32[[#This Row],[phone2]],3)</f>
        <v>248</v>
      </c>
      <c r="P274" t="str">
        <f>CONCATENATE(Table32[[#This Row],[first_name]],"  ",Table32[[#This Row],[last_name]])</f>
        <v>Deonna  Kippley</v>
      </c>
      <c r="Q274">
        <f>LEN(Table32[[#This Row],[email]])</f>
        <v>26</v>
      </c>
      <c r="R274">
        <f>FIND("@",Table32[[#This Row],[email]],1)</f>
        <v>15</v>
      </c>
      <c r="S274">
        <f t="shared" si="4"/>
        <v>11</v>
      </c>
      <c r="T274" t="str">
        <f>RIGHT(Table32[[#This Row],[email]],Table32[[#This Row],[Dom len]])</f>
        <v>hotmail.com</v>
      </c>
    </row>
    <row r="275" spans="3:20" x14ac:dyDescent="0.45">
      <c r="C275" t="s">
        <v>4413</v>
      </c>
      <c r="D275" t="s">
        <v>4414</v>
      </c>
      <c r="E275" t="s">
        <v>4415</v>
      </c>
      <c r="F275" t="s">
        <v>4416</v>
      </c>
      <c r="G275" t="s">
        <v>2788</v>
      </c>
      <c r="H275" t="s">
        <v>2789</v>
      </c>
      <c r="I275" t="s">
        <v>2790</v>
      </c>
      <c r="J275">
        <v>46222</v>
      </c>
      <c r="K275" t="s">
        <v>4417</v>
      </c>
      <c r="L275" t="s">
        <v>4418</v>
      </c>
      <c r="M275" t="s">
        <v>4419</v>
      </c>
      <c r="N275" t="s">
        <v>4420</v>
      </c>
      <c r="O275" t="str">
        <f>LEFT(Table32[[#This Row],[phone2]],3)</f>
        <v>317</v>
      </c>
      <c r="P275" t="str">
        <f>CONCATENATE(Table32[[#This Row],[first_name]],"  ",Table32[[#This Row],[last_name]])</f>
        <v>Raymon  Calvaresi</v>
      </c>
      <c r="Q275">
        <f>LEN(Table32[[#This Row],[email]])</f>
        <v>26</v>
      </c>
      <c r="R275">
        <f>FIND("@",Table32[[#This Row],[email]],1)</f>
        <v>17</v>
      </c>
      <c r="S275">
        <f t="shared" si="4"/>
        <v>9</v>
      </c>
      <c r="T275" t="str">
        <f>RIGHT(Table32[[#This Row],[email]],Table32[[#This Row],[Dom len]])</f>
        <v>gmail.com</v>
      </c>
    </row>
    <row r="276" spans="3:20" hidden="1" x14ac:dyDescent="0.45">
      <c r="C276" t="s">
        <v>4421</v>
      </c>
      <c r="D276" t="s">
        <v>4422</v>
      </c>
      <c r="E276" t="s">
        <v>4423</v>
      </c>
      <c r="F276" t="s">
        <v>4424</v>
      </c>
      <c r="G276" t="s">
        <v>4425</v>
      </c>
      <c r="H276" t="s">
        <v>4426</v>
      </c>
      <c r="I276" t="s">
        <v>4427</v>
      </c>
      <c r="J276" t="s">
        <v>2000</v>
      </c>
      <c r="K276">
        <v>76301</v>
      </c>
      <c r="L276" t="s">
        <v>4428</v>
      </c>
      <c r="M276" t="s">
        <v>4429</v>
      </c>
      <c r="N276" t="s">
        <v>4430</v>
      </c>
      <c r="O276" t="str">
        <f>LEFT(Table32[[#This Row],[phone2]],3)</f>
        <v>940</v>
      </c>
      <c r="P276" t="str">
        <f>CONCATENATE(Table32[[#This Row],[first_name]],"  ",Table32[[#This Row],[last_name]])</f>
        <v>Alecia  Bubash</v>
      </c>
      <c r="Q276">
        <f>LEN(Table32[[#This Row],[email]])</f>
        <v>12</v>
      </c>
      <c r="R276" t="e">
        <f>FIND("@",Table32[[#This Row],[email]],1)</f>
        <v>#VALUE!</v>
      </c>
      <c r="S276" t="e">
        <f t="shared" si="4"/>
        <v>#VALUE!</v>
      </c>
      <c r="T276" t="e">
        <f>RIGHT(Table32[[#This Row],[email]],Table32[[#This Row],[Dom len]])</f>
        <v>#VALUE!</v>
      </c>
    </row>
    <row r="277" spans="3:20" x14ac:dyDescent="0.45">
      <c r="C277" t="s">
        <v>4432</v>
      </c>
      <c r="D277" t="s">
        <v>4433</v>
      </c>
      <c r="E277" t="s">
        <v>4434</v>
      </c>
      <c r="F277" t="s">
        <v>4435</v>
      </c>
      <c r="G277" t="s">
        <v>4436</v>
      </c>
      <c r="H277" t="s">
        <v>4065</v>
      </c>
      <c r="I277" t="s">
        <v>4066</v>
      </c>
      <c r="J277">
        <v>6473</v>
      </c>
      <c r="K277" t="s">
        <v>4437</v>
      </c>
      <c r="L277" t="s">
        <v>4438</v>
      </c>
      <c r="M277" t="s">
        <v>4439</v>
      </c>
      <c r="N277" t="s">
        <v>4440</v>
      </c>
      <c r="O277" t="str">
        <f>LEFT(Table32[[#This Row],[phone2]],3)</f>
        <v>203</v>
      </c>
      <c r="P277" t="str">
        <f>CONCATENATE(Table32[[#This Row],[first_name]],"  ",Table32[[#This Row],[last_name]])</f>
        <v>Ma  Layous</v>
      </c>
      <c r="Q277">
        <f>LEN(Table32[[#This Row],[email]])</f>
        <v>19</v>
      </c>
      <c r="R277">
        <f>FIND("@",Table32[[#This Row],[email]],1)</f>
        <v>8</v>
      </c>
      <c r="S277">
        <f t="shared" si="4"/>
        <v>11</v>
      </c>
      <c r="T277" t="str">
        <f>RIGHT(Table32[[#This Row],[email]],Table32[[#This Row],[Dom len]])</f>
        <v>hotmail.com</v>
      </c>
    </row>
    <row r="278" spans="3:20" x14ac:dyDescent="0.45">
      <c r="C278" t="s">
        <v>4441</v>
      </c>
      <c r="D278" t="s">
        <v>4442</v>
      </c>
      <c r="E278" t="s">
        <v>4443</v>
      </c>
      <c r="F278" t="s">
        <v>4444</v>
      </c>
      <c r="G278" t="s">
        <v>4445</v>
      </c>
      <c r="H278" t="s">
        <v>4446</v>
      </c>
      <c r="I278" t="s">
        <v>1947</v>
      </c>
      <c r="J278">
        <v>21001</v>
      </c>
      <c r="K278" t="s">
        <v>4447</v>
      </c>
      <c r="L278" t="s">
        <v>4448</v>
      </c>
      <c r="M278" t="s">
        <v>4449</v>
      </c>
      <c r="N278" t="s">
        <v>4450</v>
      </c>
      <c r="O278" t="str">
        <f>LEFT(Table32[[#This Row],[phone2]],3)</f>
        <v>410</v>
      </c>
      <c r="P278" t="str">
        <f>CONCATENATE(Table32[[#This Row],[first_name]],"  ",Table32[[#This Row],[last_name]])</f>
        <v>Detra  Coyier</v>
      </c>
      <c r="Q278">
        <f>LEN(Table32[[#This Row],[email]])</f>
        <v>13</v>
      </c>
      <c r="R278">
        <f>FIND("@",Table32[[#This Row],[email]],1)</f>
        <v>6</v>
      </c>
      <c r="S278">
        <f t="shared" si="4"/>
        <v>7</v>
      </c>
      <c r="T278" t="str">
        <f>RIGHT(Table32[[#This Row],[email]],Table32[[#This Row],[Dom len]])</f>
        <v>aol.com</v>
      </c>
    </row>
    <row r="279" spans="3:20" x14ac:dyDescent="0.45">
      <c r="C279" t="s">
        <v>4451</v>
      </c>
      <c r="D279" t="s">
        <v>4452</v>
      </c>
      <c r="E279" t="s">
        <v>4453</v>
      </c>
      <c r="F279" t="s">
        <v>4454</v>
      </c>
      <c r="G279" t="s">
        <v>1848</v>
      </c>
      <c r="H279" t="s">
        <v>1849</v>
      </c>
      <c r="I279" t="s">
        <v>1850</v>
      </c>
      <c r="J279">
        <v>70130</v>
      </c>
      <c r="K279" t="s">
        <v>4455</v>
      </c>
      <c r="L279" t="s">
        <v>4456</v>
      </c>
      <c r="M279" t="s">
        <v>4457</v>
      </c>
      <c r="N279" t="s">
        <v>4458</v>
      </c>
      <c r="O279" t="str">
        <f>LEFT(Table32[[#This Row],[phone2]],3)</f>
        <v>504</v>
      </c>
      <c r="P279" t="str">
        <f>CONCATENATE(Table32[[#This Row],[first_name]],"  ",Table32[[#This Row],[last_name]])</f>
        <v>Terrilyn  Rodeigues</v>
      </c>
      <c r="Q279">
        <f>LEN(Table32[[#This Row],[email]])</f>
        <v>26</v>
      </c>
      <c r="R279">
        <f>FIND("@",Table32[[#This Row],[email]],1)</f>
        <v>19</v>
      </c>
      <c r="S279">
        <f t="shared" si="4"/>
        <v>7</v>
      </c>
      <c r="T279" t="str">
        <f>RIGHT(Table32[[#This Row],[email]],Table32[[#This Row],[Dom len]])</f>
        <v>cox.net</v>
      </c>
    </row>
    <row r="280" spans="3:20" x14ac:dyDescent="0.45">
      <c r="C280" t="s">
        <v>4459</v>
      </c>
      <c r="D280" t="s">
        <v>4460</v>
      </c>
      <c r="E280" t="s">
        <v>4461</v>
      </c>
      <c r="F280" t="s">
        <v>4462</v>
      </c>
      <c r="G280" t="s">
        <v>2646</v>
      </c>
      <c r="H280" t="s">
        <v>4463</v>
      </c>
      <c r="I280" t="s">
        <v>2811</v>
      </c>
      <c r="J280">
        <v>23219</v>
      </c>
      <c r="K280" t="s">
        <v>4464</v>
      </c>
      <c r="L280" t="s">
        <v>4465</v>
      </c>
      <c r="M280" t="s">
        <v>4466</v>
      </c>
      <c r="N280" t="s">
        <v>4467</v>
      </c>
      <c r="O280" t="str">
        <f>LEFT(Table32[[#This Row],[phone2]],3)</f>
        <v>804</v>
      </c>
      <c r="P280" t="str">
        <f>CONCATENATE(Table32[[#This Row],[first_name]],"  ",Table32[[#This Row],[last_name]])</f>
        <v>Salome  Lacovara</v>
      </c>
      <c r="Q280">
        <f>LEN(Table32[[#This Row],[email]])</f>
        <v>19</v>
      </c>
      <c r="R280">
        <f>FIND("@",Table32[[#This Row],[email]],1)</f>
        <v>10</v>
      </c>
      <c r="S280">
        <f t="shared" si="4"/>
        <v>9</v>
      </c>
      <c r="T280" t="str">
        <f>RIGHT(Table32[[#This Row],[email]],Table32[[#This Row],[Dom len]])</f>
        <v>gmail.com</v>
      </c>
    </row>
    <row r="281" spans="3:20" x14ac:dyDescent="0.45">
      <c r="C281" t="s">
        <v>4468</v>
      </c>
      <c r="D281" t="s">
        <v>4469</v>
      </c>
      <c r="E281" t="s">
        <v>4470</v>
      </c>
      <c r="F281" t="s">
        <v>4471</v>
      </c>
      <c r="G281" t="s">
        <v>4472</v>
      </c>
      <c r="H281" t="s">
        <v>4144</v>
      </c>
      <c r="I281" t="s">
        <v>1958</v>
      </c>
      <c r="J281">
        <v>18966</v>
      </c>
      <c r="K281" t="s">
        <v>4473</v>
      </c>
      <c r="L281" t="s">
        <v>4474</v>
      </c>
      <c r="M281" t="s">
        <v>4475</v>
      </c>
      <c r="N281" t="s">
        <v>4476</v>
      </c>
      <c r="O281" t="str">
        <f>LEFT(Table32[[#This Row],[phone2]],3)</f>
        <v>215</v>
      </c>
      <c r="P281" t="str">
        <f>CONCATENATE(Table32[[#This Row],[first_name]],"  ",Table32[[#This Row],[last_name]])</f>
        <v>Garry  Keetch</v>
      </c>
      <c r="Q281">
        <f>LEN(Table32[[#This Row],[email]])</f>
        <v>24</v>
      </c>
      <c r="R281">
        <f>FIND("@",Table32[[#This Row],[email]],1)</f>
        <v>13</v>
      </c>
      <c r="S281">
        <f t="shared" si="4"/>
        <v>11</v>
      </c>
      <c r="T281" t="str">
        <f>RIGHT(Table32[[#This Row],[email]],Table32[[#This Row],[Dom len]])</f>
        <v>hotmail.com</v>
      </c>
    </row>
    <row r="282" spans="3:20" x14ac:dyDescent="0.45">
      <c r="C282" t="s">
        <v>4477</v>
      </c>
      <c r="D282" t="s">
        <v>4478</v>
      </c>
      <c r="E282" t="s">
        <v>4479</v>
      </c>
      <c r="F282" t="s">
        <v>4480</v>
      </c>
      <c r="G282" t="s">
        <v>4481</v>
      </c>
      <c r="H282" t="s">
        <v>12</v>
      </c>
      <c r="I282" t="s">
        <v>2307</v>
      </c>
      <c r="J282">
        <v>55379</v>
      </c>
      <c r="K282" t="s">
        <v>4482</v>
      </c>
      <c r="L282" t="s">
        <v>4483</v>
      </c>
      <c r="M282" t="s">
        <v>4484</v>
      </c>
      <c r="N282" t="s">
        <v>4485</v>
      </c>
      <c r="O282" t="str">
        <f>LEFT(Table32[[#This Row],[phone2]],3)</f>
        <v>952</v>
      </c>
      <c r="P282" t="str">
        <f>CONCATENATE(Table32[[#This Row],[first_name]],"  ",Table32[[#This Row],[last_name]])</f>
        <v>Matthew  Neither</v>
      </c>
      <c r="Q282">
        <f>LEN(Table32[[#This Row],[email]])</f>
        <v>18</v>
      </c>
      <c r="R282">
        <f>FIND("@",Table32[[#This Row],[email]],1)</f>
        <v>9</v>
      </c>
      <c r="S282">
        <f t="shared" si="4"/>
        <v>9</v>
      </c>
      <c r="T282" t="str">
        <f>RIGHT(Table32[[#This Row],[email]],Table32[[#This Row],[Dom len]])</f>
        <v>yahoo.com</v>
      </c>
    </row>
    <row r="283" spans="3:20" x14ac:dyDescent="0.45">
      <c r="C283" t="s">
        <v>4486</v>
      </c>
      <c r="D283" t="s">
        <v>4487</v>
      </c>
      <c r="E283" t="s">
        <v>4488</v>
      </c>
      <c r="F283" t="s">
        <v>4489</v>
      </c>
      <c r="G283" t="s">
        <v>4490</v>
      </c>
      <c r="H283" t="s">
        <v>2285</v>
      </c>
      <c r="I283" t="s">
        <v>2286</v>
      </c>
      <c r="J283" t="s">
        <v>2287</v>
      </c>
      <c r="K283">
        <v>33136</v>
      </c>
      <c r="L283" t="s">
        <v>4491</v>
      </c>
      <c r="M283" t="s">
        <v>4492</v>
      </c>
      <c r="N283" t="s">
        <v>4493</v>
      </c>
      <c r="O283" t="str">
        <f>LEFT(Table32[[#This Row],[phone2]],3)</f>
        <v>305</v>
      </c>
      <c r="P283" t="str">
        <f>CONCATENATE(Table32[[#This Row],[first_name]],"  ",Table32[[#This Row],[last_name]])</f>
        <v>Theodora  Restrepo</v>
      </c>
      <c r="Q283">
        <f>LEN(Table32[[#This Row],[email]])</f>
        <v>12</v>
      </c>
      <c r="R283" t="e">
        <f>FIND("@",Table32[[#This Row],[email]],1)</f>
        <v>#VALUE!</v>
      </c>
      <c r="S283" t="e">
        <f t="shared" si="4"/>
        <v>#VALUE!</v>
      </c>
      <c r="T283" t="e">
        <f>RIGHT(Table32[[#This Row],[email]],Table32[[#This Row],[Dom len]])</f>
        <v>#VALUE!</v>
      </c>
    </row>
    <row r="284" spans="3:20" x14ac:dyDescent="0.45">
      <c r="C284" t="s">
        <v>4495</v>
      </c>
      <c r="D284" t="s">
        <v>4496</v>
      </c>
      <c r="E284" t="s">
        <v>4497</v>
      </c>
      <c r="F284" t="s">
        <v>4498</v>
      </c>
      <c r="G284" t="s">
        <v>2032</v>
      </c>
      <c r="H284" t="s">
        <v>2032</v>
      </c>
      <c r="I284" t="s">
        <v>2033</v>
      </c>
      <c r="J284">
        <v>53209</v>
      </c>
      <c r="K284" t="s">
        <v>4499</v>
      </c>
      <c r="L284" t="s">
        <v>4500</v>
      </c>
      <c r="M284" t="s">
        <v>4501</v>
      </c>
      <c r="N284" t="s">
        <v>4502</v>
      </c>
      <c r="O284" t="str">
        <f>LEFT(Table32[[#This Row],[phone2]],3)</f>
        <v>414</v>
      </c>
      <c r="P284" t="str">
        <f>CONCATENATE(Table32[[#This Row],[first_name]],"  ",Table32[[#This Row],[last_name]])</f>
        <v>Noah  Kalafatis</v>
      </c>
      <c r="Q284">
        <f>LEN(Table32[[#This Row],[email]])</f>
        <v>22</v>
      </c>
      <c r="R284">
        <f>FIND("@",Table32[[#This Row],[email]],1)</f>
        <v>15</v>
      </c>
      <c r="S284">
        <f t="shared" si="4"/>
        <v>7</v>
      </c>
      <c r="T284" t="str">
        <f>RIGHT(Table32[[#This Row],[email]],Table32[[#This Row],[Dom len]])</f>
        <v>aol.com</v>
      </c>
    </row>
    <row r="285" spans="3:20" x14ac:dyDescent="0.45">
      <c r="C285" t="s">
        <v>4503</v>
      </c>
      <c r="D285" t="s">
        <v>4504</v>
      </c>
      <c r="E285" t="s">
        <v>4505</v>
      </c>
      <c r="F285" t="s">
        <v>4506</v>
      </c>
      <c r="G285" t="s">
        <v>3661</v>
      </c>
      <c r="H285" t="s">
        <v>3661</v>
      </c>
      <c r="I285" t="s">
        <v>1874</v>
      </c>
      <c r="J285">
        <v>8873</v>
      </c>
      <c r="K285" t="s">
        <v>4507</v>
      </c>
      <c r="L285" t="s">
        <v>4508</v>
      </c>
      <c r="M285" t="s">
        <v>4509</v>
      </c>
      <c r="N285" t="s">
        <v>4510</v>
      </c>
      <c r="O285" t="str">
        <f>LEFT(Table32[[#This Row],[phone2]],3)</f>
        <v>732</v>
      </c>
      <c r="P285" t="str">
        <f>CONCATENATE(Table32[[#This Row],[first_name]],"  ",Table32[[#This Row],[last_name]])</f>
        <v>Carmen  Sweigard</v>
      </c>
      <c r="Q285">
        <f>LEN(Table32[[#This Row],[email]])</f>
        <v>22</v>
      </c>
      <c r="R285">
        <f>FIND("@",Table32[[#This Row],[email]],1)</f>
        <v>10</v>
      </c>
      <c r="S285">
        <f t="shared" si="4"/>
        <v>12</v>
      </c>
      <c r="T285" t="str">
        <f>RIGHT(Table32[[#This Row],[email]],Table32[[#This Row],[Dom len]])</f>
        <v>sweigard.com</v>
      </c>
    </row>
    <row r="286" spans="3:20" x14ac:dyDescent="0.45">
      <c r="C286" t="s">
        <v>4511</v>
      </c>
      <c r="D286" t="s">
        <v>4512</v>
      </c>
      <c r="E286" t="s">
        <v>4513</v>
      </c>
      <c r="F286" t="s">
        <v>4514</v>
      </c>
      <c r="G286" t="s">
        <v>4515</v>
      </c>
      <c r="H286" t="s">
        <v>4516</v>
      </c>
      <c r="I286" t="s">
        <v>4517</v>
      </c>
      <c r="J286">
        <v>58102</v>
      </c>
      <c r="K286" t="s">
        <v>4518</v>
      </c>
      <c r="L286" t="s">
        <v>4519</v>
      </c>
      <c r="M286" t="s">
        <v>4520</v>
      </c>
      <c r="N286" t="s">
        <v>4521</v>
      </c>
      <c r="O286" t="str">
        <f>LEFT(Table32[[#This Row],[phone2]],3)</f>
        <v>701</v>
      </c>
      <c r="P286" t="str">
        <f>CONCATENATE(Table32[[#This Row],[first_name]],"  ",Table32[[#This Row],[last_name]])</f>
        <v>Lavonda  Hengel</v>
      </c>
      <c r="Q286">
        <f>LEN(Table32[[#This Row],[email]])</f>
        <v>15</v>
      </c>
      <c r="R286">
        <f>FIND("@",Table32[[#This Row],[email]],1)</f>
        <v>8</v>
      </c>
      <c r="S286">
        <f t="shared" si="4"/>
        <v>7</v>
      </c>
      <c r="T286" t="str">
        <f>RIGHT(Table32[[#This Row],[email]],Table32[[#This Row],[Dom len]])</f>
        <v>cox.net</v>
      </c>
    </row>
    <row r="287" spans="3:20" x14ac:dyDescent="0.45">
      <c r="C287" t="s">
        <v>3582</v>
      </c>
      <c r="D287" t="s">
        <v>4522</v>
      </c>
      <c r="E287" t="s">
        <v>4523</v>
      </c>
      <c r="F287" t="s">
        <v>4524</v>
      </c>
      <c r="G287" t="s">
        <v>4525</v>
      </c>
      <c r="H287" t="s">
        <v>4525</v>
      </c>
      <c r="I287" t="s">
        <v>3469</v>
      </c>
      <c r="J287">
        <v>89701</v>
      </c>
      <c r="K287" t="s">
        <v>4526</v>
      </c>
      <c r="L287" t="s">
        <v>4527</v>
      </c>
      <c r="M287" t="s">
        <v>4528</v>
      </c>
      <c r="N287" t="s">
        <v>4529</v>
      </c>
      <c r="O287" t="str">
        <f>LEFT(Table32[[#This Row],[phone2]],3)</f>
        <v>775</v>
      </c>
      <c r="P287" t="str">
        <f>CONCATENATE(Table32[[#This Row],[first_name]],"  ",Table32[[#This Row],[last_name]])</f>
        <v>Junita  Stoltzman</v>
      </c>
      <c r="Q287">
        <f>LEN(Table32[[#This Row],[email]])</f>
        <v>14</v>
      </c>
      <c r="R287">
        <f>FIND("@",Table32[[#This Row],[email]],1)</f>
        <v>7</v>
      </c>
      <c r="S287">
        <f t="shared" si="4"/>
        <v>7</v>
      </c>
      <c r="T287" t="str">
        <f>RIGHT(Table32[[#This Row],[email]],Table32[[#This Row],[Dom len]])</f>
        <v>aol.com</v>
      </c>
    </row>
    <row r="288" spans="3:20" x14ac:dyDescent="0.45">
      <c r="C288" t="s">
        <v>4530</v>
      </c>
      <c r="D288" t="s">
        <v>4531</v>
      </c>
      <c r="E288" t="s">
        <v>4532</v>
      </c>
      <c r="F288" t="s">
        <v>4533</v>
      </c>
      <c r="G288" t="s">
        <v>4534</v>
      </c>
      <c r="H288" t="s">
        <v>2010</v>
      </c>
      <c r="I288" t="s">
        <v>2011</v>
      </c>
      <c r="J288">
        <v>85254</v>
      </c>
      <c r="K288" t="s">
        <v>4535</v>
      </c>
      <c r="L288" t="s">
        <v>4536</v>
      </c>
      <c r="M288" t="s">
        <v>4537</v>
      </c>
      <c r="N288" t="s">
        <v>4538</v>
      </c>
      <c r="O288" t="str">
        <f>LEFT(Table32[[#This Row],[phone2]],3)</f>
        <v>602</v>
      </c>
      <c r="P288" t="str">
        <f>CONCATENATE(Table32[[#This Row],[first_name]],"  ",Table32[[#This Row],[last_name]])</f>
        <v>Herminia  Nicolozakes</v>
      </c>
      <c r="Q288">
        <f>LEN(Table32[[#This Row],[email]])</f>
        <v>24</v>
      </c>
      <c r="R288">
        <f>FIND("@",Table32[[#This Row],[email]],1)</f>
        <v>9</v>
      </c>
      <c r="S288">
        <f t="shared" si="4"/>
        <v>15</v>
      </c>
      <c r="T288" t="str">
        <f>RIGHT(Table32[[#This Row],[email]],Table32[[#This Row],[Dom len]])</f>
        <v>nicolozakes.org</v>
      </c>
    </row>
    <row r="289" spans="3:20" hidden="1" x14ac:dyDescent="0.45">
      <c r="C289" t="s">
        <v>4539</v>
      </c>
      <c r="D289" t="s">
        <v>4540</v>
      </c>
      <c r="E289" t="s">
        <v>4541</v>
      </c>
      <c r="F289" t="s">
        <v>4542</v>
      </c>
      <c r="G289" t="s">
        <v>4543</v>
      </c>
      <c r="H289" t="s">
        <v>3227</v>
      </c>
      <c r="I289" t="s">
        <v>3228</v>
      </c>
      <c r="J289" t="s">
        <v>2023</v>
      </c>
      <c r="K289">
        <v>37211</v>
      </c>
      <c r="L289" t="s">
        <v>4544</v>
      </c>
      <c r="M289" t="s">
        <v>4545</v>
      </c>
      <c r="N289" t="s">
        <v>4546</v>
      </c>
      <c r="O289" t="str">
        <f>LEFT(Table32[[#This Row],[phone2]],3)</f>
        <v>615</v>
      </c>
      <c r="P289" t="str">
        <f>CONCATENATE(Table32[[#This Row],[first_name]],"  ",Table32[[#This Row],[last_name]])</f>
        <v>Casie  Good</v>
      </c>
      <c r="Q289">
        <f>LEN(Table32[[#This Row],[email]])</f>
        <v>12</v>
      </c>
      <c r="R289" t="e">
        <f>FIND("@",Table32[[#This Row],[email]],1)</f>
        <v>#VALUE!</v>
      </c>
      <c r="S289" t="e">
        <f t="shared" si="4"/>
        <v>#VALUE!</v>
      </c>
      <c r="T289" t="e">
        <f>RIGHT(Table32[[#This Row],[email]],Table32[[#This Row],[Dom len]])</f>
        <v>#VALUE!</v>
      </c>
    </row>
    <row r="290" spans="3:20" x14ac:dyDescent="0.45">
      <c r="C290" t="s">
        <v>4548</v>
      </c>
      <c r="D290" t="s">
        <v>4549</v>
      </c>
      <c r="E290" t="s">
        <v>4550</v>
      </c>
      <c r="F290" t="s">
        <v>4551</v>
      </c>
      <c r="G290" t="s">
        <v>4552</v>
      </c>
      <c r="H290" t="s">
        <v>4553</v>
      </c>
      <c r="I290" t="s">
        <v>1947</v>
      </c>
      <c r="J290">
        <v>21801</v>
      </c>
      <c r="K290" t="s">
        <v>4554</v>
      </c>
      <c r="L290" t="s">
        <v>4555</v>
      </c>
      <c r="M290" t="s">
        <v>4556</v>
      </c>
      <c r="N290" t="s">
        <v>4557</v>
      </c>
      <c r="O290" t="str">
        <f>LEFT(Table32[[#This Row],[phone2]],3)</f>
        <v>410</v>
      </c>
      <c r="P290" t="str">
        <f>CONCATENATE(Table32[[#This Row],[first_name]],"  ",Table32[[#This Row],[last_name]])</f>
        <v>Reena  Maisto</v>
      </c>
      <c r="Q290">
        <f>LEN(Table32[[#This Row],[email]])</f>
        <v>17</v>
      </c>
      <c r="R290">
        <f>FIND("@",Table32[[#This Row],[email]],1)</f>
        <v>6</v>
      </c>
      <c r="S290">
        <f t="shared" si="4"/>
        <v>11</v>
      </c>
      <c r="T290" t="str">
        <f>RIGHT(Table32[[#This Row],[email]],Table32[[#This Row],[Dom len]])</f>
        <v>hotmail.com</v>
      </c>
    </row>
    <row r="291" spans="3:20" x14ac:dyDescent="0.45">
      <c r="C291" t="s">
        <v>4558</v>
      </c>
      <c r="D291" t="s">
        <v>4559</v>
      </c>
      <c r="E291" t="s">
        <v>4560</v>
      </c>
      <c r="F291" t="s">
        <v>4561</v>
      </c>
      <c r="G291" t="s">
        <v>2139</v>
      </c>
      <c r="H291" t="s">
        <v>2139</v>
      </c>
      <c r="I291" t="s">
        <v>1969</v>
      </c>
      <c r="J291">
        <v>10004</v>
      </c>
      <c r="K291" t="s">
        <v>4562</v>
      </c>
      <c r="L291" t="s">
        <v>4563</v>
      </c>
      <c r="M291" t="s">
        <v>4564</v>
      </c>
      <c r="N291" t="s">
        <v>4565</v>
      </c>
      <c r="O291" t="str">
        <f>LEFT(Table32[[#This Row],[phone2]],3)</f>
        <v>212</v>
      </c>
      <c r="P291" t="str">
        <f>CONCATENATE(Table32[[#This Row],[first_name]],"  ",Table32[[#This Row],[last_name]])</f>
        <v>Mirta  Mallett</v>
      </c>
      <c r="Q291">
        <f>LEN(Table32[[#This Row],[email]])</f>
        <v>23</v>
      </c>
      <c r="R291">
        <f>FIND("@",Table32[[#This Row],[email]],1)</f>
        <v>14</v>
      </c>
      <c r="S291">
        <f t="shared" si="4"/>
        <v>9</v>
      </c>
      <c r="T291" t="str">
        <f>RIGHT(Table32[[#This Row],[email]],Table32[[#This Row],[Dom len]])</f>
        <v>gmail.com</v>
      </c>
    </row>
    <row r="292" spans="3:20" x14ac:dyDescent="0.45">
      <c r="C292" t="s">
        <v>4566</v>
      </c>
      <c r="D292" t="s">
        <v>4567</v>
      </c>
      <c r="E292" t="s">
        <v>4568</v>
      </c>
      <c r="F292" t="s">
        <v>4569</v>
      </c>
      <c r="G292" t="s">
        <v>4570</v>
      </c>
      <c r="H292" t="s">
        <v>4571</v>
      </c>
      <c r="I292" t="s">
        <v>2000</v>
      </c>
      <c r="J292">
        <v>79109</v>
      </c>
      <c r="K292" t="s">
        <v>4572</v>
      </c>
      <c r="L292" t="s">
        <v>4573</v>
      </c>
      <c r="M292" t="s">
        <v>4574</v>
      </c>
      <c r="N292" t="s">
        <v>4575</v>
      </c>
      <c r="O292" t="str">
        <f>LEFT(Table32[[#This Row],[phone2]],3)</f>
        <v>806</v>
      </c>
      <c r="P292" t="str">
        <f>CONCATENATE(Table32[[#This Row],[first_name]],"  ",Table32[[#This Row],[last_name]])</f>
        <v>Cathrine  Pontoriero</v>
      </c>
      <c r="Q292">
        <f>LEN(Table32[[#This Row],[email]])</f>
        <v>34</v>
      </c>
      <c r="R292">
        <f>FIND("@",Table32[[#This Row],[email]],1)</f>
        <v>20</v>
      </c>
      <c r="S292">
        <f t="shared" si="4"/>
        <v>14</v>
      </c>
      <c r="T292" t="str">
        <f>RIGHT(Table32[[#This Row],[email]],Table32[[#This Row],[Dom len]])</f>
        <v>pontoriero.com</v>
      </c>
    </row>
    <row r="293" spans="3:20" hidden="1" x14ac:dyDescent="0.45">
      <c r="C293" t="s">
        <v>4576</v>
      </c>
      <c r="D293" t="s">
        <v>4577</v>
      </c>
      <c r="E293" t="s">
        <v>4578</v>
      </c>
      <c r="F293" t="s">
        <v>4579</v>
      </c>
      <c r="G293" t="s">
        <v>4580</v>
      </c>
      <c r="H293" t="s">
        <v>1978</v>
      </c>
      <c r="I293" t="s">
        <v>1978</v>
      </c>
      <c r="J293" t="s">
        <v>1924</v>
      </c>
      <c r="K293">
        <v>90016</v>
      </c>
      <c r="L293" t="s">
        <v>4581</v>
      </c>
      <c r="M293" t="s">
        <v>4582</v>
      </c>
      <c r="N293" t="s">
        <v>4583</v>
      </c>
      <c r="O293" t="str">
        <f>LEFT(Table32[[#This Row],[phone2]],3)</f>
        <v>323</v>
      </c>
      <c r="P293" t="str">
        <f>CONCATENATE(Table32[[#This Row],[first_name]],"  ",Table32[[#This Row],[last_name]])</f>
        <v>Filiberto  Tawil</v>
      </c>
      <c r="Q293">
        <f>LEN(Table32[[#This Row],[email]])</f>
        <v>12</v>
      </c>
      <c r="R293" t="e">
        <f>FIND("@",Table32[[#This Row],[email]],1)</f>
        <v>#VALUE!</v>
      </c>
      <c r="S293" t="e">
        <f t="shared" si="4"/>
        <v>#VALUE!</v>
      </c>
      <c r="T293" t="e">
        <f>RIGHT(Table32[[#This Row],[email]],Table32[[#This Row],[Dom len]])</f>
        <v>#VALUE!</v>
      </c>
    </row>
    <row r="294" spans="3:20" hidden="1" x14ac:dyDescent="0.45">
      <c r="C294" t="s">
        <v>4585</v>
      </c>
      <c r="D294" t="s">
        <v>4586</v>
      </c>
      <c r="E294" t="s">
        <v>4587</v>
      </c>
      <c r="F294" t="s">
        <v>4588</v>
      </c>
      <c r="G294" t="s">
        <v>4589</v>
      </c>
      <c r="H294" t="s">
        <v>4590</v>
      </c>
      <c r="I294" t="s">
        <v>3940</v>
      </c>
      <c r="J294" t="s">
        <v>1924</v>
      </c>
      <c r="K294">
        <v>91942</v>
      </c>
      <c r="L294" t="s">
        <v>4591</v>
      </c>
      <c r="M294" t="s">
        <v>4592</v>
      </c>
      <c r="N294" t="s">
        <v>4593</v>
      </c>
      <c r="O294" t="str">
        <f>LEFT(Table32[[#This Row],[phone2]],3)</f>
        <v>619</v>
      </c>
      <c r="P294" t="str">
        <f>CONCATENATE(Table32[[#This Row],[first_name]],"  ",Table32[[#This Row],[last_name]])</f>
        <v>Raul  Upthegrove</v>
      </c>
      <c r="Q294">
        <f>LEN(Table32[[#This Row],[email]])</f>
        <v>12</v>
      </c>
      <c r="R294" t="e">
        <f>FIND("@",Table32[[#This Row],[email]],1)</f>
        <v>#VALUE!</v>
      </c>
      <c r="S294" t="e">
        <f t="shared" si="4"/>
        <v>#VALUE!</v>
      </c>
      <c r="T294" t="e">
        <f>RIGHT(Table32[[#This Row],[email]],Table32[[#This Row],[Dom len]])</f>
        <v>#VALUE!</v>
      </c>
    </row>
    <row r="295" spans="3:20" x14ac:dyDescent="0.45">
      <c r="C295" t="s">
        <v>4595</v>
      </c>
      <c r="D295" t="s">
        <v>4596</v>
      </c>
      <c r="E295" t="s">
        <v>4597</v>
      </c>
      <c r="F295" t="s">
        <v>4598</v>
      </c>
      <c r="G295" t="s">
        <v>4599</v>
      </c>
      <c r="H295" t="s">
        <v>4600</v>
      </c>
      <c r="I295" t="s">
        <v>2996</v>
      </c>
      <c r="J295">
        <v>30328</v>
      </c>
      <c r="K295" t="s">
        <v>4601</v>
      </c>
      <c r="L295" t="s">
        <v>4602</v>
      </c>
      <c r="M295" t="s">
        <v>4603</v>
      </c>
      <c r="N295" t="s">
        <v>4604</v>
      </c>
      <c r="O295" t="str">
        <f>LEFT(Table32[[#This Row],[phone2]],3)</f>
        <v>770</v>
      </c>
      <c r="P295" t="str">
        <f>CONCATENATE(Table32[[#This Row],[first_name]],"  ",Table32[[#This Row],[last_name]])</f>
        <v>Sarah  Candlish</v>
      </c>
      <c r="Q295">
        <f>LEN(Table32[[#This Row],[email]])</f>
        <v>24</v>
      </c>
      <c r="R295">
        <f>FIND("@",Table32[[#This Row],[email]],1)</f>
        <v>15</v>
      </c>
      <c r="S295">
        <f t="shared" si="4"/>
        <v>9</v>
      </c>
      <c r="T295" t="str">
        <f>RIGHT(Table32[[#This Row],[email]],Table32[[#This Row],[Dom len]])</f>
        <v>gmail.com</v>
      </c>
    </row>
    <row r="296" spans="3:20" x14ac:dyDescent="0.45">
      <c r="C296" t="s">
        <v>4605</v>
      </c>
      <c r="D296" t="s">
        <v>4606</v>
      </c>
      <c r="E296" t="s">
        <v>4607</v>
      </c>
      <c r="F296" t="s">
        <v>4608</v>
      </c>
      <c r="G296" t="s">
        <v>2904</v>
      </c>
      <c r="H296" t="s">
        <v>2904</v>
      </c>
      <c r="I296" t="s">
        <v>2317</v>
      </c>
      <c r="J296">
        <v>1602</v>
      </c>
      <c r="K296" t="s">
        <v>4609</v>
      </c>
      <c r="L296" t="s">
        <v>4610</v>
      </c>
      <c r="M296" t="s">
        <v>4611</v>
      </c>
      <c r="N296" t="s">
        <v>4612</v>
      </c>
      <c r="O296" t="str">
        <f>LEFT(Table32[[#This Row],[phone2]],3)</f>
        <v>508</v>
      </c>
      <c r="P296" t="str">
        <f>CONCATENATE(Table32[[#This Row],[first_name]],"  ",Table32[[#This Row],[last_name]])</f>
        <v>Lucy  Treston</v>
      </c>
      <c r="Q296">
        <f>LEN(Table32[[#This Row],[email]])</f>
        <v>12</v>
      </c>
      <c r="R296">
        <f>FIND("@",Table32[[#This Row],[email]],1)</f>
        <v>5</v>
      </c>
      <c r="S296">
        <f t="shared" si="4"/>
        <v>7</v>
      </c>
      <c r="T296" t="str">
        <f>RIGHT(Table32[[#This Row],[email]],Table32[[#This Row],[Dom len]])</f>
        <v>cox.net</v>
      </c>
    </row>
    <row r="297" spans="3:20" x14ac:dyDescent="0.45">
      <c r="C297" t="s">
        <v>4613</v>
      </c>
      <c r="D297" t="s">
        <v>4614</v>
      </c>
      <c r="E297" t="s">
        <v>4615</v>
      </c>
      <c r="F297" t="s">
        <v>4616</v>
      </c>
      <c r="G297" t="s">
        <v>4617</v>
      </c>
      <c r="H297" t="s">
        <v>4618</v>
      </c>
      <c r="I297" t="s">
        <v>1862</v>
      </c>
      <c r="J297">
        <v>49120</v>
      </c>
      <c r="K297" t="s">
        <v>4619</v>
      </c>
      <c r="L297" t="s">
        <v>4620</v>
      </c>
      <c r="M297" t="s">
        <v>4621</v>
      </c>
      <c r="N297" t="s">
        <v>4622</v>
      </c>
      <c r="O297" t="str">
        <f>LEFT(Table32[[#This Row],[phone2]],3)</f>
        <v>269</v>
      </c>
      <c r="P297" t="str">
        <f>CONCATENATE(Table32[[#This Row],[first_name]],"  ",Table32[[#This Row],[last_name]])</f>
        <v>Judy  Aquas</v>
      </c>
      <c r="Q297">
        <f>LEN(Table32[[#This Row],[email]])</f>
        <v>16</v>
      </c>
      <c r="R297">
        <f>FIND("@",Table32[[#This Row],[email]],1)</f>
        <v>7</v>
      </c>
      <c r="S297">
        <f t="shared" si="4"/>
        <v>9</v>
      </c>
      <c r="T297" t="str">
        <f>RIGHT(Table32[[#This Row],[email]],Table32[[#This Row],[Dom len]])</f>
        <v>aquas.com</v>
      </c>
    </row>
    <row r="298" spans="3:20" x14ac:dyDescent="0.45">
      <c r="C298" t="s">
        <v>4623</v>
      </c>
      <c r="D298" t="s">
        <v>4624</v>
      </c>
      <c r="E298" t="s">
        <v>4625</v>
      </c>
      <c r="F298" t="s">
        <v>4626</v>
      </c>
      <c r="G298" t="s">
        <v>4627</v>
      </c>
      <c r="H298" t="s">
        <v>2610</v>
      </c>
      <c r="I298" t="s">
        <v>1874</v>
      </c>
      <c r="J298">
        <v>7004</v>
      </c>
      <c r="K298" t="s">
        <v>4628</v>
      </c>
      <c r="L298" t="s">
        <v>4629</v>
      </c>
      <c r="M298" t="s">
        <v>4630</v>
      </c>
      <c r="N298" t="s">
        <v>4631</v>
      </c>
      <c r="O298" t="str">
        <f>LEFT(Table32[[#This Row],[phone2]],3)</f>
        <v>973</v>
      </c>
      <c r="P298" t="str">
        <f>CONCATENATE(Table32[[#This Row],[first_name]],"  ",Table32[[#This Row],[last_name]])</f>
        <v>Yvonne  Tjepkema</v>
      </c>
      <c r="Q298">
        <f>LEN(Table32[[#This Row],[email]])</f>
        <v>27</v>
      </c>
      <c r="R298">
        <f>FIND("@",Table32[[#This Row],[email]],1)</f>
        <v>16</v>
      </c>
      <c r="S298">
        <f t="shared" si="4"/>
        <v>11</v>
      </c>
      <c r="T298" t="str">
        <f>RIGHT(Table32[[#This Row],[email]],Table32[[#This Row],[Dom len]])</f>
        <v>hotmail.com</v>
      </c>
    </row>
    <row r="299" spans="3:20" x14ac:dyDescent="0.45">
      <c r="C299" t="s">
        <v>4632</v>
      </c>
      <c r="D299" t="s">
        <v>4633</v>
      </c>
      <c r="E299" t="s">
        <v>4634</v>
      </c>
      <c r="F299" t="s">
        <v>4635</v>
      </c>
      <c r="G299" t="s">
        <v>3849</v>
      </c>
      <c r="H299" t="s">
        <v>3849</v>
      </c>
      <c r="I299" t="s">
        <v>1850</v>
      </c>
      <c r="J299">
        <v>70508</v>
      </c>
      <c r="K299" t="s">
        <v>4636</v>
      </c>
      <c r="L299" t="s">
        <v>4637</v>
      </c>
      <c r="M299" t="s">
        <v>4638</v>
      </c>
      <c r="N299" t="s">
        <v>4639</v>
      </c>
      <c r="O299" t="str">
        <f>LEFT(Table32[[#This Row],[phone2]],3)</f>
        <v>337</v>
      </c>
      <c r="P299" t="str">
        <f>CONCATENATE(Table32[[#This Row],[first_name]],"  ",Table32[[#This Row],[last_name]])</f>
        <v>Kayleigh  Lace</v>
      </c>
      <c r="Q299">
        <f>LEN(Table32[[#This Row],[email]])</f>
        <v>23</v>
      </c>
      <c r="R299">
        <f>FIND("@",Table32[[#This Row],[email]],1)</f>
        <v>14</v>
      </c>
      <c r="S299">
        <f t="shared" si="4"/>
        <v>9</v>
      </c>
      <c r="T299" t="str">
        <f>RIGHT(Table32[[#This Row],[email]],Table32[[#This Row],[Dom len]])</f>
        <v>yahoo.com</v>
      </c>
    </row>
    <row r="300" spans="3:20" x14ac:dyDescent="0.45">
      <c r="C300" t="s">
        <v>4640</v>
      </c>
      <c r="D300" t="s">
        <v>4641</v>
      </c>
      <c r="E300" t="s">
        <v>4642</v>
      </c>
      <c r="F300" t="s">
        <v>4643</v>
      </c>
      <c r="G300" t="s">
        <v>3115</v>
      </c>
      <c r="H300" t="s">
        <v>4644</v>
      </c>
      <c r="I300" t="s">
        <v>1958</v>
      </c>
      <c r="J300">
        <v>17517</v>
      </c>
      <c r="K300" t="s">
        <v>4645</v>
      </c>
      <c r="L300" t="s">
        <v>4646</v>
      </c>
      <c r="M300" t="s">
        <v>4647</v>
      </c>
      <c r="N300" t="s">
        <v>4648</v>
      </c>
      <c r="O300" t="str">
        <f>LEFT(Table32[[#This Row],[phone2]],3)</f>
        <v>717</v>
      </c>
      <c r="P300" t="str">
        <f>CONCATENATE(Table32[[#This Row],[first_name]],"  ",Table32[[#This Row],[last_name]])</f>
        <v>Felix  Hirpara</v>
      </c>
      <c r="Q300">
        <f>LEN(Table32[[#This Row],[email]])</f>
        <v>21</v>
      </c>
      <c r="R300">
        <f>FIND("@",Table32[[#This Row],[email]],1)</f>
        <v>14</v>
      </c>
      <c r="S300">
        <f t="shared" si="4"/>
        <v>7</v>
      </c>
      <c r="T300" t="str">
        <f>RIGHT(Table32[[#This Row],[email]],Table32[[#This Row],[Dom len]])</f>
        <v>cox.net</v>
      </c>
    </row>
    <row r="301" spans="3:20" hidden="1" x14ac:dyDescent="0.45">
      <c r="C301" t="s">
        <v>4649</v>
      </c>
      <c r="D301" t="s">
        <v>4650</v>
      </c>
      <c r="E301" t="s">
        <v>4651</v>
      </c>
      <c r="F301" t="s">
        <v>4652</v>
      </c>
      <c r="G301" t="s">
        <v>4653</v>
      </c>
      <c r="H301" t="s">
        <v>4654</v>
      </c>
      <c r="I301" t="s">
        <v>4220</v>
      </c>
      <c r="J301" t="s">
        <v>4222</v>
      </c>
      <c r="K301">
        <v>63088</v>
      </c>
      <c r="L301" t="s">
        <v>4655</v>
      </c>
      <c r="M301" t="s">
        <v>4656</v>
      </c>
      <c r="N301" t="s">
        <v>4657</v>
      </c>
      <c r="O301" t="str">
        <f>LEFT(Table32[[#This Row],[phone2]],3)</f>
        <v>314</v>
      </c>
      <c r="P301" t="str">
        <f>CONCATENATE(Table32[[#This Row],[first_name]],"  ",Table32[[#This Row],[last_name]])</f>
        <v>Tresa  Sweely</v>
      </c>
      <c r="Q301">
        <f>LEN(Table32[[#This Row],[email]])</f>
        <v>12</v>
      </c>
      <c r="R301" t="e">
        <f>FIND("@",Table32[[#This Row],[email]],1)</f>
        <v>#VALUE!</v>
      </c>
      <c r="S301" t="e">
        <f t="shared" si="4"/>
        <v>#VALUE!</v>
      </c>
      <c r="T301" t="e">
        <f>RIGHT(Table32[[#This Row],[email]],Table32[[#This Row],[Dom len]])</f>
        <v>#VALUE!</v>
      </c>
    </row>
    <row r="302" spans="3:20" x14ac:dyDescent="0.45">
      <c r="C302" t="s">
        <v>4659</v>
      </c>
      <c r="D302" t="s">
        <v>4660</v>
      </c>
      <c r="E302" t="s">
        <v>4661</v>
      </c>
      <c r="F302" t="s">
        <v>4662</v>
      </c>
      <c r="G302" t="s">
        <v>4663</v>
      </c>
      <c r="H302" t="s">
        <v>2686</v>
      </c>
      <c r="I302" t="s">
        <v>2000</v>
      </c>
      <c r="J302">
        <v>76013</v>
      </c>
      <c r="K302" t="s">
        <v>4664</v>
      </c>
      <c r="L302" t="s">
        <v>4665</v>
      </c>
      <c r="M302" t="s">
        <v>4666</v>
      </c>
      <c r="N302" t="s">
        <v>4667</v>
      </c>
      <c r="O302" t="str">
        <f>LEFT(Table32[[#This Row],[phone2]],3)</f>
        <v>817</v>
      </c>
      <c r="P302" t="str">
        <f>CONCATENATE(Table32[[#This Row],[first_name]],"  ",Table32[[#This Row],[last_name]])</f>
        <v>Kristeen  Turinetti</v>
      </c>
      <c r="Q302">
        <f>LEN(Table32[[#This Row],[email]])</f>
        <v>18</v>
      </c>
      <c r="R302">
        <f>FIND("@",Table32[[#This Row],[email]],1)</f>
        <v>9</v>
      </c>
      <c r="S302">
        <f t="shared" si="4"/>
        <v>9</v>
      </c>
      <c r="T302" t="str">
        <f>RIGHT(Table32[[#This Row],[email]],Table32[[#This Row],[Dom len]])</f>
        <v>gmail.com</v>
      </c>
    </row>
    <row r="303" spans="3:20" hidden="1" x14ac:dyDescent="0.45">
      <c r="C303" t="s">
        <v>4668</v>
      </c>
      <c r="D303" t="s">
        <v>4669</v>
      </c>
      <c r="E303" t="s">
        <v>4670</v>
      </c>
      <c r="F303" t="s">
        <v>4671</v>
      </c>
      <c r="G303" t="s">
        <v>4672</v>
      </c>
      <c r="H303" t="s">
        <v>4154</v>
      </c>
      <c r="I303" t="s">
        <v>4155</v>
      </c>
      <c r="J303" t="s">
        <v>2287</v>
      </c>
      <c r="K303">
        <v>33619</v>
      </c>
      <c r="L303" t="s">
        <v>4673</v>
      </c>
      <c r="M303" t="s">
        <v>4674</v>
      </c>
      <c r="N303" t="s">
        <v>4675</v>
      </c>
      <c r="O303" t="str">
        <f>LEFT(Table32[[#This Row],[phone2]],3)</f>
        <v>813</v>
      </c>
      <c r="P303" t="str">
        <f>CONCATENATE(Table32[[#This Row],[first_name]],"  ",Table32[[#This Row],[last_name]])</f>
        <v>Jenelle  Regusters</v>
      </c>
      <c r="Q303">
        <f>LEN(Table32[[#This Row],[email]])</f>
        <v>12</v>
      </c>
      <c r="R303" t="e">
        <f>FIND("@",Table32[[#This Row],[email]],1)</f>
        <v>#VALUE!</v>
      </c>
      <c r="S303" t="e">
        <f t="shared" si="4"/>
        <v>#VALUE!</v>
      </c>
      <c r="T303" t="e">
        <f>RIGHT(Table32[[#This Row],[email]],Table32[[#This Row],[Dom len]])</f>
        <v>#VALUE!</v>
      </c>
    </row>
    <row r="304" spans="3:20" x14ac:dyDescent="0.45">
      <c r="C304" t="s">
        <v>4677</v>
      </c>
      <c r="D304" t="s">
        <v>4678</v>
      </c>
      <c r="E304" t="s">
        <v>4679</v>
      </c>
      <c r="F304" t="s">
        <v>4680</v>
      </c>
      <c r="G304" t="s">
        <v>4599</v>
      </c>
      <c r="H304" t="s">
        <v>4600</v>
      </c>
      <c r="I304" t="s">
        <v>2996</v>
      </c>
      <c r="J304">
        <v>30328</v>
      </c>
      <c r="K304" t="s">
        <v>4681</v>
      </c>
      <c r="L304" t="s">
        <v>4682</v>
      </c>
      <c r="M304" t="s">
        <v>4683</v>
      </c>
      <c r="N304" t="s">
        <v>4684</v>
      </c>
      <c r="O304" t="str">
        <f>LEFT(Table32[[#This Row],[phone2]],3)</f>
        <v>770</v>
      </c>
      <c r="P304" t="str">
        <f>CONCATENATE(Table32[[#This Row],[first_name]],"  ",Table32[[#This Row],[last_name]])</f>
        <v>Renea  Monterrubio</v>
      </c>
      <c r="Q304">
        <f>LEN(Table32[[#This Row],[email]])</f>
        <v>17</v>
      </c>
      <c r="R304">
        <f>FIND("@",Table32[[#This Row],[email]],1)</f>
        <v>6</v>
      </c>
      <c r="S304">
        <f t="shared" si="4"/>
        <v>11</v>
      </c>
      <c r="T304" t="str">
        <f>RIGHT(Table32[[#This Row],[email]],Table32[[#This Row],[Dom len]])</f>
        <v>hotmail.com</v>
      </c>
    </row>
    <row r="305" spans="3:20" x14ac:dyDescent="0.45">
      <c r="C305" t="s">
        <v>4685</v>
      </c>
      <c r="D305" t="s">
        <v>4686</v>
      </c>
      <c r="E305" t="s">
        <v>4687</v>
      </c>
      <c r="F305" t="s">
        <v>4688</v>
      </c>
      <c r="G305" t="s">
        <v>4689</v>
      </c>
      <c r="H305" t="s">
        <v>3210</v>
      </c>
      <c r="I305" t="s">
        <v>1924</v>
      </c>
      <c r="J305">
        <v>92234</v>
      </c>
      <c r="K305" t="s">
        <v>4690</v>
      </c>
      <c r="L305" t="s">
        <v>4691</v>
      </c>
      <c r="M305" t="s">
        <v>4692</v>
      </c>
      <c r="N305" t="s">
        <v>4693</v>
      </c>
      <c r="O305" t="str">
        <f>LEFT(Table32[[#This Row],[phone2]],3)</f>
        <v>760</v>
      </c>
      <c r="P305" t="str">
        <f>CONCATENATE(Table32[[#This Row],[first_name]],"  ",Table32[[#This Row],[last_name]])</f>
        <v>Olive  Matuszak</v>
      </c>
      <c r="Q305">
        <f>LEN(Table32[[#This Row],[email]])</f>
        <v>13</v>
      </c>
      <c r="R305">
        <f>FIND("@",Table32[[#This Row],[email]],1)</f>
        <v>6</v>
      </c>
      <c r="S305">
        <f t="shared" si="4"/>
        <v>7</v>
      </c>
      <c r="T305" t="str">
        <f>RIGHT(Table32[[#This Row],[email]],Table32[[#This Row],[Dom len]])</f>
        <v>aol.com</v>
      </c>
    </row>
    <row r="306" spans="3:20" x14ac:dyDescent="0.45">
      <c r="C306" t="s">
        <v>4694</v>
      </c>
      <c r="D306" t="s">
        <v>4695</v>
      </c>
      <c r="E306" t="s">
        <v>4696</v>
      </c>
      <c r="F306" t="s">
        <v>4697</v>
      </c>
      <c r="G306" t="s">
        <v>4698</v>
      </c>
      <c r="H306" t="s">
        <v>4699</v>
      </c>
      <c r="I306" t="s">
        <v>1862</v>
      </c>
      <c r="J306">
        <v>48933</v>
      </c>
      <c r="K306" t="s">
        <v>4700</v>
      </c>
      <c r="L306" t="s">
        <v>4701</v>
      </c>
      <c r="M306" t="s">
        <v>4702</v>
      </c>
      <c r="N306" t="s">
        <v>4703</v>
      </c>
      <c r="O306" t="str">
        <f>LEFT(Table32[[#This Row],[phone2]],3)</f>
        <v>517</v>
      </c>
      <c r="P306" t="str">
        <f>CONCATENATE(Table32[[#This Row],[first_name]],"  ",Table32[[#This Row],[last_name]])</f>
        <v>Ligia  Reiber</v>
      </c>
      <c r="Q306">
        <f>LEN(Table32[[#This Row],[email]])</f>
        <v>15</v>
      </c>
      <c r="R306">
        <f>FIND("@",Table32[[#This Row],[email]],1)</f>
        <v>8</v>
      </c>
      <c r="S306">
        <f t="shared" si="4"/>
        <v>7</v>
      </c>
      <c r="T306" t="str">
        <f>RIGHT(Table32[[#This Row],[email]],Table32[[#This Row],[Dom len]])</f>
        <v>cox.net</v>
      </c>
    </row>
    <row r="307" spans="3:20" x14ac:dyDescent="0.45">
      <c r="C307" t="s">
        <v>4704</v>
      </c>
      <c r="D307" t="s">
        <v>4705</v>
      </c>
      <c r="E307" t="s">
        <v>4706</v>
      </c>
      <c r="F307" t="s">
        <v>4707</v>
      </c>
      <c r="G307" t="s">
        <v>2009</v>
      </c>
      <c r="H307" t="s">
        <v>2010</v>
      </c>
      <c r="I307" t="s">
        <v>2011</v>
      </c>
      <c r="J307">
        <v>85034</v>
      </c>
      <c r="K307" t="s">
        <v>4708</v>
      </c>
      <c r="L307" t="s">
        <v>4709</v>
      </c>
      <c r="M307" t="s">
        <v>4710</v>
      </c>
      <c r="N307" t="s">
        <v>4711</v>
      </c>
      <c r="O307" t="str">
        <f>LEFT(Table32[[#This Row],[phone2]],3)</f>
        <v>602</v>
      </c>
      <c r="P307" t="str">
        <f>CONCATENATE(Table32[[#This Row],[first_name]],"  ",Table32[[#This Row],[last_name]])</f>
        <v>Christiane  Eschberger</v>
      </c>
      <c r="Q307">
        <f>LEN(Table32[[#This Row],[email]])</f>
        <v>31</v>
      </c>
      <c r="R307">
        <f>FIND("@",Table32[[#This Row],[email]],1)</f>
        <v>22</v>
      </c>
      <c r="S307">
        <f t="shared" si="4"/>
        <v>9</v>
      </c>
      <c r="T307" t="str">
        <f>RIGHT(Table32[[#This Row],[email]],Table32[[#This Row],[Dom len]])</f>
        <v>yahoo.com</v>
      </c>
    </row>
    <row r="308" spans="3:20" hidden="1" x14ac:dyDescent="0.45">
      <c r="C308" t="s">
        <v>4712</v>
      </c>
      <c r="D308" t="s">
        <v>4713</v>
      </c>
      <c r="E308" t="s">
        <v>4714</v>
      </c>
      <c r="F308" t="s">
        <v>4715</v>
      </c>
      <c r="G308" t="s">
        <v>4716</v>
      </c>
      <c r="H308" t="s">
        <v>3743</v>
      </c>
      <c r="I308" t="s">
        <v>3744</v>
      </c>
      <c r="J308" t="s">
        <v>3745</v>
      </c>
      <c r="K308">
        <v>4401</v>
      </c>
      <c r="L308" t="s">
        <v>4717</v>
      </c>
      <c r="M308" t="s">
        <v>4718</v>
      </c>
      <c r="N308" t="s">
        <v>4719</v>
      </c>
      <c r="O308" t="str">
        <f>LEFT(Table32[[#This Row],[phone2]],3)</f>
        <v>207</v>
      </c>
      <c r="P308" t="str">
        <f>CONCATENATE(Table32[[#This Row],[first_name]],"  ",Table32[[#This Row],[last_name]])</f>
        <v>Goldie  Schirpke</v>
      </c>
      <c r="Q308">
        <f>LEN(Table32[[#This Row],[email]])</f>
        <v>12</v>
      </c>
      <c r="R308" t="e">
        <f>FIND("@",Table32[[#This Row],[email]],1)</f>
        <v>#VALUE!</v>
      </c>
      <c r="S308" t="e">
        <f t="shared" si="4"/>
        <v>#VALUE!</v>
      </c>
      <c r="T308" t="e">
        <f>RIGHT(Table32[[#This Row],[email]],Table32[[#This Row],[Dom len]])</f>
        <v>#VALUE!</v>
      </c>
    </row>
    <row r="309" spans="3:20" hidden="1" x14ac:dyDescent="0.45">
      <c r="C309" t="s">
        <v>4721</v>
      </c>
      <c r="D309" t="s">
        <v>4722</v>
      </c>
      <c r="E309" t="s">
        <v>4723</v>
      </c>
      <c r="F309" t="s">
        <v>4724</v>
      </c>
      <c r="G309" t="s">
        <v>4725</v>
      </c>
      <c r="H309" t="s">
        <v>4726</v>
      </c>
      <c r="I309" t="s">
        <v>4727</v>
      </c>
      <c r="J309" t="s">
        <v>1947</v>
      </c>
      <c r="K309">
        <v>20735</v>
      </c>
      <c r="L309" t="s">
        <v>4728</v>
      </c>
      <c r="M309" t="s">
        <v>4729</v>
      </c>
      <c r="N309" t="s">
        <v>4730</v>
      </c>
      <c r="O309" t="str">
        <f>LEFT(Table32[[#This Row],[phone2]],3)</f>
        <v>301</v>
      </c>
      <c r="P309" t="str">
        <f>CONCATENATE(Table32[[#This Row],[first_name]],"  ",Table32[[#This Row],[last_name]])</f>
        <v>Loreta  Timenez</v>
      </c>
      <c r="Q309">
        <f>LEN(Table32[[#This Row],[email]])</f>
        <v>12</v>
      </c>
      <c r="R309" t="e">
        <f>FIND("@",Table32[[#This Row],[email]],1)</f>
        <v>#VALUE!</v>
      </c>
      <c r="S309" t="e">
        <f t="shared" si="4"/>
        <v>#VALUE!</v>
      </c>
      <c r="T309" t="e">
        <f>RIGHT(Table32[[#This Row],[email]],Table32[[#This Row],[Dom len]])</f>
        <v>#VALUE!</v>
      </c>
    </row>
    <row r="310" spans="3:20" x14ac:dyDescent="0.45">
      <c r="C310" t="s">
        <v>4732</v>
      </c>
      <c r="D310" t="s">
        <v>4733</v>
      </c>
      <c r="E310" t="s">
        <v>4734</v>
      </c>
      <c r="F310" t="s">
        <v>4735</v>
      </c>
      <c r="G310" t="s">
        <v>4736</v>
      </c>
      <c r="H310" t="s">
        <v>4736</v>
      </c>
      <c r="I310" t="s">
        <v>1958</v>
      </c>
      <c r="J310">
        <v>17404</v>
      </c>
      <c r="K310" t="s">
        <v>4737</v>
      </c>
      <c r="L310" t="s">
        <v>4738</v>
      </c>
      <c r="M310" t="s">
        <v>4739</v>
      </c>
      <c r="N310" t="s">
        <v>4740</v>
      </c>
      <c r="O310" t="str">
        <f>LEFT(Table32[[#This Row],[phone2]],3)</f>
        <v>717</v>
      </c>
      <c r="P310" t="str">
        <f>CONCATENATE(Table32[[#This Row],[first_name]],"  ",Table32[[#This Row],[last_name]])</f>
        <v>Fabiola  Hauenstein</v>
      </c>
      <c r="Q310">
        <f>LEN(Table32[[#This Row],[email]])</f>
        <v>33</v>
      </c>
      <c r="R310">
        <f>FIND("@",Table32[[#This Row],[email]],1)</f>
        <v>19</v>
      </c>
      <c r="S310">
        <f t="shared" si="4"/>
        <v>14</v>
      </c>
      <c r="T310" t="str">
        <f>RIGHT(Table32[[#This Row],[email]],Table32[[#This Row],[Dom len]])</f>
        <v>hauenstein.org</v>
      </c>
    </row>
    <row r="311" spans="3:20" x14ac:dyDescent="0.45">
      <c r="C311" t="s">
        <v>4741</v>
      </c>
      <c r="D311" t="s">
        <v>4742</v>
      </c>
      <c r="E311" t="s">
        <v>4743</v>
      </c>
      <c r="F311" t="s">
        <v>4744</v>
      </c>
      <c r="G311" t="s">
        <v>2929</v>
      </c>
      <c r="H311" t="s">
        <v>2080</v>
      </c>
      <c r="I311" t="s">
        <v>2000</v>
      </c>
      <c r="J311">
        <v>75150</v>
      </c>
      <c r="K311" t="s">
        <v>4745</v>
      </c>
      <c r="L311" t="s">
        <v>4746</v>
      </c>
      <c r="M311" t="s">
        <v>4747</v>
      </c>
      <c r="N311" t="s">
        <v>4748</v>
      </c>
      <c r="O311" t="str">
        <f>LEFT(Table32[[#This Row],[phone2]],3)</f>
        <v>972</v>
      </c>
      <c r="P311" t="str">
        <f>CONCATENATE(Table32[[#This Row],[first_name]],"  ",Table32[[#This Row],[last_name]])</f>
        <v>Amie  Perigo</v>
      </c>
      <c r="Q311">
        <f>LEN(Table32[[#This Row],[email]])</f>
        <v>21</v>
      </c>
      <c r="R311">
        <f>FIND("@",Table32[[#This Row],[email]],1)</f>
        <v>12</v>
      </c>
      <c r="S311">
        <f t="shared" si="4"/>
        <v>9</v>
      </c>
      <c r="T311" t="str">
        <f>RIGHT(Table32[[#This Row],[email]],Table32[[#This Row],[Dom len]])</f>
        <v>yahoo.com</v>
      </c>
    </row>
    <row r="312" spans="3:20" x14ac:dyDescent="0.45">
      <c r="C312" t="s">
        <v>4749</v>
      </c>
      <c r="D312" t="s">
        <v>4750</v>
      </c>
      <c r="E312" t="s">
        <v>4751</v>
      </c>
      <c r="F312" t="s">
        <v>4752</v>
      </c>
      <c r="G312" t="s">
        <v>4753</v>
      </c>
      <c r="H312" t="s">
        <v>4754</v>
      </c>
      <c r="I312" t="s">
        <v>4755</v>
      </c>
      <c r="J312">
        <v>59701</v>
      </c>
      <c r="K312" t="s">
        <v>4756</v>
      </c>
      <c r="L312" t="s">
        <v>4757</v>
      </c>
      <c r="M312" t="s">
        <v>4758</v>
      </c>
      <c r="N312" t="s">
        <v>4759</v>
      </c>
      <c r="O312" t="str">
        <f>LEFT(Table32[[#This Row],[phone2]],3)</f>
        <v>406</v>
      </c>
      <c r="P312" t="str">
        <f>CONCATENATE(Table32[[#This Row],[first_name]],"  ",Table32[[#This Row],[last_name]])</f>
        <v>Raina  Brachle</v>
      </c>
      <c r="Q312">
        <f>LEN(Table32[[#This Row],[email]])</f>
        <v>25</v>
      </c>
      <c r="R312">
        <f>FIND("@",Table32[[#This Row],[email]],1)</f>
        <v>14</v>
      </c>
      <c r="S312">
        <f t="shared" si="4"/>
        <v>11</v>
      </c>
      <c r="T312" t="str">
        <f>RIGHT(Table32[[#This Row],[email]],Table32[[#This Row],[Dom len]])</f>
        <v>brachle.org</v>
      </c>
    </row>
    <row r="313" spans="3:20" x14ac:dyDescent="0.45">
      <c r="C313" t="s">
        <v>4760</v>
      </c>
      <c r="D313" t="s">
        <v>4761</v>
      </c>
      <c r="E313" t="s">
        <v>4762</v>
      </c>
      <c r="F313" t="s">
        <v>4763</v>
      </c>
      <c r="G313" t="s">
        <v>1861</v>
      </c>
      <c r="H313" t="s">
        <v>2610</v>
      </c>
      <c r="I313" t="s">
        <v>1874</v>
      </c>
      <c r="J313">
        <v>7039</v>
      </c>
      <c r="K313" t="s">
        <v>4764</v>
      </c>
      <c r="L313" t="s">
        <v>4765</v>
      </c>
      <c r="M313" t="s">
        <v>4766</v>
      </c>
      <c r="N313" t="s">
        <v>4767</v>
      </c>
      <c r="O313" t="str">
        <f>LEFT(Table32[[#This Row],[phone2]],3)</f>
        <v>973</v>
      </c>
      <c r="P313" t="str">
        <f>CONCATENATE(Table32[[#This Row],[first_name]],"  ",Table32[[#This Row],[last_name]])</f>
        <v>Erinn  Canlas</v>
      </c>
      <c r="Q313">
        <f>LEN(Table32[[#This Row],[email]])</f>
        <v>23</v>
      </c>
      <c r="R313">
        <f>FIND("@",Table32[[#This Row],[email]],1)</f>
        <v>13</v>
      </c>
      <c r="S313">
        <f t="shared" si="4"/>
        <v>10</v>
      </c>
      <c r="T313" t="str">
        <f>RIGHT(Table32[[#This Row],[email]],Table32[[#This Row],[Dom len]])</f>
        <v>canlas.com</v>
      </c>
    </row>
    <row r="314" spans="3:20" x14ac:dyDescent="0.45">
      <c r="C314" t="s">
        <v>4768</v>
      </c>
      <c r="D314" t="s">
        <v>4769</v>
      </c>
      <c r="E314" t="s">
        <v>4770</v>
      </c>
      <c r="F314" t="s">
        <v>4771</v>
      </c>
      <c r="G314" t="s">
        <v>4772</v>
      </c>
      <c r="H314" t="s">
        <v>3040</v>
      </c>
      <c r="I314" t="s">
        <v>1862</v>
      </c>
      <c r="J314">
        <v>48329</v>
      </c>
      <c r="K314" t="s">
        <v>4773</v>
      </c>
      <c r="L314" t="s">
        <v>4774</v>
      </c>
      <c r="M314" t="s">
        <v>4775</v>
      </c>
      <c r="N314" t="s">
        <v>4776</v>
      </c>
      <c r="O314" t="str">
        <f>LEFT(Table32[[#This Row],[phone2]],3)</f>
        <v>248</v>
      </c>
      <c r="P314" t="str">
        <f>CONCATENATE(Table32[[#This Row],[first_name]],"  ",Table32[[#This Row],[last_name]])</f>
        <v>Cherry  Lietz</v>
      </c>
      <c r="Q314">
        <f>LEN(Table32[[#This Row],[email]])</f>
        <v>16</v>
      </c>
      <c r="R314">
        <f>FIND("@",Table32[[#This Row],[email]],1)</f>
        <v>7</v>
      </c>
      <c r="S314">
        <f t="shared" si="4"/>
        <v>9</v>
      </c>
      <c r="T314" t="str">
        <f>RIGHT(Table32[[#This Row],[email]],Table32[[#This Row],[Dom len]])</f>
        <v>lietz.com</v>
      </c>
    </row>
    <row r="315" spans="3:20" x14ac:dyDescent="0.45">
      <c r="C315" t="s">
        <v>4777</v>
      </c>
      <c r="D315" t="s">
        <v>4778</v>
      </c>
      <c r="E315" t="s">
        <v>4779</v>
      </c>
      <c r="F315" t="s">
        <v>4780</v>
      </c>
      <c r="G315" t="s">
        <v>4781</v>
      </c>
      <c r="H315" t="s">
        <v>2676</v>
      </c>
      <c r="I315" t="s">
        <v>1894</v>
      </c>
      <c r="J315">
        <v>44103</v>
      </c>
      <c r="K315" t="s">
        <v>4782</v>
      </c>
      <c r="L315" t="s">
        <v>4783</v>
      </c>
      <c r="M315" t="s">
        <v>4784</v>
      </c>
      <c r="N315" t="s">
        <v>4785</v>
      </c>
      <c r="O315" t="str">
        <f>LEFT(Table32[[#This Row],[phone2]],3)</f>
        <v>216</v>
      </c>
      <c r="P315" t="str">
        <f>CONCATENATE(Table32[[#This Row],[first_name]],"  ",Table32[[#This Row],[last_name]])</f>
        <v>Kattie  Vonasek</v>
      </c>
      <c r="Q315">
        <f>LEN(Table32[[#This Row],[email]])</f>
        <v>18</v>
      </c>
      <c r="R315">
        <f>FIND("@",Table32[[#This Row],[email]],1)</f>
        <v>7</v>
      </c>
      <c r="S315">
        <f t="shared" si="4"/>
        <v>11</v>
      </c>
      <c r="T315" t="str">
        <f>RIGHT(Table32[[#This Row],[email]],Table32[[#This Row],[Dom len]])</f>
        <v>vonasek.org</v>
      </c>
    </row>
    <row r="316" spans="3:20" x14ac:dyDescent="0.45">
      <c r="C316" t="s">
        <v>4786</v>
      </c>
      <c r="D316" t="s">
        <v>4787</v>
      </c>
      <c r="E316" t="s">
        <v>4788</v>
      </c>
      <c r="F316" t="s">
        <v>3172</v>
      </c>
      <c r="G316" t="s">
        <v>4789</v>
      </c>
      <c r="H316" t="s">
        <v>2245</v>
      </c>
      <c r="I316" t="s">
        <v>1010</v>
      </c>
      <c r="J316" t="s">
        <v>2000</v>
      </c>
      <c r="K316">
        <v>79601</v>
      </c>
      <c r="L316" t="s">
        <v>4790</v>
      </c>
      <c r="M316" t="s">
        <v>4791</v>
      </c>
      <c r="N316" t="s">
        <v>4792</v>
      </c>
      <c r="O316" t="str">
        <f>LEFT(Table32[[#This Row],[phone2]],3)</f>
        <v>325</v>
      </c>
      <c r="P316" t="str">
        <f>CONCATENATE(Table32[[#This Row],[first_name]],"  ",Table32[[#This Row],[last_name]])</f>
        <v>Lilli  Scriven</v>
      </c>
      <c r="Q316">
        <f>LEN(Table32[[#This Row],[email]])</f>
        <v>12</v>
      </c>
      <c r="R316" t="e">
        <f>FIND("@",Table32[[#This Row],[email]],1)</f>
        <v>#VALUE!</v>
      </c>
      <c r="S316" t="e">
        <f t="shared" si="4"/>
        <v>#VALUE!</v>
      </c>
      <c r="T316" t="e">
        <f>RIGHT(Table32[[#This Row],[email]],Table32[[#This Row],[Dom len]])</f>
        <v>#VALUE!</v>
      </c>
    </row>
    <row r="317" spans="3:20" x14ac:dyDescent="0.45">
      <c r="C317" t="s">
        <v>4794</v>
      </c>
      <c r="D317" t="s">
        <v>4795</v>
      </c>
      <c r="E317" t="s">
        <v>4796</v>
      </c>
      <c r="F317" t="s">
        <v>4797</v>
      </c>
      <c r="G317" t="s">
        <v>4798</v>
      </c>
      <c r="H317" t="s">
        <v>2686</v>
      </c>
      <c r="I317" t="s">
        <v>2000</v>
      </c>
      <c r="J317">
        <v>76107</v>
      </c>
      <c r="K317" t="s">
        <v>4799</v>
      </c>
      <c r="L317" t="s">
        <v>4800</v>
      </c>
      <c r="M317" t="s">
        <v>4801</v>
      </c>
      <c r="N317" t="s">
        <v>4802</v>
      </c>
      <c r="O317" t="str">
        <f>LEFT(Table32[[#This Row],[phone2]],3)</f>
        <v>817</v>
      </c>
      <c r="P317" t="str">
        <f>CONCATENATE(Table32[[#This Row],[first_name]],"  ",Table32[[#This Row],[last_name]])</f>
        <v>Whitley  Tomasulo</v>
      </c>
      <c r="Q317">
        <f>LEN(Table32[[#This Row],[email]])</f>
        <v>24</v>
      </c>
      <c r="R317">
        <f>FIND("@",Table32[[#This Row],[email]],1)</f>
        <v>17</v>
      </c>
      <c r="S317">
        <f t="shared" si="4"/>
        <v>7</v>
      </c>
      <c r="T317" t="str">
        <f>RIGHT(Table32[[#This Row],[email]],Table32[[#This Row],[Dom len]])</f>
        <v>aol.com</v>
      </c>
    </row>
    <row r="318" spans="3:20" x14ac:dyDescent="0.45">
      <c r="C318" t="s">
        <v>4803</v>
      </c>
      <c r="D318" t="s">
        <v>4804</v>
      </c>
      <c r="E318" t="s">
        <v>4805</v>
      </c>
      <c r="F318" t="s">
        <v>4806</v>
      </c>
      <c r="G318" t="s">
        <v>4210</v>
      </c>
      <c r="H318" t="s">
        <v>4211</v>
      </c>
      <c r="I318" t="s">
        <v>1969</v>
      </c>
      <c r="J318">
        <v>11230</v>
      </c>
      <c r="K318" t="s">
        <v>4807</v>
      </c>
      <c r="L318" t="s">
        <v>4808</v>
      </c>
      <c r="M318" t="s">
        <v>4809</v>
      </c>
      <c r="N318" t="s">
        <v>4810</v>
      </c>
      <c r="O318" t="str">
        <f>LEFT(Table32[[#This Row],[phone2]],3)</f>
        <v>718</v>
      </c>
      <c r="P318" t="str">
        <f>CONCATENATE(Table32[[#This Row],[first_name]],"  ",Table32[[#This Row],[last_name]])</f>
        <v>Barbra  Adkin</v>
      </c>
      <c r="Q318">
        <f>LEN(Table32[[#This Row],[email]])</f>
        <v>18</v>
      </c>
      <c r="R318">
        <f>FIND("@",Table32[[#This Row],[email]],1)</f>
        <v>7</v>
      </c>
      <c r="S318">
        <f t="shared" si="4"/>
        <v>11</v>
      </c>
      <c r="T318" t="str">
        <f>RIGHT(Table32[[#This Row],[email]],Table32[[#This Row],[Dom len]])</f>
        <v>hotmail.com</v>
      </c>
    </row>
    <row r="319" spans="3:20" x14ac:dyDescent="0.45">
      <c r="C319" t="s">
        <v>4811</v>
      </c>
      <c r="D319" t="s">
        <v>4812</v>
      </c>
      <c r="E319" t="s">
        <v>4813</v>
      </c>
      <c r="F319" t="s">
        <v>4814</v>
      </c>
      <c r="G319" t="s">
        <v>2429</v>
      </c>
      <c r="H319" t="s">
        <v>2429</v>
      </c>
      <c r="I319" t="s">
        <v>2430</v>
      </c>
      <c r="J319">
        <v>2903</v>
      </c>
      <c r="K319" t="s">
        <v>4815</v>
      </c>
      <c r="L319" t="s">
        <v>4816</v>
      </c>
      <c r="M319" t="s">
        <v>4817</v>
      </c>
      <c r="N319" t="s">
        <v>4818</v>
      </c>
      <c r="O319" t="str">
        <f>LEFT(Table32[[#This Row],[phone2]],3)</f>
        <v>401</v>
      </c>
      <c r="P319" t="str">
        <f>CONCATENATE(Table32[[#This Row],[first_name]],"  ",Table32[[#This Row],[last_name]])</f>
        <v>Hermila  Thyberg</v>
      </c>
      <c r="Q319">
        <f>LEN(Table32[[#This Row],[email]])</f>
        <v>27</v>
      </c>
      <c r="R319">
        <f>FIND("@",Table32[[#This Row],[email]],1)</f>
        <v>16</v>
      </c>
      <c r="S319">
        <f t="shared" si="4"/>
        <v>11</v>
      </c>
      <c r="T319" t="str">
        <f>RIGHT(Table32[[#This Row],[email]],Table32[[#This Row],[Dom len]])</f>
        <v>hotmail.com</v>
      </c>
    </row>
    <row r="320" spans="3:20" hidden="1" x14ac:dyDescent="0.45">
      <c r="C320" t="s">
        <v>4819</v>
      </c>
      <c r="D320" t="s">
        <v>4820</v>
      </c>
      <c r="E320" t="s">
        <v>4821</v>
      </c>
      <c r="F320" t="s">
        <v>4822</v>
      </c>
      <c r="G320" t="s">
        <v>4823</v>
      </c>
      <c r="H320" t="s">
        <v>4644</v>
      </c>
      <c r="I320" t="s">
        <v>4644</v>
      </c>
      <c r="J320" t="s">
        <v>1958</v>
      </c>
      <c r="K320">
        <v>17601</v>
      </c>
      <c r="L320" t="s">
        <v>4824</v>
      </c>
      <c r="M320" t="s">
        <v>4825</v>
      </c>
      <c r="N320" t="s">
        <v>4826</v>
      </c>
      <c r="O320" t="str">
        <f>LEFT(Table32[[#This Row],[phone2]],3)</f>
        <v>717</v>
      </c>
      <c r="P320" t="str">
        <f>CONCATENATE(Table32[[#This Row],[first_name]],"  ",Table32[[#This Row],[last_name]])</f>
        <v>Jesusita  Flister</v>
      </c>
      <c r="Q320">
        <f>LEN(Table32[[#This Row],[email]])</f>
        <v>12</v>
      </c>
      <c r="R320" t="e">
        <f>FIND("@",Table32[[#This Row],[email]],1)</f>
        <v>#VALUE!</v>
      </c>
      <c r="S320" t="e">
        <f t="shared" si="4"/>
        <v>#VALUE!</v>
      </c>
      <c r="T320" t="e">
        <f>RIGHT(Table32[[#This Row],[email]],Table32[[#This Row],[Dom len]])</f>
        <v>#VALUE!</v>
      </c>
    </row>
    <row r="321" spans="3:20" hidden="1" x14ac:dyDescent="0.45">
      <c r="C321" t="s">
        <v>4828</v>
      </c>
      <c r="D321" t="s">
        <v>4829</v>
      </c>
      <c r="E321" t="s">
        <v>4830</v>
      </c>
      <c r="F321" t="s">
        <v>4831</v>
      </c>
      <c r="G321" t="s">
        <v>4832</v>
      </c>
      <c r="H321" t="s">
        <v>3311</v>
      </c>
      <c r="I321" t="s">
        <v>2429</v>
      </c>
      <c r="J321" t="s">
        <v>2430</v>
      </c>
      <c r="K321">
        <v>2919</v>
      </c>
      <c r="L321" t="s">
        <v>4833</v>
      </c>
      <c r="M321" t="s">
        <v>4834</v>
      </c>
      <c r="N321" t="s">
        <v>4835</v>
      </c>
      <c r="O321" t="str">
        <f>LEFT(Table32[[#This Row],[phone2]],3)</f>
        <v>401</v>
      </c>
      <c r="P321" t="str">
        <f>CONCATENATE(Table32[[#This Row],[first_name]],"  ",Table32[[#This Row],[last_name]])</f>
        <v>Caitlin  Julia</v>
      </c>
      <c r="Q321">
        <f>LEN(Table32[[#This Row],[email]])</f>
        <v>12</v>
      </c>
      <c r="R321" t="e">
        <f>FIND("@",Table32[[#This Row],[email]],1)</f>
        <v>#VALUE!</v>
      </c>
      <c r="S321" t="e">
        <f t="shared" si="4"/>
        <v>#VALUE!</v>
      </c>
      <c r="T321" t="e">
        <f>RIGHT(Table32[[#This Row],[email]],Table32[[#This Row],[Dom len]])</f>
        <v>#VALUE!</v>
      </c>
    </row>
    <row r="322" spans="3:20" x14ac:dyDescent="0.45">
      <c r="C322" t="s">
        <v>4837</v>
      </c>
      <c r="D322" t="s">
        <v>4838</v>
      </c>
      <c r="E322" t="s">
        <v>4839</v>
      </c>
      <c r="F322" t="s">
        <v>4840</v>
      </c>
      <c r="G322" t="s">
        <v>4841</v>
      </c>
      <c r="H322" t="s">
        <v>4842</v>
      </c>
      <c r="I322" t="s">
        <v>2286</v>
      </c>
      <c r="J322" t="s">
        <v>2287</v>
      </c>
      <c r="K322">
        <v>33014</v>
      </c>
      <c r="L322" t="s">
        <v>4843</v>
      </c>
      <c r="M322" t="s">
        <v>4844</v>
      </c>
      <c r="N322" t="s">
        <v>4845</v>
      </c>
      <c r="O322" t="str">
        <f>LEFT(Table32[[#This Row],[phone2]],3)</f>
        <v>305</v>
      </c>
      <c r="P322" t="str">
        <f>CONCATENATE(Table32[[#This Row],[first_name]],"  ",Table32[[#This Row],[last_name]])</f>
        <v>Roosevelt  Hoffis</v>
      </c>
      <c r="Q322">
        <f>LEN(Table32[[#This Row],[email]])</f>
        <v>12</v>
      </c>
      <c r="R322" t="e">
        <f>FIND("@",Table32[[#This Row],[email]],1)</f>
        <v>#VALUE!</v>
      </c>
      <c r="S322" t="e">
        <f t="shared" ref="S322:S385" si="5">Q322-R322</f>
        <v>#VALUE!</v>
      </c>
      <c r="T322" t="e">
        <f>RIGHT(Table32[[#This Row],[email]],Table32[[#This Row],[Dom len]])</f>
        <v>#VALUE!</v>
      </c>
    </row>
    <row r="323" spans="3:20" hidden="1" x14ac:dyDescent="0.45">
      <c r="C323" t="s">
        <v>4847</v>
      </c>
      <c r="D323" t="s">
        <v>4848</v>
      </c>
      <c r="E323" t="s">
        <v>4849</v>
      </c>
      <c r="F323" t="s">
        <v>4850</v>
      </c>
      <c r="G323" t="s">
        <v>4851</v>
      </c>
      <c r="H323" t="s">
        <v>3641</v>
      </c>
      <c r="I323" t="s">
        <v>3642</v>
      </c>
      <c r="J323" t="s">
        <v>1874</v>
      </c>
      <c r="K323">
        <v>7304</v>
      </c>
      <c r="L323" t="s">
        <v>4852</v>
      </c>
      <c r="M323" t="s">
        <v>4853</v>
      </c>
      <c r="N323" t="s">
        <v>4854</v>
      </c>
      <c r="O323" t="str">
        <f>LEFT(Table32[[#This Row],[phone2]],3)</f>
        <v>201</v>
      </c>
      <c r="P323" t="str">
        <f>CONCATENATE(Table32[[#This Row],[first_name]],"  ",Table32[[#This Row],[last_name]])</f>
        <v>Helaine  Halter</v>
      </c>
      <c r="Q323">
        <f>LEN(Table32[[#This Row],[email]])</f>
        <v>12</v>
      </c>
      <c r="R323" t="e">
        <f>FIND("@",Table32[[#This Row],[email]],1)</f>
        <v>#VALUE!</v>
      </c>
      <c r="S323" t="e">
        <f t="shared" si="5"/>
        <v>#VALUE!</v>
      </c>
      <c r="T323" t="e">
        <f>RIGHT(Table32[[#This Row],[email]],Table32[[#This Row],[Dom len]])</f>
        <v>#VALUE!</v>
      </c>
    </row>
    <row r="324" spans="3:20" hidden="1" x14ac:dyDescent="0.45">
      <c r="C324" t="s">
        <v>4856</v>
      </c>
      <c r="D324" t="s">
        <v>4857</v>
      </c>
      <c r="E324" t="s">
        <v>4858</v>
      </c>
      <c r="F324" t="s">
        <v>4859</v>
      </c>
      <c r="G324" t="s">
        <v>4860</v>
      </c>
      <c r="H324" t="s">
        <v>2235</v>
      </c>
      <c r="I324" t="s">
        <v>2236</v>
      </c>
      <c r="J324" t="s">
        <v>2000</v>
      </c>
      <c r="K324">
        <v>78204</v>
      </c>
      <c r="L324" t="s">
        <v>4861</v>
      </c>
      <c r="M324" t="s">
        <v>4862</v>
      </c>
      <c r="N324" t="s">
        <v>4863</v>
      </c>
      <c r="O324" t="str">
        <f>LEFT(Table32[[#This Row],[phone2]],3)</f>
        <v>210</v>
      </c>
      <c r="P324" t="str">
        <f>CONCATENATE(Table32[[#This Row],[first_name]],"  ",Table32[[#This Row],[last_name]])</f>
        <v>Lorean  Martabano</v>
      </c>
      <c r="Q324">
        <f>LEN(Table32[[#This Row],[email]])</f>
        <v>12</v>
      </c>
      <c r="R324" t="e">
        <f>FIND("@",Table32[[#This Row],[email]],1)</f>
        <v>#VALUE!</v>
      </c>
      <c r="S324" t="e">
        <f t="shared" si="5"/>
        <v>#VALUE!</v>
      </c>
      <c r="T324" t="e">
        <f>RIGHT(Table32[[#This Row],[email]],Table32[[#This Row],[Dom len]])</f>
        <v>#VALUE!</v>
      </c>
    </row>
    <row r="325" spans="3:20" x14ac:dyDescent="0.45">
      <c r="C325" t="s">
        <v>4865</v>
      </c>
      <c r="D325" t="s">
        <v>4866</v>
      </c>
      <c r="E325" t="s">
        <v>4867</v>
      </c>
      <c r="F325" t="s">
        <v>4868</v>
      </c>
      <c r="G325" t="s">
        <v>4210</v>
      </c>
      <c r="H325" t="s">
        <v>4211</v>
      </c>
      <c r="I325" t="s">
        <v>1969</v>
      </c>
      <c r="J325">
        <v>11219</v>
      </c>
      <c r="K325" t="s">
        <v>4869</v>
      </c>
      <c r="L325" t="s">
        <v>4870</v>
      </c>
      <c r="M325" t="s">
        <v>4871</v>
      </c>
      <c r="N325" t="s">
        <v>4872</v>
      </c>
      <c r="O325" t="str">
        <f>LEFT(Table32[[#This Row],[phone2]],3)</f>
        <v>718</v>
      </c>
      <c r="P325" t="str">
        <f>CONCATENATE(Table32[[#This Row],[first_name]],"  ",Table32[[#This Row],[last_name]])</f>
        <v>France  Buzick</v>
      </c>
      <c r="Q325">
        <f>LEN(Table32[[#This Row],[email]])</f>
        <v>23</v>
      </c>
      <c r="R325">
        <f>FIND("@",Table32[[#This Row],[email]],1)</f>
        <v>14</v>
      </c>
      <c r="S325">
        <f t="shared" si="5"/>
        <v>9</v>
      </c>
      <c r="T325" t="str">
        <f>RIGHT(Table32[[#This Row],[email]],Table32[[#This Row],[Dom len]])</f>
        <v>yahoo.com</v>
      </c>
    </row>
    <row r="326" spans="3:20" x14ac:dyDescent="0.45">
      <c r="C326" t="s">
        <v>4016</v>
      </c>
      <c r="D326" t="s">
        <v>4873</v>
      </c>
      <c r="E326" t="s">
        <v>4874</v>
      </c>
      <c r="F326" t="s">
        <v>4875</v>
      </c>
      <c r="G326" t="s">
        <v>4876</v>
      </c>
      <c r="H326" t="s">
        <v>1978</v>
      </c>
      <c r="I326" t="s">
        <v>1924</v>
      </c>
      <c r="J326">
        <v>91768</v>
      </c>
      <c r="K326" t="s">
        <v>4877</v>
      </c>
      <c r="L326" t="s">
        <v>4878</v>
      </c>
      <c r="M326" t="s">
        <v>4879</v>
      </c>
      <c r="N326" t="s">
        <v>4880</v>
      </c>
      <c r="O326" t="str">
        <f>LEFT(Table32[[#This Row],[phone2]],3)</f>
        <v>909</v>
      </c>
      <c r="P326" t="str">
        <f>CONCATENATE(Table32[[#This Row],[first_name]],"  ",Table32[[#This Row],[last_name]])</f>
        <v>Justine  Ferrario</v>
      </c>
      <c r="Q326">
        <f>LEN(Table32[[#This Row],[email]])</f>
        <v>21</v>
      </c>
      <c r="R326">
        <f>FIND("@",Table32[[#This Row],[email]],1)</f>
        <v>10</v>
      </c>
      <c r="S326">
        <f t="shared" si="5"/>
        <v>11</v>
      </c>
      <c r="T326" t="str">
        <f>RIGHT(Table32[[#This Row],[email]],Table32[[#This Row],[Dom len]])</f>
        <v>hotmail.com</v>
      </c>
    </row>
    <row r="327" spans="3:20" x14ac:dyDescent="0.45">
      <c r="C327" t="s">
        <v>4881</v>
      </c>
      <c r="D327" t="s">
        <v>4882</v>
      </c>
      <c r="E327" t="s">
        <v>4883</v>
      </c>
      <c r="F327" t="s">
        <v>4884</v>
      </c>
      <c r="G327" t="s">
        <v>4781</v>
      </c>
      <c r="H327" t="s">
        <v>2676</v>
      </c>
      <c r="I327" t="s">
        <v>1894</v>
      </c>
      <c r="J327">
        <v>44103</v>
      </c>
      <c r="K327" t="s">
        <v>4885</v>
      </c>
      <c r="L327" t="s">
        <v>4886</v>
      </c>
      <c r="M327" t="s">
        <v>4887</v>
      </c>
      <c r="N327" t="s">
        <v>4888</v>
      </c>
      <c r="O327" t="str">
        <f>LEFT(Table32[[#This Row],[phone2]],3)</f>
        <v>216</v>
      </c>
      <c r="P327" t="str">
        <f>CONCATENATE(Table32[[#This Row],[first_name]],"  ",Table32[[#This Row],[last_name]])</f>
        <v>Adelina  Nabours</v>
      </c>
      <c r="Q327">
        <f>LEN(Table32[[#This Row],[email]])</f>
        <v>25</v>
      </c>
      <c r="R327">
        <f>FIND("@",Table32[[#This Row],[email]],1)</f>
        <v>16</v>
      </c>
      <c r="S327">
        <f t="shared" si="5"/>
        <v>9</v>
      </c>
      <c r="T327" t="str">
        <f>RIGHT(Table32[[#This Row],[email]],Table32[[#This Row],[Dom len]])</f>
        <v>gmail.com</v>
      </c>
    </row>
    <row r="328" spans="3:20" hidden="1" x14ac:dyDescent="0.45">
      <c r="C328" t="s">
        <v>4889</v>
      </c>
      <c r="D328" t="s">
        <v>4890</v>
      </c>
      <c r="E328" t="s">
        <v>4891</v>
      </c>
      <c r="F328" t="s">
        <v>4892</v>
      </c>
      <c r="G328" t="s">
        <v>4893</v>
      </c>
      <c r="H328" t="s">
        <v>2139</v>
      </c>
      <c r="I328" t="s">
        <v>2139</v>
      </c>
      <c r="J328" t="s">
        <v>1969</v>
      </c>
      <c r="K328">
        <v>10013</v>
      </c>
      <c r="L328" t="s">
        <v>4894</v>
      </c>
      <c r="M328" t="s">
        <v>4895</v>
      </c>
      <c r="N328" t="s">
        <v>4896</v>
      </c>
      <c r="O328" t="str">
        <f>LEFT(Table32[[#This Row],[phone2]],3)</f>
        <v>212</v>
      </c>
      <c r="P328" t="str">
        <f>CONCATENATE(Table32[[#This Row],[first_name]],"  ",Table32[[#This Row],[last_name]])</f>
        <v>Derick  Dhamer</v>
      </c>
      <c r="Q328">
        <f>LEN(Table32[[#This Row],[email]])</f>
        <v>12</v>
      </c>
      <c r="R328" t="e">
        <f>FIND("@",Table32[[#This Row],[email]],1)</f>
        <v>#VALUE!</v>
      </c>
      <c r="S328" t="e">
        <f t="shared" si="5"/>
        <v>#VALUE!</v>
      </c>
      <c r="T328" t="e">
        <f>RIGHT(Table32[[#This Row],[email]],Table32[[#This Row],[Dom len]])</f>
        <v>#VALUE!</v>
      </c>
    </row>
    <row r="329" spans="3:20" x14ac:dyDescent="0.45">
      <c r="C329" t="s">
        <v>4378</v>
      </c>
      <c r="D329" t="s">
        <v>4898</v>
      </c>
      <c r="E329" t="s">
        <v>4899</v>
      </c>
      <c r="F329" t="s">
        <v>4900</v>
      </c>
      <c r="G329" t="s">
        <v>2646</v>
      </c>
      <c r="H329" t="s">
        <v>4463</v>
      </c>
      <c r="I329" t="s">
        <v>2811</v>
      </c>
      <c r="J329">
        <v>23219</v>
      </c>
      <c r="K329" t="s">
        <v>4901</v>
      </c>
      <c r="L329" t="s">
        <v>4902</v>
      </c>
      <c r="M329" t="s">
        <v>4903</v>
      </c>
      <c r="N329" t="s">
        <v>4904</v>
      </c>
      <c r="O329" t="str">
        <f>LEFT(Table32[[#This Row],[phone2]],3)</f>
        <v>804</v>
      </c>
      <c r="P329" t="str">
        <f>CONCATENATE(Table32[[#This Row],[first_name]],"  ",Table32[[#This Row],[last_name]])</f>
        <v>Jerry  Dallen</v>
      </c>
      <c r="Q329">
        <f>LEN(Table32[[#This Row],[email]])</f>
        <v>22</v>
      </c>
      <c r="R329">
        <f>FIND("@",Table32[[#This Row],[email]],1)</f>
        <v>13</v>
      </c>
      <c r="S329">
        <f t="shared" si="5"/>
        <v>9</v>
      </c>
      <c r="T329" t="str">
        <f>RIGHT(Table32[[#This Row],[email]],Table32[[#This Row],[Dom len]])</f>
        <v>yahoo.com</v>
      </c>
    </row>
    <row r="330" spans="3:20" x14ac:dyDescent="0.45">
      <c r="C330" t="s">
        <v>1918</v>
      </c>
      <c r="D330" t="s">
        <v>4905</v>
      </c>
      <c r="E330" t="s">
        <v>4906</v>
      </c>
      <c r="F330" t="s">
        <v>4907</v>
      </c>
      <c r="G330" t="s">
        <v>4908</v>
      </c>
      <c r="H330" t="s">
        <v>4909</v>
      </c>
      <c r="I330" t="s">
        <v>2996</v>
      </c>
      <c r="J330">
        <v>30753</v>
      </c>
      <c r="K330" t="s">
        <v>4910</v>
      </c>
      <c r="L330" t="s">
        <v>4911</v>
      </c>
      <c r="M330" t="s">
        <v>4912</v>
      </c>
      <c r="N330" t="s">
        <v>4913</v>
      </c>
      <c r="O330" t="str">
        <f>LEFT(Table32[[#This Row],[phone2]],3)</f>
        <v>706</v>
      </c>
      <c r="P330" t="str">
        <f>CONCATENATE(Table32[[#This Row],[first_name]],"  ",Table32[[#This Row],[last_name]])</f>
        <v>Leota  Ragel</v>
      </c>
      <c r="Q330">
        <f>LEN(Table32[[#This Row],[email]])</f>
        <v>21</v>
      </c>
      <c r="R330">
        <f>FIND("@",Table32[[#This Row],[email]],1)</f>
        <v>12</v>
      </c>
      <c r="S330">
        <f t="shared" si="5"/>
        <v>9</v>
      </c>
      <c r="T330" t="str">
        <f>RIGHT(Table32[[#This Row],[email]],Table32[[#This Row],[Dom len]])</f>
        <v>gmail.com</v>
      </c>
    </row>
    <row r="331" spans="3:20" x14ac:dyDescent="0.45">
      <c r="C331" t="s">
        <v>4914</v>
      </c>
      <c r="D331" t="s">
        <v>4915</v>
      </c>
      <c r="E331" t="s">
        <v>4916</v>
      </c>
      <c r="F331" t="s">
        <v>4917</v>
      </c>
      <c r="G331" t="s">
        <v>4918</v>
      </c>
      <c r="H331" t="s">
        <v>3849</v>
      </c>
      <c r="I331" t="s">
        <v>1850</v>
      </c>
      <c r="J331">
        <v>70518</v>
      </c>
      <c r="K331" t="s">
        <v>4919</v>
      </c>
      <c r="L331" t="s">
        <v>4920</v>
      </c>
      <c r="M331" t="s">
        <v>4921</v>
      </c>
      <c r="N331" t="s">
        <v>4922</v>
      </c>
      <c r="O331" t="str">
        <f>LEFT(Table32[[#This Row],[phone2]],3)</f>
        <v>337</v>
      </c>
      <c r="P331" t="str">
        <f>CONCATENATE(Table32[[#This Row],[first_name]],"  ",Table32[[#This Row],[last_name]])</f>
        <v>Jutta  Amyot</v>
      </c>
      <c r="Q331">
        <f>LEN(Table32[[#This Row],[email]])</f>
        <v>18</v>
      </c>
      <c r="R331">
        <f>FIND("@",Table32[[#This Row],[email]],1)</f>
        <v>7</v>
      </c>
      <c r="S331">
        <f t="shared" si="5"/>
        <v>11</v>
      </c>
      <c r="T331" t="str">
        <f>RIGHT(Table32[[#This Row],[email]],Table32[[#This Row],[Dom len]])</f>
        <v>hotmail.com</v>
      </c>
    </row>
    <row r="332" spans="3:20" x14ac:dyDescent="0.45">
      <c r="C332" t="s">
        <v>4923</v>
      </c>
      <c r="D332" t="s">
        <v>4924</v>
      </c>
      <c r="E332" t="s">
        <v>4925</v>
      </c>
      <c r="F332" t="s">
        <v>4926</v>
      </c>
      <c r="G332" t="s">
        <v>4927</v>
      </c>
      <c r="H332" t="s">
        <v>2610</v>
      </c>
      <c r="I332" t="s">
        <v>1874</v>
      </c>
      <c r="J332">
        <v>7110</v>
      </c>
      <c r="K332" t="s">
        <v>4928</v>
      </c>
      <c r="L332" t="s">
        <v>4929</v>
      </c>
      <c r="M332" t="s">
        <v>4930</v>
      </c>
      <c r="N332" t="s">
        <v>4931</v>
      </c>
      <c r="O332" t="str">
        <f>LEFT(Table32[[#This Row],[phone2]],3)</f>
        <v>973</v>
      </c>
      <c r="P332" t="str">
        <f>CONCATENATE(Table32[[#This Row],[first_name]],"  ",Table32[[#This Row],[last_name]])</f>
        <v>Aja  Gehrett</v>
      </c>
      <c r="Q332">
        <f>LEN(Table32[[#This Row],[email]])</f>
        <v>23</v>
      </c>
      <c r="R332">
        <f>FIND("@",Table32[[#This Row],[email]],1)</f>
        <v>12</v>
      </c>
      <c r="S332">
        <f t="shared" si="5"/>
        <v>11</v>
      </c>
      <c r="T332" t="str">
        <f>RIGHT(Table32[[#This Row],[email]],Table32[[#This Row],[Dom len]])</f>
        <v>hotmail.com</v>
      </c>
    </row>
    <row r="333" spans="3:20" hidden="1" x14ac:dyDescent="0.45">
      <c r="C333" t="s">
        <v>4932</v>
      </c>
      <c r="D333" t="s">
        <v>4933</v>
      </c>
      <c r="E333" t="s">
        <v>4934</v>
      </c>
      <c r="F333" t="s">
        <v>4935</v>
      </c>
      <c r="G333" t="s">
        <v>4936</v>
      </c>
      <c r="H333" t="s">
        <v>4937</v>
      </c>
      <c r="I333" t="s">
        <v>4938</v>
      </c>
      <c r="J333" t="s">
        <v>1969</v>
      </c>
      <c r="K333">
        <v>13850</v>
      </c>
      <c r="L333" t="s">
        <v>4939</v>
      </c>
      <c r="M333" t="s">
        <v>4940</v>
      </c>
      <c r="N333" t="s">
        <v>4941</v>
      </c>
      <c r="O333" t="str">
        <f>LEFT(Table32[[#This Row],[phone2]],3)</f>
        <v>607</v>
      </c>
      <c r="P333" t="str">
        <f>CONCATENATE(Table32[[#This Row],[first_name]],"  ",Table32[[#This Row],[last_name]])</f>
        <v>Kirk  Herritt</v>
      </c>
      <c r="Q333">
        <f>LEN(Table32[[#This Row],[email]])</f>
        <v>12</v>
      </c>
      <c r="R333" t="e">
        <f>FIND("@",Table32[[#This Row],[email]],1)</f>
        <v>#VALUE!</v>
      </c>
      <c r="S333" t="e">
        <f t="shared" si="5"/>
        <v>#VALUE!</v>
      </c>
      <c r="T333" t="e">
        <f>RIGHT(Table32[[#This Row],[email]],Table32[[#This Row],[Dom len]])</f>
        <v>#VALUE!</v>
      </c>
    </row>
    <row r="334" spans="3:20" x14ac:dyDescent="0.45">
      <c r="C334" t="s">
        <v>4943</v>
      </c>
      <c r="D334" t="s">
        <v>4944</v>
      </c>
      <c r="E334" t="s">
        <v>4945</v>
      </c>
      <c r="F334" t="s">
        <v>4946</v>
      </c>
      <c r="G334" t="s">
        <v>2949</v>
      </c>
      <c r="H334" t="s">
        <v>2949</v>
      </c>
      <c r="I334" t="s">
        <v>1874</v>
      </c>
      <c r="J334">
        <v>7055</v>
      </c>
      <c r="K334" t="s">
        <v>4947</v>
      </c>
      <c r="L334" t="s">
        <v>4948</v>
      </c>
      <c r="M334" t="s">
        <v>4949</v>
      </c>
      <c r="N334" t="s">
        <v>4950</v>
      </c>
      <c r="O334" t="str">
        <f>LEFT(Table32[[#This Row],[phone2]],3)</f>
        <v>973</v>
      </c>
      <c r="P334" t="str">
        <f>CONCATENATE(Table32[[#This Row],[first_name]],"  ",Table32[[#This Row],[last_name]])</f>
        <v>Leonora  Mauson</v>
      </c>
      <c r="Q334">
        <f>LEN(Table32[[#This Row],[email]])</f>
        <v>17</v>
      </c>
      <c r="R334">
        <f>FIND("@",Table32[[#This Row],[email]],1)</f>
        <v>8</v>
      </c>
      <c r="S334">
        <f t="shared" si="5"/>
        <v>9</v>
      </c>
      <c r="T334" t="str">
        <f>RIGHT(Table32[[#This Row],[email]],Table32[[#This Row],[Dom len]])</f>
        <v>yahoo.com</v>
      </c>
    </row>
    <row r="335" spans="3:20" x14ac:dyDescent="0.45">
      <c r="C335" t="s">
        <v>4951</v>
      </c>
      <c r="D335" t="s">
        <v>4952</v>
      </c>
      <c r="E335" t="s">
        <v>4953</v>
      </c>
      <c r="F335" t="s">
        <v>4954</v>
      </c>
      <c r="G335" t="s">
        <v>4955</v>
      </c>
      <c r="H335" t="s">
        <v>4956</v>
      </c>
      <c r="I335" t="s">
        <v>2531</v>
      </c>
      <c r="J335">
        <v>83843</v>
      </c>
      <c r="K335" t="s">
        <v>4957</v>
      </c>
      <c r="L335" t="s">
        <v>4958</v>
      </c>
      <c r="M335" t="s">
        <v>4959</v>
      </c>
      <c r="N335" t="s">
        <v>4960</v>
      </c>
      <c r="O335" t="str">
        <f>LEFT(Table32[[#This Row],[phone2]],3)</f>
        <v>208</v>
      </c>
      <c r="P335" t="str">
        <f>CONCATENATE(Table32[[#This Row],[first_name]],"  ",Table32[[#This Row],[last_name]])</f>
        <v>Winfred  Brucato</v>
      </c>
      <c r="Q335">
        <f>LEN(Table32[[#This Row],[email]])</f>
        <v>27</v>
      </c>
      <c r="R335">
        <f>FIND("@",Table32[[#This Row],[email]],1)</f>
        <v>16</v>
      </c>
      <c r="S335">
        <f t="shared" si="5"/>
        <v>11</v>
      </c>
      <c r="T335" t="str">
        <f>RIGHT(Table32[[#This Row],[email]],Table32[[#This Row],[Dom len]])</f>
        <v>hotmail.com</v>
      </c>
    </row>
    <row r="336" spans="3:20" x14ac:dyDescent="0.45">
      <c r="C336" t="s">
        <v>4961</v>
      </c>
      <c r="D336" t="s">
        <v>4962</v>
      </c>
      <c r="E336" t="s">
        <v>4963</v>
      </c>
      <c r="F336" t="s">
        <v>4964</v>
      </c>
      <c r="G336" t="s">
        <v>2540</v>
      </c>
      <c r="H336" t="s">
        <v>2540</v>
      </c>
      <c r="I336" t="s">
        <v>1924</v>
      </c>
      <c r="J336">
        <v>94104</v>
      </c>
      <c r="K336" t="s">
        <v>4965</v>
      </c>
      <c r="L336" t="s">
        <v>4966</v>
      </c>
      <c r="M336" t="s">
        <v>4967</v>
      </c>
      <c r="N336" t="s">
        <v>4968</v>
      </c>
      <c r="O336" t="str">
        <f>LEFT(Table32[[#This Row],[phone2]],3)</f>
        <v>415</v>
      </c>
      <c r="P336" t="str">
        <f>CONCATENATE(Table32[[#This Row],[first_name]],"  ",Table32[[#This Row],[last_name]])</f>
        <v>Tarra  Nachor</v>
      </c>
      <c r="Q336">
        <f>LEN(Table32[[#This Row],[email]])</f>
        <v>20</v>
      </c>
      <c r="R336">
        <f>FIND("@",Table32[[#This Row],[email]],1)</f>
        <v>13</v>
      </c>
      <c r="S336">
        <f t="shared" si="5"/>
        <v>7</v>
      </c>
      <c r="T336" t="str">
        <f>RIGHT(Table32[[#This Row],[email]],Table32[[#This Row],[Dom len]])</f>
        <v>cox.net</v>
      </c>
    </row>
    <row r="337" spans="3:20" x14ac:dyDescent="0.45">
      <c r="C337" t="s">
        <v>4969</v>
      </c>
      <c r="D337" t="s">
        <v>4970</v>
      </c>
      <c r="E337" t="s">
        <v>4971</v>
      </c>
      <c r="F337" t="s">
        <v>4972</v>
      </c>
      <c r="G337" t="s">
        <v>4973</v>
      </c>
      <c r="H337" t="s">
        <v>4974</v>
      </c>
      <c r="I337" t="s">
        <v>2317</v>
      </c>
      <c r="J337">
        <v>2760</v>
      </c>
      <c r="K337" t="s">
        <v>4975</v>
      </c>
      <c r="L337" t="s">
        <v>4976</v>
      </c>
      <c r="M337" t="s">
        <v>4977</v>
      </c>
      <c r="N337" t="s">
        <v>4978</v>
      </c>
      <c r="O337" t="str">
        <f>LEFT(Table32[[#This Row],[phone2]],3)</f>
        <v>508</v>
      </c>
      <c r="P337" t="str">
        <f>CONCATENATE(Table32[[#This Row],[first_name]],"  ",Table32[[#This Row],[last_name]])</f>
        <v>Corinne  Loder</v>
      </c>
      <c r="Q337">
        <f>LEN(Table32[[#This Row],[email]])</f>
        <v>17</v>
      </c>
      <c r="R337">
        <f>FIND("@",Table32[[#This Row],[email]],1)</f>
        <v>8</v>
      </c>
      <c r="S337">
        <f t="shared" si="5"/>
        <v>9</v>
      </c>
      <c r="T337" t="str">
        <f>RIGHT(Table32[[#This Row],[email]],Table32[[#This Row],[Dom len]])</f>
        <v>loder.org</v>
      </c>
    </row>
    <row r="338" spans="3:20" x14ac:dyDescent="0.45">
      <c r="C338" t="s">
        <v>4979</v>
      </c>
      <c r="D338" t="s">
        <v>4980</v>
      </c>
      <c r="E338" t="s">
        <v>4981</v>
      </c>
      <c r="F338" t="s">
        <v>4982</v>
      </c>
      <c r="G338" t="s">
        <v>4983</v>
      </c>
      <c r="H338" t="s">
        <v>3040</v>
      </c>
      <c r="I338" t="s">
        <v>1862</v>
      </c>
      <c r="J338">
        <v>48307</v>
      </c>
      <c r="K338" t="s">
        <v>4984</v>
      </c>
      <c r="L338" t="s">
        <v>4985</v>
      </c>
      <c r="M338" t="s">
        <v>4986</v>
      </c>
      <c r="N338" t="s">
        <v>4987</v>
      </c>
      <c r="O338" t="str">
        <f>LEFT(Table32[[#This Row],[phone2]],3)</f>
        <v>248</v>
      </c>
      <c r="P338" t="str">
        <f>CONCATENATE(Table32[[#This Row],[first_name]],"  ",Table32[[#This Row],[last_name]])</f>
        <v>Dulce  Labreche</v>
      </c>
      <c r="Q338">
        <f>LEN(Table32[[#This Row],[email]])</f>
        <v>24</v>
      </c>
      <c r="R338">
        <f>FIND("@",Table32[[#This Row],[email]],1)</f>
        <v>15</v>
      </c>
      <c r="S338">
        <f t="shared" si="5"/>
        <v>9</v>
      </c>
      <c r="T338" t="str">
        <f>RIGHT(Table32[[#This Row],[email]],Table32[[#This Row],[Dom len]])</f>
        <v>yahoo.com</v>
      </c>
    </row>
    <row r="339" spans="3:20" hidden="1" x14ac:dyDescent="0.45">
      <c r="C339" t="s">
        <v>4988</v>
      </c>
      <c r="D339" t="s">
        <v>4989</v>
      </c>
      <c r="E339" t="s">
        <v>955</v>
      </c>
      <c r="F339" t="s">
        <v>4990</v>
      </c>
      <c r="G339" t="s">
        <v>4991</v>
      </c>
      <c r="H339" t="s">
        <v>4992</v>
      </c>
      <c r="I339" t="s">
        <v>943</v>
      </c>
      <c r="J339" t="s">
        <v>2033</v>
      </c>
      <c r="K339">
        <v>54301</v>
      </c>
      <c r="L339" t="s">
        <v>4993</v>
      </c>
      <c r="M339" t="s">
        <v>4994</v>
      </c>
      <c r="N339" t="s">
        <v>4995</v>
      </c>
      <c r="O339" t="str">
        <f>LEFT(Table32[[#This Row],[phone2]],3)</f>
        <v>920</v>
      </c>
      <c r="P339" t="str">
        <f>CONCATENATE(Table32[[#This Row],[first_name]],"  ",Table32[[#This Row],[last_name]])</f>
        <v>Kate  Keneipp</v>
      </c>
      <c r="Q339">
        <f>LEN(Table32[[#This Row],[email]])</f>
        <v>12</v>
      </c>
      <c r="R339" t="e">
        <f>FIND("@",Table32[[#This Row],[email]],1)</f>
        <v>#VALUE!</v>
      </c>
      <c r="S339" t="e">
        <f t="shared" si="5"/>
        <v>#VALUE!</v>
      </c>
      <c r="T339" t="e">
        <f>RIGHT(Table32[[#This Row],[email]],Table32[[#This Row],[Dom len]])</f>
        <v>#VALUE!</v>
      </c>
    </row>
    <row r="340" spans="3:20" hidden="1" x14ac:dyDescent="0.45">
      <c r="C340" t="s">
        <v>4997</v>
      </c>
      <c r="D340" t="s">
        <v>4998</v>
      </c>
      <c r="E340" t="s">
        <v>4999</v>
      </c>
      <c r="F340" t="s">
        <v>5000</v>
      </c>
      <c r="G340" t="s">
        <v>5001</v>
      </c>
      <c r="H340" t="s">
        <v>1945</v>
      </c>
      <c r="I340" t="s">
        <v>1946</v>
      </c>
      <c r="J340" t="s">
        <v>1947</v>
      </c>
      <c r="K340">
        <v>21230</v>
      </c>
      <c r="L340" t="s">
        <v>5002</v>
      </c>
      <c r="M340" t="s">
        <v>5003</v>
      </c>
      <c r="N340" t="s">
        <v>5004</v>
      </c>
      <c r="O340" t="str">
        <f>LEFT(Table32[[#This Row],[phone2]],3)</f>
        <v>410</v>
      </c>
      <c r="P340" t="str">
        <f>CONCATENATE(Table32[[#This Row],[first_name]],"  ",Table32[[#This Row],[last_name]])</f>
        <v>Kaitlyn  Ogg</v>
      </c>
      <c r="Q340">
        <f>LEN(Table32[[#This Row],[email]])</f>
        <v>12</v>
      </c>
      <c r="R340" t="e">
        <f>FIND("@",Table32[[#This Row],[email]],1)</f>
        <v>#VALUE!</v>
      </c>
      <c r="S340" t="e">
        <f t="shared" si="5"/>
        <v>#VALUE!</v>
      </c>
      <c r="T340" t="e">
        <f>RIGHT(Table32[[#This Row],[email]],Table32[[#This Row],[Dom len]])</f>
        <v>#VALUE!</v>
      </c>
    </row>
    <row r="341" spans="3:20" x14ac:dyDescent="0.45">
      <c r="C341" t="s">
        <v>5006</v>
      </c>
      <c r="D341" t="s">
        <v>5007</v>
      </c>
      <c r="E341" t="s">
        <v>5008</v>
      </c>
      <c r="F341" t="s">
        <v>5009</v>
      </c>
      <c r="G341" t="s">
        <v>5010</v>
      </c>
      <c r="H341" t="s">
        <v>5011</v>
      </c>
      <c r="I341" t="s">
        <v>2478</v>
      </c>
      <c r="J341">
        <v>80937</v>
      </c>
      <c r="K341" t="s">
        <v>5012</v>
      </c>
      <c r="L341" t="s">
        <v>5013</v>
      </c>
      <c r="M341" t="s">
        <v>5014</v>
      </c>
      <c r="N341" t="s">
        <v>5015</v>
      </c>
      <c r="O341" t="str">
        <f>LEFT(Table32[[#This Row],[phone2]],3)</f>
        <v>719</v>
      </c>
      <c r="P341" t="str">
        <f>CONCATENATE(Table32[[#This Row],[first_name]],"  ",Table32[[#This Row],[last_name]])</f>
        <v>Sherita  Saras</v>
      </c>
      <c r="Q341">
        <f>LEN(Table32[[#This Row],[email]])</f>
        <v>21</v>
      </c>
      <c r="R341">
        <f>FIND("@",Table32[[#This Row],[email]],1)</f>
        <v>14</v>
      </c>
      <c r="S341">
        <f t="shared" si="5"/>
        <v>7</v>
      </c>
      <c r="T341" t="str">
        <f>RIGHT(Table32[[#This Row],[email]],Table32[[#This Row],[Dom len]])</f>
        <v>cox.net</v>
      </c>
    </row>
    <row r="342" spans="3:20" hidden="1" x14ac:dyDescent="0.45">
      <c r="C342" t="s">
        <v>5016</v>
      </c>
      <c r="D342" t="s">
        <v>5017</v>
      </c>
      <c r="E342" t="s">
        <v>5018</v>
      </c>
      <c r="F342" t="s">
        <v>5019</v>
      </c>
      <c r="G342" t="s">
        <v>5020</v>
      </c>
      <c r="H342" t="s">
        <v>4094</v>
      </c>
      <c r="I342" t="s">
        <v>829</v>
      </c>
      <c r="J342" t="s">
        <v>1894</v>
      </c>
      <c r="K342">
        <v>43607</v>
      </c>
      <c r="L342" t="s">
        <v>5021</v>
      </c>
      <c r="M342" t="s">
        <v>5022</v>
      </c>
      <c r="N342" t="s">
        <v>5023</v>
      </c>
      <c r="O342" t="str">
        <f>LEFT(Table32[[#This Row],[phone2]],3)</f>
        <v>419</v>
      </c>
      <c r="P342" t="str">
        <f>CONCATENATE(Table32[[#This Row],[first_name]],"  ",Table32[[#This Row],[last_name]])</f>
        <v>Lashawnda  Stuer</v>
      </c>
      <c r="Q342">
        <f>LEN(Table32[[#This Row],[email]])</f>
        <v>12</v>
      </c>
      <c r="R342" t="e">
        <f>FIND("@",Table32[[#This Row],[email]],1)</f>
        <v>#VALUE!</v>
      </c>
      <c r="S342" t="e">
        <f t="shared" si="5"/>
        <v>#VALUE!</v>
      </c>
      <c r="T342" t="e">
        <f>RIGHT(Table32[[#This Row],[email]],Table32[[#This Row],[Dom len]])</f>
        <v>#VALUE!</v>
      </c>
    </row>
    <row r="343" spans="3:20" x14ac:dyDescent="0.45">
      <c r="C343" t="s">
        <v>5025</v>
      </c>
      <c r="D343" t="s">
        <v>5026</v>
      </c>
      <c r="E343" t="s">
        <v>5027</v>
      </c>
      <c r="F343" t="s">
        <v>5028</v>
      </c>
      <c r="G343" t="s">
        <v>5029</v>
      </c>
      <c r="H343" t="s">
        <v>4727</v>
      </c>
      <c r="I343" t="s">
        <v>1947</v>
      </c>
      <c r="J343">
        <v>20785</v>
      </c>
      <c r="K343" t="s">
        <v>5030</v>
      </c>
      <c r="L343" t="s">
        <v>5031</v>
      </c>
      <c r="M343" t="s">
        <v>5032</v>
      </c>
      <c r="N343" t="s">
        <v>5033</v>
      </c>
      <c r="O343" t="str">
        <f>LEFT(Table32[[#This Row],[phone2]],3)</f>
        <v>301</v>
      </c>
      <c r="P343" t="str">
        <f>CONCATENATE(Table32[[#This Row],[first_name]],"  ",Table32[[#This Row],[last_name]])</f>
        <v>Ernest  Syrop</v>
      </c>
      <c r="Q343">
        <f>LEN(Table32[[#This Row],[email]])</f>
        <v>14</v>
      </c>
      <c r="R343">
        <f>FIND("@",Table32[[#This Row],[email]],1)</f>
        <v>7</v>
      </c>
      <c r="S343">
        <f t="shared" si="5"/>
        <v>7</v>
      </c>
      <c r="T343" t="str">
        <f>RIGHT(Table32[[#This Row],[email]],Table32[[#This Row],[Dom len]])</f>
        <v>cox.net</v>
      </c>
    </row>
    <row r="344" spans="3:20" x14ac:dyDescent="0.45">
      <c r="C344" t="s">
        <v>5034</v>
      </c>
      <c r="D344" t="s">
        <v>5035</v>
      </c>
      <c r="E344" t="s">
        <v>5036</v>
      </c>
      <c r="F344" t="s">
        <v>5037</v>
      </c>
      <c r="G344" t="s">
        <v>5038</v>
      </c>
      <c r="H344" t="s">
        <v>4974</v>
      </c>
      <c r="I344" t="s">
        <v>2317</v>
      </c>
      <c r="J344">
        <v>2745</v>
      </c>
      <c r="K344" t="s">
        <v>5039</v>
      </c>
      <c r="L344" t="s">
        <v>5040</v>
      </c>
      <c r="M344" t="s">
        <v>5041</v>
      </c>
      <c r="N344" t="s">
        <v>5042</v>
      </c>
      <c r="O344" t="str">
        <f>LEFT(Table32[[#This Row],[phone2]],3)</f>
        <v>508</v>
      </c>
      <c r="P344" t="str">
        <f>CONCATENATE(Table32[[#This Row],[first_name]],"  ",Table32[[#This Row],[last_name]])</f>
        <v>Nobuko  Halsey</v>
      </c>
      <c r="Q344">
        <f>LEN(Table32[[#This Row],[email]])</f>
        <v>23</v>
      </c>
      <c r="R344">
        <f>FIND("@",Table32[[#This Row],[email]],1)</f>
        <v>14</v>
      </c>
      <c r="S344">
        <f t="shared" si="5"/>
        <v>9</v>
      </c>
      <c r="T344" t="str">
        <f>RIGHT(Table32[[#This Row],[email]],Table32[[#This Row],[Dom len]])</f>
        <v>yahoo.com</v>
      </c>
    </row>
    <row r="345" spans="3:20" hidden="1" x14ac:dyDescent="0.45">
      <c r="C345" t="s">
        <v>5043</v>
      </c>
      <c r="D345" t="s">
        <v>5044</v>
      </c>
      <c r="E345" t="s">
        <v>5045</v>
      </c>
      <c r="F345" t="s">
        <v>5046</v>
      </c>
      <c r="G345" t="s">
        <v>5047</v>
      </c>
      <c r="H345" t="s">
        <v>2809</v>
      </c>
      <c r="I345" t="s">
        <v>2810</v>
      </c>
      <c r="J345" t="s">
        <v>2811</v>
      </c>
      <c r="K345">
        <v>22102</v>
      </c>
      <c r="L345" t="s">
        <v>5048</v>
      </c>
      <c r="M345" t="s">
        <v>5049</v>
      </c>
      <c r="N345" t="s">
        <v>5050</v>
      </c>
      <c r="O345" t="str">
        <f>LEFT(Table32[[#This Row],[phone2]],3)</f>
        <v>703</v>
      </c>
      <c r="P345" t="str">
        <f>CONCATENATE(Table32[[#This Row],[first_name]],"  ",Table32[[#This Row],[last_name]])</f>
        <v>Lavonna  Wolny</v>
      </c>
      <c r="Q345">
        <f>LEN(Table32[[#This Row],[email]])</f>
        <v>12</v>
      </c>
      <c r="R345" t="e">
        <f>FIND("@",Table32[[#This Row],[email]],1)</f>
        <v>#VALUE!</v>
      </c>
      <c r="S345" t="e">
        <f t="shared" si="5"/>
        <v>#VALUE!</v>
      </c>
      <c r="T345" t="e">
        <f>RIGHT(Table32[[#This Row],[email]],Table32[[#This Row],[Dom len]])</f>
        <v>#VALUE!</v>
      </c>
    </row>
    <row r="346" spans="3:20" x14ac:dyDescent="0.45">
      <c r="C346" t="s">
        <v>5052</v>
      </c>
      <c r="D346" t="s">
        <v>5053</v>
      </c>
      <c r="E346" t="s">
        <v>5054</v>
      </c>
      <c r="F346" t="s">
        <v>5055</v>
      </c>
      <c r="G346" t="s">
        <v>5056</v>
      </c>
      <c r="H346" t="s">
        <v>2521</v>
      </c>
      <c r="I346" t="s">
        <v>1947</v>
      </c>
      <c r="J346">
        <v>21076</v>
      </c>
      <c r="K346" t="s">
        <v>5057</v>
      </c>
      <c r="L346" t="s">
        <v>5058</v>
      </c>
      <c r="M346" t="s">
        <v>5059</v>
      </c>
      <c r="N346" t="s">
        <v>5060</v>
      </c>
      <c r="O346" t="str">
        <f>LEFT(Table32[[#This Row],[phone2]],3)</f>
        <v>410</v>
      </c>
      <c r="P346" t="str">
        <f>CONCATENATE(Table32[[#This Row],[first_name]],"  ",Table32[[#This Row],[last_name]])</f>
        <v>Lashaunda  Lizama</v>
      </c>
      <c r="Q346">
        <f>LEN(Table32[[#This Row],[email]])</f>
        <v>15</v>
      </c>
      <c r="R346">
        <f>FIND("@",Table32[[#This Row],[email]],1)</f>
        <v>8</v>
      </c>
      <c r="S346">
        <f t="shared" si="5"/>
        <v>7</v>
      </c>
      <c r="T346" t="str">
        <f>RIGHT(Table32[[#This Row],[email]],Table32[[#This Row],[Dom len]])</f>
        <v>cox.net</v>
      </c>
    </row>
    <row r="347" spans="3:20" x14ac:dyDescent="0.45">
      <c r="C347" t="s">
        <v>5061</v>
      </c>
      <c r="D347" t="s">
        <v>5062</v>
      </c>
      <c r="E347" t="s">
        <v>5063</v>
      </c>
      <c r="F347" t="s">
        <v>5064</v>
      </c>
      <c r="G347" t="s">
        <v>2467</v>
      </c>
      <c r="H347" t="s">
        <v>2468</v>
      </c>
      <c r="I347" t="s">
        <v>2000</v>
      </c>
      <c r="J347">
        <v>78753</v>
      </c>
      <c r="K347" t="s">
        <v>5065</v>
      </c>
      <c r="L347" t="s">
        <v>5066</v>
      </c>
      <c r="M347" t="s">
        <v>5067</v>
      </c>
      <c r="N347" t="s">
        <v>5068</v>
      </c>
      <c r="O347" t="str">
        <f>LEFT(Table32[[#This Row],[phone2]],3)</f>
        <v>512</v>
      </c>
      <c r="P347" t="str">
        <f>CONCATENATE(Table32[[#This Row],[first_name]],"  ",Table32[[#This Row],[last_name]])</f>
        <v>Mariann  Bilden</v>
      </c>
      <c r="Q347">
        <f>LEN(Table32[[#This Row],[email]])</f>
        <v>22</v>
      </c>
      <c r="R347">
        <f>FIND("@",Table32[[#This Row],[email]],1)</f>
        <v>15</v>
      </c>
      <c r="S347">
        <f t="shared" si="5"/>
        <v>7</v>
      </c>
      <c r="T347" t="str">
        <f>RIGHT(Table32[[#This Row],[email]],Table32[[#This Row],[Dom len]])</f>
        <v>aol.com</v>
      </c>
    </row>
    <row r="348" spans="3:20" x14ac:dyDescent="0.45">
      <c r="C348" t="s">
        <v>5069</v>
      </c>
      <c r="D348" t="s">
        <v>5070</v>
      </c>
      <c r="E348" t="s">
        <v>5071</v>
      </c>
      <c r="F348" t="s">
        <v>5072</v>
      </c>
      <c r="G348" t="s">
        <v>5073</v>
      </c>
      <c r="H348" t="s">
        <v>2010</v>
      </c>
      <c r="I348" t="s">
        <v>2011</v>
      </c>
      <c r="J348">
        <v>85381</v>
      </c>
      <c r="K348" t="s">
        <v>5074</v>
      </c>
      <c r="L348" t="s">
        <v>5075</v>
      </c>
      <c r="M348" t="s">
        <v>5076</v>
      </c>
      <c r="N348" t="s">
        <v>5077</v>
      </c>
      <c r="O348" t="str">
        <f>LEFT(Table32[[#This Row],[phone2]],3)</f>
        <v>623</v>
      </c>
      <c r="P348" t="str">
        <f>CONCATENATE(Table32[[#This Row],[first_name]],"  ",Table32[[#This Row],[last_name]])</f>
        <v>Helene  Rodenberger</v>
      </c>
      <c r="Q348">
        <f>LEN(Table32[[#This Row],[email]])</f>
        <v>14</v>
      </c>
      <c r="R348">
        <f>FIND("@",Table32[[#This Row],[email]],1)</f>
        <v>7</v>
      </c>
      <c r="S348">
        <f t="shared" si="5"/>
        <v>7</v>
      </c>
      <c r="T348" t="str">
        <f>RIGHT(Table32[[#This Row],[email]],Table32[[#This Row],[Dom len]])</f>
        <v>aol.com</v>
      </c>
    </row>
    <row r="349" spans="3:20" x14ac:dyDescent="0.45">
      <c r="C349" t="s">
        <v>5078</v>
      </c>
      <c r="D349" t="s">
        <v>5079</v>
      </c>
      <c r="E349" t="s">
        <v>5080</v>
      </c>
      <c r="F349" t="s">
        <v>5081</v>
      </c>
      <c r="G349" t="s">
        <v>5082</v>
      </c>
      <c r="H349" t="s">
        <v>953</v>
      </c>
      <c r="I349" t="s">
        <v>1894</v>
      </c>
      <c r="J349">
        <v>44820</v>
      </c>
      <c r="K349" t="s">
        <v>5083</v>
      </c>
      <c r="L349" t="s">
        <v>5084</v>
      </c>
      <c r="M349" t="s">
        <v>5085</v>
      </c>
      <c r="N349" t="s">
        <v>5086</v>
      </c>
      <c r="O349" t="str">
        <f>LEFT(Table32[[#This Row],[phone2]],3)</f>
        <v>419</v>
      </c>
      <c r="P349" t="str">
        <f>CONCATENATE(Table32[[#This Row],[first_name]],"  ",Table32[[#This Row],[last_name]])</f>
        <v>Roselle  Estell</v>
      </c>
      <c r="Q349">
        <f>LEN(Table32[[#This Row],[email]])</f>
        <v>26</v>
      </c>
      <c r="R349">
        <f>FIND("@",Table32[[#This Row],[email]],1)</f>
        <v>15</v>
      </c>
      <c r="S349">
        <f t="shared" si="5"/>
        <v>11</v>
      </c>
      <c r="T349" t="str">
        <f>RIGHT(Table32[[#This Row],[email]],Table32[[#This Row],[Dom len]])</f>
        <v>hotmail.com</v>
      </c>
    </row>
    <row r="350" spans="3:20" x14ac:dyDescent="0.45">
      <c r="C350" t="s">
        <v>5087</v>
      </c>
      <c r="D350" t="s">
        <v>5088</v>
      </c>
      <c r="E350" t="s">
        <v>5089</v>
      </c>
      <c r="F350" t="s">
        <v>5090</v>
      </c>
      <c r="G350" t="s">
        <v>5091</v>
      </c>
      <c r="H350" t="s">
        <v>1942</v>
      </c>
      <c r="I350" t="s">
        <v>3884</v>
      </c>
      <c r="J350">
        <v>98032</v>
      </c>
      <c r="K350" t="s">
        <v>5092</v>
      </c>
      <c r="L350" t="s">
        <v>5093</v>
      </c>
      <c r="M350" t="s">
        <v>5094</v>
      </c>
      <c r="N350" t="s">
        <v>5095</v>
      </c>
      <c r="O350" t="str">
        <f>LEFT(Table32[[#This Row],[phone2]],3)</f>
        <v>206</v>
      </c>
      <c r="P350" t="str">
        <f>CONCATENATE(Table32[[#This Row],[first_name]],"  ",Table32[[#This Row],[last_name]])</f>
        <v>Samira  Heintzman</v>
      </c>
      <c r="Q350">
        <f>LEN(Table32[[#This Row],[email]])</f>
        <v>22</v>
      </c>
      <c r="R350">
        <f>FIND("@",Table32[[#This Row],[email]],1)</f>
        <v>11</v>
      </c>
      <c r="S350">
        <f t="shared" si="5"/>
        <v>11</v>
      </c>
      <c r="T350" t="str">
        <f>RIGHT(Table32[[#This Row],[email]],Table32[[#This Row],[Dom len]])</f>
        <v>hotmail.com</v>
      </c>
    </row>
    <row r="351" spans="3:20" hidden="1" x14ac:dyDescent="0.45">
      <c r="C351" t="s">
        <v>5096</v>
      </c>
      <c r="D351" t="s">
        <v>5097</v>
      </c>
      <c r="E351" t="s">
        <v>5098</v>
      </c>
      <c r="F351" t="s">
        <v>5099</v>
      </c>
      <c r="G351" t="s">
        <v>5100</v>
      </c>
      <c r="H351" t="s">
        <v>3290</v>
      </c>
      <c r="I351" t="s">
        <v>968</v>
      </c>
      <c r="J351" t="s">
        <v>1894</v>
      </c>
      <c r="K351">
        <v>45251</v>
      </c>
      <c r="L351" t="s">
        <v>5101</v>
      </c>
      <c r="M351" t="s">
        <v>5102</v>
      </c>
      <c r="N351" t="s">
        <v>5103</v>
      </c>
      <c r="O351" t="str">
        <f>LEFT(Table32[[#This Row],[phone2]],3)</f>
        <v>513</v>
      </c>
      <c r="P351" t="str">
        <f>CONCATENATE(Table32[[#This Row],[first_name]],"  ",Table32[[#This Row],[last_name]])</f>
        <v>Margart  Meisel</v>
      </c>
      <c r="Q351">
        <f>LEN(Table32[[#This Row],[email]])</f>
        <v>12</v>
      </c>
      <c r="R351" t="e">
        <f>FIND("@",Table32[[#This Row],[email]],1)</f>
        <v>#VALUE!</v>
      </c>
      <c r="S351" t="e">
        <f t="shared" si="5"/>
        <v>#VALUE!</v>
      </c>
      <c r="T351" t="e">
        <f>RIGHT(Table32[[#This Row],[email]],Table32[[#This Row],[Dom len]])</f>
        <v>#VALUE!</v>
      </c>
    </row>
    <row r="352" spans="3:20" hidden="1" x14ac:dyDescent="0.45">
      <c r="C352" t="s">
        <v>5105</v>
      </c>
      <c r="D352" t="s">
        <v>5106</v>
      </c>
      <c r="E352" t="s">
        <v>5107</v>
      </c>
      <c r="F352" t="s">
        <v>5108</v>
      </c>
      <c r="G352" t="s">
        <v>5109</v>
      </c>
      <c r="H352" t="s">
        <v>5110</v>
      </c>
      <c r="I352" t="s">
        <v>5111</v>
      </c>
      <c r="J352" t="s">
        <v>2790</v>
      </c>
      <c r="K352">
        <v>47404</v>
      </c>
      <c r="L352" t="s">
        <v>5112</v>
      </c>
      <c r="M352" t="s">
        <v>5113</v>
      </c>
      <c r="N352" t="s">
        <v>5114</v>
      </c>
      <c r="O352" t="str">
        <f>LEFT(Table32[[#This Row],[phone2]],3)</f>
        <v>812</v>
      </c>
      <c r="P352" t="str">
        <f>CONCATENATE(Table32[[#This Row],[first_name]],"  ",Table32[[#This Row],[last_name]])</f>
        <v>Kristofer  Bennick</v>
      </c>
      <c r="Q352">
        <f>LEN(Table32[[#This Row],[email]])</f>
        <v>12</v>
      </c>
      <c r="R352" t="e">
        <f>FIND("@",Table32[[#This Row],[email]],1)</f>
        <v>#VALUE!</v>
      </c>
      <c r="S352" t="e">
        <f t="shared" si="5"/>
        <v>#VALUE!</v>
      </c>
      <c r="T352" t="e">
        <f>RIGHT(Table32[[#This Row],[email]],Table32[[#This Row],[Dom len]])</f>
        <v>#VALUE!</v>
      </c>
    </row>
    <row r="353" spans="3:20" x14ac:dyDescent="0.45">
      <c r="C353" t="s">
        <v>5116</v>
      </c>
      <c r="D353" t="s">
        <v>5117</v>
      </c>
      <c r="E353" t="s">
        <v>5118</v>
      </c>
      <c r="F353" t="s">
        <v>5119</v>
      </c>
      <c r="G353" t="s">
        <v>5120</v>
      </c>
      <c r="H353" t="s">
        <v>897</v>
      </c>
      <c r="I353" t="s">
        <v>1913</v>
      </c>
      <c r="J353">
        <v>60004</v>
      </c>
      <c r="K353" t="s">
        <v>5121</v>
      </c>
      <c r="L353" t="s">
        <v>5122</v>
      </c>
      <c r="M353" t="s">
        <v>5123</v>
      </c>
      <c r="N353" t="s">
        <v>5124</v>
      </c>
      <c r="O353" t="str">
        <f>LEFT(Table32[[#This Row],[phone2]],3)</f>
        <v>847</v>
      </c>
      <c r="P353" t="str">
        <f>CONCATENATE(Table32[[#This Row],[first_name]],"  ",Table32[[#This Row],[last_name]])</f>
        <v>Weldon  Acuff</v>
      </c>
      <c r="Q353">
        <f>LEN(Table32[[#This Row],[email]])</f>
        <v>16</v>
      </c>
      <c r="R353">
        <f>FIND("@",Table32[[#This Row],[email]],1)</f>
        <v>7</v>
      </c>
      <c r="S353">
        <f t="shared" si="5"/>
        <v>9</v>
      </c>
      <c r="T353" t="str">
        <f>RIGHT(Table32[[#This Row],[email]],Table32[[#This Row],[Dom len]])</f>
        <v>gmail.com</v>
      </c>
    </row>
    <row r="354" spans="3:20" x14ac:dyDescent="0.45">
      <c r="C354" t="s">
        <v>5125</v>
      </c>
      <c r="D354" t="s">
        <v>5126</v>
      </c>
      <c r="E354" t="s">
        <v>5127</v>
      </c>
      <c r="F354" t="s">
        <v>5128</v>
      </c>
      <c r="G354" t="s">
        <v>4210</v>
      </c>
      <c r="H354" t="s">
        <v>4211</v>
      </c>
      <c r="I354" t="s">
        <v>1969</v>
      </c>
      <c r="J354">
        <v>11223</v>
      </c>
      <c r="K354" t="s">
        <v>5129</v>
      </c>
      <c r="L354" t="s">
        <v>5130</v>
      </c>
      <c r="M354" t="s">
        <v>5131</v>
      </c>
      <c r="N354" t="s">
        <v>5132</v>
      </c>
      <c r="O354" t="str">
        <f>LEFT(Table32[[#This Row],[phone2]],3)</f>
        <v>718</v>
      </c>
      <c r="P354" t="str">
        <f>CONCATENATE(Table32[[#This Row],[first_name]],"  ",Table32[[#This Row],[last_name]])</f>
        <v>Shalon  Shadrick</v>
      </c>
      <c r="Q354">
        <f>LEN(Table32[[#This Row],[email]])</f>
        <v>14</v>
      </c>
      <c r="R354">
        <f>FIND("@",Table32[[#This Row],[email]],1)</f>
        <v>7</v>
      </c>
      <c r="S354">
        <f t="shared" si="5"/>
        <v>7</v>
      </c>
      <c r="T354" t="str">
        <f>RIGHT(Table32[[#This Row],[email]],Table32[[#This Row],[Dom len]])</f>
        <v>cox.net</v>
      </c>
    </row>
    <row r="355" spans="3:20" x14ac:dyDescent="0.45">
      <c r="C355" t="s">
        <v>5133</v>
      </c>
      <c r="D355" t="s">
        <v>5134</v>
      </c>
      <c r="E355" t="s">
        <v>5135</v>
      </c>
      <c r="F355" t="s">
        <v>5136</v>
      </c>
      <c r="G355" t="s">
        <v>3930</v>
      </c>
      <c r="H355" t="s">
        <v>2550</v>
      </c>
      <c r="I355" t="s">
        <v>2287</v>
      </c>
      <c r="J355">
        <v>32801</v>
      </c>
      <c r="K355" t="s">
        <v>5137</v>
      </c>
      <c r="L355" t="s">
        <v>5138</v>
      </c>
      <c r="M355" t="s">
        <v>5139</v>
      </c>
      <c r="N355" t="s">
        <v>5140</v>
      </c>
      <c r="O355" t="str">
        <f>LEFT(Table32[[#This Row],[phone2]],3)</f>
        <v>407</v>
      </c>
      <c r="P355" t="str">
        <f>CONCATENATE(Table32[[#This Row],[first_name]],"  ",Table32[[#This Row],[last_name]])</f>
        <v>Denise  Patak</v>
      </c>
      <c r="Q355">
        <f>LEN(Table32[[#This Row],[email]])</f>
        <v>16</v>
      </c>
      <c r="R355">
        <f>FIND("@",Table32[[#This Row],[email]],1)</f>
        <v>7</v>
      </c>
      <c r="S355">
        <f t="shared" si="5"/>
        <v>9</v>
      </c>
      <c r="T355" t="str">
        <f>RIGHT(Table32[[#This Row],[email]],Table32[[#This Row],[Dom len]])</f>
        <v>patak.org</v>
      </c>
    </row>
    <row r="356" spans="3:20" x14ac:dyDescent="0.45">
      <c r="C356" t="s">
        <v>5141</v>
      </c>
      <c r="D356" t="s">
        <v>5142</v>
      </c>
      <c r="E356" t="s">
        <v>5143</v>
      </c>
      <c r="F356" t="s">
        <v>5144</v>
      </c>
      <c r="G356" t="s">
        <v>3263</v>
      </c>
      <c r="H356" t="s">
        <v>1978</v>
      </c>
      <c r="I356" t="s">
        <v>1924</v>
      </c>
      <c r="J356">
        <v>90210</v>
      </c>
      <c r="K356" t="s">
        <v>5145</v>
      </c>
      <c r="L356" t="s">
        <v>5146</v>
      </c>
      <c r="M356" t="s">
        <v>5147</v>
      </c>
      <c r="N356" t="s">
        <v>5148</v>
      </c>
      <c r="O356" t="str">
        <f>LEFT(Table32[[#This Row],[phone2]],3)</f>
        <v>310</v>
      </c>
      <c r="P356" t="str">
        <f>CONCATENATE(Table32[[#This Row],[first_name]],"  ",Table32[[#This Row],[last_name]])</f>
        <v>Louvenia  Beech</v>
      </c>
      <c r="Q356">
        <f>LEN(Table32[[#This Row],[email]])</f>
        <v>24</v>
      </c>
      <c r="R356">
        <f>FIND("@",Table32[[#This Row],[email]],1)</f>
        <v>15</v>
      </c>
      <c r="S356">
        <f t="shared" si="5"/>
        <v>9</v>
      </c>
      <c r="T356" t="str">
        <f>RIGHT(Table32[[#This Row],[email]],Table32[[#This Row],[Dom len]])</f>
        <v>beech.com</v>
      </c>
    </row>
    <row r="357" spans="3:20" x14ac:dyDescent="0.45">
      <c r="C357" t="s">
        <v>5149</v>
      </c>
      <c r="D357" t="s">
        <v>5150</v>
      </c>
      <c r="E357" t="s">
        <v>5151</v>
      </c>
      <c r="F357" t="s">
        <v>5152</v>
      </c>
      <c r="G357" t="s">
        <v>2982</v>
      </c>
      <c r="H357" t="s">
        <v>4155</v>
      </c>
      <c r="I357" t="s">
        <v>2287</v>
      </c>
      <c r="J357">
        <v>33511</v>
      </c>
      <c r="K357" t="s">
        <v>5153</v>
      </c>
      <c r="L357" t="s">
        <v>5154</v>
      </c>
      <c r="M357" t="s">
        <v>5155</v>
      </c>
      <c r="N357" t="s">
        <v>5156</v>
      </c>
      <c r="O357" t="str">
        <f>LEFT(Table32[[#This Row],[phone2]],3)</f>
        <v>813</v>
      </c>
      <c r="P357" t="str">
        <f>CONCATENATE(Table32[[#This Row],[first_name]],"  ",Table32[[#This Row],[last_name]])</f>
        <v>Audry  Yaw</v>
      </c>
      <c r="Q357">
        <f>LEN(Table32[[#This Row],[email]])</f>
        <v>17</v>
      </c>
      <c r="R357">
        <f>FIND("@",Table32[[#This Row],[email]],1)</f>
        <v>10</v>
      </c>
      <c r="S357">
        <f t="shared" si="5"/>
        <v>7</v>
      </c>
      <c r="T357" t="str">
        <f>RIGHT(Table32[[#This Row],[email]],Table32[[#This Row],[Dom len]])</f>
        <v>yaw.org</v>
      </c>
    </row>
    <row r="358" spans="3:20" hidden="1" x14ac:dyDescent="0.45">
      <c r="C358" t="s">
        <v>5157</v>
      </c>
      <c r="D358" t="s">
        <v>5158</v>
      </c>
      <c r="E358" t="s">
        <v>5159</v>
      </c>
      <c r="F358" t="s">
        <v>5160</v>
      </c>
      <c r="G358" t="s">
        <v>5161</v>
      </c>
      <c r="H358" t="s">
        <v>5011</v>
      </c>
      <c r="I358" t="s">
        <v>5011</v>
      </c>
      <c r="J358" t="s">
        <v>2000</v>
      </c>
      <c r="K358">
        <v>79925</v>
      </c>
      <c r="L358" t="s">
        <v>5162</v>
      </c>
      <c r="M358" t="s">
        <v>5163</v>
      </c>
      <c r="N358" t="s">
        <v>5164</v>
      </c>
      <c r="O358" t="str">
        <f>LEFT(Table32[[#This Row],[phone2]],3)</f>
        <v>915</v>
      </c>
      <c r="P358" t="str">
        <f>CONCATENATE(Table32[[#This Row],[first_name]],"  ",Table32[[#This Row],[last_name]])</f>
        <v>Kristel  Ehmann</v>
      </c>
      <c r="Q358">
        <f>LEN(Table32[[#This Row],[email]])</f>
        <v>12</v>
      </c>
      <c r="R358" t="e">
        <f>FIND("@",Table32[[#This Row],[email]],1)</f>
        <v>#VALUE!</v>
      </c>
      <c r="S358" t="e">
        <f t="shared" si="5"/>
        <v>#VALUE!</v>
      </c>
      <c r="T358" t="e">
        <f>RIGHT(Table32[[#This Row],[email]],Table32[[#This Row],[Dom len]])</f>
        <v>#VALUE!</v>
      </c>
    </row>
    <row r="359" spans="3:20" x14ac:dyDescent="0.45">
      <c r="C359" t="s">
        <v>5166</v>
      </c>
      <c r="D359" t="s">
        <v>5167</v>
      </c>
      <c r="E359" t="s">
        <v>5168</v>
      </c>
      <c r="F359" t="s">
        <v>5169</v>
      </c>
      <c r="G359" t="s">
        <v>4164</v>
      </c>
      <c r="H359" t="s">
        <v>3940</v>
      </c>
      <c r="I359" t="s">
        <v>1924</v>
      </c>
      <c r="J359">
        <v>92020</v>
      </c>
      <c r="K359" t="s">
        <v>5170</v>
      </c>
      <c r="L359" t="s">
        <v>5171</v>
      </c>
      <c r="M359" t="s">
        <v>5172</v>
      </c>
      <c r="N359" t="s">
        <v>5173</v>
      </c>
      <c r="O359" t="str">
        <f>LEFT(Table32[[#This Row],[phone2]],3)</f>
        <v>619</v>
      </c>
      <c r="P359" t="str">
        <f>CONCATENATE(Table32[[#This Row],[first_name]],"  ",Table32[[#This Row],[last_name]])</f>
        <v>Vincenza  Zepp</v>
      </c>
      <c r="Q359">
        <f>LEN(Table32[[#This Row],[email]])</f>
        <v>15</v>
      </c>
      <c r="R359">
        <f>FIND("@",Table32[[#This Row],[email]],1)</f>
        <v>6</v>
      </c>
      <c r="S359">
        <f t="shared" si="5"/>
        <v>9</v>
      </c>
      <c r="T359" t="str">
        <f>RIGHT(Table32[[#This Row],[email]],Table32[[#This Row],[Dom len]])</f>
        <v>gmail.com</v>
      </c>
    </row>
    <row r="360" spans="3:20" x14ac:dyDescent="0.45">
      <c r="C360" t="s">
        <v>5174</v>
      </c>
      <c r="D360" t="s">
        <v>5175</v>
      </c>
      <c r="E360" t="s">
        <v>5176</v>
      </c>
      <c r="F360" t="s">
        <v>5177</v>
      </c>
      <c r="G360" t="s">
        <v>5178</v>
      </c>
      <c r="H360" t="s">
        <v>4727</v>
      </c>
      <c r="I360" t="s">
        <v>1947</v>
      </c>
      <c r="J360">
        <v>20710</v>
      </c>
      <c r="K360" t="s">
        <v>5179</v>
      </c>
      <c r="L360" t="s">
        <v>5180</v>
      </c>
      <c r="M360" t="s">
        <v>5181</v>
      </c>
      <c r="N360" t="s">
        <v>5182</v>
      </c>
      <c r="O360" t="str">
        <f>LEFT(Table32[[#This Row],[phone2]],3)</f>
        <v>301</v>
      </c>
      <c r="P360" t="str">
        <f>CONCATENATE(Table32[[#This Row],[first_name]],"  ",Table32[[#This Row],[last_name]])</f>
        <v>Elouise  Gwalthney</v>
      </c>
      <c r="Q360">
        <f>LEN(Table32[[#This Row],[email]])</f>
        <v>20</v>
      </c>
      <c r="R360">
        <f>FIND("@",Table32[[#This Row],[email]],1)</f>
        <v>11</v>
      </c>
      <c r="S360">
        <f t="shared" si="5"/>
        <v>9</v>
      </c>
      <c r="T360" t="str">
        <f>RIGHT(Table32[[#This Row],[email]],Table32[[#This Row],[Dom len]])</f>
        <v>yahoo.com</v>
      </c>
    </row>
    <row r="361" spans="3:20" x14ac:dyDescent="0.45">
      <c r="C361" t="s">
        <v>5183</v>
      </c>
      <c r="D361" t="s">
        <v>5184</v>
      </c>
      <c r="E361" t="s">
        <v>5185</v>
      </c>
      <c r="F361" t="s">
        <v>5186</v>
      </c>
      <c r="G361" t="s">
        <v>5187</v>
      </c>
      <c r="H361" t="s">
        <v>2550</v>
      </c>
      <c r="I361" t="s">
        <v>1924</v>
      </c>
      <c r="J361">
        <v>92801</v>
      </c>
      <c r="K361" t="s">
        <v>5188</v>
      </c>
      <c r="L361" t="s">
        <v>5189</v>
      </c>
      <c r="M361" t="s">
        <v>5190</v>
      </c>
      <c r="N361" t="s">
        <v>5191</v>
      </c>
      <c r="O361" t="str">
        <f>LEFT(Table32[[#This Row],[phone2]],3)</f>
        <v>714</v>
      </c>
      <c r="P361" t="str">
        <f>CONCATENATE(Table32[[#This Row],[first_name]],"  ",Table32[[#This Row],[last_name]])</f>
        <v>Venita  Maillard</v>
      </c>
      <c r="Q361">
        <f>LEN(Table32[[#This Row],[email]])</f>
        <v>25</v>
      </c>
      <c r="R361">
        <f>FIND("@",Table32[[#This Row],[email]],1)</f>
        <v>16</v>
      </c>
      <c r="S361">
        <f t="shared" si="5"/>
        <v>9</v>
      </c>
      <c r="T361" t="str">
        <f>RIGHT(Table32[[#This Row],[email]],Table32[[#This Row],[Dom len]])</f>
        <v>gmail.com</v>
      </c>
    </row>
    <row r="362" spans="3:20" x14ac:dyDescent="0.45">
      <c r="C362" t="s">
        <v>5192</v>
      </c>
      <c r="D362" t="s">
        <v>5193</v>
      </c>
      <c r="E362" t="s">
        <v>5194</v>
      </c>
      <c r="F362" t="s">
        <v>5195</v>
      </c>
      <c r="G362" t="s">
        <v>4220</v>
      </c>
      <c r="H362" t="s">
        <v>4221</v>
      </c>
      <c r="I362" t="s">
        <v>4222</v>
      </c>
      <c r="J362">
        <v>63102</v>
      </c>
      <c r="K362" t="s">
        <v>5196</v>
      </c>
      <c r="L362" t="s">
        <v>5197</v>
      </c>
      <c r="M362" t="s">
        <v>5198</v>
      </c>
      <c r="N362" t="s">
        <v>5199</v>
      </c>
      <c r="O362" t="str">
        <f>LEFT(Table32[[#This Row],[phone2]],3)</f>
        <v>314</v>
      </c>
      <c r="P362" t="str">
        <f>CONCATENATE(Table32[[#This Row],[first_name]],"  ",Table32[[#This Row],[last_name]])</f>
        <v>Kasandra  Semidey</v>
      </c>
      <c r="Q362">
        <f>LEN(Table32[[#This Row],[email]])</f>
        <v>28</v>
      </c>
      <c r="R362">
        <f>FIND("@",Table32[[#This Row],[email]],1)</f>
        <v>17</v>
      </c>
      <c r="S362">
        <f t="shared" si="5"/>
        <v>11</v>
      </c>
      <c r="T362" t="str">
        <f>RIGHT(Table32[[#This Row],[email]],Table32[[#This Row],[Dom len]])</f>
        <v>semidey.com</v>
      </c>
    </row>
    <row r="363" spans="3:20" x14ac:dyDescent="0.45">
      <c r="C363" t="s">
        <v>5200</v>
      </c>
      <c r="D363" t="s">
        <v>5201</v>
      </c>
      <c r="E363" t="s">
        <v>5202</v>
      </c>
      <c r="F363" t="s">
        <v>5203</v>
      </c>
      <c r="G363" t="s">
        <v>3439</v>
      </c>
      <c r="H363" t="s">
        <v>3440</v>
      </c>
      <c r="I363" t="s">
        <v>2000</v>
      </c>
      <c r="J363">
        <v>78664</v>
      </c>
      <c r="K363" t="s">
        <v>5204</v>
      </c>
      <c r="L363" t="s">
        <v>5205</v>
      </c>
      <c r="M363" t="s">
        <v>5206</v>
      </c>
      <c r="N363" t="s">
        <v>5207</v>
      </c>
      <c r="O363" t="str">
        <f>LEFT(Table32[[#This Row],[phone2]],3)</f>
        <v>512</v>
      </c>
      <c r="P363" t="str">
        <f>CONCATENATE(Table32[[#This Row],[first_name]],"  ",Table32[[#This Row],[last_name]])</f>
        <v>Xochitl  Discipio</v>
      </c>
      <c r="Q363">
        <f>LEN(Table32[[#This Row],[email]])</f>
        <v>19</v>
      </c>
      <c r="R363">
        <f>FIND("@",Table32[[#This Row],[email]],1)</f>
        <v>10</v>
      </c>
      <c r="S363">
        <f t="shared" si="5"/>
        <v>9</v>
      </c>
      <c r="T363" t="str">
        <f>RIGHT(Table32[[#This Row],[email]],Table32[[#This Row],[Dom len]])</f>
        <v>gmail.com</v>
      </c>
    </row>
    <row r="364" spans="3:20" x14ac:dyDescent="0.45">
      <c r="C364" t="s">
        <v>5208</v>
      </c>
      <c r="D364" t="s">
        <v>5209</v>
      </c>
      <c r="E364" t="s">
        <v>5210</v>
      </c>
      <c r="F364" t="s">
        <v>5211</v>
      </c>
      <c r="G364" t="s">
        <v>5212</v>
      </c>
      <c r="H364" t="s">
        <v>2866</v>
      </c>
      <c r="I364" t="s">
        <v>2551</v>
      </c>
      <c r="J364">
        <v>27409</v>
      </c>
      <c r="K364" t="s">
        <v>5213</v>
      </c>
      <c r="L364" t="s">
        <v>5214</v>
      </c>
      <c r="M364" t="s">
        <v>5215</v>
      </c>
      <c r="N364" t="s">
        <v>5216</v>
      </c>
      <c r="O364" t="str">
        <f>LEFT(Table32[[#This Row],[phone2]],3)</f>
        <v>336</v>
      </c>
      <c r="P364" t="str">
        <f>CONCATENATE(Table32[[#This Row],[first_name]],"  ",Table32[[#This Row],[last_name]])</f>
        <v>Maile  Linahan</v>
      </c>
      <c r="Q364">
        <f>LEN(Table32[[#This Row],[email]])</f>
        <v>18</v>
      </c>
      <c r="R364">
        <f>FIND("@",Table32[[#This Row],[email]],1)</f>
        <v>9</v>
      </c>
      <c r="S364">
        <f t="shared" si="5"/>
        <v>9</v>
      </c>
      <c r="T364" t="str">
        <f>RIGHT(Table32[[#This Row],[email]],Table32[[#This Row],[Dom len]])</f>
        <v>yahoo.com</v>
      </c>
    </row>
    <row r="365" spans="3:20" hidden="1" x14ac:dyDescent="0.45">
      <c r="C365" t="s">
        <v>5217</v>
      </c>
      <c r="D365" t="s">
        <v>5218</v>
      </c>
      <c r="E365" t="s">
        <v>937</v>
      </c>
      <c r="F365" t="s">
        <v>5219</v>
      </c>
      <c r="G365" t="s">
        <v>5220</v>
      </c>
      <c r="H365" t="s">
        <v>5221</v>
      </c>
      <c r="I365" t="s">
        <v>1968</v>
      </c>
      <c r="J365" t="s">
        <v>1969</v>
      </c>
      <c r="K365">
        <v>11727</v>
      </c>
      <c r="L365" t="s">
        <v>5222</v>
      </c>
      <c r="M365" t="s">
        <v>5223</v>
      </c>
      <c r="N365" t="s">
        <v>5224</v>
      </c>
      <c r="O365" t="str">
        <f>LEFT(Table32[[#This Row],[phone2]],3)</f>
        <v>631</v>
      </c>
      <c r="P365" t="str">
        <f>CONCATENATE(Table32[[#This Row],[first_name]],"  ",Table32[[#This Row],[last_name]])</f>
        <v>Krissy  Rauser</v>
      </c>
      <c r="Q365">
        <f>LEN(Table32[[#This Row],[email]])</f>
        <v>12</v>
      </c>
      <c r="R365" t="e">
        <f>FIND("@",Table32[[#This Row],[email]],1)</f>
        <v>#VALUE!</v>
      </c>
      <c r="S365" t="e">
        <f t="shared" si="5"/>
        <v>#VALUE!</v>
      </c>
      <c r="T365" t="e">
        <f>RIGHT(Table32[[#This Row],[email]],Table32[[#This Row],[Dom len]])</f>
        <v>#VALUE!</v>
      </c>
    </row>
    <row r="366" spans="3:20" x14ac:dyDescent="0.45">
      <c r="C366" t="s">
        <v>5226</v>
      </c>
      <c r="D366" t="s">
        <v>5227</v>
      </c>
      <c r="E366" t="s">
        <v>5228</v>
      </c>
      <c r="F366" t="s">
        <v>5229</v>
      </c>
      <c r="G366" t="s">
        <v>5230</v>
      </c>
      <c r="H366" t="s">
        <v>2179</v>
      </c>
      <c r="I366" t="s">
        <v>1874</v>
      </c>
      <c r="J366">
        <v>7071</v>
      </c>
      <c r="K366" t="s">
        <v>5231</v>
      </c>
      <c r="L366" t="s">
        <v>5232</v>
      </c>
      <c r="M366" t="s">
        <v>5233</v>
      </c>
      <c r="N366" t="s">
        <v>5234</v>
      </c>
      <c r="O366" t="str">
        <f>LEFT(Table32[[#This Row],[phone2]],3)</f>
        <v>201</v>
      </c>
      <c r="P366" t="str">
        <f>CONCATENATE(Table32[[#This Row],[first_name]],"  ",Table32[[#This Row],[last_name]])</f>
        <v>Pete  Dubaldi</v>
      </c>
      <c r="Q366">
        <f>LEN(Table32[[#This Row],[email]])</f>
        <v>20</v>
      </c>
      <c r="R366">
        <f>FIND("@",Table32[[#This Row],[email]],1)</f>
        <v>9</v>
      </c>
      <c r="S366">
        <f t="shared" si="5"/>
        <v>11</v>
      </c>
      <c r="T366" t="str">
        <f>RIGHT(Table32[[#This Row],[email]],Table32[[#This Row],[Dom len]])</f>
        <v>hotmail.com</v>
      </c>
    </row>
    <row r="367" spans="3:20" x14ac:dyDescent="0.45">
      <c r="C367" t="s">
        <v>5235</v>
      </c>
      <c r="D367" t="s">
        <v>5236</v>
      </c>
      <c r="E367" t="s">
        <v>5237</v>
      </c>
      <c r="F367" t="s">
        <v>5238</v>
      </c>
      <c r="G367" t="s">
        <v>5239</v>
      </c>
      <c r="H367" t="s">
        <v>5240</v>
      </c>
      <c r="I367" t="s">
        <v>2023</v>
      </c>
      <c r="J367">
        <v>38112</v>
      </c>
      <c r="K367" t="s">
        <v>5241</v>
      </c>
      <c r="L367" t="s">
        <v>5242</v>
      </c>
      <c r="M367" t="s">
        <v>5243</v>
      </c>
      <c r="N367" t="s">
        <v>5244</v>
      </c>
      <c r="O367" t="str">
        <f>LEFT(Table32[[#This Row],[phone2]],3)</f>
        <v>901</v>
      </c>
      <c r="P367" t="str">
        <f>CONCATENATE(Table32[[#This Row],[first_name]],"  ",Table32[[#This Row],[last_name]])</f>
        <v>Linn  Paa</v>
      </c>
      <c r="Q367">
        <f>LEN(Table32[[#This Row],[email]])</f>
        <v>16</v>
      </c>
      <c r="R367">
        <f>FIND("@",Table32[[#This Row],[email]],1)</f>
        <v>9</v>
      </c>
      <c r="S367">
        <f t="shared" si="5"/>
        <v>7</v>
      </c>
      <c r="T367" t="str">
        <f>RIGHT(Table32[[#This Row],[email]],Table32[[#This Row],[Dom len]])</f>
        <v>paa.com</v>
      </c>
    </row>
    <row r="368" spans="3:20" x14ac:dyDescent="0.45">
      <c r="C368" t="s">
        <v>5245</v>
      </c>
      <c r="D368" t="s">
        <v>5246</v>
      </c>
      <c r="E368" t="s">
        <v>5247</v>
      </c>
      <c r="F368" t="s">
        <v>5248</v>
      </c>
      <c r="G368" t="s">
        <v>4599</v>
      </c>
      <c r="H368" t="s">
        <v>4600</v>
      </c>
      <c r="I368" t="s">
        <v>2996</v>
      </c>
      <c r="J368">
        <v>30342</v>
      </c>
      <c r="K368" t="s">
        <v>5249</v>
      </c>
      <c r="L368" t="s">
        <v>5250</v>
      </c>
      <c r="M368" t="s">
        <v>5251</v>
      </c>
      <c r="N368" t="s">
        <v>5252</v>
      </c>
      <c r="O368" t="str">
        <f>LEFT(Table32[[#This Row],[phone2]],3)</f>
        <v>404</v>
      </c>
      <c r="P368" t="str">
        <f>CONCATENATE(Table32[[#This Row],[first_name]],"  ",Table32[[#This Row],[last_name]])</f>
        <v>Paris  Wide</v>
      </c>
      <c r="Q368">
        <f>LEN(Table32[[#This Row],[email]])</f>
        <v>17</v>
      </c>
      <c r="R368">
        <f>FIND("@",Table32[[#This Row],[email]],1)</f>
        <v>6</v>
      </c>
      <c r="S368">
        <f t="shared" si="5"/>
        <v>11</v>
      </c>
      <c r="T368" t="str">
        <f>RIGHT(Table32[[#This Row],[email]],Table32[[#This Row],[Dom len]])</f>
        <v>hotmail.com</v>
      </c>
    </row>
    <row r="369" spans="3:20" hidden="1" x14ac:dyDescent="0.45">
      <c r="C369" t="s">
        <v>5253</v>
      </c>
      <c r="D369" t="s">
        <v>5254</v>
      </c>
      <c r="E369" t="s">
        <v>5255</v>
      </c>
      <c r="F369" t="s">
        <v>5256</v>
      </c>
      <c r="G369" t="s">
        <v>5257</v>
      </c>
      <c r="H369" t="s">
        <v>5258</v>
      </c>
      <c r="I369" t="s">
        <v>2562</v>
      </c>
      <c r="J369" t="s">
        <v>1924</v>
      </c>
      <c r="K369">
        <v>94044</v>
      </c>
      <c r="L369" t="s">
        <v>5259</v>
      </c>
      <c r="M369" t="s">
        <v>5260</v>
      </c>
      <c r="N369" t="s">
        <v>5261</v>
      </c>
      <c r="O369" t="str">
        <f>LEFT(Table32[[#This Row],[phone2]],3)</f>
        <v>650</v>
      </c>
      <c r="P369" t="str">
        <f>CONCATENATE(Table32[[#This Row],[first_name]],"  ",Table32[[#This Row],[last_name]])</f>
        <v>Wynell  Dorshorst</v>
      </c>
      <c r="Q369">
        <f>LEN(Table32[[#This Row],[email]])</f>
        <v>12</v>
      </c>
      <c r="R369" t="e">
        <f>FIND("@",Table32[[#This Row],[email]],1)</f>
        <v>#VALUE!</v>
      </c>
      <c r="S369" t="e">
        <f t="shared" si="5"/>
        <v>#VALUE!</v>
      </c>
      <c r="T369" t="e">
        <f>RIGHT(Table32[[#This Row],[email]],Table32[[#This Row],[Dom len]])</f>
        <v>#VALUE!</v>
      </c>
    </row>
    <row r="370" spans="3:20" x14ac:dyDescent="0.45">
      <c r="C370" t="s">
        <v>5263</v>
      </c>
      <c r="D370" t="s">
        <v>5264</v>
      </c>
      <c r="E370" t="s">
        <v>5265</v>
      </c>
      <c r="F370" t="s">
        <v>5266</v>
      </c>
      <c r="G370" t="s">
        <v>2855</v>
      </c>
      <c r="H370" t="s">
        <v>2856</v>
      </c>
      <c r="I370" t="s">
        <v>2307</v>
      </c>
      <c r="J370">
        <v>55337</v>
      </c>
      <c r="K370" t="s">
        <v>5267</v>
      </c>
      <c r="L370" t="s">
        <v>5268</v>
      </c>
      <c r="M370" t="s">
        <v>5269</v>
      </c>
      <c r="N370" t="s">
        <v>5270</v>
      </c>
      <c r="O370" t="str">
        <f>LEFT(Table32[[#This Row],[phone2]],3)</f>
        <v>952</v>
      </c>
      <c r="P370" t="str">
        <f>CONCATENATE(Table32[[#This Row],[first_name]],"  ",Table32[[#This Row],[last_name]])</f>
        <v>Quentin  Birkner</v>
      </c>
      <c r="Q370">
        <f>LEN(Table32[[#This Row],[email]])</f>
        <v>16</v>
      </c>
      <c r="R370">
        <f>FIND("@",Table32[[#This Row],[email]],1)</f>
        <v>9</v>
      </c>
      <c r="S370">
        <f t="shared" si="5"/>
        <v>7</v>
      </c>
      <c r="T370" t="str">
        <f>RIGHT(Table32[[#This Row],[email]],Table32[[#This Row],[Dom len]])</f>
        <v>aol.com</v>
      </c>
    </row>
    <row r="371" spans="3:20" x14ac:dyDescent="0.45">
      <c r="C371" t="s">
        <v>5271</v>
      </c>
      <c r="D371" t="s">
        <v>5272</v>
      </c>
      <c r="E371" t="s">
        <v>5273</v>
      </c>
      <c r="F371" t="s">
        <v>5274</v>
      </c>
      <c r="G371" t="s">
        <v>4534</v>
      </c>
      <c r="H371" t="s">
        <v>2010</v>
      </c>
      <c r="I371" t="s">
        <v>2011</v>
      </c>
      <c r="J371">
        <v>85260</v>
      </c>
      <c r="K371" t="s">
        <v>5275</v>
      </c>
      <c r="L371" t="s">
        <v>5276</v>
      </c>
      <c r="M371" t="s">
        <v>5277</v>
      </c>
      <c r="N371" t="s">
        <v>5278</v>
      </c>
      <c r="O371" t="str">
        <f>LEFT(Table32[[#This Row],[phone2]],3)</f>
        <v>480</v>
      </c>
      <c r="P371" t="str">
        <f>CONCATENATE(Table32[[#This Row],[first_name]],"  ",Table32[[#This Row],[last_name]])</f>
        <v>Regenia  Kannady</v>
      </c>
      <c r="Q371">
        <f>LEN(Table32[[#This Row],[email]])</f>
        <v>23</v>
      </c>
      <c r="R371">
        <f>FIND("@",Table32[[#This Row],[email]],1)</f>
        <v>16</v>
      </c>
      <c r="S371">
        <f t="shared" si="5"/>
        <v>7</v>
      </c>
      <c r="T371" t="str">
        <f>RIGHT(Table32[[#This Row],[email]],Table32[[#This Row],[Dom len]])</f>
        <v>cox.net</v>
      </c>
    </row>
    <row r="372" spans="3:20" hidden="1" x14ac:dyDescent="0.45">
      <c r="C372" t="s">
        <v>5279</v>
      </c>
      <c r="D372" t="s">
        <v>5280</v>
      </c>
      <c r="E372" t="s">
        <v>5281</v>
      </c>
      <c r="F372" t="s">
        <v>5282</v>
      </c>
      <c r="G372" t="s">
        <v>5283</v>
      </c>
      <c r="H372" t="s">
        <v>5284</v>
      </c>
      <c r="I372" t="s">
        <v>5285</v>
      </c>
      <c r="J372" t="s">
        <v>1969</v>
      </c>
      <c r="K372">
        <v>11101</v>
      </c>
      <c r="L372" t="s">
        <v>5286</v>
      </c>
      <c r="M372" t="s">
        <v>5287</v>
      </c>
      <c r="N372" t="s">
        <v>5288</v>
      </c>
      <c r="O372" t="str">
        <f>LEFT(Table32[[#This Row],[phone2]],3)</f>
        <v>718</v>
      </c>
      <c r="P372" t="str">
        <f>CONCATENATE(Table32[[#This Row],[first_name]],"  ",Table32[[#This Row],[last_name]])</f>
        <v>Sheron  Louissant</v>
      </c>
      <c r="Q372">
        <f>LEN(Table32[[#This Row],[email]])</f>
        <v>12</v>
      </c>
      <c r="R372" t="e">
        <f>FIND("@",Table32[[#This Row],[email]],1)</f>
        <v>#VALUE!</v>
      </c>
      <c r="S372" t="e">
        <f t="shared" si="5"/>
        <v>#VALUE!</v>
      </c>
      <c r="T372" t="e">
        <f>RIGHT(Table32[[#This Row],[email]],Table32[[#This Row],[Dom len]])</f>
        <v>#VALUE!</v>
      </c>
    </row>
    <row r="373" spans="3:20" x14ac:dyDescent="0.45">
      <c r="C373" t="s">
        <v>5290</v>
      </c>
      <c r="D373" t="s">
        <v>5291</v>
      </c>
      <c r="E373" t="s">
        <v>5292</v>
      </c>
      <c r="F373" t="s">
        <v>5293</v>
      </c>
      <c r="G373" t="s">
        <v>4599</v>
      </c>
      <c r="H373" t="s">
        <v>5294</v>
      </c>
      <c r="I373" t="s">
        <v>2996</v>
      </c>
      <c r="J373">
        <v>30340</v>
      </c>
      <c r="K373" t="s">
        <v>5295</v>
      </c>
      <c r="L373" t="s">
        <v>5296</v>
      </c>
      <c r="M373" t="s">
        <v>5297</v>
      </c>
      <c r="N373" t="s">
        <v>5298</v>
      </c>
      <c r="O373" t="str">
        <f>LEFT(Table32[[#This Row],[phone2]],3)</f>
        <v>770</v>
      </c>
      <c r="P373" t="str">
        <f>CONCATENATE(Table32[[#This Row],[first_name]],"  ",Table32[[#This Row],[last_name]])</f>
        <v>Izetta  Funnell</v>
      </c>
      <c r="Q373">
        <f>LEN(Table32[[#This Row],[email]])</f>
        <v>26</v>
      </c>
      <c r="R373">
        <f>FIND("@",Table32[[#This Row],[email]],1)</f>
        <v>15</v>
      </c>
      <c r="S373">
        <f t="shared" si="5"/>
        <v>11</v>
      </c>
      <c r="T373" t="str">
        <f>RIGHT(Table32[[#This Row],[email]],Table32[[#This Row],[Dom len]])</f>
        <v>hotmail.com</v>
      </c>
    </row>
    <row r="374" spans="3:20" hidden="1" x14ac:dyDescent="0.45">
      <c r="C374" t="s">
        <v>5299</v>
      </c>
      <c r="D374" t="s">
        <v>5300</v>
      </c>
      <c r="E374" t="s">
        <v>5301</v>
      </c>
      <c r="F374" t="s">
        <v>5302</v>
      </c>
      <c r="G374" t="s">
        <v>5303</v>
      </c>
      <c r="H374" t="s">
        <v>5304</v>
      </c>
      <c r="I374" t="s">
        <v>5305</v>
      </c>
      <c r="J374" t="s">
        <v>2307</v>
      </c>
      <c r="K374">
        <v>55057</v>
      </c>
      <c r="L374" t="s">
        <v>5306</v>
      </c>
      <c r="M374" t="s">
        <v>5307</v>
      </c>
      <c r="N374" t="s">
        <v>5308</v>
      </c>
      <c r="O374" t="str">
        <f>LEFT(Table32[[#This Row],[phone2]],3)</f>
        <v>507</v>
      </c>
      <c r="P374" t="str">
        <f>CONCATENATE(Table32[[#This Row],[first_name]],"  ",Table32[[#This Row],[last_name]])</f>
        <v>Rodolfo  Butzen</v>
      </c>
      <c r="Q374">
        <f>LEN(Table32[[#This Row],[email]])</f>
        <v>12</v>
      </c>
      <c r="R374" t="e">
        <f>FIND("@",Table32[[#This Row],[email]],1)</f>
        <v>#VALUE!</v>
      </c>
      <c r="S374" t="e">
        <f t="shared" si="5"/>
        <v>#VALUE!</v>
      </c>
      <c r="T374" t="e">
        <f>RIGHT(Table32[[#This Row],[email]],Table32[[#This Row],[Dom len]])</f>
        <v>#VALUE!</v>
      </c>
    </row>
    <row r="375" spans="3:20" hidden="1" x14ac:dyDescent="0.45">
      <c r="C375" t="s">
        <v>5310</v>
      </c>
      <c r="D375" t="s">
        <v>5311</v>
      </c>
      <c r="E375" t="s">
        <v>5312</v>
      </c>
      <c r="F375" t="s">
        <v>5313</v>
      </c>
      <c r="G375" t="s">
        <v>5314</v>
      </c>
      <c r="H375" t="s">
        <v>5315</v>
      </c>
      <c r="I375" t="s">
        <v>4627</v>
      </c>
      <c r="J375" t="s">
        <v>4066</v>
      </c>
      <c r="K375">
        <v>6854</v>
      </c>
      <c r="L375" t="s">
        <v>5316</v>
      </c>
      <c r="M375" t="s">
        <v>5317</v>
      </c>
      <c r="N375" t="s">
        <v>5318</v>
      </c>
      <c r="O375" t="str">
        <f>LEFT(Table32[[#This Row],[phone2]],3)</f>
        <v>203</v>
      </c>
      <c r="P375" t="str">
        <f>CONCATENATE(Table32[[#This Row],[first_name]],"  ",Table32[[#This Row],[last_name]])</f>
        <v>Zona  Colla</v>
      </c>
      <c r="Q375">
        <f>LEN(Table32[[#This Row],[email]])</f>
        <v>12</v>
      </c>
      <c r="R375" t="e">
        <f>FIND("@",Table32[[#This Row],[email]],1)</f>
        <v>#VALUE!</v>
      </c>
      <c r="S375" t="e">
        <f t="shared" si="5"/>
        <v>#VALUE!</v>
      </c>
      <c r="T375" t="e">
        <f>RIGHT(Table32[[#This Row],[email]],Table32[[#This Row],[Dom len]])</f>
        <v>#VALUE!</v>
      </c>
    </row>
    <row r="376" spans="3:20" x14ac:dyDescent="0.45">
      <c r="C376" t="s">
        <v>5320</v>
      </c>
      <c r="D376" t="s">
        <v>5321</v>
      </c>
      <c r="E376" t="s">
        <v>5322</v>
      </c>
      <c r="F376" t="s">
        <v>5323</v>
      </c>
      <c r="G376" t="s">
        <v>5324</v>
      </c>
      <c r="H376" t="s">
        <v>936</v>
      </c>
      <c r="I376" t="s">
        <v>2790</v>
      </c>
      <c r="J376">
        <v>46802</v>
      </c>
      <c r="K376" t="s">
        <v>5325</v>
      </c>
      <c r="L376" t="s">
        <v>5326</v>
      </c>
      <c r="M376" t="s">
        <v>5327</v>
      </c>
      <c r="N376" t="s">
        <v>5328</v>
      </c>
      <c r="O376" t="str">
        <f>LEFT(Table32[[#This Row],[phone2]],3)</f>
        <v>260</v>
      </c>
      <c r="P376" t="str">
        <f>CONCATENATE(Table32[[#This Row],[first_name]],"  ",Table32[[#This Row],[last_name]])</f>
        <v>Serina  Zagen</v>
      </c>
      <c r="Q376">
        <f>LEN(Table32[[#This Row],[email]])</f>
        <v>14</v>
      </c>
      <c r="R376">
        <f>FIND("@",Table32[[#This Row],[email]],1)</f>
        <v>7</v>
      </c>
      <c r="S376">
        <f t="shared" si="5"/>
        <v>7</v>
      </c>
      <c r="T376" t="str">
        <f>RIGHT(Table32[[#This Row],[email]],Table32[[#This Row],[Dom len]])</f>
        <v>aol.com</v>
      </c>
    </row>
    <row r="377" spans="3:20" x14ac:dyDescent="0.45">
      <c r="C377" t="s">
        <v>5329</v>
      </c>
      <c r="D377" t="s">
        <v>5330</v>
      </c>
      <c r="E377" t="s">
        <v>5331</v>
      </c>
      <c r="F377" t="s">
        <v>5332</v>
      </c>
      <c r="G377" t="s">
        <v>5333</v>
      </c>
      <c r="H377" t="s">
        <v>5334</v>
      </c>
      <c r="I377" t="s">
        <v>4002</v>
      </c>
      <c r="J377">
        <v>39307</v>
      </c>
      <c r="K377" t="s">
        <v>5335</v>
      </c>
      <c r="L377" t="s">
        <v>5336</v>
      </c>
      <c r="M377" t="s">
        <v>5337</v>
      </c>
      <c r="N377" t="s">
        <v>5338</v>
      </c>
      <c r="O377" t="str">
        <f>LEFT(Table32[[#This Row],[phone2]],3)</f>
        <v>601</v>
      </c>
      <c r="P377" t="str">
        <f>CONCATENATE(Table32[[#This Row],[first_name]],"  ",Table32[[#This Row],[last_name]])</f>
        <v>Paz  Sahagun</v>
      </c>
      <c r="Q377">
        <f>LEN(Table32[[#This Row],[email]])</f>
        <v>19</v>
      </c>
      <c r="R377">
        <f>FIND("@",Table32[[#This Row],[email]],1)</f>
        <v>12</v>
      </c>
      <c r="S377">
        <f t="shared" si="5"/>
        <v>7</v>
      </c>
      <c r="T377" t="str">
        <f>RIGHT(Table32[[#This Row],[email]],Table32[[#This Row],[Dom len]])</f>
        <v>cox.net</v>
      </c>
    </row>
    <row r="378" spans="3:20" x14ac:dyDescent="0.45">
      <c r="C378" t="s">
        <v>5339</v>
      </c>
      <c r="D378" t="s">
        <v>5340</v>
      </c>
      <c r="E378" t="s">
        <v>5341</v>
      </c>
      <c r="F378" t="s">
        <v>5342</v>
      </c>
      <c r="G378" t="s">
        <v>5343</v>
      </c>
      <c r="H378" t="s">
        <v>5344</v>
      </c>
      <c r="I378" t="s">
        <v>1862</v>
      </c>
      <c r="J378">
        <v>48310</v>
      </c>
      <c r="K378" t="s">
        <v>5345</v>
      </c>
      <c r="L378" t="s">
        <v>5346</v>
      </c>
      <c r="M378" t="s">
        <v>5347</v>
      </c>
      <c r="N378" t="s">
        <v>5348</v>
      </c>
      <c r="O378" t="str">
        <f>LEFT(Table32[[#This Row],[phone2]],3)</f>
        <v>586</v>
      </c>
      <c r="P378" t="str">
        <f>CONCATENATE(Table32[[#This Row],[first_name]],"  ",Table32[[#This Row],[last_name]])</f>
        <v>Markus  Lukasik</v>
      </c>
      <c r="Q378">
        <f>LEN(Table32[[#This Row],[email]])</f>
        <v>16</v>
      </c>
      <c r="R378">
        <f>FIND("@",Table32[[#This Row],[email]],1)</f>
        <v>7</v>
      </c>
      <c r="S378">
        <f t="shared" si="5"/>
        <v>9</v>
      </c>
      <c r="T378" t="str">
        <f>RIGHT(Table32[[#This Row],[email]],Table32[[#This Row],[Dom len]])</f>
        <v>yahoo.com</v>
      </c>
    </row>
    <row r="379" spans="3:20" x14ac:dyDescent="0.45">
      <c r="C379" t="s">
        <v>5349</v>
      </c>
      <c r="D379" t="s">
        <v>5350</v>
      </c>
      <c r="E379" t="s">
        <v>5351</v>
      </c>
      <c r="F379" t="s">
        <v>5352</v>
      </c>
      <c r="G379" t="s">
        <v>5010</v>
      </c>
      <c r="H379" t="s">
        <v>5011</v>
      </c>
      <c r="I379" t="s">
        <v>2478</v>
      </c>
      <c r="J379">
        <v>80919</v>
      </c>
      <c r="K379" t="s">
        <v>5353</v>
      </c>
      <c r="L379" t="s">
        <v>5354</v>
      </c>
      <c r="M379" t="s">
        <v>5355</v>
      </c>
      <c r="N379" t="s">
        <v>5356</v>
      </c>
      <c r="O379" t="str">
        <f>LEFT(Table32[[#This Row],[phone2]],3)</f>
        <v>719</v>
      </c>
      <c r="P379" t="str">
        <f>CONCATENATE(Table32[[#This Row],[first_name]],"  ",Table32[[#This Row],[last_name]])</f>
        <v>Jaclyn  Bachman</v>
      </c>
      <c r="Q379">
        <f>LEN(Table32[[#This Row],[email]])</f>
        <v>14</v>
      </c>
      <c r="R379">
        <f>FIND("@",Table32[[#This Row],[email]],1)</f>
        <v>7</v>
      </c>
      <c r="S379">
        <f t="shared" si="5"/>
        <v>7</v>
      </c>
      <c r="T379" t="str">
        <f>RIGHT(Table32[[#This Row],[email]],Table32[[#This Row],[Dom len]])</f>
        <v>aol.com</v>
      </c>
    </row>
    <row r="380" spans="3:20" x14ac:dyDescent="0.45">
      <c r="C380" t="s">
        <v>5357</v>
      </c>
      <c r="D380" t="s">
        <v>5358</v>
      </c>
      <c r="E380" t="s">
        <v>5359</v>
      </c>
      <c r="F380" t="s">
        <v>5360</v>
      </c>
      <c r="G380" t="s">
        <v>2139</v>
      </c>
      <c r="H380" t="s">
        <v>2139</v>
      </c>
      <c r="I380" t="s">
        <v>1969</v>
      </c>
      <c r="J380">
        <v>10013</v>
      </c>
      <c r="K380" t="s">
        <v>5361</v>
      </c>
      <c r="L380" t="s">
        <v>5362</v>
      </c>
      <c r="M380" t="s">
        <v>5363</v>
      </c>
      <c r="N380" t="s">
        <v>5364</v>
      </c>
      <c r="O380" t="str">
        <f>LEFT(Table32[[#This Row],[phone2]],3)</f>
        <v>212</v>
      </c>
      <c r="P380" t="str">
        <f>CONCATENATE(Table32[[#This Row],[first_name]],"  ",Table32[[#This Row],[last_name]])</f>
        <v>Cyril  Daufeldt</v>
      </c>
      <c r="Q380">
        <f>LEN(Table32[[#This Row],[email]])</f>
        <v>27</v>
      </c>
      <c r="R380">
        <f>FIND("@",Table32[[#This Row],[email]],1)</f>
        <v>15</v>
      </c>
      <c r="S380">
        <f t="shared" si="5"/>
        <v>12</v>
      </c>
      <c r="T380" t="str">
        <f>RIGHT(Table32[[#This Row],[email]],Table32[[#This Row],[Dom len]])</f>
        <v>daufeldt.com</v>
      </c>
    </row>
    <row r="381" spans="3:20" x14ac:dyDescent="0.45">
      <c r="C381" t="s">
        <v>5365</v>
      </c>
      <c r="D381" t="s">
        <v>5366</v>
      </c>
      <c r="E381" t="s">
        <v>5367</v>
      </c>
      <c r="F381" t="s">
        <v>5368</v>
      </c>
      <c r="G381" t="s">
        <v>2665</v>
      </c>
      <c r="H381" t="s">
        <v>2666</v>
      </c>
      <c r="I381" t="s">
        <v>1924</v>
      </c>
      <c r="J381">
        <v>94545</v>
      </c>
      <c r="K381" t="s">
        <v>5369</v>
      </c>
      <c r="L381" t="s">
        <v>5370</v>
      </c>
      <c r="M381" t="s">
        <v>5371</v>
      </c>
      <c r="N381" t="s">
        <v>5372</v>
      </c>
      <c r="O381" t="str">
        <f>LEFT(Table32[[#This Row],[phone2]],3)</f>
        <v>510</v>
      </c>
      <c r="P381" t="str">
        <f>CONCATENATE(Table32[[#This Row],[first_name]],"  ",Table32[[#This Row],[last_name]])</f>
        <v>Gayla  Schnitzler</v>
      </c>
      <c r="Q381">
        <f>LEN(Table32[[#This Row],[email]])</f>
        <v>21</v>
      </c>
      <c r="R381">
        <f>FIND("@",Table32[[#This Row],[email]],1)</f>
        <v>12</v>
      </c>
      <c r="S381">
        <f t="shared" si="5"/>
        <v>9</v>
      </c>
      <c r="T381" t="str">
        <f>RIGHT(Table32[[#This Row],[email]],Table32[[#This Row],[Dom len]])</f>
        <v>gmail.com</v>
      </c>
    </row>
    <row r="382" spans="3:20" hidden="1" x14ac:dyDescent="0.45">
      <c r="C382" t="s">
        <v>2292</v>
      </c>
      <c r="D382" t="s">
        <v>5373</v>
      </c>
      <c r="E382" t="s">
        <v>5374</v>
      </c>
      <c r="F382" t="s">
        <v>5375</v>
      </c>
      <c r="G382" t="s">
        <v>5376</v>
      </c>
      <c r="H382" t="s">
        <v>1912</v>
      </c>
      <c r="I382" t="s">
        <v>897</v>
      </c>
      <c r="J382" t="s">
        <v>1913</v>
      </c>
      <c r="K382">
        <v>60624</v>
      </c>
      <c r="L382" t="s">
        <v>5377</v>
      </c>
      <c r="M382" t="s">
        <v>5378</v>
      </c>
      <c r="N382" t="s">
        <v>5379</v>
      </c>
      <c r="O382" t="str">
        <f>LEFT(Table32[[#This Row],[phone2]],3)</f>
        <v>773</v>
      </c>
      <c r="P382" t="str">
        <f>CONCATENATE(Table32[[#This Row],[first_name]],"  ",Table32[[#This Row],[last_name]])</f>
        <v>Erick  Nievas</v>
      </c>
      <c r="Q382">
        <f>LEN(Table32[[#This Row],[email]])</f>
        <v>12</v>
      </c>
      <c r="R382" t="e">
        <f>FIND("@",Table32[[#This Row],[email]],1)</f>
        <v>#VALUE!</v>
      </c>
      <c r="S382" t="e">
        <f t="shared" si="5"/>
        <v>#VALUE!</v>
      </c>
      <c r="T382" t="e">
        <f>RIGHT(Table32[[#This Row],[email]],Table32[[#This Row],[Dom len]])</f>
        <v>#VALUE!</v>
      </c>
    </row>
    <row r="383" spans="3:20" hidden="1" x14ac:dyDescent="0.45">
      <c r="C383" t="s">
        <v>5381</v>
      </c>
      <c r="D383" t="s">
        <v>5382</v>
      </c>
      <c r="E383" t="s">
        <v>5383</v>
      </c>
      <c r="F383" t="s">
        <v>5384</v>
      </c>
      <c r="G383" t="s">
        <v>5385</v>
      </c>
      <c r="H383" t="s">
        <v>5386</v>
      </c>
      <c r="I383" t="s">
        <v>3060</v>
      </c>
      <c r="J383" t="s">
        <v>1958</v>
      </c>
      <c r="K383">
        <v>18509</v>
      </c>
      <c r="L383" t="s">
        <v>5387</v>
      </c>
      <c r="M383" t="s">
        <v>5388</v>
      </c>
      <c r="N383" t="s">
        <v>5389</v>
      </c>
      <c r="O383" t="str">
        <f>LEFT(Table32[[#This Row],[phone2]],3)</f>
        <v>570</v>
      </c>
      <c r="P383" t="str">
        <f>CONCATENATE(Table32[[#This Row],[first_name]],"  ",Table32[[#This Row],[last_name]])</f>
        <v>Jennie  Drymon</v>
      </c>
      <c r="Q383">
        <f>LEN(Table32[[#This Row],[email]])</f>
        <v>12</v>
      </c>
      <c r="R383" t="e">
        <f>FIND("@",Table32[[#This Row],[email]],1)</f>
        <v>#VALUE!</v>
      </c>
      <c r="S383" t="e">
        <f t="shared" si="5"/>
        <v>#VALUE!</v>
      </c>
      <c r="T383" t="e">
        <f>RIGHT(Table32[[#This Row],[email]],Table32[[#This Row],[Dom len]])</f>
        <v>#VALUE!</v>
      </c>
    </row>
    <row r="384" spans="3:20" x14ac:dyDescent="0.45">
      <c r="C384" t="s">
        <v>1908</v>
      </c>
      <c r="D384" t="s">
        <v>5391</v>
      </c>
      <c r="E384" t="s">
        <v>5392</v>
      </c>
      <c r="F384" t="s">
        <v>5393</v>
      </c>
      <c r="G384" t="s">
        <v>5394</v>
      </c>
      <c r="H384" t="s">
        <v>4753</v>
      </c>
      <c r="I384" t="s">
        <v>1924</v>
      </c>
      <c r="J384">
        <v>95965</v>
      </c>
      <c r="K384" t="s">
        <v>5395</v>
      </c>
      <c r="L384" t="s">
        <v>5396</v>
      </c>
      <c r="M384" t="s">
        <v>5397</v>
      </c>
      <c r="N384" t="s">
        <v>5398</v>
      </c>
      <c r="O384" t="str">
        <f>LEFT(Table32[[#This Row],[phone2]],3)</f>
        <v>530</v>
      </c>
      <c r="P384" t="str">
        <f>CONCATENATE(Table32[[#This Row],[first_name]],"  ",Table32[[#This Row],[last_name]])</f>
        <v>Mitsue  Scipione</v>
      </c>
      <c r="Q384">
        <f>LEN(Table32[[#This Row],[email]])</f>
        <v>22</v>
      </c>
      <c r="R384">
        <f>FIND("@",Table32[[#This Row],[email]],1)</f>
        <v>10</v>
      </c>
      <c r="S384">
        <f t="shared" si="5"/>
        <v>12</v>
      </c>
      <c r="T384" t="str">
        <f>RIGHT(Table32[[#This Row],[email]],Table32[[#This Row],[Dom len]])</f>
        <v>scipione.com</v>
      </c>
    </row>
    <row r="385" spans="3:20" hidden="1" x14ac:dyDescent="0.45">
      <c r="C385" t="s">
        <v>5399</v>
      </c>
      <c r="D385" t="s">
        <v>2226</v>
      </c>
      <c r="E385" t="s">
        <v>978</v>
      </c>
      <c r="F385" t="s">
        <v>5400</v>
      </c>
      <c r="G385" t="s">
        <v>5401</v>
      </c>
      <c r="H385" t="s">
        <v>5402</v>
      </c>
      <c r="I385" t="s">
        <v>2550</v>
      </c>
      <c r="J385" t="s">
        <v>1969</v>
      </c>
      <c r="K385">
        <v>12771</v>
      </c>
      <c r="L385" t="s">
        <v>5403</v>
      </c>
      <c r="M385" t="s">
        <v>5404</v>
      </c>
      <c r="N385" t="s">
        <v>5405</v>
      </c>
      <c r="O385" t="str">
        <f>LEFT(Table32[[#This Row],[phone2]],3)</f>
        <v>845</v>
      </c>
      <c r="P385" t="str">
        <f>CONCATENATE(Table32[[#This Row],[first_name]],"  ",Table32[[#This Row],[last_name]])</f>
        <v>Ciara  Ventura</v>
      </c>
      <c r="Q385">
        <f>LEN(Table32[[#This Row],[email]])</f>
        <v>12</v>
      </c>
      <c r="R385" t="e">
        <f>FIND("@",Table32[[#This Row],[email]],1)</f>
        <v>#VALUE!</v>
      </c>
      <c r="S385" t="e">
        <f t="shared" si="5"/>
        <v>#VALUE!</v>
      </c>
      <c r="T385" t="e">
        <f>RIGHT(Table32[[#This Row],[email]],Table32[[#This Row],[Dom len]])</f>
        <v>#VALUE!</v>
      </c>
    </row>
    <row r="386" spans="3:20" x14ac:dyDescent="0.45">
      <c r="C386" t="s">
        <v>5407</v>
      </c>
      <c r="D386" t="s">
        <v>5408</v>
      </c>
      <c r="E386" t="s">
        <v>5409</v>
      </c>
      <c r="F386" t="s">
        <v>5410</v>
      </c>
      <c r="G386" t="s">
        <v>5411</v>
      </c>
      <c r="H386" t="s">
        <v>2676</v>
      </c>
      <c r="I386" t="s">
        <v>1894</v>
      </c>
      <c r="J386">
        <v>44142</v>
      </c>
      <c r="K386" t="s">
        <v>5412</v>
      </c>
      <c r="L386" t="s">
        <v>5413</v>
      </c>
      <c r="M386" t="s">
        <v>5414</v>
      </c>
      <c r="N386" t="s">
        <v>5415</v>
      </c>
      <c r="O386" t="str">
        <f>LEFT(Table32[[#This Row],[phone2]],3)</f>
        <v>216</v>
      </c>
      <c r="P386" t="str">
        <f>CONCATENATE(Table32[[#This Row],[first_name]],"  ",Table32[[#This Row],[last_name]])</f>
        <v>Galen  Cantres</v>
      </c>
      <c r="Q386">
        <f>LEN(Table32[[#This Row],[email]])</f>
        <v>15</v>
      </c>
      <c r="R386">
        <f>FIND("@",Table32[[#This Row],[email]],1)</f>
        <v>6</v>
      </c>
      <c r="S386">
        <f t="shared" ref="S386:S449" si="6">Q386-R386</f>
        <v>9</v>
      </c>
      <c r="T386" t="str">
        <f>RIGHT(Table32[[#This Row],[email]],Table32[[#This Row],[Dom len]])</f>
        <v>yahoo.com</v>
      </c>
    </row>
    <row r="387" spans="3:20" x14ac:dyDescent="0.45">
      <c r="C387" t="s">
        <v>5416</v>
      </c>
      <c r="D387" t="s">
        <v>5417</v>
      </c>
      <c r="E387" t="s">
        <v>5418</v>
      </c>
      <c r="F387" t="s">
        <v>5419</v>
      </c>
      <c r="G387" t="s">
        <v>5420</v>
      </c>
      <c r="H387" t="s">
        <v>2610</v>
      </c>
      <c r="I387" t="s">
        <v>1874</v>
      </c>
      <c r="J387">
        <v>7003</v>
      </c>
      <c r="K387" t="s">
        <v>5421</v>
      </c>
      <c r="L387" t="s">
        <v>5422</v>
      </c>
      <c r="M387" t="s">
        <v>5423</v>
      </c>
      <c r="N387" t="s">
        <v>5424</v>
      </c>
      <c r="O387" t="str">
        <f>LEFT(Table32[[#This Row],[phone2]],3)</f>
        <v>973</v>
      </c>
      <c r="P387" t="str">
        <f>CONCATENATE(Table32[[#This Row],[first_name]],"  ",Table32[[#This Row],[last_name]])</f>
        <v>Truman  Feichtner</v>
      </c>
      <c r="Q387">
        <f>LEN(Table32[[#This Row],[email]])</f>
        <v>20</v>
      </c>
      <c r="R387">
        <f>FIND("@",Table32[[#This Row],[email]],1)</f>
        <v>11</v>
      </c>
      <c r="S387">
        <f t="shared" si="6"/>
        <v>9</v>
      </c>
      <c r="T387" t="str">
        <f>RIGHT(Table32[[#This Row],[email]],Table32[[#This Row],[Dom len]])</f>
        <v>yahoo.com</v>
      </c>
    </row>
    <row r="388" spans="3:20" x14ac:dyDescent="0.45">
      <c r="C388" t="s">
        <v>5425</v>
      </c>
      <c r="D388" t="s">
        <v>5426</v>
      </c>
      <c r="E388" t="s">
        <v>5427</v>
      </c>
      <c r="F388" t="s">
        <v>5428</v>
      </c>
      <c r="G388" t="s">
        <v>1883</v>
      </c>
      <c r="H388" t="s">
        <v>1883</v>
      </c>
      <c r="I388" t="s">
        <v>1884</v>
      </c>
      <c r="J388">
        <v>99501</v>
      </c>
      <c r="K388" t="s">
        <v>5429</v>
      </c>
      <c r="L388" t="s">
        <v>5430</v>
      </c>
      <c r="M388" t="s">
        <v>5431</v>
      </c>
      <c r="N388" t="s">
        <v>5432</v>
      </c>
      <c r="O388" t="str">
        <f>LEFT(Table32[[#This Row],[phone2]],3)</f>
        <v>907</v>
      </c>
      <c r="P388" t="str">
        <f>CONCATENATE(Table32[[#This Row],[first_name]],"  ",Table32[[#This Row],[last_name]])</f>
        <v>Gail  Kitty</v>
      </c>
      <c r="Q388">
        <f>LEN(Table32[[#This Row],[email]])</f>
        <v>14</v>
      </c>
      <c r="R388">
        <f>FIND("@",Table32[[#This Row],[email]],1)</f>
        <v>5</v>
      </c>
      <c r="S388">
        <f t="shared" si="6"/>
        <v>9</v>
      </c>
      <c r="T388" t="str">
        <f>RIGHT(Table32[[#This Row],[email]],Table32[[#This Row],[Dom len]])</f>
        <v>kitty.com</v>
      </c>
    </row>
    <row r="389" spans="3:20" hidden="1" x14ac:dyDescent="0.45">
      <c r="C389" t="s">
        <v>4367</v>
      </c>
      <c r="D389" t="s">
        <v>5433</v>
      </c>
      <c r="E389" t="s">
        <v>5434</v>
      </c>
      <c r="F389" t="s">
        <v>5435</v>
      </c>
      <c r="G389" t="s">
        <v>5436</v>
      </c>
      <c r="H389" t="s">
        <v>2345</v>
      </c>
      <c r="I389" t="s">
        <v>2345</v>
      </c>
      <c r="J389" t="s">
        <v>1958</v>
      </c>
      <c r="K389">
        <v>19102</v>
      </c>
      <c r="L389" t="s">
        <v>5437</v>
      </c>
      <c r="M389" t="s">
        <v>5438</v>
      </c>
      <c r="N389" t="s">
        <v>5439</v>
      </c>
      <c r="O389" t="str">
        <f>LEFT(Table32[[#This Row],[phone2]],3)</f>
        <v>215</v>
      </c>
      <c r="P389" t="str">
        <f>CONCATENATE(Table32[[#This Row],[first_name]],"  ",Table32[[#This Row],[last_name]])</f>
        <v>Dalene  Schoeneck</v>
      </c>
      <c r="Q389">
        <f>LEN(Table32[[#This Row],[email]])</f>
        <v>12</v>
      </c>
      <c r="R389" t="e">
        <f>FIND("@",Table32[[#This Row],[email]],1)</f>
        <v>#VALUE!</v>
      </c>
      <c r="S389" t="e">
        <f t="shared" si="6"/>
        <v>#VALUE!</v>
      </c>
      <c r="T389" t="e">
        <f>RIGHT(Table32[[#This Row],[email]],Table32[[#This Row],[Dom len]])</f>
        <v>#VALUE!</v>
      </c>
    </row>
    <row r="390" spans="3:20" hidden="1" x14ac:dyDescent="0.45">
      <c r="C390" t="s">
        <v>5441</v>
      </c>
      <c r="D390" t="s">
        <v>5442</v>
      </c>
      <c r="E390" t="s">
        <v>1012</v>
      </c>
      <c r="F390" t="s">
        <v>5443</v>
      </c>
      <c r="G390" t="s">
        <v>5444</v>
      </c>
      <c r="H390" t="s">
        <v>3290</v>
      </c>
      <c r="I390" t="s">
        <v>968</v>
      </c>
      <c r="J390" t="s">
        <v>1894</v>
      </c>
      <c r="K390">
        <v>45217</v>
      </c>
      <c r="L390" t="s">
        <v>5445</v>
      </c>
      <c r="M390" t="s">
        <v>5446</v>
      </c>
      <c r="N390" t="s">
        <v>5447</v>
      </c>
      <c r="O390" t="str">
        <f>LEFT(Table32[[#This Row],[phone2]],3)</f>
        <v>513</v>
      </c>
      <c r="P390" t="str">
        <f>CONCATENATE(Table32[[#This Row],[first_name]],"  ",Table32[[#This Row],[last_name]])</f>
        <v>Gertude  Witten</v>
      </c>
      <c r="Q390">
        <f>LEN(Table32[[#This Row],[email]])</f>
        <v>12</v>
      </c>
      <c r="R390" t="e">
        <f>FIND("@",Table32[[#This Row],[email]],1)</f>
        <v>#VALUE!</v>
      </c>
      <c r="S390" t="e">
        <f t="shared" si="6"/>
        <v>#VALUE!</v>
      </c>
      <c r="T390" t="e">
        <f>RIGHT(Table32[[#This Row],[email]],Table32[[#This Row],[Dom len]])</f>
        <v>#VALUE!</v>
      </c>
    </row>
    <row r="391" spans="3:20" x14ac:dyDescent="0.45">
      <c r="C391" t="s">
        <v>5449</v>
      </c>
      <c r="D391" t="s">
        <v>5450</v>
      </c>
      <c r="E391" t="s">
        <v>5451</v>
      </c>
      <c r="F391" t="s">
        <v>5452</v>
      </c>
      <c r="G391" t="s">
        <v>2695</v>
      </c>
      <c r="H391" t="s">
        <v>1978</v>
      </c>
      <c r="I391" t="s">
        <v>1924</v>
      </c>
      <c r="J391">
        <v>90248</v>
      </c>
      <c r="K391" t="s">
        <v>5453</v>
      </c>
      <c r="L391" t="s">
        <v>5454</v>
      </c>
      <c r="M391" t="s">
        <v>5455</v>
      </c>
      <c r="N391" t="s">
        <v>5456</v>
      </c>
      <c r="O391" t="str">
        <f>LEFT(Table32[[#This Row],[phone2]],3)</f>
        <v>310</v>
      </c>
      <c r="P391" t="str">
        <f>CONCATENATE(Table32[[#This Row],[first_name]],"  ",Table32[[#This Row],[last_name]])</f>
        <v>Lizbeth  Kohl</v>
      </c>
      <c r="Q391">
        <f>LEN(Table32[[#This Row],[email]])</f>
        <v>17</v>
      </c>
      <c r="R391">
        <f>FIND("@",Table32[[#This Row],[email]],1)</f>
        <v>8</v>
      </c>
      <c r="S391">
        <f t="shared" si="6"/>
        <v>9</v>
      </c>
      <c r="T391" t="str">
        <f>RIGHT(Table32[[#This Row],[email]],Table32[[#This Row],[Dom len]])</f>
        <v>yahoo.com</v>
      </c>
    </row>
    <row r="392" spans="3:20" hidden="1" x14ac:dyDescent="0.45">
      <c r="C392" t="s">
        <v>5457</v>
      </c>
      <c r="D392" t="s">
        <v>5458</v>
      </c>
      <c r="E392" t="s">
        <v>5459</v>
      </c>
      <c r="F392" t="s">
        <v>5460</v>
      </c>
      <c r="G392" t="s">
        <v>5461</v>
      </c>
      <c r="H392" t="s">
        <v>5462</v>
      </c>
      <c r="I392" t="s">
        <v>5463</v>
      </c>
      <c r="J392" t="s">
        <v>5464</v>
      </c>
      <c r="K392">
        <v>50315</v>
      </c>
      <c r="L392" t="s">
        <v>5465</v>
      </c>
      <c r="M392" t="s">
        <v>5466</v>
      </c>
      <c r="N392" t="s">
        <v>5467</v>
      </c>
      <c r="O392" t="str">
        <f>LEFT(Table32[[#This Row],[phone2]],3)</f>
        <v>515</v>
      </c>
      <c r="P392" t="str">
        <f>CONCATENATE(Table32[[#This Row],[first_name]],"  ",Table32[[#This Row],[last_name]])</f>
        <v>Glenn  Berray</v>
      </c>
      <c r="Q392">
        <f>LEN(Table32[[#This Row],[email]])</f>
        <v>12</v>
      </c>
      <c r="R392" t="e">
        <f>FIND("@",Table32[[#This Row],[email]],1)</f>
        <v>#VALUE!</v>
      </c>
      <c r="S392" t="e">
        <f t="shared" si="6"/>
        <v>#VALUE!</v>
      </c>
      <c r="T392" t="e">
        <f>RIGHT(Table32[[#This Row],[email]],Table32[[#This Row],[Dom len]])</f>
        <v>#VALUE!</v>
      </c>
    </row>
    <row r="393" spans="3:20" x14ac:dyDescent="0.45">
      <c r="C393" t="s">
        <v>5469</v>
      </c>
      <c r="D393" t="s">
        <v>5470</v>
      </c>
      <c r="E393" t="s">
        <v>5471</v>
      </c>
      <c r="F393" t="s">
        <v>5472</v>
      </c>
      <c r="G393" t="s">
        <v>5473</v>
      </c>
      <c r="H393" t="s">
        <v>986</v>
      </c>
      <c r="I393" t="s">
        <v>1958</v>
      </c>
      <c r="J393">
        <v>19406</v>
      </c>
      <c r="K393" t="s">
        <v>5474</v>
      </c>
      <c r="L393" t="s">
        <v>5475</v>
      </c>
      <c r="M393" t="s">
        <v>5476</v>
      </c>
      <c r="N393" t="s">
        <v>5477</v>
      </c>
      <c r="O393" t="str">
        <f>LEFT(Table32[[#This Row],[phone2]],3)</f>
        <v>610</v>
      </c>
      <c r="P393" t="str">
        <f>CONCATENATE(Table32[[#This Row],[first_name]],"  ",Table32[[#This Row],[last_name]])</f>
        <v>Lashandra  Klang</v>
      </c>
      <c r="Q393">
        <f>LEN(Table32[[#This Row],[email]])</f>
        <v>19</v>
      </c>
      <c r="R393">
        <f>FIND("@",Table32[[#This Row],[email]],1)</f>
        <v>10</v>
      </c>
      <c r="S393">
        <f t="shared" si="6"/>
        <v>9</v>
      </c>
      <c r="T393" t="str">
        <f>RIGHT(Table32[[#This Row],[email]],Table32[[#This Row],[Dom len]])</f>
        <v>yahoo.com</v>
      </c>
    </row>
    <row r="394" spans="3:20" hidden="1" x14ac:dyDescent="0.45">
      <c r="C394" t="s">
        <v>1879</v>
      </c>
      <c r="D394" t="s">
        <v>5478</v>
      </c>
      <c r="E394" t="s">
        <v>5479</v>
      </c>
      <c r="F394" t="s">
        <v>5480</v>
      </c>
      <c r="G394" t="s">
        <v>5481</v>
      </c>
      <c r="H394" t="s">
        <v>5482</v>
      </c>
      <c r="I394" t="s">
        <v>5483</v>
      </c>
      <c r="J394" t="s">
        <v>2551</v>
      </c>
      <c r="K394">
        <v>27601</v>
      </c>
      <c r="L394" t="s">
        <v>5484</v>
      </c>
      <c r="M394" t="s">
        <v>5485</v>
      </c>
      <c r="N394" t="s">
        <v>5486</v>
      </c>
      <c r="O394" t="str">
        <f>LEFT(Table32[[#This Row],[phone2]],3)</f>
        <v>919</v>
      </c>
      <c r="P394" t="str">
        <f>CONCATENATE(Table32[[#This Row],[first_name]],"  ",Table32[[#This Row],[last_name]])</f>
        <v>Lenna  Newville</v>
      </c>
      <c r="Q394">
        <f>LEN(Table32[[#This Row],[email]])</f>
        <v>12</v>
      </c>
      <c r="R394" t="e">
        <f>FIND("@",Table32[[#This Row],[email]],1)</f>
        <v>#VALUE!</v>
      </c>
      <c r="S394" t="e">
        <f t="shared" si="6"/>
        <v>#VALUE!</v>
      </c>
      <c r="T394" t="e">
        <f>RIGHT(Table32[[#This Row],[email]],Table32[[#This Row],[Dom len]])</f>
        <v>#VALUE!</v>
      </c>
    </row>
    <row r="395" spans="3:20" x14ac:dyDescent="0.45">
      <c r="C395" t="s">
        <v>2597</v>
      </c>
      <c r="D395" t="s">
        <v>5488</v>
      </c>
      <c r="E395" t="s">
        <v>5489</v>
      </c>
      <c r="F395" t="s">
        <v>5490</v>
      </c>
      <c r="G395" t="s">
        <v>2373</v>
      </c>
      <c r="H395" t="s">
        <v>1845</v>
      </c>
      <c r="I395" t="s">
        <v>3884</v>
      </c>
      <c r="J395">
        <v>99352</v>
      </c>
      <c r="K395" t="s">
        <v>5491</v>
      </c>
      <c r="L395" t="s">
        <v>5492</v>
      </c>
      <c r="M395" t="s">
        <v>5493</v>
      </c>
      <c r="N395" t="s">
        <v>5494</v>
      </c>
      <c r="O395" t="str">
        <f>LEFT(Table32[[#This Row],[phone2]],3)</f>
        <v>509</v>
      </c>
      <c r="P395" t="str">
        <f>CONCATENATE(Table32[[#This Row],[first_name]],"  ",Table32[[#This Row],[last_name]])</f>
        <v>Laurel  Pagliuca</v>
      </c>
      <c r="Q395">
        <f>LEN(Table32[[#This Row],[email]])</f>
        <v>16</v>
      </c>
      <c r="R395">
        <f>FIND("@",Table32[[#This Row],[email]],1)</f>
        <v>7</v>
      </c>
      <c r="S395">
        <f t="shared" si="6"/>
        <v>9</v>
      </c>
      <c r="T395" t="str">
        <f>RIGHT(Table32[[#This Row],[email]],Table32[[#This Row],[Dom len]])</f>
        <v>yahoo.com</v>
      </c>
    </row>
    <row r="396" spans="3:20" x14ac:dyDescent="0.45">
      <c r="C396" t="s">
        <v>5495</v>
      </c>
      <c r="D396" t="s">
        <v>5496</v>
      </c>
      <c r="E396" t="s">
        <v>5497</v>
      </c>
      <c r="F396" t="s">
        <v>5498</v>
      </c>
      <c r="G396" t="s">
        <v>5499</v>
      </c>
      <c r="H396" t="s">
        <v>3518</v>
      </c>
      <c r="I396" t="s">
        <v>1969</v>
      </c>
      <c r="J396">
        <v>10803</v>
      </c>
      <c r="K396" t="s">
        <v>5500</v>
      </c>
      <c r="L396" t="s">
        <v>5501</v>
      </c>
      <c r="M396" t="s">
        <v>5502</v>
      </c>
      <c r="N396" t="s">
        <v>5503</v>
      </c>
      <c r="O396" t="str">
        <f>LEFT(Table32[[#This Row],[phone2]],3)</f>
        <v>914</v>
      </c>
      <c r="P396" t="str">
        <f>CONCATENATE(Table32[[#This Row],[first_name]],"  ",Table32[[#This Row],[last_name]])</f>
        <v>Mireya  Frerking</v>
      </c>
      <c r="Q396">
        <f>LEN(Table32[[#This Row],[email]])</f>
        <v>27</v>
      </c>
      <c r="R396">
        <f>FIND("@",Table32[[#This Row],[email]],1)</f>
        <v>16</v>
      </c>
      <c r="S396">
        <f t="shared" si="6"/>
        <v>11</v>
      </c>
      <c r="T396" t="str">
        <f>RIGHT(Table32[[#This Row],[email]],Table32[[#This Row],[Dom len]])</f>
        <v>hotmail.com</v>
      </c>
    </row>
    <row r="397" spans="3:20" x14ac:dyDescent="0.45">
      <c r="C397" t="s">
        <v>5504</v>
      </c>
      <c r="D397" t="s">
        <v>5505</v>
      </c>
      <c r="E397" t="s">
        <v>5506</v>
      </c>
      <c r="F397" t="s">
        <v>5507</v>
      </c>
      <c r="G397" t="s">
        <v>5508</v>
      </c>
      <c r="H397" t="s">
        <v>1945</v>
      </c>
      <c r="I397" t="s">
        <v>1947</v>
      </c>
      <c r="J397">
        <v>21234</v>
      </c>
      <c r="K397" t="s">
        <v>5509</v>
      </c>
      <c r="L397" t="s">
        <v>5510</v>
      </c>
      <c r="M397" t="s">
        <v>5511</v>
      </c>
      <c r="N397" t="s">
        <v>5512</v>
      </c>
      <c r="O397" t="str">
        <f>LEFT(Table32[[#This Row],[phone2]],3)</f>
        <v>410</v>
      </c>
      <c r="P397" t="str">
        <f>CONCATENATE(Table32[[#This Row],[first_name]],"  ",Table32[[#This Row],[last_name]])</f>
        <v>Annelle  Tagala</v>
      </c>
      <c r="Q397">
        <f>LEN(Table32[[#This Row],[email]])</f>
        <v>17</v>
      </c>
      <c r="R397">
        <f>FIND("@",Table32[[#This Row],[email]],1)</f>
        <v>8</v>
      </c>
      <c r="S397">
        <f t="shared" si="6"/>
        <v>9</v>
      </c>
      <c r="T397" t="str">
        <f>RIGHT(Table32[[#This Row],[email]],Table32[[#This Row],[Dom len]])</f>
        <v>yahoo.com</v>
      </c>
    </row>
    <row r="398" spans="3:20" x14ac:dyDescent="0.45">
      <c r="C398" t="s">
        <v>5513</v>
      </c>
      <c r="D398" t="s">
        <v>5514</v>
      </c>
      <c r="E398" t="s">
        <v>5515</v>
      </c>
      <c r="F398" t="s">
        <v>5516</v>
      </c>
      <c r="G398" t="s">
        <v>5517</v>
      </c>
      <c r="H398" t="s">
        <v>2403</v>
      </c>
      <c r="I398" t="s">
        <v>1969</v>
      </c>
      <c r="J398">
        <v>11801</v>
      </c>
      <c r="K398" t="s">
        <v>5518</v>
      </c>
      <c r="L398" t="s">
        <v>5519</v>
      </c>
      <c r="M398" t="s">
        <v>5520</v>
      </c>
      <c r="N398" t="s">
        <v>5521</v>
      </c>
      <c r="O398" t="str">
        <f>LEFT(Table32[[#This Row],[phone2]],3)</f>
        <v>516</v>
      </c>
      <c r="P398" t="str">
        <f>CONCATENATE(Table32[[#This Row],[first_name]],"  ",Table32[[#This Row],[last_name]])</f>
        <v>Dean  Ketelsen</v>
      </c>
      <c r="Q398">
        <f>LEN(Table32[[#This Row],[email]])</f>
        <v>23</v>
      </c>
      <c r="R398">
        <f>FIND("@",Table32[[#This Row],[email]],1)</f>
        <v>14</v>
      </c>
      <c r="S398">
        <f t="shared" si="6"/>
        <v>9</v>
      </c>
      <c r="T398" t="str">
        <f>RIGHT(Table32[[#This Row],[email]],Table32[[#This Row],[Dom len]])</f>
        <v>gmail.com</v>
      </c>
    </row>
    <row r="399" spans="3:20" x14ac:dyDescent="0.45">
      <c r="C399" t="s">
        <v>5522</v>
      </c>
      <c r="D399" t="s">
        <v>5523</v>
      </c>
      <c r="E399" t="s">
        <v>5524</v>
      </c>
      <c r="F399" t="s">
        <v>5525</v>
      </c>
      <c r="G399" t="s">
        <v>2904</v>
      </c>
      <c r="H399" t="s">
        <v>2904</v>
      </c>
      <c r="I399" t="s">
        <v>2317</v>
      </c>
      <c r="J399">
        <v>1603</v>
      </c>
      <c r="K399" t="s">
        <v>5526</v>
      </c>
      <c r="L399" t="s">
        <v>5527</v>
      </c>
      <c r="M399" t="s">
        <v>5528</v>
      </c>
      <c r="N399" t="s">
        <v>5529</v>
      </c>
      <c r="O399" t="str">
        <f>LEFT(Table32[[#This Row],[phone2]],3)</f>
        <v>508</v>
      </c>
      <c r="P399" t="str">
        <f>CONCATENATE(Table32[[#This Row],[first_name]],"  ",Table32[[#This Row],[last_name]])</f>
        <v>Levi  Munis</v>
      </c>
      <c r="Q399">
        <f>LEN(Table32[[#This Row],[email]])</f>
        <v>20</v>
      </c>
      <c r="R399">
        <f>FIND("@",Table32[[#This Row],[email]],1)</f>
        <v>11</v>
      </c>
      <c r="S399">
        <f t="shared" si="6"/>
        <v>9</v>
      </c>
      <c r="T399" t="str">
        <f>RIGHT(Table32[[#This Row],[email]],Table32[[#This Row],[Dom len]])</f>
        <v>gmail.com</v>
      </c>
    </row>
    <row r="400" spans="3:20" x14ac:dyDescent="0.45">
      <c r="C400" t="s">
        <v>5530</v>
      </c>
      <c r="D400" t="s">
        <v>5531</v>
      </c>
      <c r="E400" t="s">
        <v>5532</v>
      </c>
      <c r="F400" t="s">
        <v>5533</v>
      </c>
      <c r="G400" t="s">
        <v>5534</v>
      </c>
      <c r="H400" t="s">
        <v>5534</v>
      </c>
      <c r="I400" t="s">
        <v>5535</v>
      </c>
      <c r="J400">
        <v>74105</v>
      </c>
      <c r="K400" t="s">
        <v>5536</v>
      </c>
      <c r="L400" t="s">
        <v>5537</v>
      </c>
      <c r="M400" t="s">
        <v>5538</v>
      </c>
      <c r="N400" t="s">
        <v>5539</v>
      </c>
      <c r="O400" t="str">
        <f>LEFT(Table32[[#This Row],[phone2]],3)</f>
        <v>918</v>
      </c>
      <c r="P400" t="str">
        <f>CONCATENATE(Table32[[#This Row],[first_name]],"  ",Table32[[#This Row],[last_name]])</f>
        <v>Sylvie  Ryser</v>
      </c>
      <c r="Q400">
        <f>LEN(Table32[[#This Row],[email]])</f>
        <v>14</v>
      </c>
      <c r="R400">
        <f>FIND("@",Table32[[#This Row],[email]],1)</f>
        <v>7</v>
      </c>
      <c r="S400">
        <f t="shared" si="6"/>
        <v>7</v>
      </c>
      <c r="T400" t="str">
        <f>RIGHT(Table32[[#This Row],[email]],Table32[[#This Row],[Dom len]])</f>
        <v>aol.com</v>
      </c>
    </row>
    <row r="401" spans="3:20" x14ac:dyDescent="0.45">
      <c r="C401" t="s">
        <v>5540</v>
      </c>
      <c r="D401" t="s">
        <v>5208</v>
      </c>
      <c r="E401" t="s">
        <v>5541</v>
      </c>
      <c r="F401" t="s">
        <v>5542</v>
      </c>
      <c r="G401" t="s">
        <v>5543</v>
      </c>
      <c r="H401" t="s">
        <v>5543</v>
      </c>
      <c r="I401" t="s">
        <v>1862</v>
      </c>
      <c r="J401">
        <v>49442</v>
      </c>
      <c r="K401" t="s">
        <v>5544</v>
      </c>
      <c r="L401" t="s">
        <v>5545</v>
      </c>
      <c r="M401" t="s">
        <v>5546</v>
      </c>
      <c r="N401" t="s">
        <v>5547</v>
      </c>
      <c r="O401" t="str">
        <f>LEFT(Table32[[#This Row],[phone2]],3)</f>
        <v>231</v>
      </c>
      <c r="P401" t="str">
        <f>CONCATENATE(Table32[[#This Row],[first_name]],"  ",Table32[[#This Row],[last_name]])</f>
        <v>Sharee  Maile</v>
      </c>
      <c r="Q401">
        <f>LEN(Table32[[#This Row],[email]])</f>
        <v>20</v>
      </c>
      <c r="R401">
        <f>FIND("@",Table32[[#This Row],[email]],1)</f>
        <v>13</v>
      </c>
      <c r="S401">
        <f t="shared" si="6"/>
        <v>7</v>
      </c>
      <c r="T401" t="str">
        <f>RIGHT(Table32[[#This Row],[email]],Table32[[#This Row],[Dom len]])</f>
        <v>aol.com</v>
      </c>
    </row>
    <row r="402" spans="3:20" x14ac:dyDescent="0.45">
      <c r="C402" t="s">
        <v>5548</v>
      </c>
      <c r="D402" t="s">
        <v>5549</v>
      </c>
      <c r="E402" t="s">
        <v>5550</v>
      </c>
      <c r="F402" t="s">
        <v>5551</v>
      </c>
      <c r="G402" t="s">
        <v>5552</v>
      </c>
      <c r="H402" t="s">
        <v>3849</v>
      </c>
      <c r="I402" t="s">
        <v>3849</v>
      </c>
      <c r="J402" t="s">
        <v>1850</v>
      </c>
      <c r="K402">
        <v>70506</v>
      </c>
      <c r="L402" t="s">
        <v>5553</v>
      </c>
      <c r="M402" t="s">
        <v>5554</v>
      </c>
      <c r="N402" t="s">
        <v>5555</v>
      </c>
      <c r="O402" t="str">
        <f>LEFT(Table32[[#This Row],[phone2]],3)</f>
        <v>337</v>
      </c>
      <c r="P402" t="str">
        <f>CONCATENATE(Table32[[#This Row],[first_name]],"  ",Table32[[#This Row],[last_name]])</f>
        <v>Cordelia  Storment</v>
      </c>
      <c r="Q402">
        <f>LEN(Table32[[#This Row],[email]])</f>
        <v>12</v>
      </c>
      <c r="R402" t="e">
        <f>FIND("@",Table32[[#This Row],[email]],1)</f>
        <v>#VALUE!</v>
      </c>
      <c r="S402" t="e">
        <f t="shared" si="6"/>
        <v>#VALUE!</v>
      </c>
      <c r="T402" t="e">
        <f>RIGHT(Table32[[#This Row],[email]],Table32[[#This Row],[Dom len]])</f>
        <v>#VALUE!</v>
      </c>
    </row>
    <row r="403" spans="3:20" x14ac:dyDescent="0.45">
      <c r="C403" t="s">
        <v>5557</v>
      </c>
      <c r="D403" t="s">
        <v>5558</v>
      </c>
      <c r="E403" t="s">
        <v>5559</v>
      </c>
      <c r="F403" t="s">
        <v>5560</v>
      </c>
      <c r="G403" t="s">
        <v>5561</v>
      </c>
      <c r="H403" t="s">
        <v>3596</v>
      </c>
      <c r="I403" t="s">
        <v>1894</v>
      </c>
      <c r="J403">
        <v>43402</v>
      </c>
      <c r="K403" t="s">
        <v>5562</v>
      </c>
      <c r="L403" t="s">
        <v>5563</v>
      </c>
      <c r="M403" t="s">
        <v>5564</v>
      </c>
      <c r="N403" t="s">
        <v>5565</v>
      </c>
      <c r="O403" t="str">
        <f>LEFT(Table32[[#This Row],[phone2]],3)</f>
        <v>419</v>
      </c>
      <c r="P403" t="str">
        <f>CONCATENATE(Table32[[#This Row],[first_name]],"  ",Table32[[#This Row],[last_name]])</f>
        <v>Mollie  Mcdoniel</v>
      </c>
      <c r="Q403">
        <f>LEN(Table32[[#This Row],[email]])</f>
        <v>25</v>
      </c>
      <c r="R403">
        <f>FIND("@",Table32[[#This Row],[email]],1)</f>
        <v>16</v>
      </c>
      <c r="S403">
        <f t="shared" si="6"/>
        <v>9</v>
      </c>
      <c r="T403" t="str">
        <f>RIGHT(Table32[[#This Row],[email]],Table32[[#This Row],[Dom len]])</f>
        <v>yahoo.com</v>
      </c>
    </row>
    <row r="404" spans="3:20" x14ac:dyDescent="0.45">
      <c r="C404" t="s">
        <v>5566</v>
      </c>
      <c r="D404" t="s">
        <v>5567</v>
      </c>
      <c r="E404" t="s">
        <v>5568</v>
      </c>
      <c r="F404" t="s">
        <v>5569</v>
      </c>
      <c r="G404" t="s">
        <v>4590</v>
      </c>
      <c r="H404" t="s">
        <v>3940</v>
      </c>
      <c r="I404" t="s">
        <v>1924</v>
      </c>
      <c r="J404">
        <v>91942</v>
      </c>
      <c r="K404" t="s">
        <v>5570</v>
      </c>
      <c r="L404" t="s">
        <v>5571</v>
      </c>
      <c r="M404" t="s">
        <v>5572</v>
      </c>
      <c r="N404" t="s">
        <v>5573</v>
      </c>
      <c r="O404" t="str">
        <f>LEFT(Table32[[#This Row],[phone2]],3)</f>
        <v>619</v>
      </c>
      <c r="P404" t="str">
        <f>CONCATENATE(Table32[[#This Row],[first_name]],"  ",Table32[[#This Row],[last_name]])</f>
        <v>Brett  Mccullan</v>
      </c>
      <c r="Q404">
        <f>LEN(Table32[[#This Row],[email]])</f>
        <v>27</v>
      </c>
      <c r="R404">
        <f>FIND("@",Table32[[#This Row],[email]],1)</f>
        <v>15</v>
      </c>
      <c r="S404">
        <f t="shared" si="6"/>
        <v>12</v>
      </c>
      <c r="T404" t="str">
        <f>RIGHT(Table32[[#This Row],[email]],Table32[[#This Row],[Dom len]])</f>
        <v>mccullan.com</v>
      </c>
    </row>
    <row r="405" spans="3:20" hidden="1" x14ac:dyDescent="0.45">
      <c r="C405" t="s">
        <v>5574</v>
      </c>
      <c r="D405" t="s">
        <v>5575</v>
      </c>
      <c r="E405" t="s">
        <v>5576</v>
      </c>
      <c r="F405" t="s">
        <v>5577</v>
      </c>
      <c r="G405" t="s">
        <v>5578</v>
      </c>
      <c r="H405" t="s">
        <v>1872</v>
      </c>
      <c r="I405" t="s">
        <v>4627</v>
      </c>
      <c r="J405" t="s">
        <v>4066</v>
      </c>
      <c r="K405">
        <v>6610</v>
      </c>
      <c r="L405" t="s">
        <v>5579</v>
      </c>
      <c r="M405" t="s">
        <v>5580</v>
      </c>
      <c r="N405" t="s">
        <v>5581</v>
      </c>
      <c r="O405" t="str">
        <f>LEFT(Table32[[#This Row],[phone2]],3)</f>
        <v>203</v>
      </c>
      <c r="P405" t="str">
        <f>CONCATENATE(Table32[[#This Row],[first_name]],"  ",Table32[[#This Row],[last_name]])</f>
        <v>Teddy  Pedrozo</v>
      </c>
      <c r="Q405">
        <f>LEN(Table32[[#This Row],[email]])</f>
        <v>12</v>
      </c>
      <c r="R405" t="e">
        <f>FIND("@",Table32[[#This Row],[email]],1)</f>
        <v>#VALUE!</v>
      </c>
      <c r="S405" t="e">
        <f t="shared" si="6"/>
        <v>#VALUE!</v>
      </c>
      <c r="T405" t="e">
        <f>RIGHT(Table32[[#This Row],[email]],Table32[[#This Row],[Dom len]])</f>
        <v>#VALUE!</v>
      </c>
    </row>
    <row r="406" spans="3:20" hidden="1" x14ac:dyDescent="0.45">
      <c r="C406" t="s">
        <v>5583</v>
      </c>
      <c r="D406" t="s">
        <v>5584</v>
      </c>
      <c r="E406" t="s">
        <v>945</v>
      </c>
      <c r="F406" t="s">
        <v>5585</v>
      </c>
      <c r="G406" t="s">
        <v>5586</v>
      </c>
      <c r="H406" t="s">
        <v>5587</v>
      </c>
      <c r="I406" t="s">
        <v>3642</v>
      </c>
      <c r="J406" t="s">
        <v>1874</v>
      </c>
      <c r="K406">
        <v>7032</v>
      </c>
      <c r="L406" t="s">
        <v>5588</v>
      </c>
      <c r="M406" t="s">
        <v>5589</v>
      </c>
      <c r="N406" t="s">
        <v>5590</v>
      </c>
      <c r="O406" t="str">
        <f>LEFT(Table32[[#This Row],[phone2]],3)</f>
        <v>201</v>
      </c>
      <c r="P406" t="str">
        <f>CONCATENATE(Table32[[#This Row],[first_name]],"  ",Table32[[#This Row],[last_name]])</f>
        <v>Tasia  Andreason</v>
      </c>
      <c r="Q406">
        <f>LEN(Table32[[#This Row],[email]])</f>
        <v>12</v>
      </c>
      <c r="R406" t="e">
        <f>FIND("@",Table32[[#This Row],[email]],1)</f>
        <v>#VALUE!</v>
      </c>
      <c r="S406" t="e">
        <f t="shared" si="6"/>
        <v>#VALUE!</v>
      </c>
      <c r="T406" t="e">
        <f>RIGHT(Table32[[#This Row],[email]],Table32[[#This Row],[Dom len]])</f>
        <v>#VALUE!</v>
      </c>
    </row>
    <row r="407" spans="3:20" x14ac:dyDescent="0.45">
      <c r="C407" t="s">
        <v>5592</v>
      </c>
      <c r="D407" t="s">
        <v>5593</v>
      </c>
      <c r="E407" t="s">
        <v>5594</v>
      </c>
      <c r="F407" t="s">
        <v>5595</v>
      </c>
      <c r="G407" t="s">
        <v>5596</v>
      </c>
      <c r="H407" t="s">
        <v>5597</v>
      </c>
      <c r="I407" t="s">
        <v>2716</v>
      </c>
      <c r="J407" t="s">
        <v>1894</v>
      </c>
      <c r="K407">
        <v>44203</v>
      </c>
      <c r="L407" t="s">
        <v>5598</v>
      </c>
      <c r="M407" t="s">
        <v>5599</v>
      </c>
      <c r="N407" t="s">
        <v>5600</v>
      </c>
      <c r="O407" t="str">
        <f>LEFT(Table32[[#This Row],[phone2]],3)</f>
        <v>330</v>
      </c>
      <c r="P407" t="str">
        <f>CONCATENATE(Table32[[#This Row],[first_name]],"  ",Table32[[#This Row],[last_name]])</f>
        <v>Hubert  Walthall</v>
      </c>
      <c r="Q407">
        <f>LEN(Table32[[#This Row],[email]])</f>
        <v>12</v>
      </c>
      <c r="R407" t="e">
        <f>FIND("@",Table32[[#This Row],[email]],1)</f>
        <v>#VALUE!</v>
      </c>
      <c r="S407" t="e">
        <f t="shared" si="6"/>
        <v>#VALUE!</v>
      </c>
      <c r="T407" t="e">
        <f>RIGHT(Table32[[#This Row],[email]],Table32[[#This Row],[Dom len]])</f>
        <v>#VALUE!</v>
      </c>
    </row>
    <row r="408" spans="3:20" hidden="1" x14ac:dyDescent="0.45">
      <c r="C408" t="s">
        <v>774</v>
      </c>
      <c r="D408" t="s">
        <v>5602</v>
      </c>
      <c r="E408" t="s">
        <v>5603</v>
      </c>
      <c r="F408" t="s">
        <v>5604</v>
      </c>
      <c r="G408" t="s">
        <v>5605</v>
      </c>
      <c r="H408" t="s">
        <v>5606</v>
      </c>
      <c r="I408" t="s">
        <v>2179</v>
      </c>
      <c r="J408" t="s">
        <v>1874</v>
      </c>
      <c r="K408">
        <v>7631</v>
      </c>
      <c r="L408" t="s">
        <v>5607</v>
      </c>
      <c r="M408" t="s">
        <v>5608</v>
      </c>
      <c r="N408" t="s">
        <v>5609</v>
      </c>
      <c r="O408" t="str">
        <f>LEFT(Table32[[#This Row],[phone2]],3)</f>
        <v>201</v>
      </c>
      <c r="P408" t="str">
        <f>CONCATENATE(Table32[[#This Row],[first_name]],"  ",Table32[[#This Row],[last_name]])</f>
        <v>Arthur  Farrow</v>
      </c>
      <c r="Q408">
        <f>LEN(Table32[[#This Row],[email]])</f>
        <v>12</v>
      </c>
      <c r="R408" t="e">
        <f>FIND("@",Table32[[#This Row],[email]],1)</f>
        <v>#VALUE!</v>
      </c>
      <c r="S408" t="e">
        <f t="shared" si="6"/>
        <v>#VALUE!</v>
      </c>
      <c r="T408" t="e">
        <f>RIGHT(Table32[[#This Row],[email]],Table32[[#This Row],[Dom len]])</f>
        <v>#VALUE!</v>
      </c>
    </row>
    <row r="409" spans="3:20" hidden="1" x14ac:dyDescent="0.45">
      <c r="C409" t="s">
        <v>5611</v>
      </c>
      <c r="D409" t="s">
        <v>5612</v>
      </c>
      <c r="E409" t="s">
        <v>1016</v>
      </c>
      <c r="F409" t="s">
        <v>5613</v>
      </c>
      <c r="G409" t="s">
        <v>5614</v>
      </c>
      <c r="H409" t="s">
        <v>5615</v>
      </c>
      <c r="I409" t="s">
        <v>5091</v>
      </c>
      <c r="J409" t="s">
        <v>1862</v>
      </c>
      <c r="K409">
        <v>49546</v>
      </c>
      <c r="L409" t="s">
        <v>5616</v>
      </c>
      <c r="M409" t="s">
        <v>5617</v>
      </c>
      <c r="N409" t="s">
        <v>5618</v>
      </c>
      <c r="O409" t="str">
        <f>LEFT(Table32[[#This Row],[phone2]],3)</f>
        <v>616</v>
      </c>
      <c r="P409" t="str">
        <f>CONCATENATE(Table32[[#This Row],[first_name]],"  ",Table32[[#This Row],[last_name]])</f>
        <v>Vilma  Berlanga</v>
      </c>
      <c r="Q409">
        <f>LEN(Table32[[#This Row],[email]])</f>
        <v>12</v>
      </c>
      <c r="R409" t="e">
        <f>FIND("@",Table32[[#This Row],[email]],1)</f>
        <v>#VALUE!</v>
      </c>
      <c r="S409" t="e">
        <f t="shared" si="6"/>
        <v>#VALUE!</v>
      </c>
      <c r="T409" t="e">
        <f>RIGHT(Table32[[#This Row],[email]],Table32[[#This Row],[Dom len]])</f>
        <v>#VALUE!</v>
      </c>
    </row>
    <row r="410" spans="3:20" hidden="1" x14ac:dyDescent="0.45">
      <c r="C410" t="s">
        <v>5620</v>
      </c>
      <c r="D410" t="s">
        <v>5621</v>
      </c>
      <c r="E410" t="s">
        <v>967</v>
      </c>
      <c r="F410" t="s">
        <v>5622</v>
      </c>
      <c r="G410" t="s">
        <v>5623</v>
      </c>
      <c r="H410" t="s">
        <v>5624</v>
      </c>
      <c r="I410" t="s">
        <v>5625</v>
      </c>
      <c r="J410" t="s">
        <v>4002</v>
      </c>
      <c r="K410">
        <v>39208</v>
      </c>
      <c r="L410" t="s">
        <v>5626</v>
      </c>
      <c r="M410" t="s">
        <v>5627</v>
      </c>
      <c r="N410" t="s">
        <v>5628</v>
      </c>
      <c r="O410" t="str">
        <f>LEFT(Table32[[#This Row],[phone2]],3)</f>
        <v>601</v>
      </c>
      <c r="P410" t="str">
        <f>CONCATENATE(Table32[[#This Row],[first_name]],"  ",Table32[[#This Row],[last_name]])</f>
        <v>Billye  Miro</v>
      </c>
      <c r="Q410">
        <f>LEN(Table32[[#This Row],[email]])</f>
        <v>12</v>
      </c>
      <c r="R410" t="e">
        <f>FIND("@",Table32[[#This Row],[email]],1)</f>
        <v>#VALUE!</v>
      </c>
      <c r="S410" t="e">
        <f t="shared" si="6"/>
        <v>#VALUE!</v>
      </c>
      <c r="T410" t="e">
        <f>RIGHT(Table32[[#This Row],[email]],Table32[[#This Row],[Dom len]])</f>
        <v>#VALUE!</v>
      </c>
    </row>
    <row r="411" spans="3:20" x14ac:dyDescent="0.45">
      <c r="C411" t="s">
        <v>5630</v>
      </c>
      <c r="D411" t="s">
        <v>5631</v>
      </c>
      <c r="E411" t="s">
        <v>5632</v>
      </c>
      <c r="F411" t="s">
        <v>5633</v>
      </c>
      <c r="G411" t="s">
        <v>5239</v>
      </c>
      <c r="H411" t="s">
        <v>5240</v>
      </c>
      <c r="I411" t="s">
        <v>2023</v>
      </c>
      <c r="J411">
        <v>38118</v>
      </c>
      <c r="K411" t="s">
        <v>5634</v>
      </c>
      <c r="L411" t="s">
        <v>5635</v>
      </c>
      <c r="M411" t="s">
        <v>5636</v>
      </c>
      <c r="N411" t="s">
        <v>5637</v>
      </c>
      <c r="O411" t="str">
        <f>LEFT(Table32[[#This Row],[phone2]],3)</f>
        <v>901</v>
      </c>
      <c r="P411" t="str">
        <f>CONCATENATE(Table32[[#This Row],[first_name]],"  ",Table32[[#This Row],[last_name]])</f>
        <v>Glenna  Slayton</v>
      </c>
      <c r="Q411">
        <f>LEN(Table32[[#This Row],[email]])</f>
        <v>22</v>
      </c>
      <c r="R411">
        <f>FIND("@",Table32[[#This Row],[email]],1)</f>
        <v>15</v>
      </c>
      <c r="S411">
        <f t="shared" si="6"/>
        <v>7</v>
      </c>
      <c r="T411" t="str">
        <f>RIGHT(Table32[[#This Row],[email]],Table32[[#This Row],[Dom len]])</f>
        <v>cox.net</v>
      </c>
    </row>
    <row r="412" spans="3:20" x14ac:dyDescent="0.45">
      <c r="C412" t="s">
        <v>5638</v>
      </c>
      <c r="D412" t="s">
        <v>5639</v>
      </c>
      <c r="E412" t="s">
        <v>5640</v>
      </c>
      <c r="F412" t="s">
        <v>5641</v>
      </c>
      <c r="G412" t="s">
        <v>5606</v>
      </c>
      <c r="H412" t="s">
        <v>5642</v>
      </c>
      <c r="I412" t="s">
        <v>2478</v>
      </c>
      <c r="J412">
        <v>80110</v>
      </c>
      <c r="K412" t="s">
        <v>5643</v>
      </c>
      <c r="L412" t="s">
        <v>5644</v>
      </c>
      <c r="M412" t="s">
        <v>5645</v>
      </c>
      <c r="N412" t="s">
        <v>5646</v>
      </c>
      <c r="O412" t="str">
        <f>LEFT(Table32[[#This Row],[phone2]],3)</f>
        <v>303</v>
      </c>
      <c r="P412" t="str">
        <f>CONCATENATE(Table32[[#This Row],[first_name]],"  ",Table32[[#This Row],[last_name]])</f>
        <v>Mitzie  Hudnall</v>
      </c>
      <c r="Q412">
        <f>LEN(Table32[[#This Row],[email]])</f>
        <v>24</v>
      </c>
      <c r="R412">
        <f>FIND("@",Table32[[#This Row],[email]],1)</f>
        <v>15</v>
      </c>
      <c r="S412">
        <f t="shared" si="6"/>
        <v>9</v>
      </c>
      <c r="T412" t="str">
        <f>RIGHT(Table32[[#This Row],[email]],Table32[[#This Row],[Dom len]])</f>
        <v>yahoo.com</v>
      </c>
    </row>
    <row r="413" spans="3:20" x14ac:dyDescent="0.45">
      <c r="C413" t="s">
        <v>5647</v>
      </c>
      <c r="D413" t="s">
        <v>5648</v>
      </c>
      <c r="E413" t="s">
        <v>5649</v>
      </c>
      <c r="F413" t="s">
        <v>5650</v>
      </c>
      <c r="G413" t="s">
        <v>5239</v>
      </c>
      <c r="H413" t="s">
        <v>5240</v>
      </c>
      <c r="I413" t="s">
        <v>2023</v>
      </c>
      <c r="J413">
        <v>38112</v>
      </c>
      <c r="K413" t="s">
        <v>5651</v>
      </c>
      <c r="L413" t="s">
        <v>5652</v>
      </c>
      <c r="M413" t="s">
        <v>5653</v>
      </c>
      <c r="N413" t="s">
        <v>5654</v>
      </c>
      <c r="O413" t="str">
        <f>LEFT(Table32[[#This Row],[phone2]],3)</f>
        <v>901</v>
      </c>
      <c r="P413" t="str">
        <f>CONCATENATE(Table32[[#This Row],[first_name]],"  ",Table32[[#This Row],[last_name]])</f>
        <v>Bernardine  Rodefer</v>
      </c>
      <c r="Q413">
        <f>LEN(Table32[[#This Row],[email]])</f>
        <v>28</v>
      </c>
      <c r="R413">
        <f>FIND("@",Table32[[#This Row],[email]],1)</f>
        <v>19</v>
      </c>
      <c r="S413">
        <f t="shared" si="6"/>
        <v>9</v>
      </c>
      <c r="T413" t="str">
        <f>RIGHT(Table32[[#This Row],[email]],Table32[[#This Row],[Dom len]])</f>
        <v>yahoo.com</v>
      </c>
    </row>
    <row r="414" spans="3:20" x14ac:dyDescent="0.45">
      <c r="C414" t="s">
        <v>5655</v>
      </c>
      <c r="D414" t="s">
        <v>5656</v>
      </c>
      <c r="E414" t="s">
        <v>5657</v>
      </c>
      <c r="F414" t="s">
        <v>5658</v>
      </c>
      <c r="G414" t="s">
        <v>5659</v>
      </c>
      <c r="H414" t="s">
        <v>1978</v>
      </c>
      <c r="I414" t="s">
        <v>1924</v>
      </c>
      <c r="J414">
        <v>91106</v>
      </c>
      <c r="K414" t="s">
        <v>5660</v>
      </c>
      <c r="L414" t="s">
        <v>5661</v>
      </c>
      <c r="M414" t="s">
        <v>5662</v>
      </c>
      <c r="N414" t="s">
        <v>5663</v>
      </c>
      <c r="O414" t="str">
        <f>LEFT(Table32[[#This Row],[phone2]],3)</f>
        <v>626</v>
      </c>
      <c r="P414" t="str">
        <f>CONCATENATE(Table32[[#This Row],[first_name]],"  ",Table32[[#This Row],[last_name]])</f>
        <v>Staci  Schmaltz</v>
      </c>
      <c r="Q414">
        <f>LEN(Table32[[#This Row],[email]])</f>
        <v>22</v>
      </c>
      <c r="R414">
        <f>FIND("@",Table32[[#This Row],[email]],1)</f>
        <v>15</v>
      </c>
      <c r="S414">
        <f t="shared" si="6"/>
        <v>7</v>
      </c>
      <c r="T414" t="str">
        <f>RIGHT(Table32[[#This Row],[email]],Table32[[#This Row],[Dom len]])</f>
        <v>aol.com</v>
      </c>
    </row>
    <row r="415" spans="3:20" x14ac:dyDescent="0.45">
      <c r="C415" t="s">
        <v>5664</v>
      </c>
      <c r="D415" t="s">
        <v>5665</v>
      </c>
      <c r="E415" t="s">
        <v>5666</v>
      </c>
      <c r="F415" t="s">
        <v>5667</v>
      </c>
      <c r="G415" t="s">
        <v>1912</v>
      </c>
      <c r="H415" t="s">
        <v>897</v>
      </c>
      <c r="I415" t="s">
        <v>1913</v>
      </c>
      <c r="J415">
        <v>60657</v>
      </c>
      <c r="K415" t="s">
        <v>5668</v>
      </c>
      <c r="L415" t="s">
        <v>5669</v>
      </c>
      <c r="M415" t="s">
        <v>5670</v>
      </c>
      <c r="N415" t="s">
        <v>5671</v>
      </c>
      <c r="O415" t="str">
        <f>LEFT(Table32[[#This Row],[phone2]],3)</f>
        <v>773</v>
      </c>
      <c r="P415" t="str">
        <f>CONCATENATE(Table32[[#This Row],[first_name]],"  ",Table32[[#This Row],[last_name]])</f>
        <v>Nichelle  Meteer</v>
      </c>
      <c r="Q415">
        <f>LEN(Table32[[#This Row],[email]])</f>
        <v>26</v>
      </c>
      <c r="R415">
        <f>FIND("@",Table32[[#This Row],[email]],1)</f>
        <v>16</v>
      </c>
      <c r="S415">
        <f t="shared" si="6"/>
        <v>10</v>
      </c>
      <c r="T415" t="str">
        <f>RIGHT(Table32[[#This Row],[email]],Table32[[#This Row],[Dom len]])</f>
        <v>meteer.com</v>
      </c>
    </row>
    <row r="416" spans="3:20" x14ac:dyDescent="0.45">
      <c r="C416" t="s">
        <v>5672</v>
      </c>
      <c r="D416" t="s">
        <v>5673</v>
      </c>
      <c r="E416" t="s">
        <v>5674</v>
      </c>
      <c r="F416" t="s">
        <v>5675</v>
      </c>
      <c r="G416" t="s">
        <v>5676</v>
      </c>
      <c r="H416" t="s">
        <v>5285</v>
      </c>
      <c r="I416" t="s">
        <v>1969</v>
      </c>
      <c r="J416">
        <v>11103</v>
      </c>
      <c r="K416" t="s">
        <v>5677</v>
      </c>
      <c r="L416" t="s">
        <v>5678</v>
      </c>
      <c r="M416" t="s">
        <v>5679</v>
      </c>
      <c r="N416" t="s">
        <v>5680</v>
      </c>
      <c r="O416" t="str">
        <f>LEFT(Table32[[#This Row],[phone2]],3)</f>
        <v>718</v>
      </c>
      <c r="P416" t="str">
        <f>CONCATENATE(Table32[[#This Row],[first_name]],"  ",Table32[[#This Row],[last_name]])</f>
        <v>Janine  Rhoden</v>
      </c>
      <c r="Q416">
        <f>LEN(Table32[[#This Row],[email]])</f>
        <v>17</v>
      </c>
      <c r="R416">
        <f>FIND("@",Table32[[#This Row],[email]],1)</f>
        <v>8</v>
      </c>
      <c r="S416">
        <f t="shared" si="6"/>
        <v>9</v>
      </c>
      <c r="T416" t="str">
        <f>RIGHT(Table32[[#This Row],[email]],Table32[[#This Row],[Dom len]])</f>
        <v>yahoo.com</v>
      </c>
    </row>
    <row r="417" spans="3:20" x14ac:dyDescent="0.45">
      <c r="C417" t="s">
        <v>5681</v>
      </c>
      <c r="D417" t="s">
        <v>5682</v>
      </c>
      <c r="E417" t="s">
        <v>5683</v>
      </c>
      <c r="F417" t="s">
        <v>5684</v>
      </c>
      <c r="G417" t="s">
        <v>2373</v>
      </c>
      <c r="H417" t="s">
        <v>1845</v>
      </c>
      <c r="I417" t="s">
        <v>3884</v>
      </c>
      <c r="J417">
        <v>99352</v>
      </c>
      <c r="K417" t="s">
        <v>5685</v>
      </c>
      <c r="L417" t="s">
        <v>5686</v>
      </c>
      <c r="M417" t="s">
        <v>5687</v>
      </c>
      <c r="N417" t="s">
        <v>5688</v>
      </c>
      <c r="O417" t="str">
        <f>LEFT(Table32[[#This Row],[phone2]],3)</f>
        <v>509</v>
      </c>
      <c r="P417" t="str">
        <f>CONCATENATE(Table32[[#This Row],[first_name]],"  ",Table32[[#This Row],[last_name]])</f>
        <v>Ettie  Hoopengardner</v>
      </c>
      <c r="Q417">
        <f>LEN(Table32[[#This Row],[email]])</f>
        <v>31</v>
      </c>
      <c r="R417">
        <f>FIND("@",Table32[[#This Row],[email]],1)</f>
        <v>20</v>
      </c>
      <c r="S417">
        <f t="shared" si="6"/>
        <v>11</v>
      </c>
      <c r="T417" t="str">
        <f>RIGHT(Table32[[#This Row],[email]],Table32[[#This Row],[Dom len]])</f>
        <v>hotmail.com</v>
      </c>
    </row>
    <row r="418" spans="3:20" x14ac:dyDescent="0.45">
      <c r="C418" t="s">
        <v>5689</v>
      </c>
      <c r="D418" t="s">
        <v>5690</v>
      </c>
      <c r="E418" t="s">
        <v>5691</v>
      </c>
      <c r="F418" t="s">
        <v>5692</v>
      </c>
      <c r="G418" t="s">
        <v>1945</v>
      </c>
      <c r="H418" t="s">
        <v>1946</v>
      </c>
      <c r="I418" t="s">
        <v>1947</v>
      </c>
      <c r="J418">
        <v>21202</v>
      </c>
      <c r="K418" t="s">
        <v>5693</v>
      </c>
      <c r="L418" t="s">
        <v>5694</v>
      </c>
      <c r="M418" t="s">
        <v>5695</v>
      </c>
      <c r="N418" t="s">
        <v>5696</v>
      </c>
      <c r="O418" t="str">
        <f>LEFT(Table32[[#This Row],[phone2]],3)</f>
        <v>410</v>
      </c>
      <c r="P418" t="str">
        <f>CONCATENATE(Table32[[#This Row],[first_name]],"  ",Table32[[#This Row],[last_name]])</f>
        <v>Eden  Jayson</v>
      </c>
      <c r="Q418">
        <f>LEN(Table32[[#This Row],[email]])</f>
        <v>21</v>
      </c>
      <c r="R418">
        <f>FIND("@",Table32[[#This Row],[email]],1)</f>
        <v>12</v>
      </c>
      <c r="S418">
        <f t="shared" si="6"/>
        <v>9</v>
      </c>
      <c r="T418" t="str">
        <f>RIGHT(Table32[[#This Row],[email]],Table32[[#This Row],[Dom len]])</f>
        <v>yahoo.com</v>
      </c>
    </row>
    <row r="419" spans="3:20" x14ac:dyDescent="0.45">
      <c r="C419" t="s">
        <v>5697</v>
      </c>
      <c r="D419" t="s">
        <v>5698</v>
      </c>
      <c r="E419" t="s">
        <v>5699</v>
      </c>
      <c r="F419" t="s">
        <v>5700</v>
      </c>
      <c r="G419" t="s">
        <v>2609</v>
      </c>
      <c r="H419" t="s">
        <v>2610</v>
      </c>
      <c r="I419" t="s">
        <v>1874</v>
      </c>
      <c r="J419">
        <v>7104</v>
      </c>
      <c r="K419" t="s">
        <v>5701</v>
      </c>
      <c r="L419" t="s">
        <v>5702</v>
      </c>
      <c r="M419" t="s">
        <v>5703</v>
      </c>
      <c r="N419" t="s">
        <v>5704</v>
      </c>
      <c r="O419" t="str">
        <f>LEFT(Table32[[#This Row],[phone2]],3)</f>
        <v>973</v>
      </c>
      <c r="P419" t="str">
        <f>CONCATENATE(Table32[[#This Row],[first_name]],"  ",Table32[[#This Row],[last_name]])</f>
        <v>Lynelle  Auber</v>
      </c>
      <c r="Q419">
        <f>LEN(Table32[[#This Row],[email]])</f>
        <v>23</v>
      </c>
      <c r="R419">
        <f>FIND("@",Table32[[#This Row],[email]],1)</f>
        <v>14</v>
      </c>
      <c r="S419">
        <f t="shared" si="6"/>
        <v>9</v>
      </c>
      <c r="T419" t="str">
        <f>RIGHT(Table32[[#This Row],[email]],Table32[[#This Row],[Dom len]])</f>
        <v>gmail.com</v>
      </c>
    </row>
    <row r="420" spans="3:20" x14ac:dyDescent="0.45">
      <c r="C420" t="s">
        <v>5705</v>
      </c>
      <c r="D420" t="s">
        <v>5706</v>
      </c>
      <c r="E420" t="s">
        <v>5707</v>
      </c>
      <c r="F420" t="s">
        <v>5708</v>
      </c>
      <c r="G420" t="s">
        <v>5709</v>
      </c>
      <c r="H420" t="s">
        <v>1978</v>
      </c>
      <c r="I420" t="s">
        <v>1924</v>
      </c>
      <c r="J420">
        <v>90706</v>
      </c>
      <c r="K420" t="s">
        <v>5710</v>
      </c>
      <c r="L420" t="s">
        <v>5711</v>
      </c>
      <c r="M420" t="s">
        <v>5712</v>
      </c>
      <c r="N420" t="s">
        <v>5713</v>
      </c>
      <c r="O420" t="str">
        <f>LEFT(Table32[[#This Row],[phone2]],3)</f>
        <v>562</v>
      </c>
      <c r="P420" t="str">
        <f>CONCATENATE(Table32[[#This Row],[first_name]],"  ",Table32[[#This Row],[last_name]])</f>
        <v>Merissa  Tomblin</v>
      </c>
      <c r="Q420">
        <f>LEN(Table32[[#This Row],[email]])</f>
        <v>25</v>
      </c>
      <c r="R420">
        <f>FIND("@",Table32[[#This Row],[email]],1)</f>
        <v>16</v>
      </c>
      <c r="S420">
        <f t="shared" si="6"/>
        <v>9</v>
      </c>
      <c r="T420" t="str">
        <f>RIGHT(Table32[[#This Row],[email]],Table32[[#This Row],[Dom len]])</f>
        <v>gmail.com</v>
      </c>
    </row>
    <row r="421" spans="3:20" x14ac:dyDescent="0.45">
      <c r="C421" t="s">
        <v>5714</v>
      </c>
      <c r="D421" t="s">
        <v>5715</v>
      </c>
      <c r="E421" t="s">
        <v>5716</v>
      </c>
      <c r="F421" t="s">
        <v>5717</v>
      </c>
      <c r="G421" t="s">
        <v>5718</v>
      </c>
      <c r="H421" t="s">
        <v>5719</v>
      </c>
      <c r="I421" t="s">
        <v>1874</v>
      </c>
      <c r="J421">
        <v>8755</v>
      </c>
      <c r="K421" t="s">
        <v>5720</v>
      </c>
      <c r="L421" t="s">
        <v>5721</v>
      </c>
      <c r="M421" t="s">
        <v>5722</v>
      </c>
      <c r="N421" t="s">
        <v>5723</v>
      </c>
      <c r="O421" t="str">
        <f>LEFT(Table32[[#This Row],[phone2]],3)</f>
        <v>732</v>
      </c>
      <c r="P421" t="str">
        <f>CONCATENATE(Table32[[#This Row],[first_name]],"  ",Table32[[#This Row],[last_name]])</f>
        <v>Golda  Kaniecki</v>
      </c>
      <c r="Q421">
        <f>LEN(Table32[[#This Row],[email]])</f>
        <v>24</v>
      </c>
      <c r="R421">
        <f>FIND("@",Table32[[#This Row],[email]],1)</f>
        <v>15</v>
      </c>
      <c r="S421">
        <f t="shared" si="6"/>
        <v>9</v>
      </c>
      <c r="T421" t="str">
        <f>RIGHT(Table32[[#This Row],[email]],Table32[[#This Row],[Dom len]])</f>
        <v>yahoo.com</v>
      </c>
    </row>
    <row r="422" spans="3:20" hidden="1" x14ac:dyDescent="0.45">
      <c r="C422" t="s">
        <v>5724</v>
      </c>
      <c r="D422" t="s">
        <v>5725</v>
      </c>
      <c r="E422" t="s">
        <v>5726</v>
      </c>
      <c r="F422" t="s">
        <v>5727</v>
      </c>
      <c r="G422" t="s">
        <v>5728</v>
      </c>
      <c r="H422" t="s">
        <v>5729</v>
      </c>
      <c r="I422" t="s">
        <v>989</v>
      </c>
      <c r="J422" t="s">
        <v>1874</v>
      </c>
      <c r="K422">
        <v>7834</v>
      </c>
      <c r="L422" t="s">
        <v>5730</v>
      </c>
      <c r="M422" t="s">
        <v>5731</v>
      </c>
      <c r="N422" t="s">
        <v>5732</v>
      </c>
      <c r="O422" t="str">
        <f>LEFT(Table32[[#This Row],[phone2]],3)</f>
        <v>973</v>
      </c>
      <c r="P422" t="str">
        <f>CONCATENATE(Table32[[#This Row],[first_name]],"  ",Table32[[#This Row],[last_name]])</f>
        <v>Catarina  Gleich</v>
      </c>
      <c r="Q422">
        <f>LEN(Table32[[#This Row],[email]])</f>
        <v>12</v>
      </c>
      <c r="R422" t="e">
        <f>FIND("@",Table32[[#This Row],[email]],1)</f>
        <v>#VALUE!</v>
      </c>
      <c r="S422" t="e">
        <f t="shared" si="6"/>
        <v>#VALUE!</v>
      </c>
      <c r="T422" t="e">
        <f>RIGHT(Table32[[#This Row],[email]],Table32[[#This Row],[Dom len]])</f>
        <v>#VALUE!</v>
      </c>
    </row>
    <row r="423" spans="3:20" hidden="1" x14ac:dyDescent="0.45">
      <c r="C423" t="s">
        <v>5734</v>
      </c>
      <c r="D423" t="s">
        <v>5735</v>
      </c>
      <c r="E423" t="s">
        <v>5736</v>
      </c>
      <c r="F423" t="s">
        <v>5737</v>
      </c>
      <c r="G423" t="s">
        <v>5738</v>
      </c>
      <c r="H423" t="s">
        <v>3115</v>
      </c>
      <c r="I423" t="s">
        <v>3115</v>
      </c>
      <c r="J423" t="s">
        <v>2478</v>
      </c>
      <c r="K423">
        <v>80216</v>
      </c>
      <c r="L423" t="s">
        <v>5739</v>
      </c>
      <c r="M423" t="s">
        <v>5740</v>
      </c>
      <c r="N423" t="s">
        <v>5741</v>
      </c>
      <c r="O423" t="str">
        <f>LEFT(Table32[[#This Row],[phone2]],3)</f>
        <v>303</v>
      </c>
      <c r="P423" t="str">
        <f>CONCATENATE(Table32[[#This Row],[first_name]],"  ",Table32[[#This Row],[last_name]])</f>
        <v>Virgie  Kiel</v>
      </c>
      <c r="Q423">
        <f>LEN(Table32[[#This Row],[email]])</f>
        <v>12</v>
      </c>
      <c r="R423" t="e">
        <f>FIND("@",Table32[[#This Row],[email]],1)</f>
        <v>#VALUE!</v>
      </c>
      <c r="S423" t="e">
        <f t="shared" si="6"/>
        <v>#VALUE!</v>
      </c>
      <c r="T423" t="e">
        <f>RIGHT(Table32[[#This Row],[email]],Table32[[#This Row],[Dom len]])</f>
        <v>#VALUE!</v>
      </c>
    </row>
    <row r="424" spans="3:20" x14ac:dyDescent="0.45">
      <c r="C424" t="s">
        <v>5743</v>
      </c>
      <c r="D424" t="s">
        <v>5744</v>
      </c>
      <c r="E424" t="s">
        <v>5745</v>
      </c>
      <c r="F424" t="s">
        <v>5746</v>
      </c>
      <c r="G424" t="s">
        <v>5747</v>
      </c>
      <c r="H424" t="s">
        <v>5748</v>
      </c>
      <c r="I424" t="s">
        <v>2811</v>
      </c>
      <c r="J424">
        <v>23608</v>
      </c>
      <c r="K424" t="s">
        <v>5749</v>
      </c>
      <c r="L424" t="s">
        <v>5750</v>
      </c>
      <c r="M424" t="s">
        <v>5751</v>
      </c>
      <c r="N424" t="s">
        <v>5752</v>
      </c>
      <c r="O424" t="str">
        <f>LEFT(Table32[[#This Row],[phone2]],3)</f>
        <v>757</v>
      </c>
      <c r="P424" t="str">
        <f>CONCATENATE(Table32[[#This Row],[first_name]],"  ",Table32[[#This Row],[last_name]])</f>
        <v>Jolene  Ostolaza</v>
      </c>
      <c r="Q424">
        <f>LEN(Table32[[#This Row],[email]])</f>
        <v>16</v>
      </c>
      <c r="R424">
        <f>FIND("@",Table32[[#This Row],[email]],1)</f>
        <v>7</v>
      </c>
      <c r="S424">
        <f t="shared" si="6"/>
        <v>9</v>
      </c>
      <c r="T424" t="str">
        <f>RIGHT(Table32[[#This Row],[email]],Table32[[#This Row],[Dom len]])</f>
        <v>yahoo.com</v>
      </c>
    </row>
    <row r="425" spans="3:20" x14ac:dyDescent="0.45">
      <c r="C425" t="s">
        <v>5753</v>
      </c>
      <c r="D425" t="s">
        <v>5754</v>
      </c>
      <c r="E425" t="s">
        <v>5755</v>
      </c>
      <c r="F425" t="s">
        <v>5756</v>
      </c>
      <c r="G425" t="s">
        <v>2009</v>
      </c>
      <c r="H425" t="s">
        <v>2010</v>
      </c>
      <c r="I425" t="s">
        <v>2011</v>
      </c>
      <c r="J425">
        <v>85012</v>
      </c>
      <c r="K425" t="s">
        <v>5757</v>
      </c>
      <c r="L425" t="s">
        <v>5758</v>
      </c>
      <c r="M425" t="s">
        <v>5759</v>
      </c>
      <c r="N425" t="s">
        <v>5760</v>
      </c>
      <c r="O425" t="str">
        <f>LEFT(Table32[[#This Row],[phone2]],3)</f>
        <v>602</v>
      </c>
      <c r="P425" t="str">
        <f>CONCATENATE(Table32[[#This Row],[first_name]],"  ",Table32[[#This Row],[last_name]])</f>
        <v>Keneth  Borgman</v>
      </c>
      <c r="Q425">
        <f>LEN(Table32[[#This Row],[email]])</f>
        <v>16</v>
      </c>
      <c r="R425">
        <f>FIND("@",Table32[[#This Row],[email]],1)</f>
        <v>7</v>
      </c>
      <c r="S425">
        <f t="shared" si="6"/>
        <v>9</v>
      </c>
      <c r="T425" t="str">
        <f>RIGHT(Table32[[#This Row],[email]],Table32[[#This Row],[Dom len]])</f>
        <v>yahoo.com</v>
      </c>
    </row>
    <row r="426" spans="3:20" x14ac:dyDescent="0.45">
      <c r="C426" t="s">
        <v>5761</v>
      </c>
      <c r="D426" t="s">
        <v>5762</v>
      </c>
      <c r="E426" t="s">
        <v>5763</v>
      </c>
      <c r="F426" t="s">
        <v>5764</v>
      </c>
      <c r="G426" t="s">
        <v>2285</v>
      </c>
      <c r="H426" t="s">
        <v>2286</v>
      </c>
      <c r="I426" t="s">
        <v>2287</v>
      </c>
      <c r="J426">
        <v>33155</v>
      </c>
      <c r="K426" t="s">
        <v>5765</v>
      </c>
      <c r="L426" t="s">
        <v>5766</v>
      </c>
      <c r="M426" t="s">
        <v>5767</v>
      </c>
      <c r="N426" t="s">
        <v>5768</v>
      </c>
      <c r="O426" t="str">
        <f>LEFT(Table32[[#This Row],[phone2]],3)</f>
        <v>305</v>
      </c>
      <c r="P426" t="str">
        <f>CONCATENATE(Table32[[#This Row],[first_name]],"  ",Table32[[#This Row],[last_name]])</f>
        <v>Rikki  Nayar</v>
      </c>
      <c r="Q426">
        <f>LEN(Table32[[#This Row],[email]])</f>
        <v>15</v>
      </c>
      <c r="R426">
        <f>FIND("@",Table32[[#This Row],[email]],1)</f>
        <v>6</v>
      </c>
      <c r="S426">
        <f t="shared" si="6"/>
        <v>9</v>
      </c>
      <c r="T426" t="str">
        <f>RIGHT(Table32[[#This Row],[email]],Table32[[#This Row],[Dom len]])</f>
        <v>nayar.com</v>
      </c>
    </row>
    <row r="427" spans="3:20" x14ac:dyDescent="0.45">
      <c r="C427" t="s">
        <v>5769</v>
      </c>
      <c r="D427" t="s">
        <v>5770</v>
      </c>
      <c r="E427" t="s">
        <v>5771</v>
      </c>
      <c r="F427" t="s">
        <v>5772</v>
      </c>
      <c r="G427" t="s">
        <v>2009</v>
      </c>
      <c r="H427" t="s">
        <v>2010</v>
      </c>
      <c r="I427" t="s">
        <v>2011</v>
      </c>
      <c r="J427">
        <v>85013</v>
      </c>
      <c r="K427" t="s">
        <v>5773</v>
      </c>
      <c r="L427" t="s">
        <v>5774</v>
      </c>
      <c r="M427" t="s">
        <v>5775</v>
      </c>
      <c r="N427" t="s">
        <v>5776</v>
      </c>
      <c r="O427" t="str">
        <f>LEFT(Table32[[#This Row],[phone2]],3)</f>
        <v>602</v>
      </c>
      <c r="P427" t="str">
        <f>CONCATENATE(Table32[[#This Row],[first_name]],"  ",Table32[[#This Row],[last_name]])</f>
        <v>Elke  Sengbusch</v>
      </c>
      <c r="Q427">
        <f>LEN(Table32[[#This Row],[email]])</f>
        <v>24</v>
      </c>
      <c r="R427">
        <f>FIND("@",Table32[[#This Row],[email]],1)</f>
        <v>15</v>
      </c>
      <c r="S427">
        <f t="shared" si="6"/>
        <v>9</v>
      </c>
      <c r="T427" t="str">
        <f>RIGHT(Table32[[#This Row],[email]],Table32[[#This Row],[Dom len]])</f>
        <v>yahoo.com</v>
      </c>
    </row>
    <row r="428" spans="3:20" hidden="1" x14ac:dyDescent="0.45">
      <c r="C428" t="s">
        <v>3464</v>
      </c>
      <c r="D428" t="s">
        <v>5777</v>
      </c>
      <c r="E428" t="s">
        <v>5778</v>
      </c>
      <c r="F428" t="s">
        <v>5779</v>
      </c>
      <c r="G428" t="s">
        <v>5780</v>
      </c>
      <c r="H428" t="s">
        <v>5781</v>
      </c>
      <c r="I428" t="s">
        <v>5782</v>
      </c>
      <c r="J428" t="s">
        <v>2287</v>
      </c>
      <c r="K428">
        <v>32759</v>
      </c>
      <c r="L428" t="s">
        <v>5783</v>
      </c>
      <c r="M428" t="s">
        <v>5784</v>
      </c>
      <c r="N428" t="s">
        <v>5785</v>
      </c>
      <c r="O428" t="str">
        <f>LEFT(Table32[[#This Row],[phone2]],3)</f>
        <v>386</v>
      </c>
      <c r="P428" t="str">
        <f>CONCATENATE(Table32[[#This Row],[first_name]],"  ",Table32[[#This Row],[last_name]])</f>
        <v>Hoa  Sarao</v>
      </c>
      <c r="Q428">
        <f>LEN(Table32[[#This Row],[email]])</f>
        <v>12</v>
      </c>
      <c r="R428" t="e">
        <f>FIND("@",Table32[[#This Row],[email]],1)</f>
        <v>#VALUE!</v>
      </c>
      <c r="S428" t="e">
        <f t="shared" si="6"/>
        <v>#VALUE!</v>
      </c>
      <c r="T428" t="e">
        <f>RIGHT(Table32[[#This Row],[email]],Table32[[#This Row],[Dom len]])</f>
        <v>#VALUE!</v>
      </c>
    </row>
    <row r="429" spans="3:20" x14ac:dyDescent="0.45">
      <c r="C429" t="s">
        <v>5787</v>
      </c>
      <c r="D429" t="s">
        <v>5788</v>
      </c>
      <c r="E429" t="s">
        <v>5789</v>
      </c>
      <c r="F429" t="s">
        <v>5790</v>
      </c>
      <c r="G429" t="s">
        <v>2540</v>
      </c>
      <c r="H429" t="s">
        <v>2540</v>
      </c>
      <c r="I429" t="s">
        <v>1924</v>
      </c>
      <c r="J429">
        <v>94105</v>
      </c>
      <c r="K429" t="s">
        <v>5791</v>
      </c>
      <c r="L429" t="s">
        <v>5792</v>
      </c>
      <c r="M429" t="s">
        <v>5793</v>
      </c>
      <c r="N429" t="s">
        <v>5794</v>
      </c>
      <c r="O429" t="str">
        <f>LEFT(Table32[[#This Row],[phone2]],3)</f>
        <v>415</v>
      </c>
      <c r="P429" t="str">
        <f>CONCATENATE(Table32[[#This Row],[first_name]],"  ",Table32[[#This Row],[last_name]])</f>
        <v>Trinidad  Mcrae</v>
      </c>
      <c r="Q429">
        <f>LEN(Table32[[#This Row],[email]])</f>
        <v>24</v>
      </c>
      <c r="R429">
        <f>FIND("@",Table32[[#This Row],[email]],1)</f>
        <v>15</v>
      </c>
      <c r="S429">
        <f t="shared" si="6"/>
        <v>9</v>
      </c>
      <c r="T429" t="str">
        <f>RIGHT(Table32[[#This Row],[email]],Table32[[#This Row],[Dom len]])</f>
        <v>yahoo.com</v>
      </c>
    </row>
    <row r="430" spans="3:20" hidden="1" x14ac:dyDescent="0.45">
      <c r="C430" t="s">
        <v>5795</v>
      </c>
      <c r="D430" t="s">
        <v>5796</v>
      </c>
      <c r="E430" t="s">
        <v>5797</v>
      </c>
      <c r="F430" t="s">
        <v>5798</v>
      </c>
      <c r="G430" t="s">
        <v>5799</v>
      </c>
      <c r="H430" t="s">
        <v>3940</v>
      </c>
      <c r="I430" t="s">
        <v>3940</v>
      </c>
      <c r="J430" t="s">
        <v>1924</v>
      </c>
      <c r="K430">
        <v>92110</v>
      </c>
      <c r="L430" t="s">
        <v>5800</v>
      </c>
      <c r="M430" t="s">
        <v>5801</v>
      </c>
      <c r="N430" t="s">
        <v>5802</v>
      </c>
      <c r="O430" t="str">
        <f>LEFT(Table32[[#This Row],[phone2]],3)</f>
        <v>858</v>
      </c>
      <c r="P430" t="str">
        <f>CONCATENATE(Table32[[#This Row],[first_name]],"  ",Table32[[#This Row],[last_name]])</f>
        <v>Mari  Lueckenbach</v>
      </c>
      <c r="Q430">
        <f>LEN(Table32[[#This Row],[email]])</f>
        <v>12</v>
      </c>
      <c r="R430" t="e">
        <f>FIND("@",Table32[[#This Row],[email]],1)</f>
        <v>#VALUE!</v>
      </c>
      <c r="S430" t="e">
        <f t="shared" si="6"/>
        <v>#VALUE!</v>
      </c>
      <c r="T430" t="e">
        <f>RIGHT(Table32[[#This Row],[email]],Table32[[#This Row],[Dom len]])</f>
        <v>#VALUE!</v>
      </c>
    </row>
    <row r="431" spans="3:20" x14ac:dyDescent="0.45">
      <c r="C431" t="s">
        <v>5804</v>
      </c>
      <c r="D431" t="s">
        <v>5805</v>
      </c>
      <c r="E431" t="s">
        <v>5806</v>
      </c>
      <c r="F431" t="s">
        <v>5807</v>
      </c>
      <c r="G431" t="s">
        <v>3641</v>
      </c>
      <c r="H431" t="s">
        <v>3642</v>
      </c>
      <c r="I431" t="s">
        <v>1874</v>
      </c>
      <c r="J431">
        <v>7306</v>
      </c>
      <c r="K431" t="s">
        <v>5808</v>
      </c>
      <c r="L431" t="s">
        <v>5809</v>
      </c>
      <c r="M431" t="s">
        <v>5810</v>
      </c>
      <c r="N431" t="s">
        <v>5811</v>
      </c>
      <c r="O431" t="str">
        <f>LEFT(Table32[[#This Row],[phone2]],3)</f>
        <v>201</v>
      </c>
      <c r="P431" t="str">
        <f>CONCATENATE(Table32[[#This Row],[first_name]],"  ",Table32[[#This Row],[last_name]])</f>
        <v>Selma  Husser</v>
      </c>
      <c r="Q431">
        <f>LEN(Table32[[#This Row],[email]])</f>
        <v>20</v>
      </c>
      <c r="R431">
        <f>FIND("@",Table32[[#This Row],[email]],1)</f>
        <v>13</v>
      </c>
      <c r="S431">
        <f t="shared" si="6"/>
        <v>7</v>
      </c>
      <c r="T431" t="str">
        <f>RIGHT(Table32[[#This Row],[email]],Table32[[#This Row],[Dom len]])</f>
        <v>cox.net</v>
      </c>
    </row>
    <row r="432" spans="3:20" x14ac:dyDescent="0.45">
      <c r="C432" t="s">
        <v>5812</v>
      </c>
      <c r="D432" t="s">
        <v>5813</v>
      </c>
      <c r="E432" t="s">
        <v>5814</v>
      </c>
      <c r="F432" t="s">
        <v>5815</v>
      </c>
      <c r="G432" t="s">
        <v>3031</v>
      </c>
      <c r="H432" t="s">
        <v>3031</v>
      </c>
      <c r="I432" t="s">
        <v>1924</v>
      </c>
      <c r="J432">
        <v>92410</v>
      </c>
      <c r="K432" t="s">
        <v>5816</v>
      </c>
      <c r="L432" t="s">
        <v>5817</v>
      </c>
      <c r="M432" t="s">
        <v>5818</v>
      </c>
      <c r="N432" t="s">
        <v>5819</v>
      </c>
      <c r="O432" t="str">
        <f>LEFT(Table32[[#This Row],[phone2]],3)</f>
        <v>909</v>
      </c>
      <c r="P432" t="str">
        <f>CONCATENATE(Table32[[#This Row],[first_name]],"  ",Table32[[#This Row],[last_name]])</f>
        <v>Antione  Onofrio</v>
      </c>
      <c r="Q432">
        <f>LEN(Table32[[#This Row],[email]])</f>
        <v>20</v>
      </c>
      <c r="R432">
        <f>FIND("@",Table32[[#This Row],[email]],1)</f>
        <v>9</v>
      </c>
      <c r="S432">
        <f t="shared" si="6"/>
        <v>11</v>
      </c>
      <c r="T432" t="str">
        <f>RIGHT(Table32[[#This Row],[email]],Table32[[#This Row],[Dom len]])</f>
        <v>onofrio.com</v>
      </c>
    </row>
    <row r="433" spans="3:20" x14ac:dyDescent="0.45">
      <c r="C433" t="s">
        <v>5820</v>
      </c>
      <c r="D433" t="s">
        <v>5821</v>
      </c>
      <c r="E433" t="s">
        <v>5822</v>
      </c>
      <c r="F433" t="s">
        <v>5823</v>
      </c>
      <c r="G433" t="s">
        <v>5824</v>
      </c>
      <c r="H433" t="s">
        <v>2099</v>
      </c>
      <c r="I433" t="s">
        <v>2317</v>
      </c>
      <c r="J433">
        <v>2138</v>
      </c>
      <c r="K433" t="s">
        <v>5825</v>
      </c>
      <c r="L433" t="s">
        <v>5826</v>
      </c>
      <c r="M433" t="s">
        <v>5827</v>
      </c>
      <c r="N433" t="s">
        <v>5828</v>
      </c>
      <c r="O433" t="str">
        <f>LEFT(Table32[[#This Row],[phone2]],3)</f>
        <v>617</v>
      </c>
      <c r="P433" t="str">
        <f>CONCATENATE(Table32[[#This Row],[first_name]],"  ",Table32[[#This Row],[last_name]])</f>
        <v>Luisa  Jurney</v>
      </c>
      <c r="Q433">
        <f>LEN(Table32[[#This Row],[email]])</f>
        <v>19</v>
      </c>
      <c r="R433">
        <f>FIND("@",Table32[[#This Row],[email]],1)</f>
        <v>8</v>
      </c>
      <c r="S433">
        <f t="shared" si="6"/>
        <v>11</v>
      </c>
      <c r="T433" t="str">
        <f>RIGHT(Table32[[#This Row],[email]],Table32[[#This Row],[Dom len]])</f>
        <v>hotmail.com</v>
      </c>
    </row>
    <row r="434" spans="3:20" hidden="1" x14ac:dyDescent="0.45">
      <c r="C434" t="s">
        <v>5829</v>
      </c>
      <c r="D434" t="s">
        <v>5830</v>
      </c>
      <c r="E434" t="s">
        <v>5831</v>
      </c>
      <c r="F434" t="s">
        <v>5832</v>
      </c>
      <c r="G434" t="s">
        <v>5833</v>
      </c>
      <c r="H434" t="s">
        <v>3939</v>
      </c>
      <c r="I434" t="s">
        <v>3940</v>
      </c>
      <c r="J434" t="s">
        <v>1924</v>
      </c>
      <c r="K434">
        <v>92025</v>
      </c>
      <c r="L434" t="s">
        <v>5834</v>
      </c>
      <c r="M434" t="s">
        <v>5835</v>
      </c>
      <c r="N434" t="s">
        <v>5836</v>
      </c>
      <c r="O434" t="str">
        <f>LEFT(Table32[[#This Row],[phone2]],3)</f>
        <v>760</v>
      </c>
      <c r="P434" t="str">
        <f>CONCATENATE(Table32[[#This Row],[first_name]],"  ",Table32[[#This Row],[last_name]])</f>
        <v>Clorinda  Heimann</v>
      </c>
      <c r="Q434">
        <f>LEN(Table32[[#This Row],[email]])</f>
        <v>12</v>
      </c>
      <c r="R434" t="e">
        <f>FIND("@",Table32[[#This Row],[email]],1)</f>
        <v>#VALUE!</v>
      </c>
      <c r="S434" t="e">
        <f t="shared" si="6"/>
        <v>#VALUE!</v>
      </c>
      <c r="T434" t="e">
        <f>RIGHT(Table32[[#This Row],[email]],Table32[[#This Row],[Dom len]])</f>
        <v>#VALUE!</v>
      </c>
    </row>
    <row r="435" spans="3:20" x14ac:dyDescent="0.45">
      <c r="C435" t="s">
        <v>5838</v>
      </c>
      <c r="D435" t="s">
        <v>5839</v>
      </c>
      <c r="E435" t="s">
        <v>5840</v>
      </c>
      <c r="F435" t="s">
        <v>5841</v>
      </c>
      <c r="G435" t="s">
        <v>2695</v>
      </c>
      <c r="H435" t="s">
        <v>1978</v>
      </c>
      <c r="I435" t="s">
        <v>1924</v>
      </c>
      <c r="J435">
        <v>90248</v>
      </c>
      <c r="K435" t="s">
        <v>5842</v>
      </c>
      <c r="L435" t="s">
        <v>5843</v>
      </c>
      <c r="M435" t="s">
        <v>5844</v>
      </c>
      <c r="N435" t="s">
        <v>5845</v>
      </c>
      <c r="O435" t="str">
        <f>LEFT(Table32[[#This Row],[phone2]],3)</f>
        <v>310</v>
      </c>
      <c r="P435" t="str">
        <f>CONCATENATE(Table32[[#This Row],[first_name]],"  ",Table32[[#This Row],[last_name]])</f>
        <v>Dick  Wenzinger</v>
      </c>
      <c r="Q435">
        <f>LEN(Table32[[#This Row],[email]])</f>
        <v>14</v>
      </c>
      <c r="R435">
        <f>FIND("@",Table32[[#This Row],[email]],1)</f>
        <v>5</v>
      </c>
      <c r="S435">
        <f t="shared" si="6"/>
        <v>9</v>
      </c>
      <c r="T435" t="str">
        <f>RIGHT(Table32[[#This Row],[email]],Table32[[#This Row],[Dom len]])</f>
        <v>yahoo.com</v>
      </c>
    </row>
    <row r="436" spans="3:20" x14ac:dyDescent="0.45">
      <c r="C436" t="s">
        <v>5846</v>
      </c>
      <c r="D436" t="s">
        <v>5847</v>
      </c>
      <c r="E436" t="s">
        <v>5848</v>
      </c>
      <c r="F436" t="s">
        <v>5849</v>
      </c>
      <c r="G436" t="s">
        <v>5850</v>
      </c>
      <c r="H436" t="s">
        <v>5851</v>
      </c>
      <c r="I436" t="s">
        <v>1958</v>
      </c>
      <c r="J436">
        <v>17110</v>
      </c>
      <c r="K436" t="s">
        <v>5852</v>
      </c>
      <c r="L436" t="s">
        <v>5853</v>
      </c>
      <c r="M436" t="s">
        <v>5854</v>
      </c>
      <c r="N436" t="s">
        <v>5855</v>
      </c>
      <c r="O436" t="str">
        <f>LEFT(Table32[[#This Row],[phone2]],3)</f>
        <v>717</v>
      </c>
      <c r="P436" t="str">
        <f>CONCATENATE(Table32[[#This Row],[first_name]],"  ",Table32[[#This Row],[last_name]])</f>
        <v>Ahmed  Angalich</v>
      </c>
      <c r="Q436">
        <f>LEN(Table32[[#This Row],[email]])</f>
        <v>27</v>
      </c>
      <c r="R436">
        <f>FIND("@",Table32[[#This Row],[email]],1)</f>
        <v>15</v>
      </c>
      <c r="S436">
        <f t="shared" si="6"/>
        <v>12</v>
      </c>
      <c r="T436" t="str">
        <f>RIGHT(Table32[[#This Row],[email]],Table32[[#This Row],[Dom len]])</f>
        <v>angalich.com</v>
      </c>
    </row>
    <row r="437" spans="3:20" x14ac:dyDescent="0.45">
      <c r="C437" t="s">
        <v>5856</v>
      </c>
      <c r="D437" t="s">
        <v>5857</v>
      </c>
      <c r="E437" t="s">
        <v>5858</v>
      </c>
      <c r="F437" t="s">
        <v>5859</v>
      </c>
      <c r="G437" t="s">
        <v>5860</v>
      </c>
      <c r="H437" t="s">
        <v>2010</v>
      </c>
      <c r="I437" t="s">
        <v>2011</v>
      </c>
      <c r="J437">
        <v>85204</v>
      </c>
      <c r="K437" t="s">
        <v>5861</v>
      </c>
      <c r="L437" t="s">
        <v>5862</v>
      </c>
      <c r="M437" t="s">
        <v>5863</v>
      </c>
      <c r="N437" t="s">
        <v>5864</v>
      </c>
      <c r="O437" t="str">
        <f>LEFT(Table32[[#This Row],[phone2]],3)</f>
        <v>480</v>
      </c>
      <c r="P437" t="str">
        <f>CONCATENATE(Table32[[#This Row],[first_name]],"  ",Table32[[#This Row],[last_name]])</f>
        <v>Iluminada  Ohms</v>
      </c>
      <c r="Q437">
        <f>LEN(Table32[[#This Row],[email]])</f>
        <v>24</v>
      </c>
      <c r="R437">
        <f>FIND("@",Table32[[#This Row],[email]],1)</f>
        <v>15</v>
      </c>
      <c r="S437">
        <f t="shared" si="6"/>
        <v>9</v>
      </c>
      <c r="T437" t="str">
        <f>RIGHT(Table32[[#This Row],[email]],Table32[[#This Row],[Dom len]])</f>
        <v>yahoo.com</v>
      </c>
    </row>
    <row r="438" spans="3:20" x14ac:dyDescent="0.45">
      <c r="C438" t="s">
        <v>5865</v>
      </c>
      <c r="D438" t="s">
        <v>5866</v>
      </c>
      <c r="E438" t="s">
        <v>5867</v>
      </c>
      <c r="F438" t="s">
        <v>5868</v>
      </c>
      <c r="G438" t="s">
        <v>5869</v>
      </c>
      <c r="H438" t="s">
        <v>5870</v>
      </c>
      <c r="I438" t="s">
        <v>2287</v>
      </c>
      <c r="J438">
        <v>33461</v>
      </c>
      <c r="K438" t="s">
        <v>5871</v>
      </c>
      <c r="L438" t="s">
        <v>5872</v>
      </c>
      <c r="M438" t="s">
        <v>5873</v>
      </c>
      <c r="N438" t="s">
        <v>5874</v>
      </c>
      <c r="O438" t="str">
        <f>LEFT(Table32[[#This Row],[phone2]],3)</f>
        <v>561</v>
      </c>
      <c r="P438" t="str">
        <f>CONCATENATE(Table32[[#This Row],[first_name]],"  ",Table32[[#This Row],[last_name]])</f>
        <v>Joanna  Leinenbach</v>
      </c>
      <c r="Q438">
        <f>LEN(Table32[[#This Row],[email]])</f>
        <v>29</v>
      </c>
      <c r="R438">
        <f>FIND("@",Table32[[#This Row],[email]],1)</f>
        <v>18</v>
      </c>
      <c r="S438">
        <f t="shared" si="6"/>
        <v>11</v>
      </c>
      <c r="T438" t="str">
        <f>RIGHT(Table32[[#This Row],[email]],Table32[[#This Row],[Dom len]])</f>
        <v>hotmail.com</v>
      </c>
    </row>
    <row r="439" spans="3:20" hidden="1" x14ac:dyDescent="0.45">
      <c r="C439" t="s">
        <v>5875</v>
      </c>
      <c r="D439" t="s">
        <v>5876</v>
      </c>
      <c r="E439" t="s">
        <v>5877</v>
      </c>
      <c r="F439" t="s">
        <v>5878</v>
      </c>
      <c r="G439" t="s">
        <v>5879</v>
      </c>
      <c r="H439" t="s">
        <v>3227</v>
      </c>
      <c r="I439" t="s">
        <v>3228</v>
      </c>
      <c r="J439" t="s">
        <v>2023</v>
      </c>
      <c r="K439">
        <v>37211</v>
      </c>
      <c r="L439" t="s">
        <v>5880</v>
      </c>
      <c r="M439" t="s">
        <v>5881</v>
      </c>
      <c r="N439" t="s">
        <v>5882</v>
      </c>
      <c r="O439" t="str">
        <f>LEFT(Table32[[#This Row],[phone2]],3)</f>
        <v>615</v>
      </c>
      <c r="P439" t="str">
        <f>CONCATENATE(Table32[[#This Row],[first_name]],"  ",Table32[[#This Row],[last_name]])</f>
        <v>Caprice  Suell</v>
      </c>
      <c r="Q439">
        <f>LEN(Table32[[#This Row],[email]])</f>
        <v>12</v>
      </c>
      <c r="R439" t="e">
        <f>FIND("@",Table32[[#This Row],[email]],1)</f>
        <v>#VALUE!</v>
      </c>
      <c r="S439" t="e">
        <f t="shared" si="6"/>
        <v>#VALUE!</v>
      </c>
      <c r="T439" t="e">
        <f>RIGHT(Table32[[#This Row],[email]],Table32[[#This Row],[Dom len]])</f>
        <v>#VALUE!</v>
      </c>
    </row>
    <row r="440" spans="3:20" x14ac:dyDescent="0.45">
      <c r="C440" t="s">
        <v>5884</v>
      </c>
      <c r="D440" t="s">
        <v>5885</v>
      </c>
      <c r="E440" t="s">
        <v>5886</v>
      </c>
      <c r="F440" t="s">
        <v>5887</v>
      </c>
      <c r="G440" t="s">
        <v>3717</v>
      </c>
      <c r="H440" t="s">
        <v>5888</v>
      </c>
      <c r="I440" t="s">
        <v>5889</v>
      </c>
      <c r="J440">
        <v>41005</v>
      </c>
      <c r="K440" t="s">
        <v>5890</v>
      </c>
      <c r="L440" t="s">
        <v>5891</v>
      </c>
      <c r="M440" t="s">
        <v>5892</v>
      </c>
      <c r="N440" t="s">
        <v>5893</v>
      </c>
      <c r="O440" t="str">
        <f>LEFT(Table32[[#This Row],[phone2]],3)</f>
        <v>859</v>
      </c>
      <c r="P440" t="str">
        <f>CONCATENATE(Table32[[#This Row],[first_name]],"  ",Table32[[#This Row],[last_name]])</f>
        <v>Stephane  Myricks</v>
      </c>
      <c r="Q440">
        <f>LEN(Table32[[#This Row],[email]])</f>
        <v>24</v>
      </c>
      <c r="R440">
        <f>FIND("@",Table32[[#This Row],[email]],1)</f>
        <v>17</v>
      </c>
      <c r="S440">
        <f t="shared" si="6"/>
        <v>7</v>
      </c>
      <c r="T440" t="str">
        <f>RIGHT(Table32[[#This Row],[email]],Table32[[#This Row],[Dom len]])</f>
        <v>cox.net</v>
      </c>
    </row>
    <row r="441" spans="3:20" x14ac:dyDescent="0.45">
      <c r="C441" t="s">
        <v>5263</v>
      </c>
      <c r="D441" t="s">
        <v>5894</v>
      </c>
      <c r="E441" t="s">
        <v>5895</v>
      </c>
      <c r="F441" t="s">
        <v>5896</v>
      </c>
      <c r="G441" t="s">
        <v>5897</v>
      </c>
      <c r="H441" t="s">
        <v>5111</v>
      </c>
      <c r="I441" t="s">
        <v>1862</v>
      </c>
      <c r="J441">
        <v>48160</v>
      </c>
      <c r="K441" t="s">
        <v>5898</v>
      </c>
      <c r="L441" t="s">
        <v>5899</v>
      </c>
      <c r="M441" t="s">
        <v>5900</v>
      </c>
      <c r="N441" t="s">
        <v>5901</v>
      </c>
      <c r="O441" t="str">
        <f>LEFT(Table32[[#This Row],[phone2]],3)</f>
        <v>734</v>
      </c>
      <c r="P441" t="str">
        <f>CONCATENATE(Table32[[#This Row],[first_name]],"  ",Table32[[#This Row],[last_name]])</f>
        <v>Quentin  Swayze</v>
      </c>
      <c r="Q441">
        <f>LEN(Table32[[#This Row],[email]])</f>
        <v>24</v>
      </c>
      <c r="R441">
        <f>FIND("@",Table32[[#This Row],[email]],1)</f>
        <v>15</v>
      </c>
      <c r="S441">
        <f t="shared" si="6"/>
        <v>9</v>
      </c>
      <c r="T441" t="str">
        <f>RIGHT(Table32[[#This Row],[email]],Table32[[#This Row],[Dom len]])</f>
        <v>yahoo.com</v>
      </c>
    </row>
    <row r="442" spans="3:20" x14ac:dyDescent="0.45">
      <c r="C442" t="s">
        <v>5902</v>
      </c>
      <c r="D442" t="s">
        <v>5903</v>
      </c>
      <c r="E442" t="s">
        <v>5904</v>
      </c>
      <c r="F442" t="s">
        <v>5905</v>
      </c>
      <c r="G442" t="s">
        <v>2148</v>
      </c>
      <c r="H442" t="s">
        <v>986</v>
      </c>
      <c r="I442" t="s">
        <v>2000</v>
      </c>
      <c r="J442">
        <v>77301</v>
      </c>
      <c r="K442" t="s">
        <v>5906</v>
      </c>
      <c r="L442" t="s">
        <v>5907</v>
      </c>
      <c r="M442" t="s">
        <v>5908</v>
      </c>
      <c r="N442" t="s">
        <v>5909</v>
      </c>
      <c r="O442" t="str">
        <f>LEFT(Table32[[#This Row],[phone2]],3)</f>
        <v>936</v>
      </c>
      <c r="P442" t="str">
        <f>CONCATENATE(Table32[[#This Row],[first_name]],"  ",Table32[[#This Row],[last_name]])</f>
        <v>Annmarie  Castros</v>
      </c>
      <c r="Q442">
        <f>LEN(Table32[[#This Row],[email]])</f>
        <v>26</v>
      </c>
      <c r="R442">
        <f>FIND("@",Table32[[#This Row],[email]],1)</f>
        <v>17</v>
      </c>
      <c r="S442">
        <f t="shared" si="6"/>
        <v>9</v>
      </c>
      <c r="T442" t="str">
        <f>RIGHT(Table32[[#This Row],[email]],Table32[[#This Row],[Dom len]])</f>
        <v>gmail.com</v>
      </c>
    </row>
    <row r="443" spans="3:20" x14ac:dyDescent="0.45">
      <c r="C443" t="s">
        <v>5910</v>
      </c>
      <c r="D443" t="s">
        <v>5911</v>
      </c>
      <c r="E443" t="s">
        <v>5912</v>
      </c>
      <c r="F443" t="s">
        <v>5913</v>
      </c>
      <c r="G443" t="s">
        <v>5914</v>
      </c>
      <c r="H443" t="s">
        <v>2949</v>
      </c>
      <c r="I443" t="s">
        <v>1874</v>
      </c>
      <c r="J443">
        <v>7011</v>
      </c>
      <c r="K443" t="s">
        <v>5915</v>
      </c>
      <c r="L443" t="s">
        <v>5916</v>
      </c>
      <c r="M443" t="s">
        <v>5917</v>
      </c>
      <c r="N443" t="s">
        <v>5918</v>
      </c>
      <c r="O443" t="str">
        <f>LEFT(Table32[[#This Row],[phone2]],3)</f>
        <v>973</v>
      </c>
      <c r="P443" t="str">
        <f>CONCATENATE(Table32[[#This Row],[first_name]],"  ",Table32[[#This Row],[last_name]])</f>
        <v>Shonda  Greenbush</v>
      </c>
      <c r="Q443">
        <f>LEN(Table32[[#This Row],[email]])</f>
        <v>24</v>
      </c>
      <c r="R443">
        <f>FIND("@",Table32[[#This Row],[email]],1)</f>
        <v>17</v>
      </c>
      <c r="S443">
        <f t="shared" si="6"/>
        <v>7</v>
      </c>
      <c r="T443" t="str">
        <f>RIGHT(Table32[[#This Row],[email]],Table32[[#This Row],[Dom len]])</f>
        <v>cox.net</v>
      </c>
    </row>
    <row r="444" spans="3:20" hidden="1" x14ac:dyDescent="0.45">
      <c r="C444" t="s">
        <v>5919</v>
      </c>
      <c r="D444" t="s">
        <v>5920</v>
      </c>
      <c r="E444" t="s">
        <v>5921</v>
      </c>
      <c r="F444" t="s">
        <v>5922</v>
      </c>
      <c r="G444" t="s">
        <v>5923</v>
      </c>
      <c r="H444" t="s">
        <v>5924</v>
      </c>
      <c r="I444" t="s">
        <v>3642</v>
      </c>
      <c r="J444" t="s">
        <v>1874</v>
      </c>
      <c r="K444">
        <v>7087</v>
      </c>
      <c r="L444" t="s">
        <v>5925</v>
      </c>
      <c r="M444" t="s">
        <v>5926</v>
      </c>
      <c r="N444" t="s">
        <v>5927</v>
      </c>
      <c r="O444" t="str">
        <f>LEFT(Table32[[#This Row],[phone2]],3)</f>
        <v>201</v>
      </c>
      <c r="P444" t="str">
        <f>CONCATENATE(Table32[[#This Row],[first_name]],"  ",Table32[[#This Row],[last_name]])</f>
        <v>Cecil  Lapage</v>
      </c>
      <c r="Q444">
        <f>LEN(Table32[[#This Row],[email]])</f>
        <v>12</v>
      </c>
      <c r="R444" t="e">
        <f>FIND("@",Table32[[#This Row],[email]],1)</f>
        <v>#VALUE!</v>
      </c>
      <c r="S444" t="e">
        <f t="shared" si="6"/>
        <v>#VALUE!</v>
      </c>
      <c r="T444" t="e">
        <f>RIGHT(Table32[[#This Row],[email]],Table32[[#This Row],[Dom len]])</f>
        <v>#VALUE!</v>
      </c>
    </row>
    <row r="445" spans="3:20" x14ac:dyDescent="0.45">
      <c r="C445" t="s">
        <v>5929</v>
      </c>
      <c r="D445" t="s">
        <v>5930</v>
      </c>
      <c r="E445" t="s">
        <v>5931</v>
      </c>
      <c r="F445" t="s">
        <v>5932</v>
      </c>
      <c r="G445" t="s">
        <v>2285</v>
      </c>
      <c r="H445" t="s">
        <v>2286</v>
      </c>
      <c r="I445" t="s">
        <v>2287</v>
      </c>
      <c r="J445">
        <v>33142</v>
      </c>
      <c r="K445" t="s">
        <v>5933</v>
      </c>
      <c r="L445" t="s">
        <v>5934</v>
      </c>
      <c r="M445" t="s">
        <v>5935</v>
      </c>
      <c r="N445" t="s">
        <v>5936</v>
      </c>
      <c r="O445" t="str">
        <f>LEFT(Table32[[#This Row],[phone2]],3)</f>
        <v>305</v>
      </c>
      <c r="P445" t="str">
        <f>CONCATENATE(Table32[[#This Row],[first_name]],"  ",Table32[[#This Row],[last_name]])</f>
        <v>Jeanice  Claucherty</v>
      </c>
      <c r="Q445">
        <f>LEN(Table32[[#This Row],[email]])</f>
        <v>28</v>
      </c>
      <c r="R445">
        <f>FIND("@",Table32[[#This Row],[email]],1)</f>
        <v>19</v>
      </c>
      <c r="S445">
        <f t="shared" si="6"/>
        <v>9</v>
      </c>
      <c r="T445" t="str">
        <f>RIGHT(Table32[[#This Row],[email]],Table32[[#This Row],[Dom len]])</f>
        <v>yahoo.com</v>
      </c>
    </row>
    <row r="446" spans="3:20" x14ac:dyDescent="0.45">
      <c r="C446" t="s">
        <v>5937</v>
      </c>
      <c r="D446" t="s">
        <v>5938</v>
      </c>
      <c r="E446" t="s">
        <v>5939</v>
      </c>
      <c r="F446" t="s">
        <v>5940</v>
      </c>
      <c r="G446" t="s">
        <v>5941</v>
      </c>
      <c r="H446" t="s">
        <v>3463</v>
      </c>
      <c r="I446" t="s">
        <v>2023</v>
      </c>
      <c r="J446">
        <v>38575</v>
      </c>
      <c r="K446" t="s">
        <v>5942</v>
      </c>
      <c r="L446" t="s">
        <v>5943</v>
      </c>
      <c r="M446" t="s">
        <v>5944</v>
      </c>
      <c r="N446" t="s">
        <v>5945</v>
      </c>
      <c r="O446" t="str">
        <f>LEFT(Table32[[#This Row],[phone2]],3)</f>
        <v>931</v>
      </c>
      <c r="P446" t="str">
        <f>CONCATENATE(Table32[[#This Row],[first_name]],"  ",Table32[[#This Row],[last_name]])</f>
        <v>Josphine  Villanueva</v>
      </c>
      <c r="Q446">
        <f>LEN(Table32[[#This Row],[email]])</f>
        <v>34</v>
      </c>
      <c r="R446">
        <f>FIND("@",Table32[[#This Row],[email]],1)</f>
        <v>20</v>
      </c>
      <c r="S446">
        <f t="shared" si="6"/>
        <v>14</v>
      </c>
      <c r="T446" t="str">
        <f>RIGHT(Table32[[#This Row],[email]],Table32[[#This Row],[Dom len]])</f>
        <v>villanueva.com</v>
      </c>
    </row>
    <row r="447" spans="3:20" x14ac:dyDescent="0.45">
      <c r="C447" t="s">
        <v>792</v>
      </c>
      <c r="D447" t="s">
        <v>5946</v>
      </c>
      <c r="E447" t="s">
        <v>5947</v>
      </c>
      <c r="F447" t="s">
        <v>5948</v>
      </c>
      <c r="G447" t="s">
        <v>5949</v>
      </c>
      <c r="H447" t="s">
        <v>2550</v>
      </c>
      <c r="I447" t="s">
        <v>1924</v>
      </c>
      <c r="J447">
        <v>92705</v>
      </c>
      <c r="K447" t="s">
        <v>5950</v>
      </c>
      <c r="L447" t="s">
        <v>5951</v>
      </c>
      <c r="M447" t="s">
        <v>5952</v>
      </c>
      <c r="N447" t="s">
        <v>5953</v>
      </c>
      <c r="O447" t="str">
        <f>LEFT(Table32[[#This Row],[phone2]],3)</f>
        <v>714</v>
      </c>
      <c r="P447" t="str">
        <f>CONCATENATE(Table32[[#This Row],[first_name]],"  ",Table32[[#This Row],[last_name]])</f>
        <v>Daniel  Perruzza</v>
      </c>
      <c r="Q447">
        <f>LEN(Table32[[#This Row],[email]])</f>
        <v>22</v>
      </c>
      <c r="R447">
        <f>FIND("@",Table32[[#This Row],[email]],1)</f>
        <v>10</v>
      </c>
      <c r="S447">
        <f t="shared" si="6"/>
        <v>12</v>
      </c>
      <c r="T447" t="str">
        <f>RIGHT(Table32[[#This Row],[email]],Table32[[#This Row],[Dom len]])</f>
        <v>perruzza.com</v>
      </c>
    </row>
    <row r="448" spans="3:20" hidden="1" x14ac:dyDescent="0.45">
      <c r="C448" t="s">
        <v>5954</v>
      </c>
      <c r="D448" t="s">
        <v>5955</v>
      </c>
      <c r="E448" t="s">
        <v>5956</v>
      </c>
      <c r="F448" t="s">
        <v>5957</v>
      </c>
      <c r="G448" t="s">
        <v>5958</v>
      </c>
      <c r="H448" t="s">
        <v>5959</v>
      </c>
      <c r="I448" t="s">
        <v>897</v>
      </c>
      <c r="J448" t="s">
        <v>1913</v>
      </c>
      <c r="K448">
        <v>60008</v>
      </c>
      <c r="L448" t="s">
        <v>5960</v>
      </c>
      <c r="M448" t="s">
        <v>5961</v>
      </c>
      <c r="N448" t="s">
        <v>5962</v>
      </c>
      <c r="O448" t="str">
        <f>LEFT(Table32[[#This Row],[phone2]],3)</f>
        <v>847</v>
      </c>
      <c r="P448" t="str">
        <f>CONCATENATE(Table32[[#This Row],[first_name]],"  ",Table32[[#This Row],[last_name]])</f>
        <v>Cassi  Wildfong</v>
      </c>
      <c r="Q448">
        <f>LEN(Table32[[#This Row],[email]])</f>
        <v>12</v>
      </c>
      <c r="R448" t="e">
        <f>FIND("@",Table32[[#This Row],[email]],1)</f>
        <v>#VALUE!</v>
      </c>
      <c r="S448" t="e">
        <f t="shared" si="6"/>
        <v>#VALUE!</v>
      </c>
      <c r="T448" t="e">
        <f>RIGHT(Table32[[#This Row],[email]],Table32[[#This Row],[Dom len]])</f>
        <v>#VALUE!</v>
      </c>
    </row>
    <row r="449" spans="3:20" x14ac:dyDescent="0.45">
      <c r="C449" t="s">
        <v>5964</v>
      </c>
      <c r="D449" t="s">
        <v>5965</v>
      </c>
      <c r="E449" t="s">
        <v>5966</v>
      </c>
      <c r="F449" t="s">
        <v>5967</v>
      </c>
      <c r="G449" t="s">
        <v>5968</v>
      </c>
      <c r="H449" t="s">
        <v>986</v>
      </c>
      <c r="I449" t="s">
        <v>1958</v>
      </c>
      <c r="J449">
        <v>19440</v>
      </c>
      <c r="K449" t="s">
        <v>5969</v>
      </c>
      <c r="L449" t="s">
        <v>5970</v>
      </c>
      <c r="M449" t="s">
        <v>5971</v>
      </c>
      <c r="N449" t="s">
        <v>5972</v>
      </c>
      <c r="O449" t="str">
        <f>LEFT(Table32[[#This Row],[phone2]],3)</f>
        <v>215</v>
      </c>
      <c r="P449" t="str">
        <f>CONCATENATE(Table32[[#This Row],[first_name]],"  ",Table32[[#This Row],[last_name]])</f>
        <v>Britt  Galam</v>
      </c>
      <c r="Q449">
        <f>LEN(Table32[[#This Row],[email]])</f>
        <v>15</v>
      </c>
      <c r="R449">
        <f>FIND("@",Table32[[#This Row],[email]],1)</f>
        <v>6</v>
      </c>
      <c r="S449">
        <f t="shared" si="6"/>
        <v>9</v>
      </c>
      <c r="T449" t="str">
        <f>RIGHT(Table32[[#This Row],[email]],Table32[[#This Row],[Dom len]])</f>
        <v>galam.org</v>
      </c>
    </row>
    <row r="450" spans="3:20" x14ac:dyDescent="0.45">
      <c r="C450" t="s">
        <v>5973</v>
      </c>
      <c r="D450" t="s">
        <v>5974</v>
      </c>
      <c r="E450" t="s">
        <v>5975</v>
      </c>
      <c r="F450" t="s">
        <v>5976</v>
      </c>
      <c r="G450" t="s">
        <v>5977</v>
      </c>
      <c r="H450" t="s">
        <v>989</v>
      </c>
      <c r="I450" t="s">
        <v>1874</v>
      </c>
      <c r="J450">
        <v>7981</v>
      </c>
      <c r="K450" t="s">
        <v>5978</v>
      </c>
      <c r="L450" t="s">
        <v>5979</v>
      </c>
      <c r="M450" t="s">
        <v>5980</v>
      </c>
      <c r="N450" t="s">
        <v>5981</v>
      </c>
      <c r="O450" t="str">
        <f>LEFT(Table32[[#This Row],[phone2]],3)</f>
        <v>973</v>
      </c>
      <c r="P450" t="str">
        <f>CONCATENATE(Table32[[#This Row],[first_name]],"  ",Table32[[#This Row],[last_name]])</f>
        <v>Adell  Lipkin</v>
      </c>
      <c r="Q450">
        <f>LEN(Table32[[#This Row],[email]])</f>
        <v>23</v>
      </c>
      <c r="R450">
        <f>FIND("@",Table32[[#This Row],[email]],1)</f>
        <v>13</v>
      </c>
      <c r="S450">
        <f t="shared" ref="S450:S513" si="7">Q450-R450</f>
        <v>10</v>
      </c>
      <c r="T450" t="str">
        <f>RIGHT(Table32[[#This Row],[email]],Table32[[#This Row],[Dom len]])</f>
        <v>lipkin.com</v>
      </c>
    </row>
    <row r="451" spans="3:20" x14ac:dyDescent="0.45">
      <c r="C451" t="s">
        <v>5982</v>
      </c>
      <c r="D451" t="s">
        <v>5983</v>
      </c>
      <c r="E451" t="s">
        <v>5984</v>
      </c>
      <c r="F451" t="s">
        <v>5985</v>
      </c>
      <c r="G451" t="s">
        <v>2511</v>
      </c>
      <c r="H451" t="s">
        <v>2511</v>
      </c>
      <c r="I451" t="s">
        <v>1958</v>
      </c>
      <c r="J451">
        <v>16501</v>
      </c>
      <c r="K451" t="s">
        <v>5986</v>
      </c>
      <c r="L451" t="s">
        <v>5987</v>
      </c>
      <c r="M451" t="s">
        <v>5988</v>
      </c>
      <c r="N451" t="s">
        <v>5989</v>
      </c>
      <c r="O451" t="str">
        <f>LEFT(Table32[[#This Row],[phone2]],3)</f>
        <v>814</v>
      </c>
      <c r="P451" t="str">
        <f>CONCATENATE(Table32[[#This Row],[first_name]],"  ",Table32[[#This Row],[last_name]])</f>
        <v>Jacqueline  Rowling</v>
      </c>
      <c r="Q451">
        <f>LEN(Table32[[#This Row],[email]])</f>
        <v>28</v>
      </c>
      <c r="R451">
        <f>FIND("@",Table32[[#This Row],[email]],1)</f>
        <v>19</v>
      </c>
      <c r="S451">
        <f t="shared" si="7"/>
        <v>9</v>
      </c>
      <c r="T451" t="str">
        <f>RIGHT(Table32[[#This Row],[email]],Table32[[#This Row],[Dom len]])</f>
        <v>yahoo.com</v>
      </c>
    </row>
    <row r="452" spans="3:20" x14ac:dyDescent="0.45">
      <c r="C452" t="s">
        <v>5990</v>
      </c>
      <c r="D452" t="s">
        <v>5991</v>
      </c>
      <c r="E452" t="s">
        <v>5992</v>
      </c>
      <c r="F452" t="s">
        <v>5993</v>
      </c>
      <c r="G452" t="s">
        <v>5994</v>
      </c>
      <c r="H452" t="s">
        <v>5995</v>
      </c>
      <c r="I452" t="s">
        <v>5996</v>
      </c>
      <c r="J452">
        <v>84115</v>
      </c>
      <c r="K452" t="s">
        <v>5997</v>
      </c>
      <c r="L452" t="s">
        <v>5998</v>
      </c>
      <c r="M452" t="s">
        <v>5999</v>
      </c>
      <c r="N452" t="s">
        <v>6000</v>
      </c>
      <c r="O452" t="str">
        <f>LEFT(Table32[[#This Row],[phone2]],3)</f>
        <v>801</v>
      </c>
      <c r="P452" t="str">
        <f>CONCATENATE(Table32[[#This Row],[first_name]],"  ",Table32[[#This Row],[last_name]])</f>
        <v>Lonny  Weglarz</v>
      </c>
      <c r="Q452">
        <f>LEN(Table32[[#This Row],[email]])</f>
        <v>23</v>
      </c>
      <c r="R452">
        <f>FIND("@",Table32[[#This Row],[email]],1)</f>
        <v>14</v>
      </c>
      <c r="S452">
        <f t="shared" si="7"/>
        <v>9</v>
      </c>
      <c r="T452" t="str">
        <f>RIGHT(Table32[[#This Row],[email]],Table32[[#This Row],[Dom len]])</f>
        <v>gmail.com</v>
      </c>
    </row>
    <row r="453" spans="3:20" hidden="1" x14ac:dyDescent="0.45">
      <c r="C453" t="s">
        <v>6001</v>
      </c>
      <c r="D453" t="s">
        <v>6002</v>
      </c>
      <c r="E453" t="s">
        <v>6003</v>
      </c>
      <c r="F453" t="s">
        <v>6004</v>
      </c>
      <c r="G453" t="s">
        <v>6005</v>
      </c>
      <c r="H453" t="s">
        <v>6006</v>
      </c>
      <c r="I453" t="s">
        <v>6007</v>
      </c>
      <c r="J453" t="s">
        <v>2551</v>
      </c>
      <c r="K453">
        <v>28301</v>
      </c>
      <c r="L453" t="s">
        <v>6008</v>
      </c>
      <c r="M453" t="s">
        <v>6009</v>
      </c>
      <c r="N453" t="s">
        <v>6010</v>
      </c>
      <c r="O453" t="str">
        <f>LEFT(Table32[[#This Row],[phone2]],3)</f>
        <v>910</v>
      </c>
      <c r="P453" t="str">
        <f>CONCATENATE(Table32[[#This Row],[first_name]],"  ",Table32[[#This Row],[last_name]])</f>
        <v>Lonna  Diestel</v>
      </c>
      <c r="Q453">
        <f>LEN(Table32[[#This Row],[email]])</f>
        <v>12</v>
      </c>
      <c r="R453" t="e">
        <f>FIND("@",Table32[[#This Row],[email]],1)</f>
        <v>#VALUE!</v>
      </c>
      <c r="S453" t="e">
        <f t="shared" si="7"/>
        <v>#VALUE!</v>
      </c>
      <c r="T453" t="e">
        <f>RIGHT(Table32[[#This Row],[email]],Table32[[#This Row],[Dom len]])</f>
        <v>#VALUE!</v>
      </c>
    </row>
    <row r="454" spans="3:20" x14ac:dyDescent="0.45">
      <c r="C454" t="s">
        <v>6012</v>
      </c>
      <c r="D454" t="s">
        <v>6013</v>
      </c>
      <c r="E454" t="s">
        <v>6014</v>
      </c>
      <c r="F454" t="s">
        <v>6015</v>
      </c>
      <c r="G454" t="s">
        <v>1978</v>
      </c>
      <c r="H454" t="s">
        <v>1978</v>
      </c>
      <c r="I454" t="s">
        <v>1924</v>
      </c>
      <c r="J454">
        <v>90021</v>
      </c>
      <c r="K454" t="s">
        <v>6016</v>
      </c>
      <c r="L454" t="s">
        <v>6017</v>
      </c>
      <c r="M454" t="s">
        <v>6018</v>
      </c>
      <c r="N454" t="s">
        <v>6019</v>
      </c>
      <c r="O454" t="str">
        <f>LEFT(Table32[[#This Row],[phone2]],3)</f>
        <v>213</v>
      </c>
      <c r="P454" t="str">
        <f>CONCATENATE(Table32[[#This Row],[first_name]],"  ",Table32[[#This Row],[last_name]])</f>
        <v>Cristal  Samara</v>
      </c>
      <c r="Q454">
        <f>LEN(Table32[[#This Row],[email]])</f>
        <v>15</v>
      </c>
      <c r="R454">
        <f>FIND("@",Table32[[#This Row],[email]],1)</f>
        <v>8</v>
      </c>
      <c r="S454">
        <f t="shared" si="7"/>
        <v>7</v>
      </c>
      <c r="T454" t="str">
        <f>RIGHT(Table32[[#This Row],[email]],Table32[[#This Row],[Dom len]])</f>
        <v>cox.net</v>
      </c>
    </row>
    <row r="455" spans="3:20" x14ac:dyDescent="0.45">
      <c r="C455" t="s">
        <v>6020</v>
      </c>
      <c r="D455" t="s">
        <v>6021</v>
      </c>
      <c r="E455" t="s">
        <v>6022</v>
      </c>
      <c r="F455" t="s">
        <v>6023</v>
      </c>
      <c r="G455" t="s">
        <v>6024</v>
      </c>
      <c r="H455" t="s">
        <v>4699</v>
      </c>
      <c r="I455" t="s">
        <v>1862</v>
      </c>
      <c r="J455">
        <v>48823</v>
      </c>
      <c r="K455" t="s">
        <v>6025</v>
      </c>
      <c r="L455" t="s">
        <v>6026</v>
      </c>
      <c r="M455" t="s">
        <v>6027</v>
      </c>
      <c r="N455" t="s">
        <v>6028</v>
      </c>
      <c r="O455" t="str">
        <f>LEFT(Table32[[#This Row],[phone2]],3)</f>
        <v>517</v>
      </c>
      <c r="P455" t="str">
        <f>CONCATENATE(Table32[[#This Row],[first_name]],"  ",Table32[[#This Row],[last_name]])</f>
        <v>Kenneth  Grenet</v>
      </c>
      <c r="Q455">
        <f>LEN(Table32[[#This Row],[email]])</f>
        <v>25</v>
      </c>
      <c r="R455">
        <f>FIND("@",Table32[[#This Row],[email]],1)</f>
        <v>15</v>
      </c>
      <c r="S455">
        <f t="shared" si="7"/>
        <v>10</v>
      </c>
      <c r="T455" t="str">
        <f>RIGHT(Table32[[#This Row],[email]],Table32[[#This Row],[Dom len]])</f>
        <v>grenet.org</v>
      </c>
    </row>
    <row r="456" spans="3:20" x14ac:dyDescent="0.45">
      <c r="C456" t="s">
        <v>6029</v>
      </c>
      <c r="D456" t="s">
        <v>6030</v>
      </c>
      <c r="E456" t="s">
        <v>6031</v>
      </c>
      <c r="F456" t="s">
        <v>6032</v>
      </c>
      <c r="G456" t="s">
        <v>6033</v>
      </c>
      <c r="H456" t="s">
        <v>6034</v>
      </c>
      <c r="I456" t="s">
        <v>1969</v>
      </c>
      <c r="J456">
        <v>13501</v>
      </c>
      <c r="K456" t="s">
        <v>6035</v>
      </c>
      <c r="L456" t="s">
        <v>6036</v>
      </c>
      <c r="M456" t="s">
        <v>6037</v>
      </c>
      <c r="N456" t="s">
        <v>6038</v>
      </c>
      <c r="O456" t="str">
        <f>LEFT(Table32[[#This Row],[phone2]],3)</f>
        <v>315</v>
      </c>
      <c r="P456" t="str">
        <f>CONCATENATE(Table32[[#This Row],[first_name]],"  ",Table32[[#This Row],[last_name]])</f>
        <v>Elli  Mclaird</v>
      </c>
      <c r="Q456">
        <f>LEN(Table32[[#This Row],[email]])</f>
        <v>20</v>
      </c>
      <c r="R456">
        <f>FIND("@",Table32[[#This Row],[email]],1)</f>
        <v>9</v>
      </c>
      <c r="S456">
        <f t="shared" si="7"/>
        <v>11</v>
      </c>
      <c r="T456" t="str">
        <f>RIGHT(Table32[[#This Row],[email]],Table32[[#This Row],[Dom len]])</f>
        <v>mclaird.com</v>
      </c>
    </row>
    <row r="457" spans="3:20" x14ac:dyDescent="0.45">
      <c r="C457" t="s">
        <v>6039</v>
      </c>
      <c r="D457" t="s">
        <v>6040</v>
      </c>
      <c r="E457" t="s">
        <v>6041</v>
      </c>
      <c r="F457" t="s">
        <v>6042</v>
      </c>
      <c r="G457" t="s">
        <v>6043</v>
      </c>
      <c r="H457" t="s">
        <v>6044</v>
      </c>
      <c r="I457" t="s">
        <v>2790</v>
      </c>
      <c r="J457">
        <v>46601</v>
      </c>
      <c r="K457" t="s">
        <v>6045</v>
      </c>
      <c r="L457" t="s">
        <v>6046</v>
      </c>
      <c r="M457" t="s">
        <v>6047</v>
      </c>
      <c r="N457" t="s">
        <v>6048</v>
      </c>
      <c r="O457" t="str">
        <f>LEFT(Table32[[#This Row],[phone2]],3)</f>
        <v>574</v>
      </c>
      <c r="P457" t="str">
        <f>CONCATENATE(Table32[[#This Row],[first_name]],"  ",Table32[[#This Row],[last_name]])</f>
        <v>Alline  Jeanty</v>
      </c>
      <c r="Q457">
        <f>LEN(Table32[[#This Row],[email]])</f>
        <v>17</v>
      </c>
      <c r="R457">
        <f>FIND("@",Table32[[#This Row],[email]],1)</f>
        <v>8</v>
      </c>
      <c r="S457">
        <f t="shared" si="7"/>
        <v>9</v>
      </c>
      <c r="T457" t="str">
        <f>RIGHT(Table32[[#This Row],[email]],Table32[[#This Row],[Dom len]])</f>
        <v>gmail.com</v>
      </c>
    </row>
    <row r="458" spans="3:20" x14ac:dyDescent="0.45">
      <c r="C458" t="s">
        <v>6049</v>
      </c>
      <c r="D458" t="s">
        <v>6050</v>
      </c>
      <c r="E458" t="s">
        <v>6051</v>
      </c>
      <c r="F458" t="s">
        <v>6052</v>
      </c>
      <c r="G458" t="s">
        <v>3930</v>
      </c>
      <c r="H458" t="s">
        <v>2550</v>
      </c>
      <c r="I458" t="s">
        <v>2287</v>
      </c>
      <c r="J458">
        <v>32806</v>
      </c>
      <c r="K458" t="s">
        <v>6053</v>
      </c>
      <c r="L458" t="s">
        <v>6054</v>
      </c>
      <c r="M458" t="s">
        <v>6055</v>
      </c>
      <c r="N458" t="s">
        <v>6056</v>
      </c>
      <c r="O458" t="str">
        <f>LEFT(Table32[[#This Row],[phone2]],3)</f>
        <v>407</v>
      </c>
      <c r="P458" t="str">
        <f>CONCATENATE(Table32[[#This Row],[first_name]],"  ",Table32[[#This Row],[last_name]])</f>
        <v>Sharika  Eanes</v>
      </c>
      <c r="Q458">
        <f>LEN(Table32[[#This Row],[email]])</f>
        <v>21</v>
      </c>
      <c r="R458">
        <f>FIND("@",Table32[[#This Row],[email]],1)</f>
        <v>14</v>
      </c>
      <c r="S458">
        <f t="shared" si="7"/>
        <v>7</v>
      </c>
      <c r="T458" t="str">
        <f>RIGHT(Table32[[#This Row],[email]],Table32[[#This Row],[Dom len]])</f>
        <v>aol.com</v>
      </c>
    </row>
    <row r="459" spans="3:20" x14ac:dyDescent="0.45">
      <c r="C459" t="s">
        <v>6057</v>
      </c>
      <c r="D459" t="s">
        <v>6058</v>
      </c>
      <c r="E459" t="s">
        <v>6059</v>
      </c>
      <c r="F459" t="s">
        <v>6060</v>
      </c>
      <c r="G459" t="s">
        <v>971</v>
      </c>
      <c r="H459" t="s">
        <v>3642</v>
      </c>
      <c r="I459" t="s">
        <v>1874</v>
      </c>
      <c r="J459">
        <v>7029</v>
      </c>
      <c r="K459" t="s">
        <v>6061</v>
      </c>
      <c r="L459" t="s">
        <v>6062</v>
      </c>
      <c r="M459" t="s">
        <v>6063</v>
      </c>
      <c r="N459" t="s">
        <v>6064</v>
      </c>
      <c r="O459" t="str">
        <f>LEFT(Table32[[#This Row],[phone2]],3)</f>
        <v>973</v>
      </c>
      <c r="P459" t="str">
        <f>CONCATENATE(Table32[[#This Row],[first_name]],"  ",Table32[[#This Row],[last_name]])</f>
        <v>Nu  Mcnease</v>
      </c>
      <c r="Q459">
        <f>LEN(Table32[[#This Row],[email]])</f>
        <v>12</v>
      </c>
      <c r="R459">
        <f>FIND("@",Table32[[#This Row],[email]],1)</f>
        <v>3</v>
      </c>
      <c r="S459">
        <f t="shared" si="7"/>
        <v>9</v>
      </c>
      <c r="T459" t="str">
        <f>RIGHT(Table32[[#This Row],[email]],Table32[[#This Row],[Dom len]])</f>
        <v>gmail.com</v>
      </c>
    </row>
    <row r="460" spans="3:20" x14ac:dyDescent="0.45">
      <c r="C460" t="s">
        <v>6065</v>
      </c>
      <c r="D460" t="s">
        <v>6066</v>
      </c>
      <c r="E460" t="s">
        <v>6067</v>
      </c>
      <c r="F460" t="s">
        <v>6068</v>
      </c>
      <c r="G460" t="s">
        <v>6069</v>
      </c>
      <c r="H460" t="s">
        <v>6070</v>
      </c>
      <c r="I460" t="s">
        <v>1874</v>
      </c>
      <c r="J460">
        <v>8611</v>
      </c>
      <c r="K460" t="s">
        <v>6071</v>
      </c>
      <c r="L460" t="s">
        <v>6072</v>
      </c>
      <c r="M460" t="s">
        <v>6073</v>
      </c>
      <c r="N460" t="s">
        <v>6074</v>
      </c>
      <c r="O460" t="str">
        <f>LEFT(Table32[[#This Row],[phone2]],3)</f>
        <v>609</v>
      </c>
      <c r="P460" t="str">
        <f>CONCATENATE(Table32[[#This Row],[first_name]],"  ",Table32[[#This Row],[last_name]])</f>
        <v>Daniela  Comnick</v>
      </c>
      <c r="Q460">
        <f>LEN(Table32[[#This Row],[email]])</f>
        <v>16</v>
      </c>
      <c r="R460">
        <f>FIND("@",Table32[[#This Row],[email]],1)</f>
        <v>9</v>
      </c>
      <c r="S460">
        <f t="shared" si="7"/>
        <v>7</v>
      </c>
      <c r="T460" t="str">
        <f>RIGHT(Table32[[#This Row],[email]],Table32[[#This Row],[Dom len]])</f>
        <v>cox.net</v>
      </c>
    </row>
    <row r="461" spans="3:20" x14ac:dyDescent="0.45">
      <c r="C461" t="s">
        <v>6075</v>
      </c>
      <c r="D461" t="s">
        <v>6076</v>
      </c>
      <c r="E461" t="s">
        <v>6077</v>
      </c>
      <c r="F461" t="s">
        <v>6078</v>
      </c>
      <c r="G461" t="s">
        <v>2335</v>
      </c>
      <c r="H461" t="s">
        <v>2336</v>
      </c>
      <c r="I461" t="s">
        <v>2033</v>
      </c>
      <c r="J461">
        <v>53717</v>
      </c>
      <c r="K461" t="s">
        <v>6079</v>
      </c>
      <c r="L461" t="s">
        <v>6080</v>
      </c>
      <c r="M461" t="s">
        <v>6081</v>
      </c>
      <c r="N461" t="s">
        <v>6082</v>
      </c>
      <c r="O461" t="str">
        <f>LEFT(Table32[[#This Row],[phone2]],3)</f>
        <v>608</v>
      </c>
      <c r="P461" t="str">
        <f>CONCATENATE(Table32[[#This Row],[first_name]],"  ",Table32[[#This Row],[last_name]])</f>
        <v>Cecilia  Colaizzo</v>
      </c>
      <c r="Q461">
        <f>LEN(Table32[[#This Row],[email]])</f>
        <v>29</v>
      </c>
      <c r="R461">
        <f>FIND("@",Table32[[#This Row],[email]],1)</f>
        <v>17</v>
      </c>
      <c r="S461">
        <f t="shared" si="7"/>
        <v>12</v>
      </c>
      <c r="T461" t="str">
        <f>RIGHT(Table32[[#This Row],[email]],Table32[[#This Row],[Dom len]])</f>
        <v>colaizzo.com</v>
      </c>
    </row>
    <row r="462" spans="3:20" x14ac:dyDescent="0.45">
      <c r="C462" t="s">
        <v>6083</v>
      </c>
      <c r="D462" t="s">
        <v>6084</v>
      </c>
      <c r="E462" t="s">
        <v>6085</v>
      </c>
      <c r="F462" t="s">
        <v>6086</v>
      </c>
      <c r="G462" t="s">
        <v>6087</v>
      </c>
      <c r="H462" t="s">
        <v>3518</v>
      </c>
      <c r="I462" t="s">
        <v>1969</v>
      </c>
      <c r="J462">
        <v>10536</v>
      </c>
      <c r="K462" t="s">
        <v>6088</v>
      </c>
      <c r="L462" t="s">
        <v>6089</v>
      </c>
      <c r="M462" t="s">
        <v>6090</v>
      </c>
      <c r="N462" t="s">
        <v>6091</v>
      </c>
      <c r="O462" t="str">
        <f>LEFT(Table32[[#This Row],[phone2]],3)</f>
        <v>914</v>
      </c>
      <c r="P462" t="str">
        <f>CONCATENATE(Table32[[#This Row],[first_name]],"  ",Table32[[#This Row],[last_name]])</f>
        <v>Leslie  Threets</v>
      </c>
      <c r="Q462">
        <f>LEN(Table32[[#This Row],[email]])</f>
        <v>14</v>
      </c>
      <c r="R462">
        <f>FIND("@",Table32[[#This Row],[email]],1)</f>
        <v>7</v>
      </c>
      <c r="S462">
        <f t="shared" si="7"/>
        <v>7</v>
      </c>
      <c r="T462" t="str">
        <f>RIGHT(Table32[[#This Row],[email]],Table32[[#This Row],[Dom len]])</f>
        <v>cox.net</v>
      </c>
    </row>
    <row r="463" spans="3:20" x14ac:dyDescent="0.45">
      <c r="C463" t="s">
        <v>6092</v>
      </c>
      <c r="D463" t="s">
        <v>6093</v>
      </c>
      <c r="E463" t="s">
        <v>6094</v>
      </c>
      <c r="F463" t="s">
        <v>6095</v>
      </c>
      <c r="G463" t="s">
        <v>6096</v>
      </c>
      <c r="H463" t="s">
        <v>5212</v>
      </c>
      <c r="I463" t="s">
        <v>2866</v>
      </c>
      <c r="J463" t="s">
        <v>2551</v>
      </c>
      <c r="K463">
        <v>27401</v>
      </c>
      <c r="L463" t="s">
        <v>6097</v>
      </c>
      <c r="M463" t="s">
        <v>6098</v>
      </c>
      <c r="N463" t="s">
        <v>6099</v>
      </c>
      <c r="O463" t="str">
        <f>LEFT(Table32[[#This Row],[phone2]],3)</f>
        <v>336</v>
      </c>
      <c r="P463" t="str">
        <f>CONCATENATE(Table32[[#This Row],[first_name]],"  ",Table32[[#This Row],[last_name]])</f>
        <v>Nan  Koppinger</v>
      </c>
      <c r="Q463">
        <f>LEN(Table32[[#This Row],[email]])</f>
        <v>12</v>
      </c>
      <c r="R463" t="e">
        <f>FIND("@",Table32[[#This Row],[email]],1)</f>
        <v>#VALUE!</v>
      </c>
      <c r="S463" t="e">
        <f t="shared" si="7"/>
        <v>#VALUE!</v>
      </c>
      <c r="T463" t="e">
        <f>RIGHT(Table32[[#This Row],[email]],Table32[[#This Row],[Dom len]])</f>
        <v>#VALUE!</v>
      </c>
    </row>
    <row r="464" spans="3:20" hidden="1" x14ac:dyDescent="0.45">
      <c r="C464" t="s">
        <v>5290</v>
      </c>
      <c r="D464" t="s">
        <v>6101</v>
      </c>
      <c r="E464" t="s">
        <v>6102</v>
      </c>
      <c r="F464" t="s">
        <v>6103</v>
      </c>
      <c r="G464" t="s">
        <v>6104</v>
      </c>
      <c r="H464" t="s">
        <v>1945</v>
      </c>
      <c r="I464" t="s">
        <v>1946</v>
      </c>
      <c r="J464" t="s">
        <v>1947</v>
      </c>
      <c r="K464">
        <v>21217</v>
      </c>
      <c r="L464" t="s">
        <v>6105</v>
      </c>
      <c r="M464" t="s">
        <v>6106</v>
      </c>
      <c r="N464" t="s">
        <v>6107</v>
      </c>
      <c r="O464" t="str">
        <f>LEFT(Table32[[#This Row],[phone2]],3)</f>
        <v>410</v>
      </c>
      <c r="P464" t="str">
        <f>CONCATENATE(Table32[[#This Row],[first_name]],"  ",Table32[[#This Row],[last_name]])</f>
        <v>Izetta  Dewar</v>
      </c>
      <c r="Q464">
        <f>LEN(Table32[[#This Row],[email]])</f>
        <v>12</v>
      </c>
      <c r="R464" t="e">
        <f>FIND("@",Table32[[#This Row],[email]],1)</f>
        <v>#VALUE!</v>
      </c>
      <c r="S464" t="e">
        <f t="shared" si="7"/>
        <v>#VALUE!</v>
      </c>
      <c r="T464" t="e">
        <f>RIGHT(Table32[[#This Row],[email]],Table32[[#This Row],[Dom len]])</f>
        <v>#VALUE!</v>
      </c>
    </row>
    <row r="465" spans="3:20" x14ac:dyDescent="0.45">
      <c r="C465" t="s">
        <v>6109</v>
      </c>
      <c r="D465" t="s">
        <v>6110</v>
      </c>
      <c r="E465" t="s">
        <v>6111</v>
      </c>
      <c r="F465" t="s">
        <v>6112</v>
      </c>
      <c r="G465" t="s">
        <v>2458</v>
      </c>
      <c r="H465" t="s">
        <v>2099</v>
      </c>
      <c r="I465" t="s">
        <v>1874</v>
      </c>
      <c r="J465">
        <v>8831</v>
      </c>
      <c r="K465" t="s">
        <v>6113</v>
      </c>
      <c r="L465" t="s">
        <v>6114</v>
      </c>
      <c r="M465" t="s">
        <v>6115</v>
      </c>
      <c r="N465" t="s">
        <v>6116</v>
      </c>
      <c r="O465" t="str">
        <f>LEFT(Table32[[#This Row],[phone2]],3)</f>
        <v>732</v>
      </c>
      <c r="P465" t="str">
        <f>CONCATENATE(Table32[[#This Row],[first_name]],"  ",Table32[[#This Row],[last_name]])</f>
        <v>Tegan  Arceo</v>
      </c>
      <c r="Q465">
        <f>LEN(Table32[[#This Row],[email]])</f>
        <v>21</v>
      </c>
      <c r="R465">
        <f>FIND("@",Table32[[#This Row],[email]],1)</f>
        <v>12</v>
      </c>
      <c r="S465">
        <f t="shared" si="7"/>
        <v>9</v>
      </c>
      <c r="T465" t="str">
        <f>RIGHT(Table32[[#This Row],[email]],Table32[[#This Row],[Dom len]])</f>
        <v>arceo.org</v>
      </c>
    </row>
    <row r="466" spans="3:20" x14ac:dyDescent="0.45">
      <c r="C466" t="s">
        <v>6117</v>
      </c>
      <c r="D466" t="s">
        <v>6118</v>
      </c>
      <c r="E466" t="s">
        <v>6119</v>
      </c>
      <c r="F466" t="s">
        <v>6120</v>
      </c>
      <c r="G466" t="s">
        <v>6121</v>
      </c>
      <c r="H466" t="s">
        <v>6122</v>
      </c>
      <c r="I466" t="s">
        <v>2000</v>
      </c>
      <c r="J466">
        <v>78028</v>
      </c>
      <c r="K466" t="s">
        <v>6123</v>
      </c>
      <c r="L466" t="s">
        <v>6124</v>
      </c>
      <c r="M466" t="s">
        <v>6125</v>
      </c>
      <c r="N466" t="s">
        <v>6126</v>
      </c>
      <c r="O466" t="str">
        <f>LEFT(Table32[[#This Row],[phone2]],3)</f>
        <v>830</v>
      </c>
      <c r="P466" t="str">
        <f>CONCATENATE(Table32[[#This Row],[first_name]],"  ",Table32[[#This Row],[last_name]])</f>
        <v>Ruthann  Keener</v>
      </c>
      <c r="Q466">
        <f>LEN(Table32[[#This Row],[email]])</f>
        <v>19</v>
      </c>
      <c r="R466">
        <f>FIND("@",Table32[[#This Row],[email]],1)</f>
        <v>8</v>
      </c>
      <c r="S466">
        <f t="shared" si="7"/>
        <v>11</v>
      </c>
      <c r="T466" t="str">
        <f>RIGHT(Table32[[#This Row],[email]],Table32[[#This Row],[Dom len]])</f>
        <v>hotmail.com</v>
      </c>
    </row>
    <row r="467" spans="3:20" x14ac:dyDescent="0.45">
      <c r="C467" t="s">
        <v>6127</v>
      </c>
      <c r="D467" t="s">
        <v>6128</v>
      </c>
      <c r="E467" t="s">
        <v>6129</v>
      </c>
      <c r="F467" t="s">
        <v>6130</v>
      </c>
      <c r="G467" t="s">
        <v>6131</v>
      </c>
      <c r="H467" t="s">
        <v>897</v>
      </c>
      <c r="I467" t="s">
        <v>1913</v>
      </c>
      <c r="J467">
        <v>60007</v>
      </c>
      <c r="K467" t="s">
        <v>6132</v>
      </c>
      <c r="L467" t="s">
        <v>6133</v>
      </c>
      <c r="M467" t="s">
        <v>6134</v>
      </c>
      <c r="N467" t="s">
        <v>6135</v>
      </c>
      <c r="O467" t="str">
        <f>LEFT(Table32[[#This Row],[phone2]],3)</f>
        <v>847</v>
      </c>
      <c r="P467" t="str">
        <f>CONCATENATE(Table32[[#This Row],[first_name]],"  ",Table32[[#This Row],[last_name]])</f>
        <v>Joni  Breland</v>
      </c>
      <c r="Q467">
        <f>LEN(Table32[[#This Row],[email]])</f>
        <v>20</v>
      </c>
      <c r="R467">
        <f>FIND("@",Table32[[#This Row],[email]],1)</f>
        <v>13</v>
      </c>
      <c r="S467">
        <f t="shared" si="7"/>
        <v>7</v>
      </c>
      <c r="T467" t="str">
        <f>RIGHT(Table32[[#This Row],[email]],Table32[[#This Row],[Dom len]])</f>
        <v>cox.net</v>
      </c>
    </row>
    <row r="468" spans="3:20" x14ac:dyDescent="0.45">
      <c r="C468" t="s">
        <v>6136</v>
      </c>
      <c r="D468" t="s">
        <v>6137</v>
      </c>
      <c r="E468" t="s">
        <v>6138</v>
      </c>
      <c r="F468" t="s">
        <v>6139</v>
      </c>
      <c r="G468" t="s">
        <v>6140</v>
      </c>
      <c r="H468" t="s">
        <v>6141</v>
      </c>
      <c r="I468" t="s">
        <v>1874</v>
      </c>
      <c r="J468">
        <v>7728</v>
      </c>
      <c r="K468" t="s">
        <v>6142</v>
      </c>
      <c r="L468" t="s">
        <v>6143</v>
      </c>
      <c r="M468" t="s">
        <v>6144</v>
      </c>
      <c r="N468" t="s">
        <v>6145</v>
      </c>
      <c r="O468" t="str">
        <f>LEFT(Table32[[#This Row],[phone2]],3)</f>
        <v>732</v>
      </c>
      <c r="P468" t="str">
        <f>CONCATENATE(Table32[[#This Row],[first_name]],"  ",Table32[[#This Row],[last_name]])</f>
        <v>Vi  Rentfro</v>
      </c>
      <c r="Q468">
        <f>LEN(Table32[[#This Row],[email]])</f>
        <v>16</v>
      </c>
      <c r="R468">
        <f>FIND("@",Table32[[#This Row],[email]],1)</f>
        <v>9</v>
      </c>
      <c r="S468">
        <f t="shared" si="7"/>
        <v>7</v>
      </c>
      <c r="T468" t="str">
        <f>RIGHT(Table32[[#This Row],[email]],Table32[[#This Row],[Dom len]])</f>
        <v>cox.net</v>
      </c>
    </row>
    <row r="469" spans="3:20" x14ac:dyDescent="0.45">
      <c r="C469" t="s">
        <v>6146</v>
      </c>
      <c r="D469" t="s">
        <v>6147</v>
      </c>
      <c r="E469" t="s">
        <v>6148</v>
      </c>
      <c r="F469" t="s">
        <v>6149</v>
      </c>
      <c r="G469" t="s">
        <v>6150</v>
      </c>
      <c r="H469" t="s">
        <v>957</v>
      </c>
      <c r="I469" t="s">
        <v>6151</v>
      </c>
      <c r="J469">
        <v>68124</v>
      </c>
      <c r="K469" t="s">
        <v>6152</v>
      </c>
      <c r="L469" t="s">
        <v>6153</v>
      </c>
      <c r="M469" t="s">
        <v>6154</v>
      </c>
      <c r="N469" t="s">
        <v>6155</v>
      </c>
      <c r="O469" t="str">
        <f>LEFT(Table32[[#This Row],[phone2]],3)</f>
        <v>402</v>
      </c>
      <c r="P469" t="str">
        <f>CONCATENATE(Table32[[#This Row],[first_name]],"  ",Table32[[#This Row],[last_name]])</f>
        <v>Colette  Kardas</v>
      </c>
      <c r="Q469">
        <f>LEN(Table32[[#This Row],[email]])</f>
        <v>24</v>
      </c>
      <c r="R469">
        <f>FIND("@",Table32[[#This Row],[email]],1)</f>
        <v>15</v>
      </c>
      <c r="S469">
        <f t="shared" si="7"/>
        <v>9</v>
      </c>
      <c r="T469" t="str">
        <f>RIGHT(Table32[[#This Row],[email]],Table32[[#This Row],[Dom len]])</f>
        <v>yahoo.com</v>
      </c>
    </row>
    <row r="470" spans="3:20" x14ac:dyDescent="0.45">
      <c r="C470" t="s">
        <v>6156</v>
      </c>
      <c r="D470" t="s">
        <v>6157</v>
      </c>
      <c r="E470" t="s">
        <v>6158</v>
      </c>
      <c r="F470" t="s">
        <v>6159</v>
      </c>
      <c r="G470" t="s">
        <v>6160</v>
      </c>
      <c r="H470" t="s">
        <v>2810</v>
      </c>
      <c r="I470" t="s">
        <v>2811</v>
      </c>
      <c r="J470">
        <v>22003</v>
      </c>
      <c r="K470" t="s">
        <v>6161</v>
      </c>
      <c r="L470" t="s">
        <v>6162</v>
      </c>
      <c r="M470" t="s">
        <v>6163</v>
      </c>
      <c r="N470" t="s">
        <v>6164</v>
      </c>
      <c r="O470" t="str">
        <f>LEFT(Table32[[#This Row],[phone2]],3)</f>
        <v>703</v>
      </c>
      <c r="P470" t="str">
        <f>CONCATENATE(Table32[[#This Row],[first_name]],"  ",Table32[[#This Row],[last_name]])</f>
        <v>Malcolm  Tromblay</v>
      </c>
      <c r="Q470">
        <f>LEN(Table32[[#This Row],[email]])</f>
        <v>24</v>
      </c>
      <c r="R470">
        <f>FIND("@",Table32[[#This Row],[email]],1)</f>
        <v>17</v>
      </c>
      <c r="S470">
        <f t="shared" si="7"/>
        <v>7</v>
      </c>
      <c r="T470" t="str">
        <f>RIGHT(Table32[[#This Row],[email]],Table32[[#This Row],[Dom len]])</f>
        <v>cox.net</v>
      </c>
    </row>
    <row r="471" spans="3:20" x14ac:dyDescent="0.45">
      <c r="C471" t="s">
        <v>858</v>
      </c>
      <c r="D471" t="s">
        <v>6165</v>
      </c>
      <c r="E471" t="s">
        <v>6166</v>
      </c>
      <c r="F471" t="s">
        <v>6167</v>
      </c>
      <c r="G471" t="s">
        <v>6168</v>
      </c>
      <c r="H471" t="s">
        <v>6169</v>
      </c>
      <c r="I471" t="s">
        <v>2000</v>
      </c>
      <c r="J471">
        <v>75075</v>
      </c>
      <c r="K471" t="s">
        <v>6170</v>
      </c>
      <c r="L471" t="s">
        <v>6171</v>
      </c>
      <c r="M471" t="s">
        <v>6172</v>
      </c>
      <c r="N471" t="s">
        <v>6173</v>
      </c>
      <c r="O471" t="str">
        <f>LEFT(Table32[[#This Row],[phone2]],3)</f>
        <v>972</v>
      </c>
      <c r="P471" t="str">
        <f>CONCATENATE(Table32[[#This Row],[first_name]],"  ",Table32[[#This Row],[last_name]])</f>
        <v>Ryan  Harnos</v>
      </c>
      <c r="Q471">
        <f>LEN(Table32[[#This Row],[email]])</f>
        <v>12</v>
      </c>
      <c r="R471">
        <f>FIND("@",Table32[[#This Row],[email]],1)</f>
        <v>5</v>
      </c>
      <c r="S471">
        <f t="shared" si="7"/>
        <v>7</v>
      </c>
      <c r="T471" t="str">
        <f>RIGHT(Table32[[#This Row],[email]],Table32[[#This Row],[Dom len]])</f>
        <v>cox.net</v>
      </c>
    </row>
    <row r="472" spans="3:20" x14ac:dyDescent="0.45">
      <c r="C472" t="s">
        <v>6174</v>
      </c>
      <c r="D472" t="s">
        <v>6175</v>
      </c>
      <c r="E472" t="s">
        <v>6176</v>
      </c>
      <c r="F472" t="s">
        <v>6177</v>
      </c>
      <c r="G472" t="s">
        <v>2139</v>
      </c>
      <c r="H472" t="s">
        <v>2139</v>
      </c>
      <c r="I472" t="s">
        <v>1969</v>
      </c>
      <c r="J472">
        <v>10016</v>
      </c>
      <c r="K472" t="s">
        <v>6178</v>
      </c>
      <c r="L472" t="s">
        <v>6179</v>
      </c>
      <c r="M472" t="s">
        <v>6180</v>
      </c>
      <c r="N472" t="s">
        <v>6181</v>
      </c>
      <c r="O472" t="str">
        <f>LEFT(Table32[[#This Row],[phone2]],3)</f>
        <v>212</v>
      </c>
      <c r="P472" t="str">
        <f>CONCATENATE(Table32[[#This Row],[first_name]],"  ",Table32[[#This Row],[last_name]])</f>
        <v>Jess  Chaffins</v>
      </c>
      <c r="Q472">
        <f>LEN(Table32[[#This Row],[email]])</f>
        <v>26</v>
      </c>
      <c r="R472">
        <f>FIND("@",Table32[[#This Row],[email]],1)</f>
        <v>14</v>
      </c>
      <c r="S472">
        <f t="shared" si="7"/>
        <v>12</v>
      </c>
      <c r="T472" t="str">
        <f>RIGHT(Table32[[#This Row],[email]],Table32[[#This Row],[Dom len]])</f>
        <v>chaffins.org</v>
      </c>
    </row>
    <row r="473" spans="3:20" hidden="1" x14ac:dyDescent="0.45">
      <c r="C473" t="s">
        <v>6182</v>
      </c>
      <c r="D473" t="s">
        <v>6183</v>
      </c>
      <c r="E473" t="s">
        <v>6184</v>
      </c>
      <c r="F473" t="s">
        <v>6185</v>
      </c>
      <c r="G473" t="s">
        <v>6186</v>
      </c>
      <c r="H473" t="s">
        <v>6187</v>
      </c>
      <c r="I473" t="s">
        <v>2403</v>
      </c>
      <c r="J473" t="s">
        <v>1969</v>
      </c>
      <c r="K473">
        <v>11791</v>
      </c>
      <c r="L473" t="s">
        <v>6188</v>
      </c>
      <c r="M473" t="s">
        <v>6189</v>
      </c>
      <c r="N473" t="s">
        <v>6190</v>
      </c>
      <c r="O473" t="str">
        <f>LEFT(Table32[[#This Row],[phone2]],3)</f>
        <v>516</v>
      </c>
      <c r="P473" t="str">
        <f>CONCATENATE(Table32[[#This Row],[first_name]],"  ",Table32[[#This Row],[last_name]])</f>
        <v>Sharen  Bourbon</v>
      </c>
      <c r="Q473">
        <f>LEN(Table32[[#This Row],[email]])</f>
        <v>12</v>
      </c>
      <c r="R473" t="e">
        <f>FIND("@",Table32[[#This Row],[email]],1)</f>
        <v>#VALUE!</v>
      </c>
      <c r="S473" t="e">
        <f t="shared" si="7"/>
        <v>#VALUE!</v>
      </c>
      <c r="T473" t="e">
        <f>RIGHT(Table32[[#This Row],[email]],Table32[[#This Row],[Dom len]])</f>
        <v>#VALUE!</v>
      </c>
    </row>
    <row r="474" spans="3:20" x14ac:dyDescent="0.45">
      <c r="C474" t="s">
        <v>6192</v>
      </c>
      <c r="D474" t="s">
        <v>6193</v>
      </c>
      <c r="E474" t="s">
        <v>6194</v>
      </c>
      <c r="F474" t="s">
        <v>6195</v>
      </c>
      <c r="G474" t="s">
        <v>6196</v>
      </c>
      <c r="H474" t="s">
        <v>3613</v>
      </c>
      <c r="I474" t="s">
        <v>2287</v>
      </c>
      <c r="J474">
        <v>34429</v>
      </c>
      <c r="K474" t="s">
        <v>6197</v>
      </c>
      <c r="L474" t="s">
        <v>6198</v>
      </c>
      <c r="M474" t="s">
        <v>6199</v>
      </c>
      <c r="N474" t="s">
        <v>6200</v>
      </c>
      <c r="O474" t="str">
        <f>LEFT(Table32[[#This Row],[phone2]],3)</f>
        <v>352</v>
      </c>
      <c r="P474" t="str">
        <f>CONCATENATE(Table32[[#This Row],[first_name]],"  ",Table32[[#This Row],[last_name]])</f>
        <v>Nickolas  Juvera</v>
      </c>
      <c r="Q474">
        <f>LEN(Table32[[#This Row],[email]])</f>
        <v>23</v>
      </c>
      <c r="R474">
        <f>FIND("@",Table32[[#This Row],[email]],1)</f>
        <v>16</v>
      </c>
      <c r="S474">
        <f t="shared" si="7"/>
        <v>7</v>
      </c>
      <c r="T474" t="str">
        <f>RIGHT(Table32[[#This Row],[email]],Table32[[#This Row],[Dom len]])</f>
        <v>cox.net</v>
      </c>
    </row>
    <row r="475" spans="3:20" x14ac:dyDescent="0.45">
      <c r="C475" t="s">
        <v>6201</v>
      </c>
      <c r="D475" t="s">
        <v>6202</v>
      </c>
      <c r="E475" t="s">
        <v>6203</v>
      </c>
      <c r="F475" t="s">
        <v>6204</v>
      </c>
      <c r="G475" t="s">
        <v>6205</v>
      </c>
      <c r="H475" t="s">
        <v>3201</v>
      </c>
      <c r="I475" t="s">
        <v>2790</v>
      </c>
      <c r="J475">
        <v>46040</v>
      </c>
      <c r="K475" t="s">
        <v>6206</v>
      </c>
      <c r="L475" t="s">
        <v>6207</v>
      </c>
      <c r="M475" t="s">
        <v>6208</v>
      </c>
      <c r="N475" t="s">
        <v>6209</v>
      </c>
      <c r="O475" t="str">
        <f>LEFT(Table32[[#This Row],[phone2]],3)</f>
        <v>317</v>
      </c>
      <c r="P475" t="str">
        <f>CONCATENATE(Table32[[#This Row],[first_name]],"  ",Table32[[#This Row],[last_name]])</f>
        <v>Gary  Nunlee</v>
      </c>
      <c r="Q475">
        <f>LEN(Table32[[#This Row],[email]])</f>
        <v>22</v>
      </c>
      <c r="R475">
        <f>FIND("@",Table32[[#This Row],[email]],1)</f>
        <v>12</v>
      </c>
      <c r="S475">
        <f t="shared" si="7"/>
        <v>10</v>
      </c>
      <c r="T475" t="str">
        <f>RIGHT(Table32[[#This Row],[email]],Table32[[#This Row],[Dom len]])</f>
        <v>nunlee.org</v>
      </c>
    </row>
    <row r="476" spans="3:20" x14ac:dyDescent="0.45">
      <c r="C476" t="s">
        <v>6210</v>
      </c>
      <c r="D476" t="s">
        <v>6211</v>
      </c>
      <c r="E476" t="s">
        <v>6212</v>
      </c>
      <c r="F476" t="s">
        <v>6213</v>
      </c>
      <c r="G476" t="s">
        <v>6214</v>
      </c>
      <c r="H476" t="s">
        <v>6215</v>
      </c>
      <c r="I476" t="s">
        <v>4222</v>
      </c>
      <c r="J476">
        <v>64504</v>
      </c>
      <c r="K476" t="s">
        <v>6216</v>
      </c>
      <c r="L476" t="s">
        <v>6217</v>
      </c>
      <c r="M476" t="s">
        <v>6218</v>
      </c>
      <c r="N476" t="s">
        <v>6219</v>
      </c>
      <c r="O476" t="str">
        <f>LEFT(Table32[[#This Row],[phone2]],3)</f>
        <v>816</v>
      </c>
      <c r="P476" t="str">
        <f>CONCATENATE(Table32[[#This Row],[first_name]],"  ",Table32[[#This Row],[last_name]])</f>
        <v>Diane  Devreese</v>
      </c>
      <c r="Q476">
        <f>LEN(Table32[[#This Row],[email]])</f>
        <v>13</v>
      </c>
      <c r="R476">
        <f>FIND("@",Table32[[#This Row],[email]],1)</f>
        <v>6</v>
      </c>
      <c r="S476">
        <f t="shared" si="7"/>
        <v>7</v>
      </c>
      <c r="T476" t="str">
        <f>RIGHT(Table32[[#This Row],[email]],Table32[[#This Row],[Dom len]])</f>
        <v>cox.net</v>
      </c>
    </row>
    <row r="477" spans="3:20" hidden="1" x14ac:dyDescent="0.45">
      <c r="C477" t="s">
        <v>6220</v>
      </c>
      <c r="D477" t="s">
        <v>6221</v>
      </c>
      <c r="E477" t="s">
        <v>5788</v>
      </c>
      <c r="F477" t="s">
        <v>6222</v>
      </c>
      <c r="G477" t="s">
        <v>6223</v>
      </c>
      <c r="H477" t="s">
        <v>6224</v>
      </c>
      <c r="I477" t="s">
        <v>6225</v>
      </c>
      <c r="J477" t="s">
        <v>4002</v>
      </c>
      <c r="K477">
        <v>39211</v>
      </c>
      <c r="L477" t="s">
        <v>6226</v>
      </c>
      <c r="M477" t="s">
        <v>6227</v>
      </c>
      <c r="N477" t="s">
        <v>6228</v>
      </c>
      <c r="O477" t="str">
        <f>LEFT(Table32[[#This Row],[phone2]],3)</f>
        <v>601</v>
      </c>
      <c r="P477" t="str">
        <f>CONCATENATE(Table32[[#This Row],[first_name]],"  ",Table32[[#This Row],[last_name]])</f>
        <v>Roslyn  Chavous</v>
      </c>
      <c r="Q477">
        <f>LEN(Table32[[#This Row],[email]])</f>
        <v>12</v>
      </c>
      <c r="R477" t="e">
        <f>FIND("@",Table32[[#This Row],[email]],1)</f>
        <v>#VALUE!</v>
      </c>
      <c r="S477" t="e">
        <f t="shared" si="7"/>
        <v>#VALUE!</v>
      </c>
      <c r="T477" t="e">
        <f>RIGHT(Table32[[#This Row],[email]],Table32[[#This Row],[Dom len]])</f>
        <v>#VALUE!</v>
      </c>
    </row>
    <row r="478" spans="3:20" x14ac:dyDescent="0.45">
      <c r="C478" t="s">
        <v>2963</v>
      </c>
      <c r="D478" t="s">
        <v>6230</v>
      </c>
      <c r="E478" t="s">
        <v>6231</v>
      </c>
      <c r="F478" t="s">
        <v>6232</v>
      </c>
      <c r="G478" t="s">
        <v>2245</v>
      </c>
      <c r="H478" t="s">
        <v>1010</v>
      </c>
      <c r="I478" t="s">
        <v>2000</v>
      </c>
      <c r="J478">
        <v>79602</v>
      </c>
      <c r="K478" t="s">
        <v>6233</v>
      </c>
      <c r="L478" t="s">
        <v>6234</v>
      </c>
      <c r="M478" t="s">
        <v>6235</v>
      </c>
      <c r="N478" t="s">
        <v>6236</v>
      </c>
      <c r="O478" t="str">
        <f>LEFT(Table32[[#This Row],[phone2]],3)</f>
        <v>325</v>
      </c>
      <c r="P478" t="str">
        <f>CONCATENATE(Table32[[#This Row],[first_name]],"  ",Table32[[#This Row],[last_name]])</f>
        <v>Glory  Schieler</v>
      </c>
      <c r="Q478">
        <f>LEN(Table32[[#This Row],[email]])</f>
        <v>15</v>
      </c>
      <c r="R478">
        <f>FIND("@",Table32[[#This Row],[email]],1)</f>
        <v>6</v>
      </c>
      <c r="S478">
        <f t="shared" si="7"/>
        <v>9</v>
      </c>
      <c r="T478" t="str">
        <f>RIGHT(Table32[[#This Row],[email]],Table32[[#This Row],[Dom len]])</f>
        <v>yahoo.com</v>
      </c>
    </row>
    <row r="479" spans="3:20" hidden="1" x14ac:dyDescent="0.45">
      <c r="C479" t="s">
        <v>6237</v>
      </c>
      <c r="D479" t="s">
        <v>6238</v>
      </c>
      <c r="E479" t="s">
        <v>6239</v>
      </c>
      <c r="F479" t="s">
        <v>6240</v>
      </c>
      <c r="G479" t="s">
        <v>6241</v>
      </c>
      <c r="H479" t="s">
        <v>6242</v>
      </c>
      <c r="I479" t="s">
        <v>1923</v>
      </c>
      <c r="J479" t="s">
        <v>1924</v>
      </c>
      <c r="K479">
        <v>95070</v>
      </c>
      <c r="L479" t="s">
        <v>6243</v>
      </c>
      <c r="M479" t="s">
        <v>6244</v>
      </c>
      <c r="N479" t="s">
        <v>6245</v>
      </c>
      <c r="O479" t="str">
        <f>LEFT(Table32[[#This Row],[phone2]],3)</f>
        <v>408</v>
      </c>
      <c r="P479" t="str">
        <f>CONCATENATE(Table32[[#This Row],[first_name]],"  ",Table32[[#This Row],[last_name]])</f>
        <v>Rasheeda  Sayaphon</v>
      </c>
      <c r="Q479">
        <f>LEN(Table32[[#This Row],[email]])</f>
        <v>12</v>
      </c>
      <c r="R479" t="e">
        <f>FIND("@",Table32[[#This Row],[email]],1)</f>
        <v>#VALUE!</v>
      </c>
      <c r="S479" t="e">
        <f t="shared" si="7"/>
        <v>#VALUE!</v>
      </c>
      <c r="T479" t="e">
        <f>RIGHT(Table32[[#This Row],[email]],Table32[[#This Row],[Dom len]])</f>
        <v>#VALUE!</v>
      </c>
    </row>
    <row r="480" spans="3:20" hidden="1" x14ac:dyDescent="0.45">
      <c r="C480" t="s">
        <v>6247</v>
      </c>
      <c r="D480" t="s">
        <v>6248</v>
      </c>
      <c r="E480" t="s">
        <v>6249</v>
      </c>
      <c r="F480" t="s">
        <v>6250</v>
      </c>
      <c r="G480" t="s">
        <v>6251</v>
      </c>
      <c r="H480" t="s">
        <v>3354</v>
      </c>
      <c r="I480" t="s">
        <v>3355</v>
      </c>
      <c r="J480" t="s">
        <v>1874</v>
      </c>
      <c r="K480">
        <v>8003</v>
      </c>
      <c r="L480" t="s">
        <v>6252</v>
      </c>
      <c r="M480" t="s">
        <v>6253</v>
      </c>
      <c r="N480" t="s">
        <v>6254</v>
      </c>
      <c r="O480" t="str">
        <f>LEFT(Table32[[#This Row],[phone2]],3)</f>
        <v>856</v>
      </c>
      <c r="P480" t="str">
        <f>CONCATENATE(Table32[[#This Row],[first_name]],"  ",Table32[[#This Row],[last_name]])</f>
        <v>Alpha  Palaia</v>
      </c>
      <c r="Q480">
        <f>LEN(Table32[[#This Row],[email]])</f>
        <v>12</v>
      </c>
      <c r="R480" t="e">
        <f>FIND("@",Table32[[#This Row],[email]],1)</f>
        <v>#VALUE!</v>
      </c>
      <c r="S480" t="e">
        <f t="shared" si="7"/>
        <v>#VALUE!</v>
      </c>
      <c r="T480" t="e">
        <f>RIGHT(Table32[[#This Row],[email]],Table32[[#This Row],[Dom len]])</f>
        <v>#VALUE!</v>
      </c>
    </row>
    <row r="481" spans="3:20" x14ac:dyDescent="0.45">
      <c r="C481" t="s">
        <v>6256</v>
      </c>
      <c r="D481" t="s">
        <v>6257</v>
      </c>
      <c r="E481" t="s">
        <v>6258</v>
      </c>
      <c r="F481" t="s">
        <v>6259</v>
      </c>
      <c r="G481" t="s">
        <v>2665</v>
      </c>
      <c r="H481" t="s">
        <v>2666</v>
      </c>
      <c r="I481" t="s">
        <v>1924</v>
      </c>
      <c r="J481">
        <v>94545</v>
      </c>
      <c r="K481" t="s">
        <v>6260</v>
      </c>
      <c r="L481" t="s">
        <v>6261</v>
      </c>
      <c r="M481" t="s">
        <v>6262</v>
      </c>
      <c r="N481" t="s">
        <v>6263</v>
      </c>
      <c r="O481" t="str">
        <f>LEFT(Table32[[#This Row],[phone2]],3)</f>
        <v>510</v>
      </c>
      <c r="P481" t="str">
        <f>CONCATENATE(Table32[[#This Row],[first_name]],"  ",Table32[[#This Row],[last_name]])</f>
        <v>Refugia  Jacobos</v>
      </c>
      <c r="Q481">
        <f>LEN(Table32[[#This Row],[email]])</f>
        <v>27</v>
      </c>
      <c r="R481">
        <f>FIND("@",Table32[[#This Row],[email]],1)</f>
        <v>16</v>
      </c>
      <c r="S481">
        <f t="shared" si="7"/>
        <v>11</v>
      </c>
      <c r="T481" t="str">
        <f>RIGHT(Table32[[#This Row],[email]],Table32[[#This Row],[Dom len]])</f>
        <v>jacobos.com</v>
      </c>
    </row>
    <row r="482" spans="3:20" x14ac:dyDescent="0.45">
      <c r="C482" t="s">
        <v>6264</v>
      </c>
      <c r="D482" t="s">
        <v>6265</v>
      </c>
      <c r="E482" t="s">
        <v>6266</v>
      </c>
      <c r="F482" t="s">
        <v>6267</v>
      </c>
      <c r="G482" t="s">
        <v>6268</v>
      </c>
      <c r="H482" t="s">
        <v>6269</v>
      </c>
      <c r="I482" t="s">
        <v>2287</v>
      </c>
      <c r="J482">
        <v>32750</v>
      </c>
      <c r="K482" t="s">
        <v>6270</v>
      </c>
      <c r="L482" t="s">
        <v>6271</v>
      </c>
      <c r="M482" t="s">
        <v>6272</v>
      </c>
      <c r="N482" t="s">
        <v>6273</v>
      </c>
      <c r="O482" t="str">
        <f>LEFT(Table32[[#This Row],[phone2]],3)</f>
        <v>407</v>
      </c>
      <c r="P482" t="str">
        <f>CONCATENATE(Table32[[#This Row],[first_name]],"  ",Table32[[#This Row],[last_name]])</f>
        <v>Shawnda  Yori</v>
      </c>
      <c r="Q482">
        <f>LEN(Table32[[#This Row],[email]])</f>
        <v>22</v>
      </c>
      <c r="R482">
        <f>FIND("@",Table32[[#This Row],[email]],1)</f>
        <v>13</v>
      </c>
      <c r="S482">
        <f t="shared" si="7"/>
        <v>9</v>
      </c>
      <c r="T482" t="str">
        <f>RIGHT(Table32[[#This Row],[email]],Table32[[#This Row],[Dom len]])</f>
        <v>yahoo.com</v>
      </c>
    </row>
    <row r="483" spans="3:20" x14ac:dyDescent="0.45">
      <c r="C483" t="s">
        <v>6274</v>
      </c>
      <c r="D483" t="s">
        <v>6275</v>
      </c>
      <c r="E483" t="s">
        <v>6276</v>
      </c>
      <c r="F483" t="s">
        <v>6277</v>
      </c>
      <c r="G483" t="s">
        <v>6278</v>
      </c>
      <c r="H483" t="s">
        <v>6279</v>
      </c>
      <c r="I483" t="s">
        <v>2800</v>
      </c>
      <c r="J483">
        <v>82001</v>
      </c>
      <c r="K483" t="s">
        <v>6280</v>
      </c>
      <c r="L483" t="s">
        <v>6281</v>
      </c>
      <c r="M483" t="s">
        <v>6282</v>
      </c>
      <c r="N483" t="s">
        <v>6283</v>
      </c>
      <c r="O483" t="str">
        <f>LEFT(Table32[[#This Row],[phone2]],3)</f>
        <v>307</v>
      </c>
      <c r="P483" t="str">
        <f>CONCATENATE(Table32[[#This Row],[first_name]],"  ",Table32[[#This Row],[last_name]])</f>
        <v>Mona  Delasancha</v>
      </c>
      <c r="Q483">
        <f>LEN(Table32[[#This Row],[email]])</f>
        <v>23</v>
      </c>
      <c r="R483">
        <f>FIND("@",Table32[[#This Row],[email]],1)</f>
        <v>12</v>
      </c>
      <c r="S483">
        <f t="shared" si="7"/>
        <v>11</v>
      </c>
      <c r="T483" t="str">
        <f>RIGHT(Table32[[#This Row],[email]],Table32[[#This Row],[Dom len]])</f>
        <v>hotmail.com</v>
      </c>
    </row>
    <row r="484" spans="3:20" x14ac:dyDescent="0.45">
      <c r="C484" t="s">
        <v>6284</v>
      </c>
      <c r="D484" t="s">
        <v>6285</v>
      </c>
      <c r="E484" t="s">
        <v>6286</v>
      </c>
      <c r="F484" t="s">
        <v>6287</v>
      </c>
      <c r="G484" t="s">
        <v>3364</v>
      </c>
      <c r="H484" t="s">
        <v>2403</v>
      </c>
      <c r="I484" t="s">
        <v>1969</v>
      </c>
      <c r="J484">
        <v>11530</v>
      </c>
      <c r="K484" t="s">
        <v>6288</v>
      </c>
      <c r="L484" t="s">
        <v>6289</v>
      </c>
      <c r="M484" t="s">
        <v>6290</v>
      </c>
      <c r="N484" t="s">
        <v>6291</v>
      </c>
      <c r="O484" t="str">
        <f>LEFT(Table32[[#This Row],[phone2]],3)</f>
        <v>516</v>
      </c>
      <c r="P484" t="str">
        <f>CONCATENATE(Table32[[#This Row],[first_name]],"  ",Table32[[#This Row],[last_name]])</f>
        <v>Gilma  Liukko</v>
      </c>
      <c r="Q484">
        <f>LEN(Table32[[#This Row],[email]])</f>
        <v>22</v>
      </c>
      <c r="R484">
        <f>FIND("@",Table32[[#This Row],[email]],1)</f>
        <v>13</v>
      </c>
      <c r="S484">
        <f t="shared" si="7"/>
        <v>9</v>
      </c>
      <c r="T484" t="str">
        <f>RIGHT(Table32[[#This Row],[email]],Table32[[#This Row],[Dom len]])</f>
        <v>gmail.com</v>
      </c>
    </row>
    <row r="485" spans="3:20" hidden="1" x14ac:dyDescent="0.45">
      <c r="C485" t="s">
        <v>6292</v>
      </c>
      <c r="D485" t="s">
        <v>6293</v>
      </c>
      <c r="E485" t="s">
        <v>6294</v>
      </c>
      <c r="F485" t="s">
        <v>6295</v>
      </c>
      <c r="G485" t="s">
        <v>6296</v>
      </c>
      <c r="H485" t="s">
        <v>2335</v>
      </c>
      <c r="I485" t="s">
        <v>2336</v>
      </c>
      <c r="J485" t="s">
        <v>2033</v>
      </c>
      <c r="K485">
        <v>53715</v>
      </c>
      <c r="L485" t="s">
        <v>6297</v>
      </c>
      <c r="M485" t="s">
        <v>6298</v>
      </c>
      <c r="N485" t="s">
        <v>6299</v>
      </c>
      <c r="O485" t="str">
        <f>LEFT(Table32[[#This Row],[phone2]],3)</f>
        <v>608</v>
      </c>
      <c r="P485" t="str">
        <f>CONCATENATE(Table32[[#This Row],[first_name]],"  ",Table32[[#This Row],[last_name]])</f>
        <v>Janey  Gabisi</v>
      </c>
      <c r="Q485">
        <f>LEN(Table32[[#This Row],[email]])</f>
        <v>12</v>
      </c>
      <c r="R485" t="e">
        <f>FIND("@",Table32[[#This Row],[email]],1)</f>
        <v>#VALUE!</v>
      </c>
      <c r="S485" t="e">
        <f t="shared" si="7"/>
        <v>#VALUE!</v>
      </c>
      <c r="T485" t="e">
        <f>RIGHT(Table32[[#This Row],[email]],Table32[[#This Row],[Dom len]])</f>
        <v>#VALUE!</v>
      </c>
    </row>
    <row r="486" spans="3:20" x14ac:dyDescent="0.45">
      <c r="C486" t="s">
        <v>6301</v>
      </c>
      <c r="D486" t="s">
        <v>6302</v>
      </c>
      <c r="E486" t="s">
        <v>6303</v>
      </c>
      <c r="F486" t="s">
        <v>6304</v>
      </c>
      <c r="G486" t="s">
        <v>5587</v>
      </c>
      <c r="H486" t="s">
        <v>3642</v>
      </c>
      <c r="I486" t="s">
        <v>1874</v>
      </c>
      <c r="J486">
        <v>7032</v>
      </c>
      <c r="K486" t="s">
        <v>6305</v>
      </c>
      <c r="L486" t="s">
        <v>6306</v>
      </c>
      <c r="M486" t="s">
        <v>6307</v>
      </c>
      <c r="N486" t="s">
        <v>6308</v>
      </c>
      <c r="O486" t="str">
        <f>LEFT(Table32[[#This Row],[phone2]],3)</f>
        <v>201</v>
      </c>
      <c r="P486" t="str">
        <f>CONCATENATE(Table32[[#This Row],[first_name]],"  ",Table32[[#This Row],[last_name]])</f>
        <v>Lili  Paskin</v>
      </c>
      <c r="Q486">
        <f>LEN(Table32[[#This Row],[email]])</f>
        <v>19</v>
      </c>
      <c r="R486">
        <f>FIND("@",Table32[[#This Row],[email]],1)</f>
        <v>12</v>
      </c>
      <c r="S486">
        <f t="shared" si="7"/>
        <v>7</v>
      </c>
      <c r="T486" t="str">
        <f>RIGHT(Table32[[#This Row],[email]],Table32[[#This Row],[Dom len]])</f>
        <v>cox.net</v>
      </c>
    </row>
    <row r="487" spans="3:20" x14ac:dyDescent="0.45">
      <c r="C487" t="s">
        <v>6309</v>
      </c>
      <c r="D487" t="s">
        <v>6310</v>
      </c>
      <c r="E487" t="s">
        <v>6311</v>
      </c>
      <c r="F487" t="s">
        <v>6312</v>
      </c>
      <c r="G487" t="s">
        <v>6313</v>
      </c>
      <c r="H487" t="s">
        <v>3060</v>
      </c>
      <c r="I487" t="s">
        <v>1958</v>
      </c>
      <c r="J487">
        <v>18518</v>
      </c>
      <c r="K487" t="s">
        <v>6314</v>
      </c>
      <c r="L487" t="s">
        <v>6315</v>
      </c>
      <c r="M487" t="s">
        <v>6316</v>
      </c>
      <c r="N487" t="s">
        <v>6317</v>
      </c>
      <c r="O487" t="str">
        <f>LEFT(Table32[[#This Row],[phone2]],3)</f>
        <v>570</v>
      </c>
      <c r="P487" t="str">
        <f>CONCATENATE(Table32[[#This Row],[first_name]],"  ",Table32[[#This Row],[last_name]])</f>
        <v>Loren  Asar</v>
      </c>
      <c r="Q487">
        <f>LEN(Table32[[#This Row],[email]])</f>
        <v>18</v>
      </c>
      <c r="R487">
        <f>FIND("@",Table32[[#This Row],[email]],1)</f>
        <v>11</v>
      </c>
      <c r="S487">
        <f t="shared" si="7"/>
        <v>7</v>
      </c>
      <c r="T487" t="str">
        <f>RIGHT(Table32[[#This Row],[email]],Table32[[#This Row],[Dom len]])</f>
        <v>aol.com</v>
      </c>
    </row>
    <row r="488" spans="3:20" x14ac:dyDescent="0.45">
      <c r="C488" t="s">
        <v>6318</v>
      </c>
      <c r="D488" t="s">
        <v>6319</v>
      </c>
      <c r="E488" t="s">
        <v>6320</v>
      </c>
      <c r="F488" t="s">
        <v>6321</v>
      </c>
      <c r="G488" t="s">
        <v>3940</v>
      </c>
      <c r="H488" t="s">
        <v>3940</v>
      </c>
      <c r="I488" t="s">
        <v>1924</v>
      </c>
      <c r="J488">
        <v>92126</v>
      </c>
      <c r="K488" t="s">
        <v>6322</v>
      </c>
      <c r="L488" t="s">
        <v>6323</v>
      </c>
      <c r="M488" t="s">
        <v>6324</v>
      </c>
      <c r="N488" t="s">
        <v>6325</v>
      </c>
      <c r="O488" t="str">
        <f>LEFT(Table32[[#This Row],[phone2]],3)</f>
        <v>858</v>
      </c>
      <c r="P488" t="str">
        <f>CONCATENATE(Table32[[#This Row],[first_name]],"  ",Table32[[#This Row],[last_name]])</f>
        <v>Dorothy  Chesterfield</v>
      </c>
      <c r="Q488">
        <f>LEN(Table32[[#This Row],[email]])</f>
        <v>15</v>
      </c>
      <c r="R488">
        <f>FIND("@",Table32[[#This Row],[email]],1)</f>
        <v>8</v>
      </c>
      <c r="S488">
        <f t="shared" si="7"/>
        <v>7</v>
      </c>
      <c r="T488" t="str">
        <f>RIGHT(Table32[[#This Row],[email]],Table32[[#This Row],[Dom len]])</f>
        <v>cox.net</v>
      </c>
    </row>
    <row r="489" spans="3:20" hidden="1" x14ac:dyDescent="0.45">
      <c r="C489" t="s">
        <v>5425</v>
      </c>
      <c r="D489" t="s">
        <v>6326</v>
      </c>
      <c r="E489" t="s">
        <v>978</v>
      </c>
      <c r="F489" t="s">
        <v>6327</v>
      </c>
      <c r="G489" t="s">
        <v>6328</v>
      </c>
      <c r="H489" t="s">
        <v>6329</v>
      </c>
      <c r="I489" t="s">
        <v>3210</v>
      </c>
      <c r="J489" t="s">
        <v>1924</v>
      </c>
      <c r="K489">
        <v>92276</v>
      </c>
      <c r="L489" t="s">
        <v>6330</v>
      </c>
      <c r="M489" t="s">
        <v>6331</v>
      </c>
      <c r="N489" t="s">
        <v>6332</v>
      </c>
      <c r="O489" t="str">
        <f>LEFT(Table32[[#This Row],[phone2]],3)</f>
        <v>760</v>
      </c>
      <c r="P489" t="str">
        <f>CONCATENATE(Table32[[#This Row],[first_name]],"  ",Table32[[#This Row],[last_name]])</f>
        <v>Gail  Similton</v>
      </c>
      <c r="Q489">
        <f>LEN(Table32[[#This Row],[email]])</f>
        <v>12</v>
      </c>
      <c r="R489" t="e">
        <f>FIND("@",Table32[[#This Row],[email]],1)</f>
        <v>#VALUE!</v>
      </c>
      <c r="S489" t="e">
        <f t="shared" si="7"/>
        <v>#VALUE!</v>
      </c>
      <c r="T489" t="e">
        <f>RIGHT(Table32[[#This Row],[email]],Table32[[#This Row],[Dom len]])</f>
        <v>#VALUE!</v>
      </c>
    </row>
    <row r="490" spans="3:20" x14ac:dyDescent="0.45">
      <c r="C490" t="s">
        <v>6334</v>
      </c>
      <c r="D490" t="s">
        <v>6335</v>
      </c>
      <c r="E490" t="s">
        <v>6336</v>
      </c>
      <c r="F490" t="s">
        <v>6337</v>
      </c>
      <c r="G490" t="s">
        <v>6338</v>
      </c>
      <c r="H490" t="s">
        <v>3135</v>
      </c>
      <c r="I490" t="s">
        <v>1874</v>
      </c>
      <c r="J490">
        <v>8402</v>
      </c>
      <c r="K490" t="s">
        <v>6339</v>
      </c>
      <c r="L490" t="s">
        <v>6340</v>
      </c>
      <c r="M490" t="s">
        <v>6341</v>
      </c>
      <c r="N490" t="s">
        <v>6342</v>
      </c>
      <c r="O490" t="str">
        <f>LEFT(Table32[[#This Row],[phone2]],3)</f>
        <v>609</v>
      </c>
      <c r="P490" t="str">
        <f>CONCATENATE(Table32[[#This Row],[first_name]],"  ",Table32[[#This Row],[last_name]])</f>
        <v>Catalina  Tillotson</v>
      </c>
      <c r="Q490">
        <f>LEN(Table32[[#This Row],[email]])</f>
        <v>20</v>
      </c>
      <c r="R490">
        <f>FIND("@",Table32[[#This Row],[email]],1)</f>
        <v>9</v>
      </c>
      <c r="S490">
        <f t="shared" si="7"/>
        <v>11</v>
      </c>
      <c r="T490" t="str">
        <f>RIGHT(Table32[[#This Row],[email]],Table32[[#This Row],[Dom len]])</f>
        <v>hotmail.com</v>
      </c>
    </row>
    <row r="491" spans="3:20" x14ac:dyDescent="0.45">
      <c r="C491" t="s">
        <v>6343</v>
      </c>
      <c r="D491" t="s">
        <v>6344</v>
      </c>
      <c r="E491" t="s">
        <v>6345</v>
      </c>
      <c r="F491" t="s">
        <v>6346</v>
      </c>
      <c r="G491" t="s">
        <v>2429</v>
      </c>
      <c r="H491" t="s">
        <v>2429</v>
      </c>
      <c r="I491" t="s">
        <v>2430</v>
      </c>
      <c r="J491">
        <v>2906</v>
      </c>
      <c r="K491" t="s">
        <v>6347</v>
      </c>
      <c r="L491" t="s">
        <v>6348</v>
      </c>
      <c r="M491" t="s">
        <v>6349</v>
      </c>
      <c r="N491" t="s">
        <v>6350</v>
      </c>
      <c r="O491" t="str">
        <f>LEFT(Table32[[#This Row],[phone2]],3)</f>
        <v>401</v>
      </c>
      <c r="P491" t="str">
        <f>CONCATENATE(Table32[[#This Row],[first_name]],"  ",Table32[[#This Row],[last_name]])</f>
        <v>Lawrence  Lorens</v>
      </c>
      <c r="Q491">
        <f>LEN(Table32[[#This Row],[email]])</f>
        <v>27</v>
      </c>
      <c r="R491">
        <f>FIND("@",Table32[[#This Row],[email]],1)</f>
        <v>16</v>
      </c>
      <c r="S491">
        <f t="shared" si="7"/>
        <v>11</v>
      </c>
      <c r="T491" t="str">
        <f>RIGHT(Table32[[#This Row],[email]],Table32[[#This Row],[Dom len]])</f>
        <v>hotmail.com</v>
      </c>
    </row>
    <row r="492" spans="3:20" hidden="1" x14ac:dyDescent="0.45">
      <c r="C492" t="s">
        <v>6351</v>
      </c>
      <c r="D492" t="s">
        <v>6352</v>
      </c>
      <c r="E492" t="s">
        <v>6353</v>
      </c>
      <c r="F492" t="s">
        <v>6354</v>
      </c>
      <c r="G492" t="s">
        <v>6355</v>
      </c>
      <c r="H492" t="s">
        <v>2245</v>
      </c>
      <c r="I492" t="s">
        <v>2246</v>
      </c>
      <c r="J492" t="s">
        <v>2120</v>
      </c>
      <c r="K492">
        <v>67410</v>
      </c>
      <c r="L492" t="s">
        <v>6356</v>
      </c>
      <c r="M492" t="s">
        <v>6357</v>
      </c>
      <c r="N492" t="s">
        <v>6358</v>
      </c>
      <c r="O492" t="str">
        <f>LEFT(Table32[[#This Row],[phone2]],3)</f>
        <v>785</v>
      </c>
      <c r="P492" t="str">
        <f>CONCATENATE(Table32[[#This Row],[first_name]],"  ",Table32[[#This Row],[last_name]])</f>
        <v>Carlee  Boulter</v>
      </c>
      <c r="Q492">
        <f>LEN(Table32[[#This Row],[email]])</f>
        <v>12</v>
      </c>
      <c r="R492" t="e">
        <f>FIND("@",Table32[[#This Row],[email]],1)</f>
        <v>#VALUE!</v>
      </c>
      <c r="S492" t="e">
        <f t="shared" si="7"/>
        <v>#VALUE!</v>
      </c>
      <c r="T492" t="e">
        <f>RIGHT(Table32[[#This Row],[email]],Table32[[#This Row],[Dom len]])</f>
        <v>#VALUE!</v>
      </c>
    </row>
    <row r="493" spans="3:20" x14ac:dyDescent="0.45">
      <c r="C493" t="s">
        <v>6360</v>
      </c>
      <c r="D493" t="s">
        <v>6361</v>
      </c>
      <c r="E493" t="s">
        <v>6362</v>
      </c>
      <c r="F493" t="s">
        <v>6363</v>
      </c>
      <c r="G493" t="s">
        <v>4114</v>
      </c>
      <c r="H493" t="s">
        <v>4115</v>
      </c>
      <c r="I493" t="s">
        <v>1924</v>
      </c>
      <c r="J493">
        <v>95678</v>
      </c>
      <c r="K493" t="s">
        <v>6364</v>
      </c>
      <c r="L493" t="s">
        <v>6365</v>
      </c>
      <c r="M493" t="s">
        <v>6366</v>
      </c>
      <c r="N493" t="s">
        <v>6367</v>
      </c>
      <c r="O493" t="str">
        <f>LEFT(Table32[[#This Row],[phone2]],3)</f>
        <v>916</v>
      </c>
      <c r="P493" t="str">
        <f>CONCATENATE(Table32[[#This Row],[first_name]],"  ",Table32[[#This Row],[last_name]])</f>
        <v>Thaddeus  Ankeny</v>
      </c>
      <c r="Q493">
        <f>LEN(Table32[[#This Row],[email]])</f>
        <v>18</v>
      </c>
      <c r="R493">
        <f>FIND("@",Table32[[#This Row],[email]],1)</f>
        <v>8</v>
      </c>
      <c r="S493">
        <f t="shared" si="7"/>
        <v>10</v>
      </c>
      <c r="T493" t="str">
        <f>RIGHT(Table32[[#This Row],[email]],Table32[[#This Row],[Dom len]])</f>
        <v>ankeny.org</v>
      </c>
    </row>
    <row r="494" spans="3:20" x14ac:dyDescent="0.45">
      <c r="C494" t="s">
        <v>6368</v>
      </c>
      <c r="D494" t="s">
        <v>6369</v>
      </c>
      <c r="E494" t="s">
        <v>6370</v>
      </c>
      <c r="F494" t="s">
        <v>6371</v>
      </c>
      <c r="G494" t="s">
        <v>6372</v>
      </c>
      <c r="H494" t="s">
        <v>6373</v>
      </c>
      <c r="I494" t="s">
        <v>5782</v>
      </c>
      <c r="J494" t="s">
        <v>2287</v>
      </c>
      <c r="K494">
        <v>32114</v>
      </c>
      <c r="L494" t="s">
        <v>6374</v>
      </c>
      <c r="M494" t="s">
        <v>6375</v>
      </c>
      <c r="N494" t="s">
        <v>6376</v>
      </c>
      <c r="O494" t="str">
        <f>LEFT(Table32[[#This Row],[phone2]],3)</f>
        <v>386</v>
      </c>
      <c r="P494" t="str">
        <f>CONCATENATE(Table32[[#This Row],[first_name]],"  ",Table32[[#This Row],[last_name]])</f>
        <v>Jovita  Oles</v>
      </c>
      <c r="Q494">
        <f>LEN(Table32[[#This Row],[email]])</f>
        <v>12</v>
      </c>
      <c r="R494" t="e">
        <f>FIND("@",Table32[[#This Row],[email]],1)</f>
        <v>#VALUE!</v>
      </c>
      <c r="S494" t="e">
        <f t="shared" si="7"/>
        <v>#VALUE!</v>
      </c>
      <c r="T494" t="e">
        <f>RIGHT(Table32[[#This Row],[email]],Table32[[#This Row],[Dom len]])</f>
        <v>#VALUE!</v>
      </c>
    </row>
    <row r="495" spans="3:20" x14ac:dyDescent="0.45">
      <c r="C495" t="s">
        <v>6378</v>
      </c>
      <c r="D495" t="s">
        <v>6379</v>
      </c>
      <c r="E495" t="s">
        <v>6380</v>
      </c>
      <c r="F495" t="s">
        <v>6381</v>
      </c>
      <c r="G495" t="s">
        <v>2885</v>
      </c>
      <c r="H495" t="s">
        <v>6382</v>
      </c>
      <c r="I495" t="s">
        <v>6383</v>
      </c>
      <c r="J495">
        <v>20001</v>
      </c>
      <c r="K495" t="s">
        <v>6384</v>
      </c>
      <c r="L495" t="s">
        <v>6385</v>
      </c>
      <c r="M495" t="s">
        <v>6386</v>
      </c>
      <c r="N495" t="s">
        <v>6387</v>
      </c>
      <c r="O495" t="str">
        <f>LEFT(Table32[[#This Row],[phone2]],3)</f>
        <v>202</v>
      </c>
      <c r="P495" t="str">
        <f>CONCATENATE(Table32[[#This Row],[first_name]],"  ",Table32[[#This Row],[last_name]])</f>
        <v>Alesia  Hixenbaugh</v>
      </c>
      <c r="Q495">
        <f>LEN(Table32[[#This Row],[email]])</f>
        <v>32</v>
      </c>
      <c r="R495">
        <f>FIND("@",Table32[[#This Row],[email]],1)</f>
        <v>18</v>
      </c>
      <c r="S495">
        <f t="shared" si="7"/>
        <v>14</v>
      </c>
      <c r="T495" t="str">
        <f>RIGHT(Table32[[#This Row],[email]],Table32[[#This Row],[Dom len]])</f>
        <v>hixenbaugh.org</v>
      </c>
    </row>
    <row r="496" spans="3:20" x14ac:dyDescent="0.45">
      <c r="C496" t="s">
        <v>2700</v>
      </c>
      <c r="D496" t="s">
        <v>6388</v>
      </c>
      <c r="E496" t="s">
        <v>6389</v>
      </c>
      <c r="F496" t="s">
        <v>6390</v>
      </c>
      <c r="G496" t="s">
        <v>6391</v>
      </c>
      <c r="H496" t="s">
        <v>6392</v>
      </c>
      <c r="I496" t="s">
        <v>1924</v>
      </c>
      <c r="J496">
        <v>94945</v>
      </c>
      <c r="K496" t="s">
        <v>6393</v>
      </c>
      <c r="L496" t="s">
        <v>6394</v>
      </c>
      <c r="M496" t="s">
        <v>6395</v>
      </c>
      <c r="N496" t="s">
        <v>6396</v>
      </c>
      <c r="O496" t="str">
        <f>LEFT(Table32[[#This Row],[phone2]],3)</f>
        <v>415</v>
      </c>
      <c r="P496" t="str">
        <f>CONCATENATE(Table32[[#This Row],[first_name]],"  ",Table32[[#This Row],[last_name]])</f>
        <v>Lai  Harabedian</v>
      </c>
      <c r="Q496">
        <f>LEN(Table32[[#This Row],[email]])</f>
        <v>13</v>
      </c>
      <c r="R496">
        <f>FIND("@",Table32[[#This Row],[email]],1)</f>
        <v>4</v>
      </c>
      <c r="S496">
        <f t="shared" si="7"/>
        <v>9</v>
      </c>
      <c r="T496" t="str">
        <f>RIGHT(Table32[[#This Row],[email]],Table32[[#This Row],[Dom len]])</f>
        <v>gmail.com</v>
      </c>
    </row>
    <row r="497" spans="3:20" x14ac:dyDescent="0.45">
      <c r="C497" t="s">
        <v>6397</v>
      </c>
      <c r="D497" t="s">
        <v>6398</v>
      </c>
      <c r="E497" t="s">
        <v>6399</v>
      </c>
      <c r="F497" t="s">
        <v>6400</v>
      </c>
      <c r="G497" t="s">
        <v>2530</v>
      </c>
      <c r="H497" t="s">
        <v>753</v>
      </c>
      <c r="I497" t="s">
        <v>2531</v>
      </c>
      <c r="J497">
        <v>83709</v>
      </c>
      <c r="K497" t="s">
        <v>6401</v>
      </c>
      <c r="L497" t="s">
        <v>6402</v>
      </c>
      <c r="M497" t="s">
        <v>6403</v>
      </c>
      <c r="N497" t="s">
        <v>6404</v>
      </c>
      <c r="O497" t="str">
        <f>LEFT(Table32[[#This Row],[phone2]],3)</f>
        <v>208</v>
      </c>
      <c r="P497" t="str">
        <f>CONCATENATE(Table32[[#This Row],[first_name]],"  ",Table32[[#This Row],[last_name]])</f>
        <v>Brittni  Gillaspie</v>
      </c>
      <c r="Q497">
        <f>LEN(Table32[[#This Row],[email]])</f>
        <v>24</v>
      </c>
      <c r="R497">
        <f>FIND("@",Table32[[#This Row],[email]],1)</f>
        <v>11</v>
      </c>
      <c r="S497">
        <f t="shared" si="7"/>
        <v>13</v>
      </c>
      <c r="T497" t="str">
        <f>RIGHT(Table32[[#This Row],[email]],Table32[[#This Row],[Dom len]])</f>
        <v>gillaspie.com</v>
      </c>
    </row>
    <row r="498" spans="3:20" x14ac:dyDescent="0.45">
      <c r="C498" t="s">
        <v>6405</v>
      </c>
      <c r="D498" t="s">
        <v>6406</v>
      </c>
      <c r="E498" t="s">
        <v>6407</v>
      </c>
      <c r="F498" t="s">
        <v>6408</v>
      </c>
      <c r="G498" t="s">
        <v>6409</v>
      </c>
      <c r="H498" t="s">
        <v>6409</v>
      </c>
      <c r="I498" t="s">
        <v>2790</v>
      </c>
      <c r="J498">
        <v>46514</v>
      </c>
      <c r="K498" t="s">
        <v>6410</v>
      </c>
      <c r="L498" t="s">
        <v>6411</v>
      </c>
      <c r="M498" t="s">
        <v>6412</v>
      </c>
      <c r="N498" t="s">
        <v>6413</v>
      </c>
      <c r="O498" t="str">
        <f>LEFT(Table32[[#This Row],[phone2]],3)</f>
        <v>574</v>
      </c>
      <c r="P498" t="str">
        <f>CONCATENATE(Table32[[#This Row],[first_name]],"  ",Table32[[#This Row],[last_name]])</f>
        <v>Raylene  Kampa</v>
      </c>
      <c r="Q498">
        <f>LEN(Table32[[#This Row],[email]])</f>
        <v>16</v>
      </c>
      <c r="R498">
        <f>FIND("@",Table32[[#This Row],[email]],1)</f>
        <v>7</v>
      </c>
      <c r="S498">
        <f t="shared" si="7"/>
        <v>9</v>
      </c>
      <c r="T498" t="str">
        <f>RIGHT(Table32[[#This Row],[email]],Table32[[#This Row],[Dom len]])</f>
        <v>kampa.org</v>
      </c>
    </row>
    <row r="499" spans="3:20" x14ac:dyDescent="0.45">
      <c r="C499" t="s">
        <v>6414</v>
      </c>
      <c r="D499" t="s">
        <v>6415</v>
      </c>
      <c r="E499" t="s">
        <v>6416</v>
      </c>
      <c r="F499" t="s">
        <v>6417</v>
      </c>
      <c r="G499" t="s">
        <v>6418</v>
      </c>
      <c r="H499" t="s">
        <v>6419</v>
      </c>
      <c r="I499" t="s">
        <v>6151</v>
      </c>
      <c r="J499">
        <v>69301</v>
      </c>
      <c r="K499" t="s">
        <v>6420</v>
      </c>
      <c r="L499" t="s">
        <v>6421</v>
      </c>
      <c r="M499" t="s">
        <v>6422</v>
      </c>
      <c r="N499" t="s">
        <v>6423</v>
      </c>
      <c r="O499" t="str">
        <f>LEFT(Table32[[#This Row],[phone2]],3)</f>
        <v>308</v>
      </c>
      <c r="P499" t="str">
        <f>CONCATENATE(Table32[[#This Row],[first_name]],"  ",Table32[[#This Row],[last_name]])</f>
        <v>Flo  Bookamer</v>
      </c>
      <c r="Q499">
        <f>LEN(Table32[[#This Row],[email]])</f>
        <v>20</v>
      </c>
      <c r="R499">
        <f>FIND("@",Table32[[#This Row],[email]],1)</f>
        <v>13</v>
      </c>
      <c r="S499">
        <f t="shared" si="7"/>
        <v>7</v>
      </c>
      <c r="T499" t="str">
        <f>RIGHT(Table32[[#This Row],[email]],Table32[[#This Row],[Dom len]])</f>
        <v>cox.net</v>
      </c>
    </row>
    <row r="500" spans="3:20" x14ac:dyDescent="0.45">
      <c r="C500" t="s">
        <v>6424</v>
      </c>
      <c r="D500" t="s">
        <v>6425</v>
      </c>
      <c r="E500" t="s">
        <v>6426</v>
      </c>
      <c r="F500" t="s">
        <v>6427</v>
      </c>
      <c r="G500" t="s">
        <v>4259</v>
      </c>
      <c r="H500" t="s">
        <v>1942</v>
      </c>
      <c r="I500" t="s">
        <v>3884</v>
      </c>
      <c r="J500">
        <v>98104</v>
      </c>
      <c r="K500" t="s">
        <v>6428</v>
      </c>
      <c r="L500" t="s">
        <v>6429</v>
      </c>
      <c r="M500" t="s">
        <v>6430</v>
      </c>
      <c r="N500" t="s">
        <v>6431</v>
      </c>
      <c r="O500" t="str">
        <f>LEFT(Table32[[#This Row],[phone2]],3)</f>
        <v>206</v>
      </c>
      <c r="P500" t="str">
        <f>CONCATENATE(Table32[[#This Row],[first_name]],"  ",Table32[[#This Row],[last_name]])</f>
        <v>Jani  Biddy</v>
      </c>
      <c r="Q500">
        <f>LEN(Table32[[#This Row],[email]])</f>
        <v>16</v>
      </c>
      <c r="R500">
        <f>FIND("@",Table32[[#This Row],[email]],1)</f>
        <v>7</v>
      </c>
      <c r="S500">
        <f t="shared" si="7"/>
        <v>9</v>
      </c>
      <c r="T500" t="str">
        <f>RIGHT(Table32[[#This Row],[email]],Table32[[#This Row],[Dom len]])</f>
        <v>yahoo.com</v>
      </c>
    </row>
    <row r="501" spans="3:20" x14ac:dyDescent="0.45">
      <c r="C501" t="s">
        <v>6432</v>
      </c>
      <c r="D501" t="s">
        <v>6433</v>
      </c>
      <c r="E501" t="s">
        <v>6434</v>
      </c>
      <c r="F501" t="s">
        <v>6435</v>
      </c>
      <c r="G501" t="s">
        <v>3930</v>
      </c>
      <c r="H501" t="s">
        <v>2550</v>
      </c>
      <c r="I501" t="s">
        <v>2287</v>
      </c>
      <c r="J501">
        <v>32804</v>
      </c>
      <c r="K501" t="s">
        <v>6436</v>
      </c>
      <c r="L501" t="s">
        <v>6437</v>
      </c>
      <c r="M501" t="s">
        <v>6438</v>
      </c>
      <c r="N501" t="s">
        <v>6439</v>
      </c>
      <c r="O501" t="str">
        <f>LEFT(Table32[[#This Row],[phone2]],3)</f>
        <v>407</v>
      </c>
      <c r="P501" t="str">
        <f>CONCATENATE(Table32[[#This Row],[first_name]],"  ",Table32[[#This Row],[last_name]])</f>
        <v>Chauncey  Motley</v>
      </c>
      <c r="Q501">
        <f>LEN(Table32[[#This Row],[email]])</f>
        <v>23</v>
      </c>
      <c r="R501">
        <f>FIND("@",Table32[[#This Row],[email]],1)</f>
        <v>16</v>
      </c>
      <c r="S501">
        <f t="shared" si="7"/>
        <v>7</v>
      </c>
      <c r="T501" t="str">
        <f>RIGHT(Table32[[#This Row],[email]],Table32[[#This Row],[Dom len]])</f>
        <v>aol.com</v>
      </c>
    </row>
    <row r="502" spans="3:20" hidden="1" x14ac:dyDescent="0.45">
      <c r="C502" t="s">
        <v>1044</v>
      </c>
      <c r="O502" t="str">
        <f>LEFT(Table32[[#This Row],[phone2]],3)</f>
        <v/>
      </c>
      <c r="P502" t="str">
        <f>CONCATENATE(Table32[[#This Row],[first_name]],"  ",Table32[[#This Row],[last_name]])</f>
        <v xml:space="preserve">Chauncey|Motley|Affiliated With Travelodge|63 E Aurora Dr|Orlando|Orange|FL|32804|407-413-4842|407-557-8857|chauncey_motley@aol.com|http://www.affiliatedwithtravelodge.com  </v>
      </c>
      <c r="Q502">
        <f>LEN(Table32[[#This Row],[email]])</f>
        <v>0</v>
      </c>
      <c r="R502" t="e">
        <f>FIND("@",Table32[[#This Row],[email]],1)</f>
        <v>#VALUE!</v>
      </c>
      <c r="S502" t="e">
        <f t="shared" si="7"/>
        <v>#VALUE!</v>
      </c>
      <c r="T502" t="e">
        <f>RIGHT(Table32[[#This Row],[email]],Table32[[#This Row],[Dom len]])</f>
        <v>#VALUE!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C5FB-378C-4830-8FE1-D7DEB6E954BC}">
  <dimension ref="A1:B30"/>
  <sheetViews>
    <sheetView workbookViewId="0">
      <selection activeCell="D17" sqref="D17"/>
    </sheetView>
  </sheetViews>
  <sheetFormatPr defaultRowHeight="16.5" x14ac:dyDescent="0.45"/>
  <cols>
    <col min="1" max="1" width="13" bestFit="1" customWidth="1"/>
    <col min="2" max="2" width="11.9140625" bestFit="1" customWidth="1"/>
  </cols>
  <sheetData>
    <row r="1" spans="1:2" s="16" customFormat="1" ht="14" x14ac:dyDescent="0.3">
      <c r="A1" s="16" t="s">
        <v>6557</v>
      </c>
    </row>
    <row r="3" spans="1:2" x14ac:dyDescent="0.45">
      <c r="A3" s="14" t="s">
        <v>6446</v>
      </c>
      <c r="B3" t="s">
        <v>6556</v>
      </c>
    </row>
    <row r="4" spans="1:2" x14ac:dyDescent="0.45">
      <c r="A4" s="1" t="s">
        <v>1103</v>
      </c>
      <c r="B4" s="13">
        <v>353</v>
      </c>
    </row>
    <row r="5" spans="1:2" x14ac:dyDescent="0.45">
      <c r="A5" s="15" t="s">
        <v>1095</v>
      </c>
      <c r="B5" s="13">
        <v>212</v>
      </c>
    </row>
    <row r="6" spans="1:2" x14ac:dyDescent="0.45">
      <c r="A6" s="15" t="s">
        <v>1111</v>
      </c>
      <c r="B6" s="13">
        <v>141</v>
      </c>
    </row>
    <row r="7" spans="1:2" x14ac:dyDescent="0.45">
      <c r="A7" s="1" t="s">
        <v>1105</v>
      </c>
      <c r="B7" s="13">
        <v>247</v>
      </c>
    </row>
    <row r="8" spans="1:2" x14ac:dyDescent="0.45">
      <c r="A8" s="15" t="s">
        <v>1095</v>
      </c>
      <c r="B8" s="13">
        <v>122</v>
      </c>
    </row>
    <row r="9" spans="1:2" x14ac:dyDescent="0.45">
      <c r="A9" s="15" t="s">
        <v>1111</v>
      </c>
      <c r="B9" s="13">
        <v>68</v>
      </c>
    </row>
    <row r="10" spans="1:2" x14ac:dyDescent="0.45">
      <c r="A10" s="15" t="s">
        <v>1017</v>
      </c>
      <c r="B10" s="13">
        <v>57</v>
      </c>
    </row>
    <row r="11" spans="1:2" x14ac:dyDescent="0.45">
      <c r="A11" s="1" t="s">
        <v>1101</v>
      </c>
      <c r="B11" s="13">
        <v>204</v>
      </c>
    </row>
    <row r="12" spans="1:2" x14ac:dyDescent="0.45">
      <c r="A12" s="15" t="s">
        <v>1095</v>
      </c>
      <c r="B12" s="13">
        <v>156</v>
      </c>
    </row>
    <row r="13" spans="1:2" x14ac:dyDescent="0.45">
      <c r="A13" s="15" t="s">
        <v>1111</v>
      </c>
      <c r="B13" s="13">
        <v>16</v>
      </c>
    </row>
    <row r="14" spans="1:2" x14ac:dyDescent="0.45">
      <c r="A14" s="15" t="s">
        <v>1017</v>
      </c>
      <c r="B14" s="13">
        <v>32</v>
      </c>
    </row>
    <row r="15" spans="1:2" x14ac:dyDescent="0.45">
      <c r="A15" s="1" t="s">
        <v>1098</v>
      </c>
      <c r="B15" s="13">
        <v>407</v>
      </c>
    </row>
    <row r="16" spans="1:2" x14ac:dyDescent="0.45">
      <c r="A16" s="15" t="s">
        <v>1095</v>
      </c>
      <c r="B16" s="13">
        <v>372</v>
      </c>
    </row>
    <row r="17" spans="1:2" x14ac:dyDescent="0.45">
      <c r="A17" s="15" t="s">
        <v>1111</v>
      </c>
      <c r="B17" s="13">
        <v>35</v>
      </c>
    </row>
    <row r="18" spans="1:2" x14ac:dyDescent="0.45">
      <c r="A18" s="1" t="s">
        <v>1110</v>
      </c>
      <c r="B18" s="13">
        <v>183</v>
      </c>
    </row>
    <row r="19" spans="1:2" x14ac:dyDescent="0.45">
      <c r="A19" s="15" t="s">
        <v>1095</v>
      </c>
      <c r="B19" s="13">
        <v>14</v>
      </c>
    </row>
    <row r="20" spans="1:2" x14ac:dyDescent="0.45">
      <c r="A20" s="15" t="s">
        <v>1111</v>
      </c>
      <c r="B20" s="13">
        <v>106</v>
      </c>
    </row>
    <row r="21" spans="1:2" x14ac:dyDescent="0.45">
      <c r="A21" s="15" t="s">
        <v>1017</v>
      </c>
      <c r="B21" s="13">
        <v>63</v>
      </c>
    </row>
    <row r="22" spans="1:2" x14ac:dyDescent="0.45">
      <c r="A22" s="1" t="s">
        <v>1099</v>
      </c>
      <c r="B22" s="13">
        <v>367</v>
      </c>
    </row>
    <row r="23" spans="1:2" x14ac:dyDescent="0.45">
      <c r="A23" s="15" t="s">
        <v>1095</v>
      </c>
      <c r="B23" s="13">
        <v>231</v>
      </c>
    </row>
    <row r="24" spans="1:2" x14ac:dyDescent="0.45">
      <c r="A24" s="15" t="s">
        <v>1111</v>
      </c>
      <c r="B24" s="13">
        <v>60</v>
      </c>
    </row>
    <row r="25" spans="1:2" x14ac:dyDescent="0.45">
      <c r="A25" s="15" t="s">
        <v>1017</v>
      </c>
      <c r="B25" s="13">
        <v>76</v>
      </c>
    </row>
    <row r="26" spans="1:2" x14ac:dyDescent="0.45">
      <c r="A26" s="1" t="s">
        <v>1106</v>
      </c>
      <c r="B26" s="13">
        <v>360</v>
      </c>
    </row>
    <row r="27" spans="1:2" x14ac:dyDescent="0.45">
      <c r="A27" s="15" t="s">
        <v>1095</v>
      </c>
      <c r="B27" s="13">
        <v>92</v>
      </c>
    </row>
    <row r="28" spans="1:2" x14ac:dyDescent="0.45">
      <c r="A28" s="15" t="s">
        <v>1111</v>
      </c>
      <c r="B28" s="13">
        <v>265</v>
      </c>
    </row>
    <row r="29" spans="1:2" x14ac:dyDescent="0.45">
      <c r="A29" s="15" t="s">
        <v>1017</v>
      </c>
      <c r="B29" s="13">
        <v>3</v>
      </c>
    </row>
    <row r="30" spans="1:2" x14ac:dyDescent="0.45">
      <c r="A30" s="1" t="s">
        <v>6554</v>
      </c>
      <c r="B30" s="13">
        <v>2121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8688-EC4F-44AC-AE54-03906B662006}">
  <dimension ref="A1:B22"/>
  <sheetViews>
    <sheetView workbookViewId="0">
      <selection activeCell="G17" sqref="G17"/>
    </sheetView>
  </sheetViews>
  <sheetFormatPr defaultRowHeight="16.5" x14ac:dyDescent="0.45"/>
  <cols>
    <col min="1" max="1" width="12.6640625" bestFit="1" customWidth="1"/>
    <col min="2" max="2" width="11.9140625" bestFit="1" customWidth="1"/>
  </cols>
  <sheetData>
    <row r="1" spans="1:2" s="16" customFormat="1" ht="14" x14ac:dyDescent="0.3">
      <c r="A1" s="16" t="s">
        <v>6559</v>
      </c>
    </row>
    <row r="3" spans="1:2" x14ac:dyDescent="0.45">
      <c r="A3" s="14" t="s">
        <v>6446</v>
      </c>
      <c r="B3" t="s">
        <v>6556</v>
      </c>
    </row>
    <row r="4" spans="1:2" x14ac:dyDescent="0.45">
      <c r="A4" s="1" t="s">
        <v>1097</v>
      </c>
      <c r="B4" s="13">
        <v>722</v>
      </c>
    </row>
    <row r="5" spans="1:2" x14ac:dyDescent="0.45">
      <c r="A5" s="15" t="s">
        <v>1095</v>
      </c>
      <c r="B5" s="13">
        <v>424</v>
      </c>
    </row>
    <row r="6" spans="1:2" x14ac:dyDescent="0.45">
      <c r="A6" s="15" t="s">
        <v>1111</v>
      </c>
      <c r="B6" s="13">
        <v>234</v>
      </c>
    </row>
    <row r="7" spans="1:2" x14ac:dyDescent="0.45">
      <c r="A7" s="15" t="s">
        <v>1017</v>
      </c>
      <c r="B7" s="13">
        <v>64</v>
      </c>
    </row>
    <row r="8" spans="1:2" x14ac:dyDescent="0.45">
      <c r="A8" s="1" t="s">
        <v>1104</v>
      </c>
      <c r="B8" s="13">
        <v>10</v>
      </c>
    </row>
    <row r="9" spans="1:2" x14ac:dyDescent="0.45">
      <c r="A9" s="15" t="s">
        <v>1095</v>
      </c>
      <c r="B9" s="13">
        <v>7</v>
      </c>
    </row>
    <row r="10" spans="1:2" x14ac:dyDescent="0.45">
      <c r="A10" s="15" t="s">
        <v>1017</v>
      </c>
      <c r="B10" s="13">
        <v>3</v>
      </c>
    </row>
    <row r="11" spans="1:2" x14ac:dyDescent="0.45">
      <c r="A11" s="1" t="s">
        <v>1107</v>
      </c>
      <c r="B11" s="13">
        <v>278</v>
      </c>
    </row>
    <row r="12" spans="1:2" x14ac:dyDescent="0.45">
      <c r="A12" s="15" t="s">
        <v>1095</v>
      </c>
      <c r="B12" s="13">
        <v>27</v>
      </c>
    </row>
    <row r="13" spans="1:2" x14ac:dyDescent="0.45">
      <c r="A13" s="15" t="s">
        <v>1111</v>
      </c>
      <c r="B13" s="13">
        <v>175</v>
      </c>
    </row>
    <row r="14" spans="1:2" x14ac:dyDescent="0.45">
      <c r="A14" s="15" t="s">
        <v>1017</v>
      </c>
      <c r="B14" s="13">
        <v>76</v>
      </c>
    </row>
    <row r="15" spans="1:2" x14ac:dyDescent="0.45">
      <c r="A15" s="1" t="s">
        <v>1108</v>
      </c>
      <c r="B15" s="13">
        <v>395</v>
      </c>
    </row>
    <row r="16" spans="1:2" x14ac:dyDescent="0.45">
      <c r="A16" s="15" t="s">
        <v>1095</v>
      </c>
      <c r="B16" s="13">
        <v>243</v>
      </c>
    </row>
    <row r="17" spans="1:2" x14ac:dyDescent="0.45">
      <c r="A17" s="15" t="s">
        <v>1111</v>
      </c>
      <c r="B17" s="13">
        <v>152</v>
      </c>
    </row>
    <row r="18" spans="1:2" x14ac:dyDescent="0.45">
      <c r="A18" s="1" t="s">
        <v>1109</v>
      </c>
      <c r="B18" s="13">
        <v>716</v>
      </c>
    </row>
    <row r="19" spans="1:2" x14ac:dyDescent="0.45">
      <c r="A19" s="15" t="s">
        <v>1095</v>
      </c>
      <c r="B19" s="13">
        <v>498</v>
      </c>
    </row>
    <row r="20" spans="1:2" x14ac:dyDescent="0.45">
      <c r="A20" s="15" t="s">
        <v>1111</v>
      </c>
      <c r="B20" s="13">
        <v>130</v>
      </c>
    </row>
    <row r="21" spans="1:2" x14ac:dyDescent="0.45">
      <c r="A21" s="15" t="s">
        <v>1017</v>
      </c>
      <c r="B21" s="13">
        <v>88</v>
      </c>
    </row>
    <row r="22" spans="1:2" x14ac:dyDescent="0.45">
      <c r="A22" s="1" t="s">
        <v>6554</v>
      </c>
      <c r="B22" s="13">
        <v>2121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0 l D i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S U O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l D i U C i K R 7 g O A A A A E Q A A A B M A H A B G b 3 J t d W x h c y 9 T Z W N 0 a W 9 u M S 5 t I K I Y A C i g F A A A A A A A A A A A A A A A A A A A A A A A A A A A A C t O T S 7 J z M 9 T C I b Q h t Y A U E s B A i 0 A F A A C A A g A 0 l D i U C o y o t W m A A A A + A A A A B I A A A A A A A A A A A A A A A A A A A A A A E N v b m Z p Z y 9 Q Y W N r Y W d l L n h t b F B L A Q I t A B Q A A g A I A N J Q 4 l A P y u m r p A A A A O k A A A A T A A A A A A A A A A A A A A A A A P I A A A B b Q 2 9 u d G V u d F 9 U e X B l c 1 0 u e G 1 s U E s B A i 0 A F A A C A A g A 0 l D i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e o Z 0 W H Q t V N s T R G g I k t 6 r U A A A A A A g A A A A A A E G Y A A A A B A A A g A A A A d V U i T K u a b z d E 9 I O 1 l G A D R l y b E I T 3 U t + D i z y G h N R / c F M A A A A A D o A A A A A C A A A g A A A A J V T l K c O L H O J c w l G D m K o 0 + o m q K u v d O Q / Q F l A R 8 8 D F I P d Q A A A A B 5 W W Z F T G I L E i w B K s x A + 7 K b a P l Q k 8 7 2 9 L 7 L k d O M t w w S / l R m r c K z A Y j P E N / a c 6 K K h J 9 k a o P R w q p y G T 5 C k A 6 r b 8 w U g B 0 W h W s g q O 2 J g z v p l 8 A G B A A A A A b 5 J m 5 H C s 9 Y e g V y h g Y 5 y 5 / 5 h i A S W w W 7 p e m e H Z d j z z V Q b D r Q H 4 K 1 4 O g W N c X o p r r c 8 u B 0 1 9 p t 4 w e 6 + G c p W c h T h T L Q = = < / D a t a M a s h u p > 
</file>

<file path=customXml/itemProps1.xml><?xml version="1.0" encoding="utf-8"?>
<ds:datastoreItem xmlns:ds="http://schemas.openxmlformats.org/officeDocument/2006/customXml" ds:itemID="{05B7B25E-17DD-4CE4-86D2-FE471F5C4A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Section 1</vt:lpstr>
      <vt:lpstr>Section 2</vt:lpstr>
      <vt:lpstr>Section 3</vt:lpstr>
      <vt:lpstr>FuzzyLookup_AddIn_Undo_Sheet</vt:lpstr>
      <vt:lpstr>Section 4</vt:lpstr>
      <vt:lpstr>EmailProvider_count</vt:lpstr>
      <vt:lpstr>Section 5</vt:lpstr>
      <vt:lpstr>Unit sold </vt:lpstr>
      <vt:lpstr>Item_Sold</vt:lpstr>
      <vt:lpstr>Section 6</vt:lpstr>
      <vt:lpstr>Section 7 tables</vt:lpstr>
      <vt:lpstr>Section 7</vt:lpstr>
      <vt:lpstr>Split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Myers</dc:creator>
  <cp:lastModifiedBy>Lane Asobo</cp:lastModifiedBy>
  <dcterms:created xsi:type="dcterms:W3CDTF">2020-06-28T02:58:07Z</dcterms:created>
  <dcterms:modified xsi:type="dcterms:W3CDTF">2020-07-02T22:58:11Z</dcterms:modified>
</cp:coreProperties>
</file>