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E6FFB98E-5E4D-4511-95FE-8B686F5DAA93}" xr6:coauthVersionLast="44" xr6:coauthVersionMax="44" xr10:uidLastSave="{00000000-0000-0000-0000-000000000000}"/>
  <bookViews>
    <workbookView xWindow="-109" yWindow="-109" windowWidth="21954" windowHeight="11860" tabRatio="500" xr2:uid="{00000000-000D-0000-FFFF-FFFF00000000}"/>
  </bookViews>
  <sheets>
    <sheet name="Data" sheetId="1" r:id="rId1"/>
    <sheet name="Graph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47" i="1" l="1"/>
  <c r="AC47" i="1"/>
  <c r="AE47" i="1"/>
  <c r="AF47" i="1"/>
  <c r="AC46" i="1"/>
  <c r="AE46" i="1"/>
  <c r="AF46" i="1"/>
  <c r="Z46" i="1"/>
  <c r="T47" i="1"/>
  <c r="S47" i="1"/>
  <c r="T46" i="1"/>
  <c r="S46" i="1"/>
  <c r="R46" i="1"/>
  <c r="C46" i="1" s="1"/>
  <c r="P47" i="1"/>
  <c r="P46" i="1"/>
  <c r="K47" i="1"/>
  <c r="I47" i="1"/>
  <c r="J47" i="1" s="1"/>
  <c r="J46" i="1"/>
  <c r="I46" i="1"/>
  <c r="K46" i="1" s="1"/>
  <c r="G47" i="1"/>
  <c r="F47" i="1"/>
  <c r="G46" i="1"/>
  <c r="F46" i="1"/>
  <c r="E46" i="1"/>
  <c r="D47" i="1"/>
  <c r="D46" i="1"/>
  <c r="A47" i="1"/>
  <c r="A46" i="1"/>
  <c r="R47" i="1" l="1"/>
  <c r="C47" i="1" s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5" i="1"/>
  <c r="P45" i="1"/>
  <c r="Z45" i="1"/>
  <c r="I45" i="1"/>
  <c r="D45" i="1"/>
  <c r="J45" i="1" s="1"/>
  <c r="D44" i="1"/>
  <c r="D43" i="1"/>
  <c r="D42" i="1"/>
  <c r="AA47" i="1" l="1"/>
  <c r="F45" i="1"/>
  <c r="F44" i="1"/>
  <c r="E44" i="1"/>
  <c r="P44" i="1"/>
  <c r="I44" i="1"/>
  <c r="J44" i="1" s="1"/>
  <c r="P43" i="1"/>
  <c r="I43" i="1"/>
  <c r="J43" i="1" s="1"/>
  <c r="F43" i="1"/>
  <c r="E43" i="1"/>
  <c r="Z42" i="1"/>
  <c r="P42" i="1"/>
  <c r="I42" i="1"/>
  <c r="E42" i="1"/>
  <c r="F42" i="1"/>
  <c r="Z41" i="1"/>
  <c r="P41" i="1"/>
  <c r="I41" i="1"/>
  <c r="F41" i="1"/>
  <c r="E41" i="1"/>
  <c r="D41" i="1"/>
  <c r="Z40" i="1"/>
  <c r="P40" i="1"/>
  <c r="I40" i="1"/>
  <c r="D40" i="1"/>
  <c r="F40" i="1" s="1"/>
  <c r="P39" i="1"/>
  <c r="I39" i="1"/>
  <c r="D39" i="1"/>
  <c r="Z38" i="1"/>
  <c r="P38" i="1"/>
  <c r="I38" i="1"/>
  <c r="E38" i="1"/>
  <c r="D38" i="1"/>
  <c r="F38" i="1" s="1"/>
  <c r="Z37" i="1"/>
  <c r="P37" i="1"/>
  <c r="I37" i="1"/>
  <c r="E37" i="1"/>
  <c r="D37" i="1"/>
  <c r="F37" i="1" s="1"/>
  <c r="Z36" i="1"/>
  <c r="P36" i="1"/>
  <c r="I36" i="1"/>
  <c r="E36" i="1"/>
  <c r="D36" i="1"/>
  <c r="Z35" i="1"/>
  <c r="P35" i="1"/>
  <c r="I35" i="1"/>
  <c r="E35" i="1"/>
  <c r="D35" i="1"/>
  <c r="Z34" i="1"/>
  <c r="P34" i="1"/>
  <c r="I34" i="1"/>
  <c r="E34" i="1"/>
  <c r="D34" i="1"/>
  <c r="Z33" i="1"/>
  <c r="P33" i="1"/>
  <c r="I33" i="1"/>
  <c r="F33" i="1"/>
  <c r="E33" i="1"/>
  <c r="D33" i="1"/>
  <c r="Z32" i="1"/>
  <c r="P32" i="1"/>
  <c r="I32" i="1"/>
  <c r="E32" i="1"/>
  <c r="D32" i="1"/>
  <c r="Z31" i="1"/>
  <c r="P31" i="1"/>
  <c r="I31" i="1"/>
  <c r="F31" i="1"/>
  <c r="E31" i="1"/>
  <c r="D31" i="1"/>
  <c r="Z30" i="1"/>
  <c r="P30" i="1"/>
  <c r="I30" i="1"/>
  <c r="E30" i="1"/>
  <c r="D30" i="1"/>
  <c r="Z29" i="1"/>
  <c r="P29" i="1"/>
  <c r="I29" i="1"/>
  <c r="D29" i="1"/>
  <c r="Z28" i="1"/>
  <c r="P28" i="1"/>
  <c r="I28" i="1"/>
  <c r="D28" i="1"/>
  <c r="Z27" i="1"/>
  <c r="P27" i="1"/>
  <c r="I27" i="1"/>
  <c r="D27" i="1"/>
  <c r="Z26" i="1"/>
  <c r="P26" i="1"/>
  <c r="I26" i="1"/>
  <c r="D26" i="1"/>
  <c r="F26" i="1" s="1"/>
  <c r="Z25" i="1"/>
  <c r="P25" i="1"/>
  <c r="I25" i="1"/>
  <c r="D25" i="1"/>
  <c r="J25" i="1" s="1"/>
  <c r="Z24" i="1"/>
  <c r="P24" i="1"/>
  <c r="I24" i="1"/>
  <c r="D24" i="1"/>
  <c r="Z23" i="1"/>
  <c r="P23" i="1"/>
  <c r="I23" i="1"/>
  <c r="D23" i="1"/>
  <c r="Z22" i="1"/>
  <c r="P22" i="1"/>
  <c r="I22" i="1"/>
  <c r="D22" i="1"/>
  <c r="F22" i="1" s="1"/>
  <c r="Z21" i="1"/>
  <c r="P21" i="1"/>
  <c r="I21" i="1"/>
  <c r="D21" i="1"/>
  <c r="J21" i="1" s="1"/>
  <c r="Z20" i="1"/>
  <c r="P20" i="1"/>
  <c r="I20" i="1"/>
  <c r="D20" i="1"/>
  <c r="G29" i="1" s="1"/>
  <c r="I19" i="1"/>
  <c r="D19" i="1"/>
  <c r="R18" i="1"/>
  <c r="I18" i="1"/>
  <c r="D18" i="1"/>
  <c r="I17" i="1"/>
  <c r="D17" i="1"/>
  <c r="F17" i="1" s="1"/>
  <c r="I16" i="1"/>
  <c r="D16" i="1"/>
  <c r="I15" i="1"/>
  <c r="D15" i="1"/>
  <c r="J15" i="1" s="1"/>
  <c r="I14" i="1"/>
  <c r="D14" i="1"/>
  <c r="I13" i="1"/>
  <c r="D13" i="1"/>
  <c r="F13" i="1" s="1"/>
  <c r="I12" i="1"/>
  <c r="D12" i="1"/>
  <c r="I11" i="1"/>
  <c r="D11" i="1"/>
  <c r="F11" i="1" s="1"/>
  <c r="I10" i="1"/>
  <c r="D10" i="1"/>
  <c r="J10" i="1" s="1"/>
  <c r="I9" i="1"/>
  <c r="D9" i="1"/>
  <c r="F9" i="1" s="1"/>
  <c r="I8" i="1"/>
  <c r="D8" i="1"/>
  <c r="J8" i="1" s="1"/>
  <c r="AE7" i="1"/>
  <c r="I7" i="1"/>
  <c r="D7" i="1"/>
  <c r="AE6" i="1"/>
  <c r="I6" i="1"/>
  <c r="D6" i="1"/>
  <c r="F6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E5" i="1"/>
  <c r="I5" i="1"/>
  <c r="D5" i="1"/>
  <c r="F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H4" i="1"/>
  <c r="AE4" i="1"/>
  <c r="I4" i="1"/>
  <c r="D4" i="1"/>
  <c r="J4" i="1" s="1"/>
  <c r="A4" i="1"/>
  <c r="AE3" i="1"/>
  <c r="I3" i="1"/>
  <c r="J3" i="1" s="1"/>
  <c r="AE2" i="1"/>
  <c r="J2" i="1"/>
  <c r="S18" i="1" l="1"/>
  <c r="C18" i="1"/>
  <c r="AA18" i="1"/>
  <c r="K18" i="1"/>
  <c r="K20" i="1"/>
  <c r="K22" i="1"/>
  <c r="T18" i="1"/>
  <c r="K44" i="1"/>
  <c r="G37" i="1"/>
  <c r="K38" i="1"/>
  <c r="J41" i="1"/>
  <c r="J5" i="1"/>
  <c r="G16" i="1"/>
  <c r="F35" i="1"/>
  <c r="J37" i="1"/>
  <c r="J39" i="1"/>
  <c r="K28" i="1"/>
  <c r="G33" i="1"/>
  <c r="F29" i="1"/>
  <c r="F36" i="1"/>
  <c r="G45" i="1"/>
  <c r="K45" i="1"/>
  <c r="K21" i="1"/>
  <c r="K23" i="1"/>
  <c r="K25" i="1"/>
  <c r="K27" i="1"/>
  <c r="J27" i="1"/>
  <c r="F28" i="1"/>
  <c r="K15" i="1"/>
  <c r="J7" i="1"/>
  <c r="J18" i="1"/>
  <c r="J23" i="1"/>
  <c r="G40" i="1"/>
  <c r="J31" i="1"/>
  <c r="G42" i="1"/>
  <c r="J33" i="1"/>
  <c r="J35" i="1"/>
  <c r="F39" i="1"/>
  <c r="Z44" i="1"/>
  <c r="G44" i="1"/>
  <c r="AH19" i="1"/>
  <c r="J17" i="1"/>
  <c r="F10" i="1"/>
  <c r="K33" i="1"/>
  <c r="K43" i="1"/>
  <c r="F34" i="1"/>
  <c r="J34" i="1"/>
  <c r="G43" i="1"/>
  <c r="F4" i="1"/>
  <c r="J6" i="1"/>
  <c r="F8" i="1"/>
  <c r="J9" i="1"/>
  <c r="J11" i="1"/>
  <c r="J13" i="1"/>
  <c r="K14" i="1"/>
  <c r="F15" i="1"/>
  <c r="F16" i="1"/>
  <c r="K16" i="1"/>
  <c r="K17" i="1"/>
  <c r="F18" i="1"/>
  <c r="F19" i="1"/>
  <c r="K19" i="1"/>
  <c r="F20" i="1"/>
  <c r="K30" i="1"/>
  <c r="F21" i="1"/>
  <c r="G22" i="1"/>
  <c r="J24" i="1"/>
  <c r="K34" i="1"/>
  <c r="F25" i="1"/>
  <c r="G26" i="1"/>
  <c r="G32" i="1"/>
  <c r="F7" i="1"/>
  <c r="G14" i="1"/>
  <c r="G15" i="1"/>
  <c r="G17" i="1"/>
  <c r="G18" i="1"/>
  <c r="G19" i="1"/>
  <c r="R19" i="1"/>
  <c r="G20" i="1"/>
  <c r="G21" i="1"/>
  <c r="F24" i="1"/>
  <c r="K24" i="1"/>
  <c r="G25" i="1"/>
  <c r="G28" i="1"/>
  <c r="G30" i="1"/>
  <c r="J12" i="1"/>
  <c r="G31" i="1"/>
  <c r="J22" i="1"/>
  <c r="K32" i="1"/>
  <c r="F23" i="1"/>
  <c r="G24" i="1"/>
  <c r="G35" i="1"/>
  <c r="K35" i="1"/>
  <c r="J26" i="1"/>
  <c r="K36" i="1"/>
  <c r="F27" i="1"/>
  <c r="J29" i="1"/>
  <c r="K31" i="1"/>
  <c r="K41" i="1"/>
  <c r="F32" i="1"/>
  <c r="J32" i="1"/>
  <c r="G41" i="1"/>
  <c r="J14" i="1"/>
  <c r="J16" i="1"/>
  <c r="J19" i="1"/>
  <c r="J20" i="1"/>
  <c r="G23" i="1"/>
  <c r="K26" i="1"/>
  <c r="G27" i="1"/>
  <c r="K29" i="1"/>
  <c r="F30" i="1"/>
  <c r="J30" i="1"/>
  <c r="G39" i="1"/>
  <c r="G34" i="1"/>
  <c r="G36" i="1"/>
  <c r="G38" i="1"/>
  <c r="K39" i="1"/>
  <c r="F12" i="1"/>
  <c r="F14" i="1"/>
  <c r="J40" i="1"/>
  <c r="K37" i="1"/>
  <c r="K40" i="1"/>
  <c r="J42" i="1"/>
  <c r="Z43" i="1"/>
  <c r="J28" i="1"/>
  <c r="J36" i="1"/>
  <c r="J38" i="1"/>
  <c r="K42" i="1"/>
  <c r="AG18" i="1"/>
  <c r="C19" i="1" l="1"/>
  <c r="AA19" i="1"/>
  <c r="T19" i="1"/>
  <c r="R20" i="1"/>
  <c r="S19" i="1"/>
  <c r="AH20" i="1"/>
  <c r="AG19" i="1"/>
  <c r="AA20" i="1" l="1"/>
  <c r="C20" i="1"/>
  <c r="AH21" i="1"/>
  <c r="S20" i="1"/>
  <c r="R21" i="1"/>
  <c r="T20" i="1"/>
  <c r="AG20" i="1"/>
  <c r="C21" i="1" l="1"/>
  <c r="AA21" i="1"/>
  <c r="R22" i="1"/>
  <c r="T21" i="1"/>
  <c r="S21" i="1"/>
  <c r="AH22" i="1"/>
  <c r="AG21" i="1"/>
  <c r="C22" i="1" l="1"/>
  <c r="AA22" i="1"/>
  <c r="AH23" i="1"/>
  <c r="R23" i="1"/>
  <c r="T22" i="1"/>
  <c r="S22" i="1"/>
  <c r="AG22" i="1"/>
  <c r="C23" i="1" l="1"/>
  <c r="AA23" i="1"/>
  <c r="R24" i="1"/>
  <c r="T23" i="1"/>
  <c r="S23" i="1"/>
  <c r="AH24" i="1"/>
  <c r="AG23" i="1"/>
  <c r="AA24" i="1" l="1"/>
  <c r="C24" i="1"/>
  <c r="AH25" i="1"/>
  <c r="S24" i="1"/>
  <c r="R25" i="1"/>
  <c r="T24" i="1"/>
  <c r="AG24" i="1"/>
  <c r="C25" i="1" l="1"/>
  <c r="AA25" i="1"/>
  <c r="R26" i="1"/>
  <c r="T25" i="1"/>
  <c r="S25" i="1"/>
  <c r="AH26" i="1"/>
  <c r="AG25" i="1"/>
  <c r="C26" i="1" l="1"/>
  <c r="AA26" i="1"/>
  <c r="AH27" i="1"/>
  <c r="R27" i="1"/>
  <c r="T26" i="1"/>
  <c r="S26" i="1"/>
  <c r="AG26" i="1"/>
  <c r="C27" i="1" l="1"/>
  <c r="AA27" i="1"/>
  <c r="T27" i="1"/>
  <c r="AE27" i="1"/>
  <c r="AF27" i="1" s="1"/>
  <c r="AC27" i="1"/>
  <c r="R28" i="1"/>
  <c r="S27" i="1"/>
  <c r="AH28" i="1"/>
  <c r="AG27" i="1"/>
  <c r="AA28" i="1" l="1"/>
  <c r="C28" i="1"/>
  <c r="R29" i="1"/>
  <c r="T28" i="1"/>
  <c r="S28" i="1"/>
  <c r="AH29" i="1"/>
  <c r="AG28" i="1"/>
  <c r="C29" i="1" l="1"/>
  <c r="AA29" i="1"/>
  <c r="AH30" i="1"/>
  <c r="AC29" i="1"/>
  <c r="T29" i="1"/>
  <c r="S29" i="1"/>
  <c r="R30" i="1"/>
  <c r="AE29" i="1"/>
  <c r="AF29" i="1" s="1"/>
  <c r="AG29" i="1"/>
  <c r="C30" i="1" l="1"/>
  <c r="AA30" i="1"/>
  <c r="R31" i="1"/>
  <c r="T30" i="1"/>
  <c r="AE30" i="1"/>
  <c r="AF30" i="1" s="1"/>
  <c r="S30" i="1"/>
  <c r="AC30" i="1"/>
  <c r="AH31" i="1"/>
  <c r="AG30" i="1"/>
  <c r="C31" i="1" l="1"/>
  <c r="AA31" i="1"/>
  <c r="AH32" i="1"/>
  <c r="AC31" i="1"/>
  <c r="R32" i="1"/>
  <c r="AE31" i="1"/>
  <c r="AF31" i="1" s="1"/>
  <c r="S31" i="1"/>
  <c r="T31" i="1"/>
  <c r="AG31" i="1"/>
  <c r="AA32" i="1" l="1"/>
  <c r="C32" i="1"/>
  <c r="R33" i="1"/>
  <c r="T32" i="1"/>
  <c r="AE32" i="1"/>
  <c r="AF32" i="1" s="1"/>
  <c r="S32" i="1"/>
  <c r="AC32" i="1"/>
  <c r="AH33" i="1"/>
  <c r="AG32" i="1"/>
  <c r="C33" i="1" l="1"/>
  <c r="AA33" i="1"/>
  <c r="AH34" i="1"/>
  <c r="AC33" i="1"/>
  <c r="T33" i="1"/>
  <c r="S33" i="1"/>
  <c r="R34" i="1"/>
  <c r="AE33" i="1"/>
  <c r="AF33" i="1" s="1"/>
  <c r="AG33" i="1"/>
  <c r="C34" i="1" l="1"/>
  <c r="AA34" i="1"/>
  <c r="R35" i="1"/>
  <c r="T34" i="1"/>
  <c r="AE34" i="1"/>
  <c r="AF34" i="1" s="1"/>
  <c r="S34" i="1"/>
  <c r="AC34" i="1"/>
  <c r="AH35" i="1"/>
  <c r="AG34" i="1"/>
  <c r="C35" i="1" l="1"/>
  <c r="AA35" i="1"/>
  <c r="AH36" i="1"/>
  <c r="AC35" i="1"/>
  <c r="R36" i="1"/>
  <c r="T35" i="1"/>
  <c r="AE35" i="1"/>
  <c r="AF35" i="1" s="1"/>
  <c r="S35" i="1"/>
  <c r="AG35" i="1"/>
  <c r="AA36" i="1" l="1"/>
  <c r="C36" i="1"/>
  <c r="R37" i="1"/>
  <c r="T36" i="1"/>
  <c r="AE36" i="1"/>
  <c r="AF36" i="1" s="1"/>
  <c r="S36" i="1"/>
  <c r="AC36" i="1"/>
  <c r="AH37" i="1"/>
  <c r="AG36" i="1"/>
  <c r="C37" i="1" l="1"/>
  <c r="AA37" i="1"/>
  <c r="AH38" i="1"/>
  <c r="AC37" i="1"/>
  <c r="R38" i="1"/>
  <c r="T37" i="1"/>
  <c r="AE37" i="1"/>
  <c r="AF37" i="1" s="1"/>
  <c r="S37" i="1"/>
  <c r="AG37" i="1"/>
  <c r="C38" i="1" l="1"/>
  <c r="AA38" i="1"/>
  <c r="T38" i="1"/>
  <c r="R39" i="1"/>
  <c r="AE38" i="1"/>
  <c r="AF38" i="1" s="1"/>
  <c r="S38" i="1"/>
  <c r="AC38" i="1"/>
  <c r="AH39" i="1"/>
  <c r="AG38" i="1"/>
  <c r="C39" i="1" l="1"/>
  <c r="AA39" i="1"/>
  <c r="AH40" i="1"/>
  <c r="R40" i="1"/>
  <c r="S39" i="1"/>
  <c r="T39" i="1"/>
  <c r="AG39" i="1"/>
  <c r="AA40" i="1" l="1"/>
  <c r="C40" i="1"/>
  <c r="AH41" i="1"/>
  <c r="R41" i="1"/>
  <c r="T40" i="1"/>
  <c r="S40" i="1"/>
  <c r="AG40" i="1"/>
  <c r="C41" i="1" l="1"/>
  <c r="AA41" i="1"/>
  <c r="R42" i="1"/>
  <c r="T41" i="1"/>
  <c r="AE41" i="1"/>
  <c r="AF41" i="1" s="1"/>
  <c r="S41" i="1"/>
  <c r="AC41" i="1"/>
  <c r="AH42" i="1"/>
  <c r="AG41" i="1"/>
  <c r="C42" i="1" l="1"/>
  <c r="AA42" i="1"/>
  <c r="AH43" i="1"/>
  <c r="AC42" i="1"/>
  <c r="R43" i="1"/>
  <c r="T42" i="1"/>
  <c r="AE42" i="1"/>
  <c r="AF42" i="1" s="1"/>
  <c r="S42" i="1"/>
  <c r="AG42" i="1"/>
  <c r="C43" i="1" l="1"/>
  <c r="AA43" i="1"/>
  <c r="R44" i="1"/>
  <c r="T43" i="1"/>
  <c r="S43" i="1"/>
  <c r="AC43" i="1"/>
  <c r="AE43" i="1"/>
  <c r="AF43" i="1" s="1"/>
  <c r="AH44" i="1"/>
  <c r="AG43" i="1"/>
  <c r="AA44" i="1" l="1"/>
  <c r="R45" i="1"/>
  <c r="C44" i="1"/>
  <c r="T44" i="1"/>
  <c r="AC44" i="1"/>
  <c r="AE44" i="1"/>
  <c r="AF44" i="1" s="1"/>
  <c r="S44" i="1"/>
  <c r="AH45" i="1"/>
  <c r="AG44" i="1"/>
  <c r="T45" i="1" l="1"/>
  <c r="AE45" i="1"/>
  <c r="AF45" i="1" s="1"/>
  <c r="C45" i="1"/>
  <c r="AC45" i="1"/>
  <c r="AA45" i="1"/>
  <c r="S45" i="1"/>
  <c r="AH46" i="1"/>
  <c r="AG45" i="1"/>
  <c r="AH47" i="1" l="1"/>
  <c r="AG46" i="1"/>
  <c r="AH48" i="1" l="1"/>
  <c r="AG47" i="1"/>
  <c r="AH49" i="1" l="1"/>
  <c r="AG48" i="1"/>
  <c r="AH50" i="1" l="1"/>
  <c r="AG49" i="1"/>
  <c r="AH51" i="1" l="1"/>
  <c r="AG50" i="1"/>
  <c r="AH52" i="1" l="1"/>
  <c r="AG51" i="1"/>
  <c r="AH53" i="1" l="1"/>
  <c r="AG52" i="1"/>
  <c r="AH54" i="1" l="1"/>
  <c r="AG53" i="1"/>
  <c r="AH55" i="1" l="1"/>
  <c r="AG54" i="1"/>
  <c r="AH56" i="1" l="1"/>
  <c r="AG55" i="1"/>
  <c r="AH57" i="1" l="1"/>
  <c r="AG56" i="1"/>
  <c r="AH58" i="1" l="1"/>
  <c r="AG57" i="1"/>
  <c r="AH59" i="1" l="1"/>
  <c r="AG58" i="1"/>
  <c r="AH60" i="1" l="1"/>
  <c r="AG59" i="1"/>
  <c r="AH61" i="1" l="1"/>
  <c r="AG60" i="1"/>
  <c r="AH62" i="1" l="1"/>
  <c r="AG61" i="1"/>
  <c r="AH63" i="1" l="1"/>
  <c r="AG62" i="1"/>
  <c r="AH64" i="1" l="1"/>
  <c r="AG63" i="1"/>
  <c r="AH65" i="1" l="1"/>
  <c r="AG64" i="1"/>
  <c r="AH66" i="1" l="1"/>
  <c r="AG65" i="1"/>
  <c r="AH67" i="1" l="1"/>
  <c r="AG66" i="1"/>
  <c r="AH68" i="1" l="1"/>
  <c r="AG67" i="1"/>
  <c r="AH69" i="1" l="1"/>
  <c r="AG68" i="1"/>
  <c r="AH70" i="1" l="1"/>
  <c r="AG69" i="1"/>
  <c r="AH71" i="1" l="1"/>
  <c r="AG70" i="1"/>
  <c r="AH72" i="1" l="1"/>
  <c r="AG71" i="1"/>
  <c r="AH73" i="1" l="1"/>
  <c r="AG72" i="1"/>
  <c r="AH74" i="1" l="1"/>
  <c r="AG73" i="1"/>
  <c r="AH75" i="1" l="1"/>
  <c r="AG74" i="1"/>
  <c r="AH76" i="1" l="1"/>
  <c r="AG76" i="1"/>
  <c r="AG75" i="1"/>
</calcChain>
</file>

<file path=xl/sharedStrings.xml><?xml version="1.0" encoding="utf-8"?>
<sst xmlns="http://schemas.openxmlformats.org/spreadsheetml/2006/main" count="34" uniqueCount="33">
  <si>
    <t>Date</t>
  </si>
  <si>
    <t>Total</t>
  </si>
  <si>
    <t>New cases</t>
  </si>
  <si>
    <t>Hospit new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</si>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</sst>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</c:numCache>
            </c:numRef>
          </c:cat>
          <c:val>
            <c:numRef>
              <c:f>Data!$O$18:$O$100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</c:numCache>
            </c:numRef>
          </c:cat>
          <c:val>
            <c:numRef>
              <c:f>Data!$AC$27:$AC$100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</c:numCache>
            </c:numRef>
          </c:cat>
          <c:val>
            <c:numRef>
              <c:f>Data!$AF$27:$AF$100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Data!$Y$3:$Y$38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914324"/>
        <c:axId val="79567634"/>
      </c:barChart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238403"/>
        <c:axId val="97591253"/>
      </c:lineChart>
      <c:dateAx>
        <c:axId val="489143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dateAx>
        <c:axId val="312384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7591253"/>
        <c:crosses val="autoZero"/>
        <c:auto val="1"/>
        <c:lblOffset val="100"/>
        <c:baseTimeUnit val="days"/>
      </c:dateAx>
      <c:valAx>
        <c:axId val="9759125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38403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17280</xdr:rowOff>
    </xdr:from>
    <xdr:to>
      <xdr:col>12</xdr:col>
      <xdr:colOff>172080</xdr:colOff>
      <xdr:row>71</xdr:row>
      <xdr:rowOff>172440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"/>
  <sheetViews>
    <sheetView tabSelected="1" zoomScaleNormal="100" workbookViewId="0">
      <pane ySplit="1" topLeftCell="A41" activePane="bottomLeft" state="frozen"/>
      <selection pane="bottomLeft" activeCell="F50" sqref="F50"/>
    </sheetView>
  </sheetViews>
  <sheetFormatPr defaultRowHeight="14.3" x14ac:dyDescent="0.25"/>
  <cols>
    <col min="1" max="1" width="9.375" style="1" customWidth="1"/>
    <col min="2" max="3" width="7.875" customWidth="1"/>
    <col min="4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9" style="3" customWidth="1"/>
    <col min="30" max="30" width="6.5" customWidth="1"/>
    <col min="31" max="31" width="5.5" customWidth="1"/>
    <col min="32" max="32" width="8.5" style="3" customWidth="1"/>
    <col min="33" max="33" width="7.625" style="4" customWidth="1"/>
    <col min="34" max="34" width="10.75" customWidth="1"/>
    <col min="35" max="1027" width="8.5" customWidth="1"/>
  </cols>
  <sheetData>
    <row r="1" spans="1:34" s="5" customFormat="1" ht="102.6" x14ac:dyDescent="0.25">
      <c r="A1" s="5" t="s">
        <v>0</v>
      </c>
      <c r="B1" s="5" t="s">
        <v>1</v>
      </c>
      <c r="C1" s="5" t="s">
        <v>31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5" t="s">
        <v>15</v>
      </c>
      <c r="R1" s="5" t="s">
        <v>16</v>
      </c>
      <c r="S1" s="7" t="s">
        <v>17</v>
      </c>
      <c r="T1" s="7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24</v>
      </c>
      <c r="AA1" s="14" t="s">
        <v>32</v>
      </c>
      <c r="AB1" s="5" t="s">
        <v>25</v>
      </c>
      <c r="AC1" s="7" t="s">
        <v>26</v>
      </c>
      <c r="AD1" s="5" t="s">
        <v>27</v>
      </c>
      <c r="AE1" s="5" t="s">
        <v>28</v>
      </c>
      <c r="AF1" s="7" t="s">
        <v>29</v>
      </c>
      <c r="AG1" s="8" t="s">
        <v>30</v>
      </c>
      <c r="AH1" s="5" t="s">
        <v>0</v>
      </c>
    </row>
    <row r="2" spans="1:34" x14ac:dyDescent="0.25">
      <c r="A2" s="9">
        <v>43895</v>
      </c>
      <c r="B2">
        <v>0</v>
      </c>
      <c r="C2" s="4">
        <f t="shared" ref="C2:C44" si="0">B2-O2-R2</f>
        <v>0</v>
      </c>
      <c r="D2" s="10">
        <v>0</v>
      </c>
      <c r="E2" s="10"/>
      <c r="H2">
        <v>56</v>
      </c>
      <c r="I2" s="11">
        <v>56</v>
      </c>
      <c r="J2" s="12">
        <f t="shared" ref="J2:J44" si="1">D2/I2</f>
        <v>0</v>
      </c>
      <c r="K2" s="12"/>
      <c r="Q2">
        <v>0</v>
      </c>
      <c r="R2">
        <v>0</v>
      </c>
      <c r="AE2" s="4">
        <f t="shared" ref="AE2:AE7" si="2">B2-O2-R2-AB2</f>
        <v>0</v>
      </c>
      <c r="AH2" s="9">
        <v>43895</v>
      </c>
    </row>
    <row r="3" spans="1:34" x14ac:dyDescent="0.25">
      <c r="A3" s="9">
        <v>43896</v>
      </c>
      <c r="B3">
        <v>1</v>
      </c>
      <c r="C3" s="4">
        <f t="shared" si="0"/>
        <v>1</v>
      </c>
      <c r="D3" s="10">
        <v>1</v>
      </c>
      <c r="E3" s="10"/>
      <c r="H3">
        <v>67</v>
      </c>
      <c r="I3" s="11">
        <f t="shared" ref="I3:I45" si="3">H3-H2</f>
        <v>11</v>
      </c>
      <c r="J3" s="12">
        <f t="shared" si="1"/>
        <v>9.0909090909090912E-2</v>
      </c>
      <c r="K3" s="12"/>
      <c r="Q3">
        <v>0</v>
      </c>
      <c r="R3">
        <v>0</v>
      </c>
      <c r="AE3" s="4">
        <f t="shared" si="2"/>
        <v>1</v>
      </c>
      <c r="AH3" s="9">
        <v>43896</v>
      </c>
    </row>
    <row r="4" spans="1:34" x14ac:dyDescent="0.25">
      <c r="A4" s="9">
        <f t="shared" ref="A4:A47" si="4">A3+1</f>
        <v>43897</v>
      </c>
      <c r="B4">
        <v>1</v>
      </c>
      <c r="C4" s="4">
        <f t="shared" si="0"/>
        <v>1</v>
      </c>
      <c r="D4" s="10">
        <f t="shared" ref="D4:D47" si="5">B4-B3</f>
        <v>0</v>
      </c>
      <c r="E4" s="10"/>
      <c r="F4" s="2">
        <f t="shared" ref="F4:F43" si="6">D4/B3</f>
        <v>0</v>
      </c>
      <c r="H4">
        <v>91</v>
      </c>
      <c r="I4" s="11">
        <f t="shared" si="3"/>
        <v>24</v>
      </c>
      <c r="J4" s="12">
        <f t="shared" si="1"/>
        <v>0</v>
      </c>
      <c r="K4" s="12"/>
      <c r="Q4">
        <v>0</v>
      </c>
      <c r="R4">
        <v>0</v>
      </c>
      <c r="AE4" s="4">
        <f t="shared" si="2"/>
        <v>1</v>
      </c>
      <c r="AH4" s="9">
        <f t="shared" ref="AH4:AH35" si="7">AH3+1</f>
        <v>43897</v>
      </c>
    </row>
    <row r="5" spans="1:34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10"/>
      <c r="F5" s="2">
        <f t="shared" si="6"/>
        <v>0</v>
      </c>
      <c r="H5">
        <v>94</v>
      </c>
      <c r="I5" s="11">
        <f t="shared" si="3"/>
        <v>3</v>
      </c>
      <c r="J5" s="12">
        <f t="shared" si="1"/>
        <v>0</v>
      </c>
      <c r="K5" s="12"/>
      <c r="Q5">
        <v>0</v>
      </c>
      <c r="R5">
        <v>0</v>
      </c>
      <c r="AE5" s="4">
        <f t="shared" si="2"/>
        <v>1</v>
      </c>
      <c r="AH5" s="9">
        <f t="shared" si="7"/>
        <v>43898</v>
      </c>
    </row>
    <row r="6" spans="1:34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10"/>
      <c r="F6" s="2">
        <f t="shared" si="6"/>
        <v>1</v>
      </c>
      <c r="H6">
        <v>101</v>
      </c>
      <c r="I6" s="11">
        <f t="shared" si="3"/>
        <v>7</v>
      </c>
      <c r="J6" s="12">
        <f t="shared" si="1"/>
        <v>0.14285714285714285</v>
      </c>
      <c r="K6" s="12"/>
      <c r="Q6">
        <v>0</v>
      </c>
      <c r="R6">
        <v>0</v>
      </c>
      <c r="AE6" s="4">
        <f t="shared" si="2"/>
        <v>2</v>
      </c>
      <c r="AH6" s="9">
        <f t="shared" si="7"/>
        <v>43899</v>
      </c>
    </row>
    <row r="7" spans="1:34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10"/>
      <c r="F7" s="2">
        <f t="shared" si="6"/>
        <v>1.5</v>
      </c>
      <c r="G7" s="13"/>
      <c r="H7">
        <v>117</v>
      </c>
      <c r="I7" s="11">
        <f t="shared" si="3"/>
        <v>16</v>
      </c>
      <c r="J7" s="12">
        <f t="shared" si="1"/>
        <v>0.1875</v>
      </c>
      <c r="K7" s="12"/>
      <c r="Q7">
        <v>0</v>
      </c>
      <c r="R7">
        <v>0</v>
      </c>
      <c r="AE7" s="4">
        <f t="shared" si="2"/>
        <v>5</v>
      </c>
      <c r="AH7" s="9">
        <f t="shared" si="7"/>
        <v>43900</v>
      </c>
    </row>
    <row r="8" spans="1:34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10"/>
      <c r="F8" s="2">
        <f t="shared" si="6"/>
        <v>2.6</v>
      </c>
      <c r="G8" s="13"/>
      <c r="H8">
        <v>151</v>
      </c>
      <c r="I8" s="11">
        <f t="shared" si="3"/>
        <v>34</v>
      </c>
      <c r="J8" s="12">
        <f t="shared" si="1"/>
        <v>0.38235294117647056</v>
      </c>
      <c r="K8" s="12"/>
      <c r="Q8">
        <v>0</v>
      </c>
      <c r="R8">
        <v>0</v>
      </c>
      <c r="AE8" s="4"/>
      <c r="AH8" s="9">
        <f t="shared" si="7"/>
        <v>43901</v>
      </c>
    </row>
    <row r="9" spans="1:34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10"/>
      <c r="F9" s="2">
        <f t="shared" si="6"/>
        <v>0.33333333333333331</v>
      </c>
      <c r="G9" s="13"/>
      <c r="H9">
        <v>185</v>
      </c>
      <c r="I9" s="11">
        <f t="shared" si="3"/>
        <v>34</v>
      </c>
      <c r="J9" s="12">
        <f t="shared" si="1"/>
        <v>0.17647058823529413</v>
      </c>
      <c r="K9" s="13"/>
      <c r="Q9">
        <v>0</v>
      </c>
      <c r="R9">
        <v>0</v>
      </c>
      <c r="AE9" s="4"/>
      <c r="AH9" s="9">
        <f t="shared" si="7"/>
        <v>43902</v>
      </c>
    </row>
    <row r="10" spans="1:34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10"/>
      <c r="F10" s="2">
        <f t="shared" si="6"/>
        <v>0.45833333333333331</v>
      </c>
      <c r="G10" s="13"/>
      <c r="H10">
        <v>239</v>
      </c>
      <c r="I10" s="11">
        <f t="shared" si="3"/>
        <v>54</v>
      </c>
      <c r="J10" s="12">
        <f t="shared" si="1"/>
        <v>0.20370370370370369</v>
      </c>
      <c r="K10" s="13"/>
      <c r="Q10">
        <v>0</v>
      </c>
      <c r="R10">
        <v>0</v>
      </c>
      <c r="AE10" s="4"/>
      <c r="AH10" s="9">
        <f t="shared" si="7"/>
        <v>43903</v>
      </c>
    </row>
    <row r="11" spans="1:34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10">
        <v>4</v>
      </c>
      <c r="F11" s="2">
        <f t="shared" si="6"/>
        <v>0.31428571428571428</v>
      </c>
      <c r="G11" s="13"/>
      <c r="H11">
        <v>268</v>
      </c>
      <c r="I11" s="11">
        <f t="shared" si="3"/>
        <v>29</v>
      </c>
      <c r="J11" s="12">
        <f t="shared" si="1"/>
        <v>0.37931034482758619</v>
      </c>
      <c r="K11" s="12"/>
      <c r="Q11">
        <v>0</v>
      </c>
      <c r="R11">
        <v>0</v>
      </c>
      <c r="AE11" s="4"/>
      <c r="AH11" s="9">
        <f t="shared" si="7"/>
        <v>43904</v>
      </c>
    </row>
    <row r="12" spans="1:34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10"/>
      <c r="F12" s="2">
        <f t="shared" si="6"/>
        <v>4.3478260869565216E-2</v>
      </c>
      <c r="G12" s="13"/>
      <c r="H12">
        <v>283</v>
      </c>
      <c r="I12" s="11">
        <f t="shared" si="3"/>
        <v>15</v>
      </c>
      <c r="J12" s="12">
        <f t="shared" si="1"/>
        <v>0.13333333333333333</v>
      </c>
      <c r="K12" s="12"/>
      <c r="Q12">
        <v>0</v>
      </c>
      <c r="R12">
        <v>0</v>
      </c>
      <c r="AE12" s="4"/>
      <c r="AH12" s="9">
        <f t="shared" si="7"/>
        <v>43905</v>
      </c>
    </row>
    <row r="13" spans="1:34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10">
        <v>4</v>
      </c>
      <c r="F13" s="2">
        <f t="shared" si="6"/>
        <v>0.1875</v>
      </c>
      <c r="G13" s="13"/>
      <c r="H13">
        <v>316</v>
      </c>
      <c r="I13" s="11">
        <f t="shared" si="3"/>
        <v>33</v>
      </c>
      <c r="J13" s="12">
        <f t="shared" si="1"/>
        <v>0.27272727272727271</v>
      </c>
      <c r="K13" s="12"/>
      <c r="Q13">
        <v>0</v>
      </c>
      <c r="R13">
        <v>0</v>
      </c>
      <c r="AE13" s="4"/>
      <c r="AH13" s="9">
        <f t="shared" si="7"/>
        <v>43906</v>
      </c>
    </row>
    <row r="14" spans="1:34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10"/>
      <c r="F14" s="2">
        <f t="shared" si="6"/>
        <v>0.26315789473684209</v>
      </c>
      <c r="G14" s="13">
        <f t="shared" ref="G14:G43" si="8">AVERAGE(((SUM(D5:D14)-D5)/(SUM(B5:B14)-B5)))</f>
        <v>0.23127035830618892</v>
      </c>
      <c r="H14">
        <v>374</v>
      </c>
      <c r="I14" s="11">
        <f t="shared" si="3"/>
        <v>58</v>
      </c>
      <c r="J14" s="12">
        <f t="shared" si="1"/>
        <v>0.25862068965517243</v>
      </c>
      <c r="K14" s="13">
        <f t="shared" ref="K14:K44" si="9">AVERAGE(((SUM(D5:D14)-D5)/(SUM(I5:I14)-I5)))</f>
        <v>0.25357142857142856</v>
      </c>
      <c r="Q14">
        <v>0</v>
      </c>
      <c r="R14">
        <v>0</v>
      </c>
      <c r="AE14" s="4"/>
      <c r="AH14" s="9">
        <f t="shared" si="7"/>
        <v>43907</v>
      </c>
    </row>
    <row r="15" spans="1:34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10">
        <v>10</v>
      </c>
      <c r="F15" s="2">
        <f t="shared" si="6"/>
        <v>0.15277777777777779</v>
      </c>
      <c r="G15" s="13">
        <f t="shared" si="8"/>
        <v>0.20876288659793815</v>
      </c>
      <c r="H15">
        <v>440</v>
      </c>
      <c r="I15" s="11">
        <f t="shared" si="3"/>
        <v>66</v>
      </c>
      <c r="J15" s="12">
        <f t="shared" si="1"/>
        <v>0.16666666666666666</v>
      </c>
      <c r="K15" s="13">
        <f t="shared" si="9"/>
        <v>0.23893805309734514</v>
      </c>
      <c r="Q15">
        <v>0</v>
      </c>
      <c r="R15">
        <v>0</v>
      </c>
      <c r="AE15" s="4"/>
      <c r="AH15" s="9">
        <f t="shared" si="7"/>
        <v>43908</v>
      </c>
    </row>
    <row r="16" spans="1:34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10">
        <v>7</v>
      </c>
      <c r="F16" s="2">
        <f t="shared" si="6"/>
        <v>0.24096385542168675</v>
      </c>
      <c r="G16" s="13">
        <f t="shared" si="8"/>
        <v>0.20164609053497942</v>
      </c>
      <c r="H16">
        <v>506</v>
      </c>
      <c r="I16" s="11">
        <f t="shared" si="3"/>
        <v>66</v>
      </c>
      <c r="J16" s="12">
        <f t="shared" si="1"/>
        <v>0.30303030303030304</v>
      </c>
      <c r="K16" s="13">
        <f t="shared" si="9"/>
        <v>0.25192802056555269</v>
      </c>
      <c r="Q16">
        <v>0</v>
      </c>
      <c r="R16">
        <v>0</v>
      </c>
      <c r="AE16" s="4"/>
      <c r="AH16" s="9">
        <f t="shared" si="7"/>
        <v>43909</v>
      </c>
    </row>
    <row r="17" spans="1:34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10">
        <v>14</v>
      </c>
      <c r="F17" s="2">
        <f t="shared" si="6"/>
        <v>0.31067961165048541</v>
      </c>
      <c r="G17" s="13">
        <f t="shared" si="8"/>
        <v>0.19402985074626866</v>
      </c>
      <c r="H17">
        <v>585</v>
      </c>
      <c r="I17" s="11">
        <f t="shared" si="3"/>
        <v>79</v>
      </c>
      <c r="J17" s="12">
        <f t="shared" si="1"/>
        <v>0.4050632911392405</v>
      </c>
      <c r="K17" s="13">
        <f t="shared" si="9"/>
        <v>0.2695852534562212</v>
      </c>
      <c r="Q17">
        <v>0</v>
      </c>
      <c r="R17">
        <v>0</v>
      </c>
      <c r="AE17" s="4"/>
      <c r="AH17" s="9">
        <f t="shared" si="7"/>
        <v>43910</v>
      </c>
    </row>
    <row r="18" spans="1:34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10">
        <v>26</v>
      </c>
      <c r="F18" s="2">
        <f t="shared" si="6"/>
        <v>0.26666666666666666</v>
      </c>
      <c r="G18" s="13">
        <f t="shared" si="8"/>
        <v>0.19600000000000001</v>
      </c>
      <c r="H18">
        <v>672</v>
      </c>
      <c r="I18" s="11">
        <f t="shared" si="3"/>
        <v>87</v>
      </c>
      <c r="J18" s="12">
        <f t="shared" si="1"/>
        <v>0.41379310344827586</v>
      </c>
      <c r="K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3" si="11">R18/B18</f>
        <v>5.8479532163742687E-3</v>
      </c>
      <c r="T18" s="3">
        <f t="shared" ref="T18:T43" si="12">R18/B9</f>
        <v>4.1666666666666664E-2</v>
      </c>
      <c r="AA18" s="15">
        <f>R18+X18</f>
        <v>1</v>
      </c>
      <c r="AE18" s="4"/>
      <c r="AG18" s="4">
        <f>IF(_xlfn.FORECAST.ETS(AH18,$B$9:B17,$AH$9:AH17)&gt;0,_xlfn.FORECAST.ETS(AH18,$B$9:B17,$AH$9:AH17),0)</f>
        <v>165.68889875735837</v>
      </c>
      <c r="AH18" s="9">
        <f t="shared" si="7"/>
        <v>43911</v>
      </c>
    </row>
    <row r="19" spans="1:34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10">
        <v>21</v>
      </c>
      <c r="F19" s="2">
        <f t="shared" si="6"/>
        <v>0.2982456140350877</v>
      </c>
      <c r="G19" s="13">
        <f t="shared" si="8"/>
        <v>0.19957310565635006</v>
      </c>
      <c r="H19">
        <v>761</v>
      </c>
      <c r="I19" s="11">
        <f t="shared" si="3"/>
        <v>89</v>
      </c>
      <c r="J19" s="12">
        <f t="shared" si="1"/>
        <v>0.5730337078651685</v>
      </c>
      <c r="K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E19" s="4"/>
      <c r="AG19" s="4">
        <f>IF(_xlfn.FORECAST.ETS(AH19,$B$9:B18,$AH$9:AH18)&gt;0,_xlfn.FORECAST.ETS(AH19,$B$9:B18,$AH$9:AH18),0)</f>
        <v>206.47875053598295</v>
      </c>
      <c r="AH19" s="9">
        <f t="shared" si="7"/>
        <v>43912</v>
      </c>
    </row>
    <row r="20" spans="1:34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10">
        <v>19</v>
      </c>
      <c r="F20" s="2">
        <f t="shared" si="6"/>
        <v>0.12162162162162163</v>
      </c>
      <c r="G20" s="13">
        <f t="shared" si="8"/>
        <v>0.17807017543859649</v>
      </c>
      <c r="H20">
        <v>822</v>
      </c>
      <c r="I20" s="11">
        <f t="shared" si="3"/>
        <v>61</v>
      </c>
      <c r="J20" s="12">
        <f t="shared" si="1"/>
        <v>0.44262295081967212</v>
      </c>
      <c r="K20" s="13">
        <f t="shared" si="9"/>
        <v>0.36642599277978338</v>
      </c>
      <c r="O20">
        <v>3</v>
      </c>
      <c r="P20" s="3">
        <f t="shared" ref="P20:P47" si="14">O20/B11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E20" s="4"/>
      <c r="AG20" s="4">
        <f>IF(_xlfn.FORECAST.ETS(AH20,$B$9:B19,$AH$9:AH19)&gt;0,_xlfn.FORECAST.ETS(AH20,$B$9:B19,$AH$9:AH19),0)</f>
        <v>202.66447675334487</v>
      </c>
      <c r="AH20" s="9">
        <f t="shared" si="7"/>
        <v>43913</v>
      </c>
    </row>
    <row r="21" spans="1:34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10">
        <v>27</v>
      </c>
      <c r="F21" s="2">
        <f t="shared" si="6"/>
        <v>0.21686746987951808</v>
      </c>
      <c r="G21" s="13">
        <f t="shared" si="8"/>
        <v>0.18279569892473119</v>
      </c>
      <c r="H21">
        <v>916</v>
      </c>
      <c r="I21" s="11">
        <f t="shared" si="3"/>
        <v>94</v>
      </c>
      <c r="J21" s="12">
        <f t="shared" si="1"/>
        <v>0.57446808510638303</v>
      </c>
      <c r="K21" s="13">
        <f t="shared" si="9"/>
        <v>0.40284360189573459</v>
      </c>
      <c r="O21">
        <v>15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E21" s="4"/>
      <c r="AG21" s="4">
        <f>IF(_xlfn.FORECAST.ETS(AH21,$B$9:B20,$AH$9:AH20)&gt;0,_xlfn.FORECAST.ETS(AH21,$B$9:B20,$AH$9:AH20),0)</f>
        <v>239.53179884261593</v>
      </c>
      <c r="AH21" s="9">
        <f t="shared" si="7"/>
        <v>43914</v>
      </c>
    </row>
    <row r="22" spans="1:34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10"/>
      <c r="F22" s="2">
        <f t="shared" si="6"/>
        <v>0.26732673267326734</v>
      </c>
      <c r="G22" s="13">
        <f t="shared" si="8"/>
        <v>0.18989547038327526</v>
      </c>
      <c r="H22">
        <v>1161</v>
      </c>
      <c r="I22" s="11">
        <f t="shared" si="3"/>
        <v>245</v>
      </c>
      <c r="J22" s="12">
        <f t="shared" si="1"/>
        <v>0.33061224489795921</v>
      </c>
      <c r="K22" s="13">
        <f t="shared" si="9"/>
        <v>0.38698224852071006</v>
      </c>
      <c r="O22">
        <v>15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E22" s="4"/>
      <c r="AG22" s="4">
        <f>IF(_xlfn.FORECAST.ETS(AH22,$B$9:B21,$AH$9:AH21)&gt;0,_xlfn.FORECAST.ETS(AH22,$B$9:B21,$AH$9:AH21),0)</f>
        <v>283.99990608488633</v>
      </c>
      <c r="AH22" s="9">
        <f t="shared" si="7"/>
        <v>43915</v>
      </c>
    </row>
    <row r="23" spans="1:34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10">
        <v>47</v>
      </c>
      <c r="F23" s="2">
        <f t="shared" si="6"/>
        <v>0.19010416666666666</v>
      </c>
      <c r="G23" s="13">
        <f t="shared" si="8"/>
        <v>0.18272425249169436</v>
      </c>
      <c r="H23">
        <v>1456</v>
      </c>
      <c r="I23" s="11">
        <f t="shared" si="3"/>
        <v>295</v>
      </c>
      <c r="J23" s="12">
        <f t="shared" si="1"/>
        <v>0.24745762711864408</v>
      </c>
      <c r="K23" s="13">
        <f t="shared" si="9"/>
        <v>0.35582255083179298</v>
      </c>
      <c r="O23">
        <v>15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E23" s="4"/>
      <c r="AG23" s="4">
        <f>IF(_xlfn.FORECAST.ETS(AH23,$B$9:B22,$AH$9:AH22)&gt;0,_xlfn.FORECAST.ETS(AH23,$B$9:B22,$AH$9:AH22),0)</f>
        <v>460.40019801609481</v>
      </c>
      <c r="AH23" s="9">
        <f t="shared" si="7"/>
        <v>43916</v>
      </c>
    </row>
    <row r="24" spans="1:34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10">
        <v>48</v>
      </c>
      <c r="F24" s="2">
        <f t="shared" si="6"/>
        <v>0.15536105032822758</v>
      </c>
      <c r="G24" s="13">
        <f t="shared" si="8"/>
        <v>0.17437304075235111</v>
      </c>
      <c r="H24">
        <v>1715</v>
      </c>
      <c r="I24" s="11">
        <f t="shared" si="3"/>
        <v>259</v>
      </c>
      <c r="J24" s="12">
        <f t="shared" si="1"/>
        <v>0.27413127413127414</v>
      </c>
      <c r="K24" s="13">
        <f t="shared" si="9"/>
        <v>0.34901960784313724</v>
      </c>
      <c r="O24">
        <v>42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E24" s="4"/>
      <c r="AG24" s="4">
        <f>IF(_xlfn.FORECAST.ETS(AH24,$B$9:B23,$AH$9:AH23)&gt;0,_xlfn.FORECAST.ETS(AH24,$B$9:B23,$AH$9:AH23),0)</f>
        <v>534.02519983180036</v>
      </c>
      <c r="AH24" s="9">
        <f t="shared" si="7"/>
        <v>43917</v>
      </c>
    </row>
    <row r="25" spans="1:34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10"/>
      <c r="F25" s="2">
        <f t="shared" si="6"/>
        <v>0.24810606060606061</v>
      </c>
      <c r="G25" s="13">
        <f t="shared" si="8"/>
        <v>0.17889317889317891</v>
      </c>
      <c r="H25">
        <v>2086</v>
      </c>
      <c r="I25" s="11">
        <f t="shared" si="3"/>
        <v>371</v>
      </c>
      <c r="J25" s="12">
        <f t="shared" si="1"/>
        <v>0.35309973045822102</v>
      </c>
      <c r="K25" s="13">
        <f t="shared" si="9"/>
        <v>0.35189873417721518</v>
      </c>
      <c r="O25">
        <v>42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E25" s="4"/>
      <c r="AG25" s="4">
        <f>IF(_xlfn.FORECAST.ETS(AH25,$B$9:B24,$AH$9:AH24)&gt;0,_xlfn.FORECAST.ETS(AH25,$B$9:B24,$AH$9:AH24),0)</f>
        <v>604.81338766096883</v>
      </c>
      <c r="AH25" s="9">
        <f t="shared" si="7"/>
        <v>43918</v>
      </c>
    </row>
    <row r="26" spans="1:34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10"/>
      <c r="F26" s="2">
        <f t="shared" si="6"/>
        <v>0.1244309559939302</v>
      </c>
      <c r="G26" s="13">
        <f t="shared" si="8"/>
        <v>0.16316639741518579</v>
      </c>
      <c r="H26">
        <v>2462</v>
      </c>
      <c r="I26" s="11">
        <f t="shared" si="3"/>
        <v>376</v>
      </c>
      <c r="J26" s="12">
        <f t="shared" si="1"/>
        <v>0.21808510638297873</v>
      </c>
      <c r="K26" s="13">
        <f t="shared" si="9"/>
        <v>0.32285562067128398</v>
      </c>
      <c r="O26">
        <v>42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E26" s="4"/>
      <c r="AG26" s="4">
        <f>IF(_xlfn.FORECAST.ETS(AH26,$B$9:B25,$AH$9:AH25)&gt;0,_xlfn.FORECAST.ETS(AH26,$B$9:B25,$AH$9:AH25),0)</f>
        <v>777.5125602103235</v>
      </c>
      <c r="AH26" s="9">
        <f t="shared" si="7"/>
        <v>43919</v>
      </c>
    </row>
    <row r="27" spans="1:34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10"/>
      <c r="F27" s="2">
        <f t="shared" si="6"/>
        <v>5.9379217273954114E-2</v>
      </c>
      <c r="G27" s="13">
        <f t="shared" si="8"/>
        <v>0.14186691312384472</v>
      </c>
      <c r="H27">
        <v>3084</v>
      </c>
      <c r="I27" s="11">
        <f t="shared" si="3"/>
        <v>622</v>
      </c>
      <c r="J27" s="12">
        <f t="shared" si="1"/>
        <v>7.0739549839228297E-2</v>
      </c>
      <c r="K27" s="13">
        <f t="shared" si="9"/>
        <v>0.25456053067993367</v>
      </c>
      <c r="O27">
        <v>42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3">
        <f>(AB27+R27)/B27</f>
        <v>0.70828025477707002</v>
      </c>
      <c r="AE27" s="4">
        <f>B27-O27-R27-AB27</f>
        <v>187</v>
      </c>
      <c r="AF27" s="3">
        <f>AE27/B27</f>
        <v>0.23821656050955414</v>
      </c>
      <c r="AG27" s="4">
        <f>IF(_xlfn.FORECAST.ETS(AH27,$B$9:B26,$AH$9:AH26)&gt;0,_xlfn.FORECAST.ETS(AH27,$B$9:B26,$AH$9:AH26),0)</f>
        <v>836.25192002815561</v>
      </c>
      <c r="AH27" s="9">
        <f t="shared" si="7"/>
        <v>43920</v>
      </c>
    </row>
    <row r="28" spans="1:34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10"/>
      <c r="F28" s="2">
        <f t="shared" si="6"/>
        <v>0.1464968152866242</v>
      </c>
      <c r="G28" s="13">
        <f t="shared" si="8"/>
        <v>0.13543747502996403</v>
      </c>
      <c r="H28">
        <v>3561</v>
      </c>
      <c r="I28" s="11">
        <f t="shared" si="3"/>
        <v>477</v>
      </c>
      <c r="J28" s="12">
        <f t="shared" si="1"/>
        <v>0.24109014675052412</v>
      </c>
      <c r="K28" s="13">
        <f t="shared" si="9"/>
        <v>0.24214285714285713</v>
      </c>
      <c r="O28">
        <v>42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E28" s="4"/>
      <c r="AG28" s="4">
        <f>IF(_xlfn.FORECAST.ETS(AH28,$B$9:B27,$AH$9:AH27)&gt;0,_xlfn.FORECAST.ETS(AH28,$B$9:B27,$AH$9:AH27),0)</f>
        <v>909.5089849804807</v>
      </c>
      <c r="AH28" s="9">
        <f t="shared" si="7"/>
        <v>43921</v>
      </c>
    </row>
    <row r="29" spans="1:34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10"/>
      <c r="F29" s="2">
        <f t="shared" si="6"/>
        <v>0.17777777777777778</v>
      </c>
      <c r="G29" s="13">
        <f t="shared" si="8"/>
        <v>0.13941894447309611</v>
      </c>
      <c r="H29">
        <v>4371</v>
      </c>
      <c r="I29" s="11">
        <f t="shared" si="3"/>
        <v>810</v>
      </c>
      <c r="J29" s="12">
        <f t="shared" si="1"/>
        <v>0.19753086419753085</v>
      </c>
      <c r="K29" s="13">
        <f t="shared" si="9"/>
        <v>0.22851507466892082</v>
      </c>
      <c r="O29">
        <v>42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3">
        <f t="shared" ref="AC29:AC38" si="16">(AB29+R29)/B29</f>
        <v>0.63773584905660374</v>
      </c>
      <c r="AE29" s="4">
        <f t="shared" ref="AE29:AE38" si="17">B29-O29-R29-AB29</f>
        <v>342</v>
      </c>
      <c r="AF29" s="3">
        <f t="shared" ref="AF29:AF38" si="18">AE29/B29</f>
        <v>0.32264150943396225</v>
      </c>
      <c r="AG29" s="4">
        <f>IF(_xlfn.FORECAST.ETS(AH29,$B$9:B28,$AH$9:AH28)&gt;0,_xlfn.FORECAST.ETS(AH29,$B$9:B28,$AH$9:AH28),0)</f>
        <v>1000.6770010405891</v>
      </c>
      <c r="AH29" s="9">
        <f t="shared" si="7"/>
        <v>43922</v>
      </c>
    </row>
    <row r="30" spans="1:34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10">
        <f t="shared" ref="E30:E38" si="19">AB30-Q30-AB29</f>
        <v>132</v>
      </c>
      <c r="F30" s="2">
        <f t="shared" si="6"/>
        <v>0.10471698113207548</v>
      </c>
      <c r="G30" s="13">
        <f t="shared" si="8"/>
        <v>0.12984293193717278</v>
      </c>
      <c r="H30">
        <v>5008</v>
      </c>
      <c r="I30" s="11">
        <f t="shared" si="3"/>
        <v>637</v>
      </c>
      <c r="J30" s="12">
        <f t="shared" si="1"/>
        <v>0.17425431711145997</v>
      </c>
      <c r="K30" s="13">
        <f t="shared" si="9"/>
        <v>0.21212121212121213</v>
      </c>
      <c r="O30">
        <v>42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3">
        <f t="shared" si="16"/>
        <v>0.69513236549957302</v>
      </c>
      <c r="AE30" s="4">
        <f t="shared" si="17"/>
        <v>315</v>
      </c>
      <c r="AF30" s="3">
        <f t="shared" si="18"/>
        <v>0.26900085397096501</v>
      </c>
      <c r="AG30" s="4">
        <f>IF(_xlfn.FORECAST.ETS(AH30,$B$9:B29,$AH$9:AH29)&gt;0,_xlfn.FORECAST.ETS(AH30,$B$9:B29,$AH$9:AH29),0)</f>
        <v>1123.5677531449003</v>
      </c>
      <c r="AH30" s="9">
        <f t="shared" si="7"/>
        <v>43923</v>
      </c>
    </row>
    <row r="31" spans="1:34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10">
        <f t="shared" si="19"/>
        <v>83</v>
      </c>
      <c r="F31" s="2">
        <f t="shared" si="6"/>
        <v>0.26046114432109307</v>
      </c>
      <c r="G31" s="13">
        <f t="shared" si="8"/>
        <v>0.14041404140414041</v>
      </c>
      <c r="H31">
        <v>5756</v>
      </c>
      <c r="I31" s="11">
        <f t="shared" si="3"/>
        <v>748</v>
      </c>
      <c r="J31" s="12">
        <f t="shared" si="1"/>
        <v>0.40775401069518719</v>
      </c>
      <c r="K31" s="13">
        <f t="shared" si="9"/>
        <v>0.23764961915125135</v>
      </c>
      <c r="O31">
        <v>54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3">
        <f t="shared" si="16"/>
        <v>0.61856368563685638</v>
      </c>
      <c r="AE31" s="4">
        <f t="shared" si="17"/>
        <v>509</v>
      </c>
      <c r="AF31" s="3">
        <f t="shared" si="18"/>
        <v>0.34485094850948511</v>
      </c>
      <c r="AG31" s="4">
        <f>IF(_xlfn.FORECAST.ETS(AH31,$B$9:B30,$AH$9:AH30)&gt;0,_xlfn.FORECAST.ETS(AH31,$B$9:B30,$AH$9:AH30),0)</f>
        <v>1296.9007084571222</v>
      </c>
      <c r="AH31" s="9">
        <f t="shared" si="7"/>
        <v>43924</v>
      </c>
    </row>
    <row r="32" spans="1:34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10">
        <f t="shared" si="19"/>
        <v>170</v>
      </c>
      <c r="F32" s="2">
        <f t="shared" si="6"/>
        <v>0.1002710027100271</v>
      </c>
      <c r="G32" s="13">
        <f t="shared" si="8"/>
        <v>0.13047853309481217</v>
      </c>
      <c r="H32">
        <v>6401</v>
      </c>
      <c r="I32" s="11">
        <f t="shared" si="3"/>
        <v>645</v>
      </c>
      <c r="J32" s="12">
        <f t="shared" si="1"/>
        <v>0.22945736434108527</v>
      </c>
      <c r="K32" s="13">
        <f t="shared" si="9"/>
        <v>0.23599595551061678</v>
      </c>
      <c r="O32">
        <v>54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3">
        <f t="shared" si="16"/>
        <v>0.67302955665024633</v>
      </c>
      <c r="AD32">
        <v>69</v>
      </c>
      <c r="AE32" s="4">
        <f t="shared" si="17"/>
        <v>477</v>
      </c>
      <c r="AF32" s="3">
        <f t="shared" si="18"/>
        <v>0.29371921182266009</v>
      </c>
      <c r="AG32" s="4">
        <f>IF(_xlfn.FORECAST.ETS(AH32,$B$9:B31,$AH$9:AH31)&gt;0,_xlfn.FORECAST.ETS(AH32,$B$9:B31,$AH$9:AH31),0)</f>
        <v>1740.7250414581727</v>
      </c>
      <c r="AH32" s="9">
        <f t="shared" si="7"/>
        <v>43925</v>
      </c>
    </row>
    <row r="33" spans="1:34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10">
        <f t="shared" si="19"/>
        <v>26</v>
      </c>
      <c r="F33" s="2">
        <f t="shared" si="6"/>
        <v>0.1748768472906404</v>
      </c>
      <c r="G33" s="13">
        <f t="shared" si="8"/>
        <v>0.1336691204959318</v>
      </c>
      <c r="H33">
        <v>7360</v>
      </c>
      <c r="I33" s="11">
        <f t="shared" si="3"/>
        <v>959</v>
      </c>
      <c r="J33" s="12">
        <f t="shared" si="1"/>
        <v>0.2961418143899896</v>
      </c>
      <c r="K33" s="13">
        <f t="shared" si="9"/>
        <v>0.24446412754650132</v>
      </c>
      <c r="O33">
        <v>54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3">
        <f t="shared" si="16"/>
        <v>0.59381551362683438</v>
      </c>
      <c r="AD33">
        <v>88</v>
      </c>
      <c r="AE33" s="4">
        <f t="shared" si="17"/>
        <v>721</v>
      </c>
      <c r="AF33" s="3">
        <f t="shared" si="18"/>
        <v>0.3778825995807128</v>
      </c>
      <c r="AG33" s="4">
        <f>IF(_xlfn.FORECAST.ETS(AH33,$B$9:B32,$AH$9:AH32)&gt;0,_xlfn.FORECAST.ETS(AH33,$B$9:B32,$AH$9:AH32),0)</f>
        <v>1848.1504100660379</v>
      </c>
      <c r="AH33" s="9">
        <f t="shared" si="7"/>
        <v>43926</v>
      </c>
    </row>
    <row r="34" spans="1:34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10">
        <f t="shared" si="19"/>
        <v>108</v>
      </c>
      <c r="F34" s="2">
        <f t="shared" si="6"/>
        <v>0.15303983228511531</v>
      </c>
      <c r="G34" s="13">
        <f t="shared" si="8"/>
        <v>0.12987779182469447</v>
      </c>
      <c r="H34">
        <v>8552</v>
      </c>
      <c r="I34" s="11">
        <f t="shared" si="3"/>
        <v>1192</v>
      </c>
      <c r="J34" s="12">
        <f t="shared" si="1"/>
        <v>0.24496644295302014</v>
      </c>
      <c r="K34" s="13">
        <f t="shared" si="9"/>
        <v>0.23832353850912466</v>
      </c>
      <c r="O34">
        <v>118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3">
        <f t="shared" si="16"/>
        <v>0.57045454545454544</v>
      </c>
      <c r="AE34" s="4">
        <f t="shared" si="17"/>
        <v>827</v>
      </c>
      <c r="AF34" s="3">
        <f t="shared" si="18"/>
        <v>0.37590909090909091</v>
      </c>
      <c r="AG34" s="4">
        <f>IF(_xlfn.FORECAST.ETS(AH34,$B$9:B33,$AH$9:AH33)&gt;0,_xlfn.FORECAST.ETS(AH34,$B$9:B33,$AH$9:AH33),0)</f>
        <v>2144.4600635248821</v>
      </c>
      <c r="AH34" s="9">
        <f t="shared" si="7"/>
        <v>43927</v>
      </c>
    </row>
    <row r="35" spans="1:34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10">
        <f t="shared" si="19"/>
        <v>194</v>
      </c>
      <c r="F35" s="2">
        <f t="shared" si="6"/>
        <v>0.11227272727272727</v>
      </c>
      <c r="G35" s="13">
        <f t="shared" si="8"/>
        <v>0.12570923292314495</v>
      </c>
      <c r="H35">
        <v>9626</v>
      </c>
      <c r="I35" s="11">
        <f t="shared" si="3"/>
        <v>1074</v>
      </c>
      <c r="J35" s="12">
        <f t="shared" si="1"/>
        <v>0.22998137802607077</v>
      </c>
      <c r="K35" s="13">
        <f t="shared" si="9"/>
        <v>0.23813512004466778</v>
      </c>
      <c r="O35">
        <v>118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3">
        <f t="shared" si="16"/>
        <v>0.59460563955864321</v>
      </c>
      <c r="AE35" s="4">
        <f t="shared" si="17"/>
        <v>874</v>
      </c>
      <c r="AF35" s="3">
        <f t="shared" si="18"/>
        <v>0.3571720474049857</v>
      </c>
      <c r="AG35" s="4">
        <f>IF(_xlfn.FORECAST.ETS(AH35,$B$9:B34,$AH$9:AH34)&gt;0,_xlfn.FORECAST.ETS(AH35,$B$9:B34,$AH$9:AH34),0)</f>
        <v>2461.7767662890888</v>
      </c>
      <c r="AH35" s="9">
        <f t="shared" si="7"/>
        <v>43928</v>
      </c>
    </row>
    <row r="36" spans="1:34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10">
        <f t="shared" si="19"/>
        <v>307</v>
      </c>
      <c r="F36" s="2">
        <f t="shared" si="6"/>
        <v>8.94973436861463E-2</v>
      </c>
      <c r="G36" s="13">
        <f t="shared" si="8"/>
        <v>0.121731814651825</v>
      </c>
      <c r="H36">
        <v>10761</v>
      </c>
      <c r="I36" s="11">
        <f t="shared" si="3"/>
        <v>1135</v>
      </c>
      <c r="J36" s="12">
        <f t="shared" si="1"/>
        <v>0.19295154185022026</v>
      </c>
      <c r="K36" s="13">
        <f t="shared" si="9"/>
        <v>0.24501758499413834</v>
      </c>
      <c r="O36">
        <v>118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3">
        <f t="shared" si="16"/>
        <v>0.66391597899474863</v>
      </c>
      <c r="AE36" s="4">
        <f t="shared" si="17"/>
        <v>778</v>
      </c>
      <c r="AF36" s="3">
        <f t="shared" si="18"/>
        <v>0.29182295573893474</v>
      </c>
      <c r="AG36" s="4">
        <f>IF(_xlfn.FORECAST.ETS(AH36,$B$9:B35,$AH$9:AH35)&gt;0,_xlfn.FORECAST.ETS(AH36,$B$9:B35,$AH$9:AH35),0)</f>
        <v>2698.4810752978997</v>
      </c>
      <c r="AH36" s="9">
        <f t="shared" ref="AH36:AH67" si="20">AH35+1</f>
        <v>43929</v>
      </c>
    </row>
    <row r="37" spans="1:34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10">
        <f t="shared" si="19"/>
        <v>201</v>
      </c>
      <c r="F37" s="2">
        <f t="shared" si="6"/>
        <v>7.5393848462115526E-2</v>
      </c>
      <c r="G37" s="13">
        <f t="shared" si="8"/>
        <v>0.11292267064699466</v>
      </c>
      <c r="H37">
        <v>12347</v>
      </c>
      <c r="I37" s="11">
        <f t="shared" si="3"/>
        <v>1586</v>
      </c>
      <c r="J37" s="12">
        <f t="shared" si="1"/>
        <v>0.12673392181588902</v>
      </c>
      <c r="K37" s="13">
        <f t="shared" si="9"/>
        <v>0.22387889824721147</v>
      </c>
      <c r="O37">
        <v>118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3">
        <f t="shared" si="16"/>
        <v>0.68817579351238223</v>
      </c>
      <c r="AE37" s="4">
        <f t="shared" si="17"/>
        <v>776</v>
      </c>
      <c r="AF37" s="3">
        <f t="shared" si="18"/>
        <v>0.27066620160446458</v>
      </c>
      <c r="AG37" s="4">
        <f>IF(_xlfn.FORECAST.ETS(AH37,$B$9:B36,$AH$9:AH36)&gt;0,_xlfn.FORECAST.ETS(AH37,$B$9:B36,$AH$9:AH36),0)</f>
        <v>2797.4778217102698</v>
      </c>
      <c r="AH37" s="9">
        <f t="shared" si="20"/>
        <v>43930</v>
      </c>
    </row>
    <row r="38" spans="1:34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10">
        <f t="shared" si="19"/>
        <v>524</v>
      </c>
      <c r="F38" s="2">
        <f t="shared" si="6"/>
        <v>8.3013603069410538E-2</v>
      </c>
      <c r="G38" s="13">
        <f t="shared" si="8"/>
        <v>0.10506576243321003</v>
      </c>
      <c r="H38">
        <v>14240</v>
      </c>
      <c r="I38" s="11">
        <f t="shared" si="3"/>
        <v>1893</v>
      </c>
      <c r="J38" s="12">
        <f t="shared" si="1"/>
        <v>0.12572636027469625</v>
      </c>
      <c r="K38" s="13">
        <f t="shared" si="9"/>
        <v>0.2072145100820752</v>
      </c>
      <c r="O38">
        <v>118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3">
        <f t="shared" si="16"/>
        <v>0.80740740740740746</v>
      </c>
      <c r="AE38" s="4">
        <f t="shared" si="17"/>
        <v>480</v>
      </c>
      <c r="AF38" s="3">
        <f t="shared" si="18"/>
        <v>0.15458937198067632</v>
      </c>
      <c r="AG38" s="4">
        <f>IF(_xlfn.FORECAST.ETS(AH38,$B$9:B37,$AH$9:AH37)&gt;0,_xlfn.FORECAST.ETS(AH38,$B$9:B37,$AH$9:AH37),0)</f>
        <v>3106.505954591752</v>
      </c>
      <c r="AH38" s="9">
        <f t="shared" si="20"/>
        <v>43931</v>
      </c>
    </row>
    <row r="39" spans="1:34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10"/>
      <c r="F39" s="2">
        <f t="shared" si="6"/>
        <v>8.8566827697262485E-2</v>
      </c>
      <c r="G39" s="13">
        <f t="shared" si="8"/>
        <v>0.1019240529691321</v>
      </c>
      <c r="H39">
        <v>16399</v>
      </c>
      <c r="I39" s="11">
        <f t="shared" si="3"/>
        <v>2159</v>
      </c>
      <c r="J39" s="12">
        <f t="shared" si="1"/>
        <v>0.12737378415933304</v>
      </c>
      <c r="K39" s="13">
        <f t="shared" si="9"/>
        <v>0.19392502853129664</v>
      </c>
      <c r="O39">
        <v>400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G39" s="4">
        <f>IF(_xlfn.FORECAST.ETS(AH39,$B$9:B38,$AH$9:AH38)&gt;0,_xlfn.FORECAST.ETS(AH39,$B$9:B38,$AH$9:AH38),0)</f>
        <v>3405.6423356080477</v>
      </c>
      <c r="AH39" s="9">
        <f t="shared" si="20"/>
        <v>43932</v>
      </c>
    </row>
    <row r="40" spans="1:34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10"/>
      <c r="F40" s="2">
        <f t="shared" si="6"/>
        <v>7.3964497041420121E-2</v>
      </c>
      <c r="G40" s="13">
        <f t="shared" si="8"/>
        <v>9.0401645192428756E-2</v>
      </c>
      <c r="H40">
        <v>18312</v>
      </c>
      <c r="I40" s="11">
        <f t="shared" si="3"/>
        <v>1913</v>
      </c>
      <c r="J40" s="12">
        <f t="shared" si="1"/>
        <v>0.13068478829064298</v>
      </c>
      <c r="K40" s="13">
        <f t="shared" si="9"/>
        <v>0.17155144950621218</v>
      </c>
      <c r="O40">
        <v>400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47" si="21">Y40/B40</f>
        <v>4.0220385674931129E-2</v>
      </c>
      <c r="AA40" s="15">
        <f t="shared" si="13"/>
        <v>226</v>
      </c>
      <c r="AG40" s="4">
        <f>IF(_xlfn.FORECAST.ETS(AH40,$B$9:B39,$AH$9:AH39)&gt;0,_xlfn.FORECAST.ETS(AH40,$B$9:B39,$AH$9:AH39),0)</f>
        <v>3649.3203644098526</v>
      </c>
      <c r="AH40" s="9">
        <f t="shared" si="20"/>
        <v>43933</v>
      </c>
    </row>
    <row r="41" spans="1:34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10">
        <f>AB41-Q41-AB40</f>
        <v>2885</v>
      </c>
      <c r="F41" s="2">
        <f t="shared" si="6"/>
        <v>0.11680440771349862</v>
      </c>
      <c r="G41" s="13">
        <f t="shared" si="8"/>
        <v>9.2546749438245035E-2</v>
      </c>
      <c r="H41">
        <v>20958</v>
      </c>
      <c r="I41" s="11">
        <f t="shared" si="3"/>
        <v>2646</v>
      </c>
      <c r="J41" s="12">
        <f t="shared" si="1"/>
        <v>0.16024187452758881</v>
      </c>
      <c r="K41" s="13">
        <f t="shared" si="9"/>
        <v>0.16692999931304528</v>
      </c>
      <c r="O41">
        <v>400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1"/>
        <v>3.4040453872718306E-2</v>
      </c>
      <c r="AA41" s="15">
        <f t="shared" si="13"/>
        <v>223</v>
      </c>
      <c r="AB41">
        <v>2890</v>
      </c>
      <c r="AC41" s="3">
        <f>(AB41+R41)/B41</f>
        <v>0.73384311790823875</v>
      </c>
      <c r="AE41" s="4">
        <f>B41-O41-R41-AB41</f>
        <v>679</v>
      </c>
      <c r="AF41" s="3">
        <f>AE41/B41</f>
        <v>0.16748889985199802</v>
      </c>
      <c r="AG41" s="4">
        <f>IF(_xlfn.FORECAST.ETS(AH41,$B$9:B40,$AH$9:AH40)&gt;0,_xlfn.FORECAST.ETS(AH41,$B$9:B40,$AH$9:AH40),0)</f>
        <v>3942.4808206269536</v>
      </c>
      <c r="AH41" s="9">
        <f t="shared" si="20"/>
        <v>43934</v>
      </c>
    </row>
    <row r="42" spans="1:34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10">
        <f>AB42-Q42-AB41</f>
        <v>107</v>
      </c>
      <c r="F42" s="2">
        <f t="shared" si="6"/>
        <v>0.10138135175135668</v>
      </c>
      <c r="G42" s="13">
        <f t="shared" si="8"/>
        <v>8.8741583952245434E-2</v>
      </c>
      <c r="H42">
        <v>23398</v>
      </c>
      <c r="I42" s="11">
        <f t="shared" si="3"/>
        <v>2440</v>
      </c>
      <c r="J42" s="12">
        <f t="shared" si="1"/>
        <v>0.16844262295081966</v>
      </c>
      <c r="K42" s="13">
        <f t="shared" si="9"/>
        <v>0.15943384461902979</v>
      </c>
      <c r="O42">
        <v>400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1"/>
        <v>2.9339305711086228E-2</v>
      </c>
      <c r="AA42" s="15">
        <f t="shared" si="13"/>
        <v>225</v>
      </c>
      <c r="AB42">
        <v>3006</v>
      </c>
      <c r="AC42" s="3">
        <f>(AB42+R42)/B42</f>
        <v>0.6942889137737962</v>
      </c>
      <c r="AE42" s="4">
        <f>B42-O42-R42-AB42</f>
        <v>965</v>
      </c>
      <c r="AF42" s="3">
        <f>AE42/B42</f>
        <v>0.21612541993281076</v>
      </c>
      <c r="AG42" s="4">
        <f>IF(_xlfn.FORECAST.ETS(AH42,$B$9:B41,$AH$9:AH41)&gt;0,_xlfn.FORECAST.ETS(AH42,$B$9:B41,$AH$9:AH41),0)</f>
        <v>4398.6883154675097</v>
      </c>
      <c r="AH42" s="9">
        <f t="shared" si="20"/>
        <v>43935</v>
      </c>
    </row>
    <row r="43" spans="1:34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10">
        <f>AB43-Q43-AB42</f>
        <v>234</v>
      </c>
      <c r="F43" s="2">
        <f t="shared" si="6"/>
        <v>9.1377379619260915E-2</v>
      </c>
      <c r="G43" s="13">
        <f t="shared" si="8"/>
        <v>8.4892177724140122E-2</v>
      </c>
      <c r="H43">
        <v>26278</v>
      </c>
      <c r="I43" s="11">
        <f t="shared" si="3"/>
        <v>2880</v>
      </c>
      <c r="J43" s="12">
        <f t="shared" si="1"/>
        <v>0.14166666666666666</v>
      </c>
      <c r="K43" s="13">
        <f t="shared" si="9"/>
        <v>0.15079544172402121</v>
      </c>
      <c r="O43">
        <v>400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1"/>
        <v>2.6267186538066898E-2</v>
      </c>
      <c r="AA43" s="15">
        <f t="shared" si="13"/>
        <v>227</v>
      </c>
      <c r="AB43">
        <v>3245</v>
      </c>
      <c r="AC43" s="3">
        <f>(AB43+R43)/B43</f>
        <v>0.68623024830699775</v>
      </c>
      <c r="AE43" s="4">
        <f>B43-O43-R43-AB43</f>
        <v>1129</v>
      </c>
      <c r="AF43" s="3">
        <f>AE43/B43</f>
        <v>0.23168479376154319</v>
      </c>
      <c r="AG43" s="4">
        <f>IF(_xlfn.FORECAST.ETS(AH43,$B$9:B42,$AH$9:AH42)&gt;0,_xlfn.FORECAST.ETS(AH43,$B$9:B42,$AH$9:AH42),0)</f>
        <v>4818.7787346005516</v>
      </c>
      <c r="AH43" s="9">
        <f t="shared" si="20"/>
        <v>43936</v>
      </c>
    </row>
    <row r="44" spans="1:34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10">
        <f>AB44-Q44-AB43</f>
        <v>262</v>
      </c>
      <c r="F44" s="2">
        <f t="shared" ref="F44" si="22">D44/B43</f>
        <v>9.1319515698748202E-2</v>
      </c>
      <c r="G44" s="13">
        <f t="shared" ref="G44" si="23">AVERAGE(((SUM(D35:D44)-D35)/(SUM(B35:B44)-B35)))</f>
        <v>8.3561324873391934E-2</v>
      </c>
      <c r="H44">
        <v>29472</v>
      </c>
      <c r="I44" s="11">
        <f t="shared" si="3"/>
        <v>3194</v>
      </c>
      <c r="J44" s="12">
        <f t="shared" si="1"/>
        <v>0.13932373199749531</v>
      </c>
      <c r="K44" s="13">
        <f t="shared" si="9"/>
        <v>0.14466391212334978</v>
      </c>
      <c r="O44">
        <v>443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ref="S44" si="24">R44/B44</f>
        <v>1.9368183527641969E-2</v>
      </c>
      <c r="T44" s="3">
        <f t="shared" ref="T44" si="25">R44/B35</f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1"/>
        <v>2.2564874012786763E-2</v>
      </c>
      <c r="AA44" s="15">
        <f t="shared" si="13"/>
        <v>223</v>
      </c>
      <c r="AB44">
        <v>3511</v>
      </c>
      <c r="AC44" s="3">
        <f>(AB44+R44)/B44</f>
        <v>0.67957878901842794</v>
      </c>
      <c r="AE44" s="4">
        <f>B44-O44-R44-AB44</f>
        <v>1261</v>
      </c>
      <c r="AF44" s="3">
        <f>AE44/B44</f>
        <v>0.23711921775103423</v>
      </c>
      <c r="AG44" s="4">
        <f>IF(_xlfn.FORECAST.ETS(AH44,$B$9:B43,$AH$9:AH43)&gt;0,_xlfn.FORECAST.ETS(AH44,$B$9:B43,$AH$9:AH43),0)</f>
        <v>5281.3036305427731</v>
      </c>
      <c r="AH44" s="9">
        <f t="shared" si="20"/>
        <v>43937</v>
      </c>
    </row>
    <row r="45" spans="1:34" x14ac:dyDescent="0.25">
      <c r="A45" s="9">
        <f t="shared" si="4"/>
        <v>43938</v>
      </c>
      <c r="B45" s="4">
        <v>5690</v>
      </c>
      <c r="C45" s="4">
        <f>B45-O45-R45</f>
        <v>5046</v>
      </c>
      <c r="D45" s="10">
        <f t="shared" si="5"/>
        <v>372</v>
      </c>
      <c r="E45" s="10">
        <f>AB45-Q45-AB44</f>
        <v>247</v>
      </c>
      <c r="F45" s="2">
        <f t="shared" ref="F45" si="26">D45/B44</f>
        <v>6.9951109439638962E-2</v>
      </c>
      <c r="G45" s="13">
        <f t="shared" ref="G45" si="27">AVERAGE(((SUM(D36:D45)-D36)/(SUM(B36:B45)-B36)))</f>
        <v>8.089454817826762E-2</v>
      </c>
      <c r="H45">
        <v>32566</v>
      </c>
      <c r="I45" s="11">
        <f t="shared" si="3"/>
        <v>3094</v>
      </c>
      <c r="J45" s="12">
        <f t="shared" ref="J45" si="28">D45/I45</f>
        <v>0.12023270846800259</v>
      </c>
      <c r="K45" s="13">
        <f t="shared" ref="K45" si="29">AVERAGE(((SUM(D36:D45)-D36)/(SUM(I36:I45)-I36)))</f>
        <v>0.13868378812199036</v>
      </c>
      <c r="O45">
        <v>534</v>
      </c>
      <c r="P45" s="3">
        <f t="shared" si="14"/>
        <v>0.20030007501875469</v>
      </c>
      <c r="Q45">
        <v>7</v>
      </c>
      <c r="R45">
        <f t="shared" ref="R45:R47" si="30">Q45+R44</f>
        <v>110</v>
      </c>
      <c r="S45" s="3">
        <f t="shared" ref="S45" si="31">R45/B45</f>
        <v>1.9332161687170474E-2</v>
      </c>
      <c r="T45" s="3">
        <f t="shared" ref="T45" si="32">R45/B36</f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1"/>
        <v>2.1441124780316345E-2</v>
      </c>
      <c r="AA45" s="15">
        <f t="shared" si="13"/>
        <v>232</v>
      </c>
      <c r="AB45">
        <v>3765</v>
      </c>
      <c r="AC45" s="3">
        <f>(AB45+R45)/B45</f>
        <v>0.6810193321616872</v>
      </c>
      <c r="AE45" s="4">
        <f>B45-O45-R45-AB45</f>
        <v>1281</v>
      </c>
      <c r="AF45" s="3">
        <f>AE45/B45</f>
        <v>0.22513181019332162</v>
      </c>
      <c r="AG45" s="4">
        <f>IF(_xlfn.FORECAST.ETS(AH45,$B$9:B44,$AH$9:AH44)&gt;0,_xlfn.FORECAST.ETS(AH45,$B$9:B44,$AH$9:AH44),0)</f>
        <v>5751.3613374924644</v>
      </c>
      <c r="AH45" s="9">
        <f t="shared" si="20"/>
        <v>43938</v>
      </c>
    </row>
    <row r="46" spans="1:34" x14ac:dyDescent="0.25">
      <c r="A46" s="9">
        <f t="shared" si="4"/>
        <v>43939</v>
      </c>
      <c r="B46" s="4">
        <v>5994</v>
      </c>
      <c r="C46" s="4">
        <f t="shared" ref="C46:C47" si="33">B46-O46-R46</f>
        <v>5343</v>
      </c>
      <c r="D46" s="10">
        <f t="shared" si="5"/>
        <v>304</v>
      </c>
      <c r="E46" s="16">
        <f t="shared" ref="E46:E47" si="34">AB46-Q46-AB45</f>
        <v>81</v>
      </c>
      <c r="F46" s="2">
        <f t="shared" ref="F46:F47" si="35">D46/B45</f>
        <v>5.342706502636204E-2</v>
      </c>
      <c r="G46" s="13">
        <f t="shared" ref="G46:G47" si="36">AVERAGE(((SUM(D37:D46)-D37)/(SUM(B37:B46)-B37)))</f>
        <v>7.7192722604853242E-2</v>
      </c>
      <c r="H46">
        <v>36028</v>
      </c>
      <c r="I46" s="11">
        <f t="shared" ref="I46:I47" si="37">H46-H45</f>
        <v>3462</v>
      </c>
      <c r="J46" s="12">
        <f t="shared" ref="J46:J47" si="38">D46/I46</f>
        <v>8.7810514153668404E-2</v>
      </c>
      <c r="K46" s="13">
        <f t="shared" ref="K46:K47" si="39">AVERAGE(((SUM(D37:D46)-D37)/(SUM(I37:I46)-I37)))</f>
        <v>0.13204678856467211</v>
      </c>
      <c r="O46">
        <v>534</v>
      </c>
      <c r="P46" s="3">
        <f t="shared" si="14"/>
        <v>0.18625741192884548</v>
      </c>
      <c r="Q46">
        <v>7</v>
      </c>
      <c r="R46">
        <f t="shared" si="30"/>
        <v>117</v>
      </c>
      <c r="S46" s="3">
        <f t="shared" ref="S46:S47" si="40">R46/B46</f>
        <v>1.951951951951952E-2</v>
      </c>
      <c r="T46" s="3">
        <f t="shared" ref="T46:T47" si="41">R46/B37</f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1"/>
        <v>2.1021021021021023E-2</v>
      </c>
      <c r="AA46" s="15">
        <f t="shared" si="13"/>
        <v>243</v>
      </c>
      <c r="AB46">
        <v>3853</v>
      </c>
      <c r="AC46" s="3">
        <f>(AB46+R46)/B46</f>
        <v>0.66232899566232895</v>
      </c>
      <c r="AE46" s="4">
        <f>B46-O46-R46-AB46</f>
        <v>1490</v>
      </c>
      <c r="AF46" s="3">
        <f>AE46/B46</f>
        <v>0.24858191524858192</v>
      </c>
      <c r="AG46" s="4">
        <f>IF(_xlfn.FORECAST.ETS(AH46,$B$9:B45,$AH$9:AH45)&gt;0,_xlfn.FORECAST.ETS(AH46,$B$9:B45,$AH$9:AH45),0)</f>
        <v>6154.3347642847384</v>
      </c>
      <c r="AH46" s="9">
        <f t="shared" si="20"/>
        <v>43939</v>
      </c>
    </row>
    <row r="47" spans="1:34" x14ac:dyDescent="0.25">
      <c r="A47" s="9">
        <f t="shared" si="4"/>
        <v>43940</v>
      </c>
      <c r="B47" s="4">
        <v>6318</v>
      </c>
      <c r="C47" s="4">
        <f t="shared" si="33"/>
        <v>5443</v>
      </c>
      <c r="D47" s="10">
        <f t="shared" si="5"/>
        <v>324</v>
      </c>
      <c r="E47" s="16">
        <v>390</v>
      </c>
      <c r="F47" s="2">
        <f t="shared" si="35"/>
        <v>5.4054054054054057E-2</v>
      </c>
      <c r="G47" s="13">
        <f t="shared" si="36"/>
        <v>7.3487031700288183E-2</v>
      </c>
      <c r="H47">
        <v>38701</v>
      </c>
      <c r="I47" s="11">
        <f t="shared" si="37"/>
        <v>2673</v>
      </c>
      <c r="J47" s="12">
        <f t="shared" si="38"/>
        <v>0.12121212121212122</v>
      </c>
      <c r="K47" s="13">
        <f t="shared" si="39"/>
        <v>0.13135194799885533</v>
      </c>
      <c r="O47">
        <v>753</v>
      </c>
      <c r="P47" s="3">
        <f t="shared" si="14"/>
        <v>0.24251207729468599</v>
      </c>
      <c r="Q47">
        <v>5</v>
      </c>
      <c r="R47">
        <f t="shared" si="30"/>
        <v>122</v>
      </c>
      <c r="S47" s="3">
        <f t="shared" si="40"/>
        <v>1.9309908198797087E-2</v>
      </c>
      <c r="T47" s="3">
        <f t="shared" si="41"/>
        <v>3.9291465378421903E-2</v>
      </c>
      <c r="X47">
        <v>126</v>
      </c>
      <c r="Y47">
        <v>126</v>
      </c>
      <c r="Z47" s="3">
        <f t="shared" si="21"/>
        <v>1.9943019943019943E-2</v>
      </c>
      <c r="AA47" s="15">
        <f t="shared" si="13"/>
        <v>248</v>
      </c>
      <c r="AB47">
        <v>3900</v>
      </c>
      <c r="AC47" s="3">
        <f>(AB47+R47)/B47</f>
        <v>0.63659385881608099</v>
      </c>
      <c r="AE47" s="4">
        <f>B47-O47-R47-AB47</f>
        <v>1543</v>
      </c>
      <c r="AF47" s="3">
        <f>AE47/B47</f>
        <v>0.24422285533396645</v>
      </c>
      <c r="AG47" s="4">
        <f>IF(_xlfn.FORECAST.ETS(AH47,$B$9:B46,$AH$9:AH46)&gt;0,_xlfn.FORECAST.ETS(AH47,$B$9:B46,$AH$9:AH46),0)</f>
        <v>6549.5149852751947</v>
      </c>
      <c r="AH47" s="9">
        <f t="shared" si="20"/>
        <v>43940</v>
      </c>
    </row>
    <row r="48" spans="1:34" x14ac:dyDescent="0.25">
      <c r="A48" s="9"/>
      <c r="I48" s="11"/>
      <c r="AA48" s="15">
        <f t="shared" si="13"/>
        <v>0</v>
      </c>
      <c r="AG48" s="4">
        <f>IF(_xlfn.FORECAST.ETS(AH48,$B$9:B47,$AH$9:AH47)&gt;0,_xlfn.FORECAST.ETS(AH48,$B$9:B47,$AH$9:AH47),0)</f>
        <v>6897.8981010767338</v>
      </c>
      <c r="AH48" s="9">
        <f t="shared" si="20"/>
        <v>43941</v>
      </c>
    </row>
    <row r="49" spans="1:34" x14ac:dyDescent="0.25">
      <c r="A49" s="9"/>
      <c r="I49" s="11"/>
      <c r="AA49" s="15">
        <f t="shared" si="13"/>
        <v>0</v>
      </c>
      <c r="AG49" s="4">
        <f>IF(_xlfn.FORECAST.ETS(AH49,$B$9:B48,$AH$9:AH48)&gt;0,_xlfn.FORECAST.ETS(AH49,$B$9:B48,$AH$9:AH48),0)</f>
        <v>7304.1203281067255</v>
      </c>
      <c r="AH49" s="9">
        <f t="shared" si="20"/>
        <v>43942</v>
      </c>
    </row>
    <row r="50" spans="1:34" x14ac:dyDescent="0.25">
      <c r="A50" s="9"/>
      <c r="I50" s="11"/>
      <c r="AA50" s="15">
        <f t="shared" si="13"/>
        <v>0</v>
      </c>
      <c r="AG50" s="4">
        <f>IF(_xlfn.FORECAST.ETS(AH50,$B$9:B49,$AH$9:AH49)&gt;0,_xlfn.FORECAST.ETS(AH50,$B$9:B49,$AH$9:AH49),0)</f>
        <v>7710.3425551367181</v>
      </c>
      <c r="AH50" s="9">
        <f t="shared" si="20"/>
        <v>43943</v>
      </c>
    </row>
    <row r="51" spans="1:34" x14ac:dyDescent="0.25">
      <c r="A51" s="9"/>
      <c r="I51" s="11"/>
      <c r="AA51" s="15">
        <f t="shared" si="13"/>
        <v>0</v>
      </c>
      <c r="AG51" s="4">
        <f>IF(_xlfn.FORECAST.ETS(AH51,$B$9:B50,$AH$9:AH50)&gt;0,_xlfn.FORECAST.ETS(AH51,$B$9:B50,$AH$9:AH50),0)</f>
        <v>8116.5647821667098</v>
      </c>
      <c r="AH51" s="9">
        <f t="shared" si="20"/>
        <v>43944</v>
      </c>
    </row>
    <row r="52" spans="1:34" x14ac:dyDescent="0.25">
      <c r="A52" s="9"/>
      <c r="I52" s="11"/>
      <c r="AA52" s="15">
        <f t="shared" si="13"/>
        <v>0</v>
      </c>
      <c r="AG52" s="4">
        <f>IF(_xlfn.FORECAST.ETS(AH52,$B$9:B51,$AH$9:AH51)&gt;0,_xlfn.FORECAST.ETS(AH52,$B$9:B51,$AH$9:AH51),0)</f>
        <v>8522.7870091967015</v>
      </c>
      <c r="AH52" s="9">
        <f t="shared" si="20"/>
        <v>43945</v>
      </c>
    </row>
    <row r="53" spans="1:34" x14ac:dyDescent="0.25">
      <c r="A53" s="9"/>
      <c r="I53" s="11"/>
      <c r="AA53" s="15">
        <f t="shared" si="13"/>
        <v>0</v>
      </c>
      <c r="AG53" s="4">
        <f>IF(_xlfn.FORECAST.ETS(AH53,$B$9:B52,$AH$9:AH52)&gt;0,_xlfn.FORECAST.ETS(AH53,$B$9:B52,$AH$9:AH52),0)</f>
        <v>8929.0092362266932</v>
      </c>
      <c r="AH53" s="9">
        <f t="shared" si="20"/>
        <v>43946</v>
      </c>
    </row>
    <row r="54" spans="1:34" x14ac:dyDescent="0.25">
      <c r="A54" s="9"/>
      <c r="I54" s="11"/>
      <c r="AA54" s="15">
        <f t="shared" si="13"/>
        <v>0</v>
      </c>
      <c r="AG54" s="4">
        <f>IF(_xlfn.FORECAST.ETS(AH54,$B$9:B53,$AH$9:AH53)&gt;0,_xlfn.FORECAST.ETS(AH54,$B$9:B53,$AH$9:AH53),0)</f>
        <v>9335.2314632566849</v>
      </c>
      <c r="AH54" s="9">
        <f t="shared" si="20"/>
        <v>43947</v>
      </c>
    </row>
    <row r="55" spans="1:34" x14ac:dyDescent="0.25">
      <c r="A55" s="9"/>
      <c r="I55" s="11"/>
      <c r="AA55" s="15">
        <f t="shared" si="13"/>
        <v>0</v>
      </c>
      <c r="AG55" s="4">
        <f>IF(_xlfn.FORECAST.ETS(AH55,$B$9:B54,$AH$9:AH54)&gt;0,_xlfn.FORECAST.ETS(AH55,$B$9:B54,$AH$9:AH54),0)</f>
        <v>9741.4536902866766</v>
      </c>
      <c r="AH55" s="9">
        <f t="shared" si="20"/>
        <v>43948</v>
      </c>
    </row>
    <row r="56" spans="1:34" x14ac:dyDescent="0.25">
      <c r="A56" s="9"/>
      <c r="I56" s="11"/>
      <c r="AA56" s="15">
        <f t="shared" si="13"/>
        <v>0</v>
      </c>
      <c r="AG56" s="4">
        <f>IF(_xlfn.FORECAST.ETS(AH56,$B$9:B55,$AH$9:AH55)&gt;0,_xlfn.FORECAST.ETS(AH56,$B$9:B55,$AH$9:AH55),0)</f>
        <v>10147.675917316668</v>
      </c>
      <c r="AH56" s="9">
        <f t="shared" si="20"/>
        <v>43949</v>
      </c>
    </row>
    <row r="57" spans="1:34" x14ac:dyDescent="0.25">
      <c r="A57" s="9"/>
      <c r="I57" s="11"/>
      <c r="AA57" s="15">
        <f t="shared" si="13"/>
        <v>0</v>
      </c>
      <c r="AG57" s="4">
        <f>IF(_xlfn.FORECAST.ETS(AH57,$B$9:B56,$AH$9:AH56)&gt;0,_xlfn.FORECAST.ETS(AH57,$B$9:B56,$AH$9:AH56),0)</f>
        <v>10553.89814434666</v>
      </c>
      <c r="AH57" s="9">
        <f t="shared" si="20"/>
        <v>43950</v>
      </c>
    </row>
    <row r="58" spans="1:34" x14ac:dyDescent="0.25">
      <c r="A58" s="9"/>
      <c r="I58" s="11"/>
      <c r="AA58" s="15">
        <f t="shared" si="13"/>
        <v>0</v>
      </c>
      <c r="AG58" s="4">
        <f>IF(_xlfn.FORECAST.ETS(AH58,$B$9:B57,$AH$9:AH57)&gt;0,_xlfn.FORECAST.ETS(AH58,$B$9:B57,$AH$9:AH57),0)</f>
        <v>10960.120371376652</v>
      </c>
      <c r="AH58" s="9">
        <f t="shared" si="20"/>
        <v>43951</v>
      </c>
    </row>
    <row r="59" spans="1:34" x14ac:dyDescent="0.25">
      <c r="A59" s="9"/>
      <c r="I59" s="11"/>
      <c r="AA59" s="15">
        <f t="shared" si="13"/>
        <v>0</v>
      </c>
      <c r="AG59" s="4">
        <f>IF(_xlfn.FORECAST.ETS(AH59,$B$9:B58,$AH$9:AH58)&gt;0,_xlfn.FORECAST.ETS(AH59,$B$9:B58,$AH$9:AH58),0)</f>
        <v>11366.342598406645</v>
      </c>
      <c r="AH59" s="9">
        <f t="shared" si="20"/>
        <v>43952</v>
      </c>
    </row>
    <row r="60" spans="1:34" x14ac:dyDescent="0.25">
      <c r="A60" s="9"/>
      <c r="I60" s="11"/>
      <c r="AA60" s="15">
        <f t="shared" si="13"/>
        <v>0</v>
      </c>
      <c r="AG60" s="4">
        <f>IF(_xlfn.FORECAST.ETS(AH60,$B$9:B59,$AH$9:AH59)&gt;0,_xlfn.FORECAST.ETS(AH60,$B$9:B59,$AH$9:AH59),0)</f>
        <v>11772.564825436635</v>
      </c>
      <c r="AH60" s="9">
        <f t="shared" si="20"/>
        <v>43953</v>
      </c>
    </row>
    <row r="61" spans="1:34" x14ac:dyDescent="0.25">
      <c r="A61" s="9"/>
      <c r="I61" s="11"/>
      <c r="AA61" s="15">
        <f t="shared" si="13"/>
        <v>0</v>
      </c>
      <c r="AG61" s="4">
        <f>IF(_xlfn.FORECAST.ETS(AH61,$B$9:B60,$AH$9:AH60)&gt;0,_xlfn.FORECAST.ETS(AH61,$B$9:B60,$AH$9:AH60),0)</f>
        <v>12178.787052466629</v>
      </c>
      <c r="AH61" s="9">
        <f t="shared" si="20"/>
        <v>43954</v>
      </c>
    </row>
    <row r="62" spans="1:34" x14ac:dyDescent="0.25">
      <c r="A62" s="9"/>
      <c r="I62" s="11"/>
      <c r="AA62" s="15">
        <f t="shared" si="13"/>
        <v>0</v>
      </c>
      <c r="AG62" s="4">
        <f>IF(_xlfn.FORECAST.ETS(AH62,$B$9:B61,$AH$9:AH61)&gt;0,_xlfn.FORECAST.ETS(AH62,$B$9:B61,$AH$9:AH61),0)</f>
        <v>12585.009279496619</v>
      </c>
      <c r="AH62" s="9">
        <f t="shared" si="20"/>
        <v>43955</v>
      </c>
    </row>
    <row r="63" spans="1:34" x14ac:dyDescent="0.25">
      <c r="A63" s="9"/>
      <c r="I63" s="11"/>
      <c r="AA63" s="15">
        <f t="shared" si="13"/>
        <v>0</v>
      </c>
      <c r="AG63" s="4">
        <f>IF(_xlfn.FORECAST.ETS(AH63,$B$9:B62,$AH$9:AH62)&gt;0,_xlfn.FORECAST.ETS(AH63,$B$9:B62,$AH$9:AH62),0)</f>
        <v>12991.231506526612</v>
      </c>
      <c r="AH63" s="9">
        <f t="shared" si="20"/>
        <v>43956</v>
      </c>
    </row>
    <row r="64" spans="1:34" x14ac:dyDescent="0.25">
      <c r="A64" s="9"/>
      <c r="I64" s="11"/>
      <c r="AA64" s="15">
        <f t="shared" si="13"/>
        <v>0</v>
      </c>
      <c r="AG64" s="4">
        <f>IF(_xlfn.FORECAST.ETS(AH64,$B$9:B63,$AH$9:AH63)&gt;0,_xlfn.FORECAST.ETS(AH64,$B$9:B63,$AH$9:AH63),0)</f>
        <v>13397.453733556602</v>
      </c>
      <c r="AH64" s="9">
        <f t="shared" si="20"/>
        <v>43957</v>
      </c>
    </row>
    <row r="65" spans="1:34" x14ac:dyDescent="0.25">
      <c r="A65" s="9"/>
      <c r="AA65" s="15">
        <f t="shared" si="13"/>
        <v>0</v>
      </c>
      <c r="AG65" s="4">
        <f>IF(_xlfn.FORECAST.ETS(AH65,$B$9:B64,$AH$9:AH64)&gt;0,_xlfn.FORECAST.ETS(AH65,$B$9:B64,$AH$9:AH64),0)</f>
        <v>13803.675960586595</v>
      </c>
      <c r="AH65" s="9">
        <f t="shared" si="20"/>
        <v>43958</v>
      </c>
    </row>
    <row r="66" spans="1:34" x14ac:dyDescent="0.25">
      <c r="A66" s="9"/>
      <c r="AA66" s="15">
        <f t="shared" si="13"/>
        <v>0</v>
      </c>
      <c r="AG66" s="4">
        <f>IF(_xlfn.FORECAST.ETS(AH66,$B$9:B65,$AH$9:AH65)&gt;0,_xlfn.FORECAST.ETS(AH66,$B$9:B65,$AH$9:AH65),0)</f>
        <v>14209.898187616585</v>
      </c>
      <c r="AH66" s="9">
        <f t="shared" si="20"/>
        <v>43959</v>
      </c>
    </row>
    <row r="67" spans="1:34" x14ac:dyDescent="0.25">
      <c r="A67" s="9"/>
      <c r="AA67" s="15">
        <f t="shared" si="13"/>
        <v>0</v>
      </c>
      <c r="AG67" s="4">
        <f>IF(_xlfn.FORECAST.ETS(AH67,$B$9:B66,$AH$9:AH66)&gt;0,_xlfn.FORECAST.ETS(AH67,$B$9:B66,$AH$9:AH66),0)</f>
        <v>14616.120414646579</v>
      </c>
      <c r="AH67" s="9">
        <f t="shared" si="20"/>
        <v>43960</v>
      </c>
    </row>
    <row r="68" spans="1:34" x14ac:dyDescent="0.25">
      <c r="A68" s="9"/>
      <c r="AA68" s="15">
        <f t="shared" si="13"/>
        <v>0</v>
      </c>
      <c r="AG68" s="4">
        <f>IF(_xlfn.FORECAST.ETS(AH68,$B$9:B67,$AH$9:AH67)&gt;0,_xlfn.FORECAST.ETS(AH68,$B$9:B67,$AH$9:AH67),0)</f>
        <v>15022.342641676569</v>
      </c>
      <c r="AH68" s="9">
        <f t="shared" ref="AH68:AH76" si="42">AH67+1</f>
        <v>43961</v>
      </c>
    </row>
    <row r="69" spans="1:34" x14ac:dyDescent="0.25">
      <c r="A69" s="9"/>
      <c r="AA69" s="15">
        <f t="shared" si="13"/>
        <v>0</v>
      </c>
      <c r="AG69" s="4">
        <f>IF(_xlfn.FORECAST.ETS(AH69,$B$9:B68,$AH$9:AH68)&gt;0,_xlfn.FORECAST.ETS(AH69,$B$9:B68,$AH$9:AH68),0)</f>
        <v>15428.564868706562</v>
      </c>
      <c r="AH69" s="9">
        <f t="shared" si="42"/>
        <v>43962</v>
      </c>
    </row>
    <row r="70" spans="1:34" x14ac:dyDescent="0.25">
      <c r="A70" s="9"/>
      <c r="AA70" s="15">
        <f t="shared" si="13"/>
        <v>0</v>
      </c>
      <c r="AG70" s="4">
        <f>IF(_xlfn.FORECAST.ETS(AH70,$B$9:B69,$AH$9:AH69)&gt;0,_xlfn.FORECAST.ETS(AH70,$B$9:B69,$AH$9:AH69),0)</f>
        <v>15834.787095736552</v>
      </c>
      <c r="AH70" s="9">
        <f t="shared" si="42"/>
        <v>43963</v>
      </c>
    </row>
    <row r="71" spans="1:34" x14ac:dyDescent="0.25">
      <c r="A71" s="9"/>
      <c r="AA71" s="15">
        <f t="shared" si="13"/>
        <v>0</v>
      </c>
      <c r="AG71" s="4">
        <f>IF(_xlfn.FORECAST.ETS(AH71,$B$9:B70,$AH$9:AH70)&gt;0,_xlfn.FORECAST.ETS(AH71,$B$9:B70,$AH$9:AH70),0)</f>
        <v>16241.009322766546</v>
      </c>
      <c r="AH71" s="9">
        <f t="shared" si="42"/>
        <v>43964</v>
      </c>
    </row>
    <row r="72" spans="1:34" x14ac:dyDescent="0.25">
      <c r="A72" s="9"/>
      <c r="AA72" s="15">
        <f t="shared" si="13"/>
        <v>0</v>
      </c>
      <c r="AG72" s="4">
        <f>IF(_xlfn.FORECAST.ETS(AH72,$B$9:B71,$AH$9:AH71)&gt;0,_xlfn.FORECAST.ETS(AH72,$B$9:B71,$AH$9:AH71),0)</f>
        <v>16647.231549796539</v>
      </c>
      <c r="AH72" s="9">
        <f t="shared" si="42"/>
        <v>43965</v>
      </c>
    </row>
    <row r="73" spans="1:34" x14ac:dyDescent="0.25">
      <c r="A73" s="9"/>
      <c r="AA73" s="15">
        <f t="shared" si="13"/>
        <v>0</v>
      </c>
      <c r="AG73" s="4">
        <f>IF(_xlfn.FORECAST.ETS(AH73,$B$9:B72,$AH$9:AH72)&gt;0,_xlfn.FORECAST.ETS(AH73,$B$9:B72,$AH$9:AH72),0)</f>
        <v>17053.453776826529</v>
      </c>
      <c r="AH73" s="9">
        <f t="shared" si="42"/>
        <v>43966</v>
      </c>
    </row>
    <row r="74" spans="1:34" x14ac:dyDescent="0.25">
      <c r="A74" s="9"/>
      <c r="AA74" s="15">
        <f t="shared" si="13"/>
        <v>0</v>
      </c>
      <c r="AG74" s="4">
        <f>IF(_xlfn.FORECAST.ETS(AH74,$B$9:B73,$AH$9:AH73)&gt;0,_xlfn.FORECAST.ETS(AH74,$B$9:B73,$AH$9:AH73),0)</f>
        <v>17459.676003856523</v>
      </c>
      <c r="AH74" s="9">
        <f t="shared" si="42"/>
        <v>43967</v>
      </c>
    </row>
    <row r="75" spans="1:34" x14ac:dyDescent="0.25">
      <c r="A75" s="9"/>
      <c r="AA75" s="15">
        <f t="shared" si="13"/>
        <v>0</v>
      </c>
      <c r="AG75" s="4">
        <f>IF(_xlfn.FORECAST.ETS(AH75,$B$9:B74,$AH$9:AH74)&gt;0,_xlfn.FORECAST.ETS(AH75,$B$9:B74,$AH$9:AH74),0)</f>
        <v>17865.898230886512</v>
      </c>
      <c r="AH75" s="9">
        <f t="shared" si="42"/>
        <v>43968</v>
      </c>
    </row>
    <row r="76" spans="1:34" x14ac:dyDescent="0.25">
      <c r="A76" s="9"/>
      <c r="AA76" s="15">
        <f t="shared" si="13"/>
        <v>0</v>
      </c>
      <c r="AG76" s="4">
        <f>IF(_xlfn.FORECAST.ETS(AH76,$B$9:B75,$AH$9:AH75)&gt;0,_xlfn.FORECAST.ETS(AH76,$B$9:B75,$AH$9:AH75),0)</f>
        <v>18272.120457916506</v>
      </c>
      <c r="AH76" s="9">
        <f t="shared" si="42"/>
        <v>43969</v>
      </c>
    </row>
    <row r="77" spans="1:34" x14ac:dyDescent="0.25">
      <c r="AA77" s="15">
        <f t="shared" si="13"/>
        <v>0</v>
      </c>
    </row>
    <row r="78" spans="1:34" x14ac:dyDescent="0.25">
      <c r="AA78" s="15">
        <f t="shared" si="13"/>
        <v>0</v>
      </c>
    </row>
    <row r="79" spans="1:34" x14ac:dyDescent="0.25">
      <c r="AA79" s="15">
        <f t="shared" si="13"/>
        <v>0</v>
      </c>
    </row>
    <row r="80" spans="1:34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43">R83+X83</f>
        <v>0</v>
      </c>
    </row>
    <row r="84" spans="27:27" x14ac:dyDescent="0.25">
      <c r="AA84" s="15">
        <f t="shared" si="43"/>
        <v>0</v>
      </c>
    </row>
    <row r="85" spans="27:27" x14ac:dyDescent="0.25">
      <c r="AA85" s="15">
        <f t="shared" si="43"/>
        <v>0</v>
      </c>
    </row>
    <row r="86" spans="27:27" x14ac:dyDescent="0.25">
      <c r="AA86" s="15">
        <f t="shared" si="43"/>
        <v>0</v>
      </c>
    </row>
    <row r="87" spans="27:27" x14ac:dyDescent="0.25">
      <c r="AA87" s="15">
        <f t="shared" si="43"/>
        <v>0</v>
      </c>
    </row>
    <row r="88" spans="27:27" x14ac:dyDescent="0.25">
      <c r="AA88" s="15">
        <f t="shared" si="43"/>
        <v>0</v>
      </c>
    </row>
    <row r="89" spans="27:27" x14ac:dyDescent="0.25">
      <c r="AA89" s="15">
        <f t="shared" si="43"/>
        <v>0</v>
      </c>
    </row>
    <row r="90" spans="27:27" x14ac:dyDescent="0.25">
      <c r="AA90" s="15">
        <f t="shared" si="43"/>
        <v>0</v>
      </c>
    </row>
    <row r="91" spans="27:27" x14ac:dyDescent="0.25">
      <c r="AA91" s="15">
        <f t="shared" si="43"/>
        <v>0</v>
      </c>
    </row>
    <row r="92" spans="27:27" x14ac:dyDescent="0.25">
      <c r="AA92" s="15">
        <f t="shared" si="43"/>
        <v>0</v>
      </c>
    </row>
    <row r="93" spans="27:27" x14ac:dyDescent="0.25">
      <c r="AA93" s="15">
        <f t="shared" si="43"/>
        <v>0</v>
      </c>
    </row>
    <row r="94" spans="27:27" x14ac:dyDescent="0.25">
      <c r="AA94" s="15">
        <f t="shared" si="43"/>
        <v>0</v>
      </c>
    </row>
    <row r="95" spans="27:27" x14ac:dyDescent="0.25">
      <c r="AA95" s="15">
        <f t="shared" si="43"/>
        <v>0</v>
      </c>
    </row>
    <row r="96" spans="27:27" x14ac:dyDescent="0.25">
      <c r="AA96" s="15">
        <f t="shared" si="43"/>
        <v>0</v>
      </c>
    </row>
    <row r="97" spans="27:27" x14ac:dyDescent="0.25">
      <c r="AA97" s="15">
        <f t="shared" si="43"/>
        <v>0</v>
      </c>
    </row>
    <row r="98" spans="27:27" x14ac:dyDescent="0.25">
      <c r="AA98" s="15">
        <f t="shared" si="43"/>
        <v>0</v>
      </c>
    </row>
    <row r="99" spans="27:27" x14ac:dyDescent="0.25">
      <c r="AA99" s="15">
        <f t="shared" si="43"/>
        <v>0</v>
      </c>
    </row>
    <row r="100" spans="27:27" x14ac:dyDescent="0.25">
      <c r="AA100" s="15">
        <f t="shared" si="43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F64" zoomScaleNormal="100" workbookViewId="0">
      <selection activeCell="K76" sqref="K76:K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2020-04-19T19:13:40Z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