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Graph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<sst xmlns="http://schemas.openxmlformats.org/spreadsheetml/2006/main" count="32" uniqueCount="31">
  <si>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Date</t>
  </si>
  <si>
    <t xml:space="preserve">Total</t>
  </si>
  <si>
    <t xml:space="preserve">New cases</t>
  </si>
  <si>
    <t xml:space="preserve">Hospit new</t>
  </si>
  <si>
    <t xml:space="preserve">Growth rate</t>
  </si>
  <si>
    <t xml:space="preserve">Avg growth 10 days</t>
  </si>
  <si>
    <t xml:space="preserve">sum tests</t>
  </si>
  <si>
    <t xml:space="preserve">new tests</t>
  </si>
  <si>
    <t xml:space="preserve">infected/tested</t>
  </si>
  <si>
    <t xml:space="preserve">average 10 days positive/tests</t>
  </si>
  <si>
    <t xml:space="preserve">Home</t>
  </si>
  <si>
    <t xml:space="preserve"> Hospital</t>
  </si>
  <si>
    <t xml:space="preserve">Critical condition</t>
  </si>
  <si>
    <t xml:space="preserve">Recovered (?)</t>
  </si>
  <si>
    <t xml:space="preserve">Recovery rate  T-10</t>
  </si>
  <si>
    <t xml:space="preserve">New death</t>
  </si>
  <si>
    <t xml:space="preserve">Total death</t>
  </si>
  <si>
    <t xml:space="preserve">Current lethality rate</t>
  </si>
  <si>
    <t xml:space="preserve">Lethality rate T-10</t>
  </si>
  <si>
    <t xml:space="preserve">Male Death</t>
  </si>
  <si>
    <t xml:space="preserve">Female Death</t>
  </si>
  <si>
    <t xml:space="preserve">Average age (dead)</t>
  </si>
  <si>
    <t xml:space="preserve">Critical(?)</t>
  </si>
  <si>
    <t xml:space="preserve">Mechanical ventilation</t>
  </si>
  <si>
    <t xml:space="preserve">Percent of critical </t>
  </si>
  <si>
    <t xml:space="preserve">Hospital</t>
  </si>
  <si>
    <t xml:space="preserve">Hospitalized rate</t>
  </si>
  <si>
    <t xml:space="preserve">Temp hospital (BGD Fair)</t>
  </si>
  <si>
    <t xml:space="preserve">Not hospitalized</t>
  </si>
  <si>
    <t xml:space="preserve">Easy cases rate</t>
  </si>
  <si>
    <t xml:space="preserve">Forecast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</si>
</sst>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%"/>
    <numFmt numFmtId="167" formatCode="0"/>
    <numFmt numFmtId="168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A65D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"/>
          <c:h val="0.621187093932386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Data!$A$9:$A$100</c:f>
              <c:strCache>
                <c:ptCount val="92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</c:strCache>
            </c:strRef>
          </c:cat>
          <c:val>
            <c:numRef>
              <c:f>Data!$I$9:$I$100</c:f>
              <c:numCache>
                <c:formatCode>General</c:formatCode>
                <c:ptCount val="92"/>
                <c:pt idx="0">
                  <c:v>0.176470588235294</c:v>
                </c:pt>
                <c:pt idx="1">
                  <c:v>0.203703703703704</c:v>
                </c:pt>
                <c:pt idx="2">
                  <c:v>0.379310344827586</c:v>
                </c:pt>
                <c:pt idx="3">
                  <c:v>0.133333333333333</c:v>
                </c:pt>
                <c:pt idx="4">
                  <c:v>0.272727272727273</c:v>
                </c:pt>
                <c:pt idx="5">
                  <c:v>0.258620689655172</c:v>
                </c:pt>
                <c:pt idx="6">
                  <c:v>0.166666666666667</c:v>
                </c:pt>
                <c:pt idx="7">
                  <c:v>0.303030303030303</c:v>
                </c:pt>
                <c:pt idx="8">
                  <c:v>0.40506329113924</c:v>
                </c:pt>
                <c:pt idx="9">
                  <c:v>0.413793103448276</c:v>
                </c:pt>
                <c:pt idx="10">
                  <c:v>0.573033707865169</c:v>
                </c:pt>
                <c:pt idx="11">
                  <c:v>0.442622950819672</c:v>
                </c:pt>
                <c:pt idx="12">
                  <c:v>0.574468085106383</c:v>
                </c:pt>
                <c:pt idx="13">
                  <c:v>0.330612244897959</c:v>
                </c:pt>
                <c:pt idx="14">
                  <c:v>0.247457627118644</c:v>
                </c:pt>
                <c:pt idx="15">
                  <c:v>0.274131274131274</c:v>
                </c:pt>
                <c:pt idx="16">
                  <c:v>0.353099730458221</c:v>
                </c:pt>
                <c:pt idx="17">
                  <c:v>0.218085106382979</c:v>
                </c:pt>
                <c:pt idx="18">
                  <c:v>0.0707395498392283</c:v>
                </c:pt>
                <c:pt idx="19">
                  <c:v>0.241090146750524</c:v>
                </c:pt>
                <c:pt idx="20">
                  <c:v>0.197530864197531</c:v>
                </c:pt>
                <c:pt idx="21">
                  <c:v>0.17425431711146</c:v>
                </c:pt>
                <c:pt idx="22">
                  <c:v>0.407754010695187</c:v>
                </c:pt>
                <c:pt idx="23">
                  <c:v>0.229457364341085</c:v>
                </c:pt>
                <c:pt idx="24">
                  <c:v>0.29614181438999</c:v>
                </c:pt>
                <c:pt idx="25">
                  <c:v>0.24496644295302</c:v>
                </c:pt>
                <c:pt idx="26">
                  <c:v>0.229981378026071</c:v>
                </c:pt>
                <c:pt idx="27">
                  <c:v>0.19295154185022</c:v>
                </c:pt>
                <c:pt idx="28">
                  <c:v>0.126733921815889</c:v>
                </c:pt>
                <c:pt idx="29">
                  <c:v>0.125726360274696</c:v>
                </c:pt>
                <c:pt idx="30">
                  <c:v>0.127373784159333</c:v>
                </c:pt>
                <c:pt idx="31">
                  <c:v>0.130684788290643</c:v>
                </c:pt>
                <c:pt idx="32">
                  <c:v>0.160241874527589</c:v>
                </c:pt>
                <c:pt idx="33">
                  <c:v>0.16844262295082</c:v>
                </c:pt>
                <c:pt idx="34">
                  <c:v>0.141666666666667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Data!$A$9:$A$100</c:f>
              <c:strCache>
                <c:ptCount val="92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</c:strCache>
            </c:strRef>
          </c:cat>
          <c:val>
            <c:numRef>
              <c:f>Data!$J$9:$J$100</c:f>
              <c:numCache>
                <c:formatCode>General</c:formatCode>
                <c:ptCount val="9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0.253571428571429</c:v>
                </c:pt>
                <c:pt idx="6">
                  <c:v>0.238938053097345</c:v>
                </c:pt>
                <c:pt idx="7">
                  <c:v>0.251928020565553</c:v>
                </c:pt>
                <c:pt idx="8">
                  <c:v>0.269585253456221</c:v>
                </c:pt>
                <c:pt idx="9">
                  <c:v>0.301848049281314</c:v>
                </c:pt>
                <c:pt idx="10">
                  <c:v>0.35823754789272</c:v>
                </c:pt>
                <c:pt idx="11">
                  <c:v>0.366425992779783</c:v>
                </c:pt>
                <c:pt idx="12">
                  <c:v>0.402843601895735</c:v>
                </c:pt>
                <c:pt idx="13">
                  <c:v>0.38698224852071</c:v>
                </c:pt>
                <c:pt idx="14">
                  <c:v>0.355822550831793</c:v>
                </c:pt>
                <c:pt idx="15">
                  <c:v>0.349019607843137</c:v>
                </c:pt>
                <c:pt idx="16">
                  <c:v>0.351898734177215</c:v>
                </c:pt>
                <c:pt idx="17">
                  <c:v>0.322855620671284</c:v>
                </c:pt>
                <c:pt idx="18">
                  <c:v>0.254560530679934</c:v>
                </c:pt>
                <c:pt idx="19">
                  <c:v>0.242142857142857</c:v>
                </c:pt>
                <c:pt idx="20">
                  <c:v>0.228515074668921</c:v>
                </c:pt>
                <c:pt idx="21">
                  <c:v>0.212121212121212</c:v>
                </c:pt>
                <c:pt idx="22">
                  <c:v>0.237649619151251</c:v>
                </c:pt>
                <c:pt idx="23">
                  <c:v>0.235995955510617</c:v>
                </c:pt>
                <c:pt idx="24">
                  <c:v>0.244464127546501</c:v>
                </c:pt>
                <c:pt idx="25">
                  <c:v>0.238323538509125</c:v>
                </c:pt>
                <c:pt idx="26">
                  <c:v>0.238135120044668</c:v>
                </c:pt>
                <c:pt idx="27">
                  <c:v>0.245017584994138</c:v>
                </c:pt>
                <c:pt idx="28">
                  <c:v>0.223878898247211</c:v>
                </c:pt>
                <c:pt idx="29">
                  <c:v>0.207214510082075</c:v>
                </c:pt>
                <c:pt idx="30">
                  <c:v>0.193925028531297</c:v>
                </c:pt>
                <c:pt idx="31">
                  <c:v>0.171551449506212</c:v>
                </c:pt>
                <c:pt idx="32">
                  <c:v>0.166929999313045</c:v>
                </c:pt>
                <c:pt idx="33">
                  <c:v>0.15943384461903</c:v>
                </c:pt>
                <c:pt idx="34">
                  <c:v>0.150795441724021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197978"/>
        <c:axId val="9523512"/>
      </c:lineChart>
      <c:cat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3512"/>
        <c:crosses val="autoZero"/>
        <c:auto val="1"/>
        <c:lblAlgn val="ctr"/>
        <c:lblOffset val="100"/>
      </c:cat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140193601508637"/>
          <c:y val="0.886694463311414"/>
          <c:w val="0.966488333862911"/>
          <c:h val="0.0955322289313997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Data!$A$18:$A$100</c:f>
              <c:strCache>
                <c:ptCount val="83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strCache>
            </c:strRef>
          </c:cat>
          <c:val>
            <c:numRef>
              <c:f>Data!$N$18:$N$100</c:f>
              <c:numCache>
                <c:formatCode>General</c:formatCode>
                <c:ptCount val="83"/>
                <c:pt idx="0">
                  <c:v/>
                </c:pt>
                <c:pt idx="1">
                  <c:v/>
                </c:pt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Data!$A$18:$A$100</c:f>
              <c:strCache>
                <c:ptCount val="83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strCache>
            </c:strRef>
          </c:cat>
          <c:val>
            <c:numRef>
              <c:f>Data!$Q$18:$Q$100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659552"/>
        <c:axId val="555779"/>
      </c:lineChart>
      <c:cat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779"/>
        <c:crosses val="autoZero"/>
        <c:auto val="1"/>
        <c:lblAlgn val="ctr"/>
        <c:lblOffset val="100"/>
      </c:cat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Data!$A$18:$A$100</c:f>
              <c:strCache>
                <c:ptCount val="83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0.00584795321637427</c:v>
                </c:pt>
                <c:pt idx="1">
                  <c:v>0.00450450450450451</c:v>
                </c:pt>
                <c:pt idx="2">
                  <c:v>0.00803212851405622</c:v>
                </c:pt>
                <c:pt idx="3">
                  <c:v>0.0099009900990099</c:v>
                </c:pt>
                <c:pt idx="4">
                  <c:v>0.0104166666666667</c:v>
                </c:pt>
                <c:pt idx="5">
                  <c:v>0.0153172866520788</c:v>
                </c:pt>
                <c:pt idx="6">
                  <c:v>0.0132575757575758</c:v>
                </c:pt>
                <c:pt idx="7">
                  <c:v>0.0151745068285281</c:v>
                </c:pt>
                <c:pt idx="8">
                  <c:v>0.0175438596491228</c:v>
                </c:pt>
                <c:pt idx="9">
                  <c:v>0.0203821656050955</c:v>
                </c:pt>
                <c:pt idx="10">
                  <c:v>0.0255555555555556</c:v>
                </c:pt>
                <c:pt idx="11">
                  <c:v>0.0264150943396226</c:v>
                </c:pt>
                <c:pt idx="12">
                  <c:v>0.0264730999146029</c:v>
                </c:pt>
                <c:pt idx="13">
                  <c:v>0.0264227642276423</c:v>
                </c:pt>
                <c:pt idx="14">
                  <c:v>0.0270935960591133</c:v>
                </c:pt>
                <c:pt idx="15">
                  <c:v>0.0267295597484277</c:v>
                </c:pt>
                <c:pt idx="16">
                  <c:v>0.0263636363636364</c:v>
                </c:pt>
                <c:pt idx="17">
                  <c:v>0.024928483857785</c:v>
                </c:pt>
                <c:pt idx="18">
                  <c:v>0.0243810952738185</c:v>
                </c:pt>
                <c:pt idx="19">
                  <c:v>0.0230205790024416</c:v>
                </c:pt>
                <c:pt idx="20">
                  <c:v>0.022866344605475</c:v>
                </c:pt>
                <c:pt idx="21">
                  <c:v>0.0218934911242604</c:v>
                </c:pt>
                <c:pt idx="22">
                  <c:v>0.0220385674931129</c:v>
                </c:pt>
                <c:pt idx="23">
                  <c:v>0.0209669462259497</c:v>
                </c:pt>
                <c:pt idx="24">
                  <c:v>0.0210526315789474</c:v>
                </c:pt>
                <c:pt idx="25">
                  <c:v>0.0203160270880361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Data!$A$18:$A$100</c:f>
              <c:strCache>
                <c:ptCount val="83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strCache>
            </c:strRef>
          </c:cat>
          <c:val>
            <c:numRef>
              <c:f>Data!$S$18:$S$100</c:f>
              <c:numCache>
                <c:formatCode>General</c:formatCode>
                <c:ptCount val="83"/>
                <c:pt idx="0">
                  <c:v>0.0416666666666667</c:v>
                </c:pt>
                <c:pt idx="1">
                  <c:v>0.0285714285714286</c:v>
                </c:pt>
                <c:pt idx="2">
                  <c:v>0.0434782608695652</c:v>
                </c:pt>
                <c:pt idx="3">
                  <c:v>0.0625</c:v>
                </c:pt>
                <c:pt idx="4">
                  <c:v>0.0701754385964912</c:v>
                </c:pt>
                <c:pt idx="5">
                  <c:v>0.0972222222222222</c:v>
                </c:pt>
                <c:pt idx="6">
                  <c:v>0.0843373493975904</c:v>
                </c:pt>
                <c:pt idx="7">
                  <c:v>0.0970873786407767</c:v>
                </c:pt>
                <c:pt idx="8">
                  <c:v>0.0962962962962963</c:v>
                </c:pt>
                <c:pt idx="9">
                  <c:v>0.0935672514619883</c:v>
                </c:pt>
                <c:pt idx="10">
                  <c:v>0.103603603603604</c:v>
                </c:pt>
                <c:pt idx="11">
                  <c:v>0.112449799196787</c:v>
                </c:pt>
                <c:pt idx="12">
                  <c:v>0.102310231023102</c:v>
                </c:pt>
                <c:pt idx="13">
                  <c:v>0.1015625</c:v>
                </c:pt>
                <c:pt idx="14">
                  <c:v>0.0962800875273523</c:v>
                </c:pt>
                <c:pt idx="15">
                  <c:v>0.0965909090909091</c:v>
                </c:pt>
                <c:pt idx="16">
                  <c:v>0.0880121396054628</c:v>
                </c:pt>
                <c:pt idx="17">
                  <c:v>0.0823211875843455</c:v>
                </c:pt>
                <c:pt idx="18">
                  <c:v>0.0828025477707006</c:v>
                </c:pt>
                <c:pt idx="19">
                  <c:v>0.0733333333333333</c:v>
                </c:pt>
                <c:pt idx="20">
                  <c:v>0.0669811320754717</c:v>
                </c:pt>
                <c:pt idx="21">
                  <c:v>0.0631938514090521</c:v>
                </c:pt>
                <c:pt idx="22">
                  <c:v>0.0542005420054201</c:v>
                </c:pt>
                <c:pt idx="23">
                  <c:v>0.0523399014778325</c:v>
                </c:pt>
                <c:pt idx="24">
                  <c:v>0.0492662473794549</c:v>
                </c:pt>
                <c:pt idx="25">
                  <c:v>0.045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692936"/>
        <c:axId val="92136203"/>
      </c:lineChart>
      <c:cat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36203"/>
        <c:crosses val="autoZero"/>
        <c:auto val="1"/>
        <c:lblAlgn val="ctr"/>
        <c:lblOffset val="100"/>
      </c:cat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Hospitalized rate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Data!$A$27:$A$100</c:f>
              <c:strCache>
                <c:ptCount val="74"/>
                <c:pt idx="0">
                  <c:v>3/30/2020</c:v>
                </c:pt>
                <c:pt idx="1">
                  <c:v>3/31/2020</c:v>
                </c:pt>
                <c:pt idx="2">
                  <c:v>4/1/2020</c:v>
                </c:pt>
                <c:pt idx="3">
                  <c:v>4/2/2020</c:v>
                </c:pt>
                <c:pt idx="4">
                  <c:v>4/3/2020</c:v>
                </c:pt>
                <c:pt idx="5">
                  <c:v>4/4/2020</c:v>
                </c:pt>
                <c:pt idx="6">
                  <c:v>4/5/2020</c:v>
                </c:pt>
                <c:pt idx="7">
                  <c:v>4/6/2020</c:v>
                </c:pt>
                <c:pt idx="8">
                  <c:v>4/7/2020</c:v>
                </c:pt>
                <c:pt idx="9">
                  <c:v>4/8/2020</c:v>
                </c:pt>
                <c:pt idx="10">
                  <c:v>4/9/2020</c:v>
                </c:pt>
                <c:pt idx="11">
                  <c:v>4/10/2020</c:v>
                </c:pt>
                <c:pt idx="12">
                  <c:v>4/11/2020</c:v>
                </c:pt>
                <c:pt idx="13">
                  <c:v>4/12/2020</c:v>
                </c:pt>
                <c:pt idx="14">
                  <c:v>4/13/2020</c:v>
                </c:pt>
                <c:pt idx="15">
                  <c:v>4/14/2020</c:v>
                </c:pt>
                <c:pt idx="16">
                  <c:v>4/15/2020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</c:strCache>
            </c:strRef>
          </c:cat>
          <c:val>
            <c:numRef>
              <c:f>Data!$AA$27:$AA$100</c:f>
              <c:numCache>
                <c:formatCode>General</c:formatCode>
                <c:ptCount val="74"/>
                <c:pt idx="0">
                  <c:v>0.70828025477707</c:v>
                </c:pt>
                <c:pt idx="1">
                  <c:v/>
                </c:pt>
                <c:pt idx="2">
                  <c:v>0.637735849056604</c:v>
                </c:pt>
                <c:pt idx="3">
                  <c:v>0.695132365499573</c:v>
                </c:pt>
                <c:pt idx="4">
                  <c:v>0.618563685636856</c:v>
                </c:pt>
                <c:pt idx="5">
                  <c:v>0.673029556650246</c:v>
                </c:pt>
                <c:pt idx="6">
                  <c:v>0.593815513626834</c:v>
                </c:pt>
                <c:pt idx="7">
                  <c:v>0.570454545454545</c:v>
                </c:pt>
                <c:pt idx="8">
                  <c:v>0.594605639558643</c:v>
                </c:pt>
                <c:pt idx="9">
                  <c:v>0.663915978994749</c:v>
                </c:pt>
                <c:pt idx="10">
                  <c:v>0.688175793512382</c:v>
                </c:pt>
                <c:pt idx="11">
                  <c:v>0.807407407407407</c:v>
                </c:pt>
                <c:pt idx="12">
                  <c:v/>
                </c:pt>
                <c:pt idx="13">
                  <c:v/>
                </c:pt>
                <c:pt idx="14">
                  <c:v>0.733843117908239</c:v>
                </c:pt>
                <c:pt idx="15">
                  <c:v>0.694288913773796</c:v>
                </c:pt>
                <c:pt idx="16">
                  <c:v>0.686230248306998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Easy cases rate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Data!$A$27:$A$100</c:f>
              <c:strCache>
                <c:ptCount val="74"/>
                <c:pt idx="0">
                  <c:v>3/30/2020</c:v>
                </c:pt>
                <c:pt idx="1">
                  <c:v>3/31/2020</c:v>
                </c:pt>
                <c:pt idx="2">
                  <c:v>4/1/2020</c:v>
                </c:pt>
                <c:pt idx="3">
                  <c:v>4/2/2020</c:v>
                </c:pt>
                <c:pt idx="4">
                  <c:v>4/3/2020</c:v>
                </c:pt>
                <c:pt idx="5">
                  <c:v>4/4/2020</c:v>
                </c:pt>
                <c:pt idx="6">
                  <c:v>4/5/2020</c:v>
                </c:pt>
                <c:pt idx="7">
                  <c:v>4/6/2020</c:v>
                </c:pt>
                <c:pt idx="8">
                  <c:v>4/7/2020</c:v>
                </c:pt>
                <c:pt idx="9">
                  <c:v>4/8/2020</c:v>
                </c:pt>
                <c:pt idx="10">
                  <c:v>4/9/2020</c:v>
                </c:pt>
                <c:pt idx="11">
                  <c:v>4/10/2020</c:v>
                </c:pt>
                <c:pt idx="12">
                  <c:v>4/11/2020</c:v>
                </c:pt>
                <c:pt idx="13">
                  <c:v>4/12/2020</c:v>
                </c:pt>
                <c:pt idx="14">
                  <c:v>4/13/2020</c:v>
                </c:pt>
                <c:pt idx="15">
                  <c:v>4/14/2020</c:v>
                </c:pt>
                <c:pt idx="16">
                  <c:v>4/15/2020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</c:strCache>
            </c:strRef>
          </c:cat>
          <c:val>
            <c:numRef>
              <c:f>Data!$AD$27:$AD$100</c:f>
              <c:numCache>
                <c:formatCode>General</c:formatCode>
                <c:ptCount val="74"/>
                <c:pt idx="0">
                  <c:v>0.238216560509554</c:v>
                </c:pt>
                <c:pt idx="1">
                  <c:v/>
                </c:pt>
                <c:pt idx="2">
                  <c:v>0.322641509433962</c:v>
                </c:pt>
                <c:pt idx="3">
                  <c:v>0.269000853970965</c:v>
                </c:pt>
                <c:pt idx="4">
                  <c:v>0.344850948509485</c:v>
                </c:pt>
                <c:pt idx="5">
                  <c:v>0.29371921182266</c:v>
                </c:pt>
                <c:pt idx="6">
                  <c:v>0.377882599580713</c:v>
                </c:pt>
                <c:pt idx="7">
                  <c:v>0.375909090909091</c:v>
                </c:pt>
                <c:pt idx="8">
                  <c:v>0.357172047404986</c:v>
                </c:pt>
                <c:pt idx="9">
                  <c:v>0.291822955738935</c:v>
                </c:pt>
                <c:pt idx="10">
                  <c:v>0.270666201604465</c:v>
                </c:pt>
                <c:pt idx="11">
                  <c:v>0.154589371980676</c:v>
                </c:pt>
                <c:pt idx="12">
                  <c:v/>
                </c:pt>
                <c:pt idx="13">
                  <c:v/>
                </c:pt>
                <c:pt idx="14">
                  <c:v>0.167488899851998</c:v>
                </c:pt>
                <c:pt idx="15">
                  <c:v>0.216125419932811</c:v>
                </c:pt>
                <c:pt idx="16">
                  <c:v>0.231684793761543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863236"/>
        <c:axId val="65836910"/>
      </c:lineChart>
      <c:cat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36910"/>
        <c:crosses val="autoZero"/>
        <c:auto val="1"/>
        <c:lblAlgn val="ctr"/>
        <c:lblOffset val="100"/>
      </c:cat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Data!$A$3:$A$38</c:f>
              <c:strCache>
                <c:ptCount val="3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</c:strCache>
            </c:strRef>
          </c:cat>
          <c:val>
            <c:numRef>
              <c:f>Data!$Q$3:$Q$38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Data!$A$3:$A$38</c:f>
              <c:strCache>
                <c:ptCount val="3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</c:strCache>
            </c:strRef>
          </c:cat>
          <c:val>
            <c:numRef>
              <c:f>Data!$X$3:$X$38</c:f>
              <c:numCache>
                <c:formatCode>General</c:formatCode>
                <c:ptCount val="3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91768"/>
        <c:axId val="98154212"/>
      </c:lineChart>
      <c:cat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54212"/>
        <c:crosses val="autoZero"/>
        <c:auto val="1"/>
        <c:lblAlgn val="ctr"/>
        <c:lblOffset val="100"/>
      </c:cat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Data!$A$3:$A$100</c:f>
              <c:strCache>
                <c:ptCount val="98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strCache>
            </c:strRef>
          </c:cat>
          <c:val>
            <c:numRef>
              <c:f>Data!$C$3:$C$100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219"/>
        <c:overlap val="0"/>
        <c:axId val="48914324"/>
        <c:axId val="79567634"/>
      </c:barChart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Data!$A$3:$A$100</c:f>
              <c:strCache>
                <c:ptCount val="98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238403"/>
        <c:axId val="97591253"/>
      </c:lineChart>
      <c:catAx>
        <c:axId val="489143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67634"/>
        <c:crosses val="autoZero"/>
        <c:auto val="1"/>
        <c:lblAlgn val="ctr"/>
        <c:lblOffset val="100"/>
      </c:cat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14324"/>
        <c:crosses val="autoZero"/>
      </c:valAx>
      <c:catAx>
        <c:axId val="31238403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91253"/>
        <c:crosses val="autoZero"/>
        <c:auto val="1"/>
        <c:lblAlgn val="ctr"/>
        <c:lblOffset val="100"/>
      </c:catAx>
      <c:valAx>
        <c:axId val="975912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38403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"/>
          <c:y val="0.12586079033796"/>
          <c:w val="0.789877236351448"/>
          <c:h val="0.637461595507999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Data!$A$10:$A$100</c:f>
              <c:strCache>
                <c:ptCount val="91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strCache>
            </c:strRef>
          </c:cat>
          <c:val>
            <c:numRef>
              <c:f>Data!$E$10:$E$100</c:f>
              <c:numCache>
                <c:formatCode>General</c:formatCode>
                <c:ptCount val="91"/>
                <c:pt idx="0">
                  <c:v>0.458333333333333</c:v>
                </c:pt>
                <c:pt idx="1">
                  <c:v>0.314285714285714</c:v>
                </c:pt>
                <c:pt idx="2">
                  <c:v>0.0434782608695652</c:v>
                </c:pt>
                <c:pt idx="3">
                  <c:v>0.1875</c:v>
                </c:pt>
                <c:pt idx="4">
                  <c:v>0.263157894736842</c:v>
                </c:pt>
                <c:pt idx="5">
                  <c:v>0.152777777777778</c:v>
                </c:pt>
                <c:pt idx="6">
                  <c:v>0.240963855421687</c:v>
                </c:pt>
                <c:pt idx="7">
                  <c:v>0.310679611650485</c:v>
                </c:pt>
                <c:pt idx="8">
                  <c:v>0.266666666666667</c:v>
                </c:pt>
                <c:pt idx="9">
                  <c:v>0.298245614035088</c:v>
                </c:pt>
                <c:pt idx="10">
                  <c:v>0.121621621621622</c:v>
                </c:pt>
                <c:pt idx="11">
                  <c:v>0.216867469879518</c:v>
                </c:pt>
                <c:pt idx="12">
                  <c:v>0.267326732673267</c:v>
                </c:pt>
                <c:pt idx="13">
                  <c:v>0.190104166666667</c:v>
                </c:pt>
                <c:pt idx="14">
                  <c:v>0.155361050328228</c:v>
                </c:pt>
                <c:pt idx="15">
                  <c:v>0.248106060606061</c:v>
                </c:pt>
                <c:pt idx="16">
                  <c:v>0.12443095599393</c:v>
                </c:pt>
                <c:pt idx="17">
                  <c:v>0.0593792172739541</c:v>
                </c:pt>
                <c:pt idx="18">
                  <c:v>0.146496815286624</c:v>
                </c:pt>
                <c:pt idx="19">
                  <c:v>0.177777777777778</c:v>
                </c:pt>
                <c:pt idx="20">
                  <c:v>0.104716981132075</c:v>
                </c:pt>
                <c:pt idx="21">
                  <c:v>0.260461144321093</c:v>
                </c:pt>
                <c:pt idx="22">
                  <c:v>0.100271002710027</c:v>
                </c:pt>
                <c:pt idx="23">
                  <c:v>0.17487684729064</c:v>
                </c:pt>
                <c:pt idx="24">
                  <c:v>0.153039832285115</c:v>
                </c:pt>
                <c:pt idx="25">
                  <c:v>0.112272727272727</c:v>
                </c:pt>
                <c:pt idx="26">
                  <c:v>0.0894973436861463</c:v>
                </c:pt>
                <c:pt idx="27">
                  <c:v>0.0753938484621155</c:v>
                </c:pt>
                <c:pt idx="28">
                  <c:v>0.0830136030694105</c:v>
                </c:pt>
                <c:pt idx="29">
                  <c:v>0.0885668276972625</c:v>
                </c:pt>
                <c:pt idx="30">
                  <c:v>0.0739644970414201</c:v>
                </c:pt>
                <c:pt idx="31">
                  <c:v>0.116804407713499</c:v>
                </c:pt>
                <c:pt idx="32">
                  <c:v>0.101381351751357</c:v>
                </c:pt>
                <c:pt idx="33">
                  <c:v>0.0913773796192609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Data!$A$10:$A$100</c:f>
              <c:strCache>
                <c:ptCount val="91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strCache>
            </c:strRef>
          </c:cat>
          <c:val>
            <c:numRef>
              <c:f>Data!$F$10:$F$100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0.231270358306189</c:v>
                </c:pt>
                <c:pt idx="5">
                  <c:v>0.208762886597938</c:v>
                </c:pt>
                <c:pt idx="6">
                  <c:v>0.201646090534979</c:v>
                </c:pt>
                <c:pt idx="7">
                  <c:v>0.194029850746269</c:v>
                </c:pt>
                <c:pt idx="8">
                  <c:v>0.196</c:v>
                </c:pt>
                <c:pt idx="9">
                  <c:v>0.19957310565635</c:v>
                </c:pt>
                <c:pt idx="10">
                  <c:v>0.178070175438597</c:v>
                </c:pt>
                <c:pt idx="11">
                  <c:v>0.182795698924731</c:v>
                </c:pt>
                <c:pt idx="12">
                  <c:v>0.189895470383275</c:v>
                </c:pt>
                <c:pt idx="13">
                  <c:v>0.182724252491694</c:v>
                </c:pt>
                <c:pt idx="14">
                  <c:v>0.174373040752351</c:v>
                </c:pt>
                <c:pt idx="15">
                  <c:v>0.178893178893179</c:v>
                </c:pt>
                <c:pt idx="16">
                  <c:v>0.163166397415186</c:v>
                </c:pt>
                <c:pt idx="17">
                  <c:v>0.141866913123845</c:v>
                </c:pt>
                <c:pt idx="18">
                  <c:v>0.135437475029964</c:v>
                </c:pt>
                <c:pt idx="19">
                  <c:v>0.139418944473096</c:v>
                </c:pt>
                <c:pt idx="20">
                  <c:v>0.129842931937173</c:v>
                </c:pt>
                <c:pt idx="21">
                  <c:v>0.14041404140414</c:v>
                </c:pt>
                <c:pt idx="22">
                  <c:v>0.130478533094812</c:v>
                </c:pt>
                <c:pt idx="23">
                  <c:v>0.133669120495932</c:v>
                </c:pt>
                <c:pt idx="24">
                  <c:v>0.129877791824694</c:v>
                </c:pt>
                <c:pt idx="25">
                  <c:v>0.125709232923145</c:v>
                </c:pt>
                <c:pt idx="26">
                  <c:v>0.121731814651825</c:v>
                </c:pt>
                <c:pt idx="27">
                  <c:v>0.112922670646995</c:v>
                </c:pt>
                <c:pt idx="28">
                  <c:v>0.10506576243321</c:v>
                </c:pt>
                <c:pt idx="29">
                  <c:v>0.101924052969132</c:v>
                </c:pt>
                <c:pt idx="30">
                  <c:v>0.0904016451924288</c:v>
                </c:pt>
                <c:pt idx="31">
                  <c:v>0.092546749438245</c:v>
                </c:pt>
                <c:pt idx="32">
                  <c:v>0.0887415839522454</c:v>
                </c:pt>
                <c:pt idx="33">
                  <c:v>0.0848921777241401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936632"/>
        <c:axId val="36678995"/>
      </c:lineChart>
      <c:cat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78995"/>
        <c:crosses val="autoZero"/>
        <c:auto val="1"/>
        <c:lblAlgn val="ctr"/>
        <c:lblOffset val="100"/>
      </c:cat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25920</xdr:colOff>
      <xdr:row>0</xdr:row>
      <xdr:rowOff>34560</xdr:rowOff>
    </xdr:from>
    <xdr:to>
      <xdr:col>12</xdr:col>
      <xdr:colOff>193320</xdr:colOff>
      <xdr:row>18</xdr:row>
      <xdr:rowOff>137520</xdr:rowOff>
    </xdr:to>
    <xdr:graphicFrame>
      <xdr:nvGraphicFramePr>
        <xdr:cNvPr id="0" name="Chart 1"/>
        <xdr:cNvGraphicFramePr/>
      </xdr:nvGraphicFramePr>
      <xdr:xfrm>
        <a:off x="25920" y="34560"/>
        <a:ext cx="9242640" cy="33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>
      <xdr:nvGraphicFramePr>
        <xdr:cNvPr id="1" name="Chart 2"/>
        <xdr:cNvGraphicFramePr/>
      </xdr:nvGraphicFramePr>
      <xdr:xfrm>
        <a:off x="9661680" y="0"/>
        <a:ext cx="8591760" cy="33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>
      <xdr:nvGraphicFramePr>
        <xdr:cNvPr id="2" name="Chart 3"/>
        <xdr:cNvGraphicFramePr/>
      </xdr:nvGraphicFramePr>
      <xdr:xfrm>
        <a:off x="9840240" y="3432600"/>
        <a:ext cx="8413200" cy="326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>
      <xdr:nvGraphicFramePr>
        <xdr:cNvPr id="3" name="Chart 4"/>
        <xdr:cNvGraphicFramePr/>
      </xdr:nvGraphicFramePr>
      <xdr:xfrm>
        <a:off x="155160" y="6728040"/>
        <a:ext cx="9109440" cy="321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>
      <xdr:nvGraphicFramePr>
        <xdr:cNvPr id="4" name="Chart 5"/>
        <xdr:cNvGraphicFramePr/>
      </xdr:nvGraphicFramePr>
      <xdr:xfrm>
        <a:off x="0" y="3441240"/>
        <a:ext cx="926460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17280</xdr:rowOff>
    </xdr:from>
    <xdr:to>
      <xdr:col>12</xdr:col>
      <xdr:colOff>172080</xdr:colOff>
      <xdr:row>71</xdr:row>
      <xdr:rowOff>172440</xdr:rowOff>
    </xdr:to>
    <xdr:graphicFrame>
      <xdr:nvGraphicFramePr>
        <xdr:cNvPr id="5" name="Chart 6"/>
        <xdr:cNvGraphicFramePr/>
      </xdr:nvGraphicFramePr>
      <xdr:xfrm>
        <a:off x="155160" y="10005480"/>
        <a:ext cx="9092160" cy="30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>
      <xdr:nvGraphicFramePr>
        <xdr:cNvPr id="6" name="Chart 8"/>
        <xdr:cNvGraphicFramePr/>
      </xdr:nvGraphicFramePr>
      <xdr:xfrm>
        <a:off x="9853200" y="6775560"/>
        <a:ext cx="845244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43" activeCellId="0" sqref="A43"/>
    </sheetView>
  </sheetViews>
  <sheetFormatPr defaultRowHeight="14.3" zeroHeight="false" outlineLevelRow="0" outlineLevelCol="0"/>
  <cols>
    <col collapsed="false" customWidth="true" hidden="false" outlineLevel="0" max="1" min="1" style="1" width="9.38"/>
    <col collapsed="false" customWidth="true" hidden="false" outlineLevel="0" max="2" min="2" style="0" width="7.88"/>
    <col collapsed="false" customWidth="true" hidden="false" outlineLevel="0" max="4" min="3" style="0" width="6.25"/>
    <col collapsed="false" customWidth="true" hidden="false" outlineLevel="0" max="5" min="5" style="2" width="10.38"/>
    <col collapsed="false" customWidth="true" hidden="false" outlineLevel="0" max="6" min="6" style="2" width="10"/>
    <col collapsed="false" customWidth="true" hidden="false" outlineLevel="0" max="10" min="7" style="0" width="9"/>
    <col collapsed="false" customWidth="true" hidden="true" outlineLevel="0" max="12" min="11" style="0" width="9"/>
    <col collapsed="false" customWidth="true" hidden="true" outlineLevel="0" max="13" min="13" style="0" width="10"/>
    <col collapsed="false" customWidth="true" hidden="false" outlineLevel="0" max="14" min="14" style="0" width="6.88"/>
    <col collapsed="false" customWidth="true" hidden="false" outlineLevel="0" max="15" min="15" style="3" width="9.51"/>
    <col collapsed="false" customWidth="true" hidden="false" outlineLevel="0" max="16" min="16" style="0" width="5.62"/>
    <col collapsed="false" customWidth="true" hidden="false" outlineLevel="0" max="17" min="17" style="0" width="6.62"/>
    <col collapsed="false" customWidth="true" hidden="false" outlineLevel="0" max="19" min="18" style="3" width="9"/>
    <col collapsed="false" customWidth="true" hidden="false" outlineLevel="0" max="22" min="20" style="0" width="5.5"/>
    <col collapsed="false" customWidth="true" hidden="false" outlineLevel="0" max="23" min="23" style="0" width="5"/>
    <col collapsed="false" customWidth="true" hidden="false" outlineLevel="0" max="24" min="24" style="0" width="5.25"/>
    <col collapsed="false" customWidth="true" hidden="false" outlineLevel="0" max="25" min="25" style="3" width="7.38"/>
    <col collapsed="false" customWidth="true" hidden="false" outlineLevel="0" max="26" min="26" style="0" width="6.38"/>
    <col collapsed="false" customWidth="true" hidden="false" outlineLevel="0" max="27" min="27" style="3" width="9"/>
    <col collapsed="false" customWidth="true" hidden="false" outlineLevel="0" max="28" min="28" style="0" width="6.5"/>
    <col collapsed="false" customWidth="true" hidden="false" outlineLevel="0" max="29" min="29" style="0" width="5.5"/>
    <col collapsed="false" customWidth="true" hidden="false" outlineLevel="0" max="30" min="30" style="3" width="8.51"/>
    <col collapsed="false" customWidth="true" hidden="false" outlineLevel="0" max="31" min="31" style="4" width="7.63"/>
    <col collapsed="false" customWidth="true" hidden="false" outlineLevel="0" max="32" min="32" style="0" width="10.75"/>
    <col collapsed="false" customWidth="true" hidden="false" outlineLevel="0" max="1025" min="33" style="0" width="8.51"/>
  </cols>
  <sheetData>
    <row r="1" s="5" customFormat="true" ht="102.6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5" t="s">
        <v>25</v>
      </c>
      <c r="AA1" s="7" t="s">
        <v>26</v>
      </c>
      <c r="AB1" s="5" t="s">
        <v>27</v>
      </c>
      <c r="AC1" s="5" t="s">
        <v>28</v>
      </c>
      <c r="AD1" s="7" t="s">
        <v>29</v>
      </c>
      <c r="AE1" s="8" t="s">
        <v>30</v>
      </c>
      <c r="AF1" s="5" t="s">
        <v>0</v>
      </c>
    </row>
    <row r="2" customFormat="false" ht="14.3" hidden="false" customHeight="false" outlineLevel="0" collapsed="false">
      <c r="A2" s="9" t="n">
        <v>43895</v>
      </c>
      <c r="B2" s="0" t="n">
        <v>0</v>
      </c>
      <c r="C2" s="10" t="n">
        <v>0</v>
      </c>
      <c r="D2" s="10"/>
      <c r="G2" s="0" t="n">
        <v>56</v>
      </c>
      <c r="H2" s="11" t="n">
        <v>56</v>
      </c>
      <c r="I2" s="12" t="n">
        <f aca="false">C2/H2</f>
        <v>0</v>
      </c>
      <c r="J2" s="12"/>
      <c r="P2" s="0" t="n">
        <v>0</v>
      </c>
      <c r="Q2" s="0" t="n">
        <v>0</v>
      </c>
      <c r="AC2" s="4" t="n">
        <f aca="false">B2-N2-Q2-Z2</f>
        <v>0</v>
      </c>
      <c r="AF2" s="9" t="n">
        <v>43895</v>
      </c>
    </row>
    <row r="3" customFormat="false" ht="14.3" hidden="false" customHeight="false" outlineLevel="0" collapsed="false">
      <c r="A3" s="9" t="n">
        <v>43896</v>
      </c>
      <c r="B3" s="0" t="n">
        <v>1</v>
      </c>
      <c r="C3" s="10" t="n">
        <v>1</v>
      </c>
      <c r="D3" s="10"/>
      <c r="G3" s="0" t="n">
        <v>67</v>
      </c>
      <c r="H3" s="11" t="n">
        <f aca="false">G3-G2</f>
        <v>11</v>
      </c>
      <c r="I3" s="12" t="n">
        <f aca="false">C3/H3</f>
        <v>0.0909090909090909</v>
      </c>
      <c r="J3" s="12"/>
      <c r="P3" s="0" t="n">
        <v>0</v>
      </c>
      <c r="Q3" s="0" t="n">
        <v>0</v>
      </c>
      <c r="AC3" s="4" t="n">
        <f aca="false">B3-N3-Q3-Z3</f>
        <v>1</v>
      </c>
      <c r="AF3" s="9" t="n">
        <v>43896</v>
      </c>
    </row>
    <row r="4" customFormat="false" ht="14.3" hidden="false" customHeight="false" outlineLevel="0" collapsed="false">
      <c r="A4" s="9" t="n">
        <f aca="false">A3+1</f>
        <v>43897</v>
      </c>
      <c r="B4" s="0" t="n">
        <v>1</v>
      </c>
      <c r="C4" s="10" t="n">
        <f aca="false">B4-B3</f>
        <v>0</v>
      </c>
      <c r="D4" s="10"/>
      <c r="E4" s="2" t="n">
        <f aca="false">C4/B3</f>
        <v>0</v>
      </c>
      <c r="G4" s="0" t="n">
        <v>91</v>
      </c>
      <c r="H4" s="11" t="n">
        <f aca="false">G4-G3</f>
        <v>24</v>
      </c>
      <c r="I4" s="12" t="n">
        <f aca="false">C4/H4</f>
        <v>0</v>
      </c>
      <c r="J4" s="12"/>
      <c r="P4" s="0" t="n">
        <v>0</v>
      </c>
      <c r="Q4" s="0" t="n">
        <v>0</v>
      </c>
      <c r="AC4" s="4" t="n">
        <f aca="false">B4-N4-Q4-Z4</f>
        <v>1</v>
      </c>
      <c r="AF4" s="9" t="n">
        <f aca="false">AF3+1</f>
        <v>43897</v>
      </c>
    </row>
    <row r="5" customFormat="false" ht="14.3" hidden="false" customHeight="false" outlineLevel="0" collapsed="false">
      <c r="A5" s="9" t="n">
        <f aca="false">A4+1</f>
        <v>43898</v>
      </c>
      <c r="B5" s="0" t="n">
        <v>1</v>
      </c>
      <c r="C5" s="10" t="n">
        <f aca="false">B5-B4</f>
        <v>0</v>
      </c>
      <c r="D5" s="10"/>
      <c r="E5" s="2" t="n">
        <f aca="false">C5/B4</f>
        <v>0</v>
      </c>
      <c r="G5" s="0" t="n">
        <v>94</v>
      </c>
      <c r="H5" s="11" t="n">
        <f aca="false">G5-G4</f>
        <v>3</v>
      </c>
      <c r="I5" s="12" t="n">
        <f aca="false">C5/H5</f>
        <v>0</v>
      </c>
      <c r="J5" s="12"/>
      <c r="P5" s="0" t="n">
        <v>0</v>
      </c>
      <c r="Q5" s="0" t="n">
        <v>0</v>
      </c>
      <c r="AC5" s="4" t="n">
        <f aca="false">B5-N5-Q5-Z5</f>
        <v>1</v>
      </c>
      <c r="AF5" s="9" t="n">
        <f aca="false">AF4+1</f>
        <v>43898</v>
      </c>
    </row>
    <row r="6" customFormat="false" ht="14.3" hidden="false" customHeight="false" outlineLevel="0" collapsed="false">
      <c r="A6" s="9" t="n">
        <f aca="false">A5+1</f>
        <v>43899</v>
      </c>
      <c r="B6" s="0" t="n">
        <v>2</v>
      </c>
      <c r="C6" s="10" t="n">
        <f aca="false">B6-B5</f>
        <v>1</v>
      </c>
      <c r="D6" s="10"/>
      <c r="E6" s="2" t="n">
        <f aca="false">C6/B5</f>
        <v>1</v>
      </c>
      <c r="G6" s="0" t="n">
        <v>101</v>
      </c>
      <c r="H6" s="11" t="n">
        <f aca="false">G6-G5</f>
        <v>7</v>
      </c>
      <c r="I6" s="12" t="n">
        <f aca="false">C6/H6</f>
        <v>0.142857142857143</v>
      </c>
      <c r="J6" s="12"/>
      <c r="P6" s="0" t="n">
        <v>0</v>
      </c>
      <c r="Q6" s="0" t="n">
        <v>0</v>
      </c>
      <c r="AC6" s="4" t="n">
        <f aca="false">B6-N6-Q6-Z6</f>
        <v>2</v>
      </c>
      <c r="AF6" s="9" t="n">
        <f aca="false">AF5+1</f>
        <v>43899</v>
      </c>
    </row>
    <row r="7" customFormat="false" ht="14.3" hidden="false" customHeight="false" outlineLevel="0" collapsed="false">
      <c r="A7" s="9" t="n">
        <f aca="false">A6+1</f>
        <v>43900</v>
      </c>
      <c r="B7" s="0" t="n">
        <v>5</v>
      </c>
      <c r="C7" s="10" t="n">
        <f aca="false">B7-B6</f>
        <v>3</v>
      </c>
      <c r="D7" s="10"/>
      <c r="E7" s="2" t="n">
        <f aca="false">C7/B6</f>
        <v>1.5</v>
      </c>
      <c r="F7" s="13"/>
      <c r="G7" s="0" t="n">
        <v>117</v>
      </c>
      <c r="H7" s="11" t="n">
        <f aca="false">G7-G6</f>
        <v>16</v>
      </c>
      <c r="I7" s="12" t="n">
        <f aca="false">C7/H7</f>
        <v>0.1875</v>
      </c>
      <c r="J7" s="12"/>
      <c r="P7" s="0" t="n">
        <v>0</v>
      </c>
      <c r="Q7" s="0" t="n">
        <v>0</v>
      </c>
      <c r="AC7" s="4" t="n">
        <f aca="false">B7-N7-Q7-Z7</f>
        <v>5</v>
      </c>
      <c r="AF7" s="9" t="n">
        <f aca="false">AF6+1</f>
        <v>43900</v>
      </c>
    </row>
    <row r="8" customFormat="false" ht="14.3" hidden="false" customHeight="false" outlineLevel="0" collapsed="false">
      <c r="A8" s="9" t="n">
        <f aca="false">A7+1</f>
        <v>43901</v>
      </c>
      <c r="B8" s="0" t="n">
        <v>18</v>
      </c>
      <c r="C8" s="10" t="n">
        <f aca="false">B8-B7</f>
        <v>13</v>
      </c>
      <c r="D8" s="10"/>
      <c r="E8" s="2" t="n">
        <f aca="false">C8/B7</f>
        <v>2.6</v>
      </c>
      <c r="F8" s="13"/>
      <c r="G8" s="0" t="n">
        <v>151</v>
      </c>
      <c r="H8" s="11" t="n">
        <f aca="false">G8-G7</f>
        <v>34</v>
      </c>
      <c r="I8" s="12" t="n">
        <f aca="false">C8/H8</f>
        <v>0.382352941176471</v>
      </c>
      <c r="J8" s="12"/>
      <c r="P8" s="0" t="n">
        <v>0</v>
      </c>
      <c r="Q8" s="0" t="n">
        <v>0</v>
      </c>
      <c r="AC8" s="4"/>
      <c r="AF8" s="9" t="n">
        <f aca="false">AF7+1</f>
        <v>43901</v>
      </c>
    </row>
    <row r="9" customFormat="false" ht="14.3" hidden="false" customHeight="false" outlineLevel="0" collapsed="false">
      <c r="A9" s="9" t="n">
        <f aca="false">A8+1</f>
        <v>43902</v>
      </c>
      <c r="B9" s="0" t="n">
        <v>24</v>
      </c>
      <c r="C9" s="10" t="n">
        <f aca="false">B9-B8</f>
        <v>6</v>
      </c>
      <c r="D9" s="10"/>
      <c r="E9" s="2" t="n">
        <f aca="false">C9/B8</f>
        <v>0.333333333333333</v>
      </c>
      <c r="F9" s="13"/>
      <c r="G9" s="0" t="n">
        <v>185</v>
      </c>
      <c r="H9" s="11" t="n">
        <f aca="false">G9-G8</f>
        <v>34</v>
      </c>
      <c r="I9" s="12" t="n">
        <f aca="false">C9/H9</f>
        <v>0.176470588235294</v>
      </c>
      <c r="J9" s="13"/>
      <c r="P9" s="0" t="n">
        <v>0</v>
      </c>
      <c r="Q9" s="0" t="n">
        <v>0</v>
      </c>
      <c r="AC9" s="4"/>
      <c r="AF9" s="9" t="n">
        <f aca="false">AF8+1</f>
        <v>43902</v>
      </c>
    </row>
    <row r="10" customFormat="false" ht="14.3" hidden="false" customHeight="false" outlineLevel="0" collapsed="false">
      <c r="A10" s="9" t="n">
        <f aca="false">A9+1</f>
        <v>43903</v>
      </c>
      <c r="B10" s="0" t="n">
        <v>35</v>
      </c>
      <c r="C10" s="10" t="n">
        <f aca="false">B10-B9</f>
        <v>11</v>
      </c>
      <c r="D10" s="10"/>
      <c r="E10" s="2" t="n">
        <f aca="false">C10/B9</f>
        <v>0.458333333333333</v>
      </c>
      <c r="F10" s="13"/>
      <c r="G10" s="0" t="n">
        <v>239</v>
      </c>
      <c r="H10" s="11" t="n">
        <f aca="false">G10-G9</f>
        <v>54</v>
      </c>
      <c r="I10" s="12" t="n">
        <f aca="false">C10/H10</f>
        <v>0.203703703703704</v>
      </c>
      <c r="J10" s="13"/>
      <c r="P10" s="0" t="n">
        <v>0</v>
      </c>
      <c r="Q10" s="0" t="n">
        <v>0</v>
      </c>
      <c r="AC10" s="4"/>
      <c r="AF10" s="9" t="n">
        <f aca="false">AF9+1</f>
        <v>43903</v>
      </c>
    </row>
    <row r="11" customFormat="false" ht="14.3" hidden="false" customHeight="false" outlineLevel="0" collapsed="false">
      <c r="A11" s="9" t="n">
        <f aca="false">A10+1</f>
        <v>43904</v>
      </c>
      <c r="B11" s="0" t="n">
        <v>46</v>
      </c>
      <c r="C11" s="10" t="n">
        <f aca="false">B11-B10</f>
        <v>11</v>
      </c>
      <c r="D11" s="10" t="n">
        <v>4</v>
      </c>
      <c r="E11" s="2" t="n">
        <f aca="false">C11/B10</f>
        <v>0.314285714285714</v>
      </c>
      <c r="F11" s="13"/>
      <c r="G11" s="0" t="n">
        <v>268</v>
      </c>
      <c r="H11" s="11" t="n">
        <f aca="false">G11-G10</f>
        <v>29</v>
      </c>
      <c r="I11" s="12" t="n">
        <f aca="false">C11/H11</f>
        <v>0.379310344827586</v>
      </c>
      <c r="J11" s="12"/>
      <c r="P11" s="0" t="n">
        <v>0</v>
      </c>
      <c r="Q11" s="0" t="n">
        <v>0</v>
      </c>
      <c r="AC11" s="4"/>
      <c r="AF11" s="9" t="n">
        <f aca="false">AF10+1</f>
        <v>43904</v>
      </c>
    </row>
    <row r="12" customFormat="false" ht="14.3" hidden="false" customHeight="false" outlineLevel="0" collapsed="false">
      <c r="A12" s="9" t="n">
        <f aca="false">A11+1</f>
        <v>43905</v>
      </c>
      <c r="B12" s="0" t="n">
        <v>48</v>
      </c>
      <c r="C12" s="10" t="n">
        <f aca="false">B12-B11</f>
        <v>2</v>
      </c>
      <c r="D12" s="10"/>
      <c r="E12" s="2" t="n">
        <f aca="false">C12/B11</f>
        <v>0.0434782608695652</v>
      </c>
      <c r="F12" s="13"/>
      <c r="G12" s="0" t="n">
        <v>283</v>
      </c>
      <c r="H12" s="11" t="n">
        <f aca="false">G12-G11</f>
        <v>15</v>
      </c>
      <c r="I12" s="12" t="n">
        <f aca="false">C12/H12</f>
        <v>0.133333333333333</v>
      </c>
      <c r="J12" s="12"/>
      <c r="P12" s="0" t="n">
        <v>0</v>
      </c>
      <c r="Q12" s="0" t="n">
        <v>0</v>
      </c>
      <c r="AC12" s="4"/>
      <c r="AF12" s="9" t="n">
        <f aca="false">AF11+1</f>
        <v>43905</v>
      </c>
    </row>
    <row r="13" customFormat="false" ht="14.3" hidden="false" customHeight="false" outlineLevel="0" collapsed="false">
      <c r="A13" s="9" t="n">
        <f aca="false">A12+1</f>
        <v>43906</v>
      </c>
      <c r="B13" s="0" t="n">
        <v>57</v>
      </c>
      <c r="C13" s="10" t="n">
        <f aca="false">B13-B12</f>
        <v>9</v>
      </c>
      <c r="D13" s="10" t="n">
        <v>4</v>
      </c>
      <c r="E13" s="2" t="n">
        <f aca="false">C13/B12</f>
        <v>0.1875</v>
      </c>
      <c r="F13" s="13"/>
      <c r="G13" s="0" t="n">
        <v>316</v>
      </c>
      <c r="H13" s="11" t="n">
        <f aca="false">G13-G12</f>
        <v>33</v>
      </c>
      <c r="I13" s="12" t="n">
        <f aca="false">C13/H13</f>
        <v>0.272727272727273</v>
      </c>
      <c r="J13" s="12"/>
      <c r="P13" s="0" t="n">
        <v>0</v>
      </c>
      <c r="Q13" s="0" t="n">
        <v>0</v>
      </c>
      <c r="AC13" s="4"/>
      <c r="AF13" s="9" t="n">
        <f aca="false">AF12+1</f>
        <v>43906</v>
      </c>
    </row>
    <row r="14" customFormat="false" ht="14.3" hidden="false" customHeight="false" outlineLevel="0" collapsed="false">
      <c r="A14" s="9" t="n">
        <f aca="false">A13+1</f>
        <v>43907</v>
      </c>
      <c r="B14" s="0" t="n">
        <v>72</v>
      </c>
      <c r="C14" s="10" t="n">
        <f aca="false">B14-B13</f>
        <v>15</v>
      </c>
      <c r="D14" s="10"/>
      <c r="E14" s="2" t="n">
        <f aca="false">C14/B13</f>
        <v>0.263157894736842</v>
      </c>
      <c r="F14" s="13" t="n">
        <f aca="false">AVERAGE(((SUM(C5:C14)-C5)/(SUM(B5:B14)-B5)))</f>
        <v>0.231270358306189</v>
      </c>
      <c r="G14" s="0" t="n">
        <v>374</v>
      </c>
      <c r="H14" s="11" t="n">
        <f aca="false">G14-G13</f>
        <v>58</v>
      </c>
      <c r="I14" s="12" t="n">
        <f aca="false">C14/H14</f>
        <v>0.258620689655172</v>
      </c>
      <c r="J14" s="13" t="n">
        <f aca="false">AVERAGE(((SUM(C5:C14)-C5)/(SUM(H5:H14)-H5)))</f>
        <v>0.253571428571429</v>
      </c>
      <c r="P14" s="0" t="n">
        <v>0</v>
      </c>
      <c r="Q14" s="0" t="n">
        <v>0</v>
      </c>
      <c r="AC14" s="4"/>
      <c r="AF14" s="9" t="n">
        <f aca="false">AF13+1</f>
        <v>43907</v>
      </c>
    </row>
    <row r="15" customFormat="false" ht="14.3" hidden="false" customHeight="false" outlineLevel="0" collapsed="false">
      <c r="A15" s="9" t="n">
        <f aca="false">A14+1</f>
        <v>43908</v>
      </c>
      <c r="B15" s="0" t="n">
        <v>83</v>
      </c>
      <c r="C15" s="10" t="n">
        <f aca="false">B15-B14</f>
        <v>11</v>
      </c>
      <c r="D15" s="10" t="n">
        <v>10</v>
      </c>
      <c r="E15" s="2" t="n">
        <f aca="false">C15/B14</f>
        <v>0.152777777777778</v>
      </c>
      <c r="F15" s="13" t="n">
        <f aca="false">AVERAGE(((SUM(C6:C15)-C6)/(SUM(B6:B15)-B6)))</f>
        <v>0.208762886597938</v>
      </c>
      <c r="G15" s="0" t="n">
        <v>440</v>
      </c>
      <c r="H15" s="11" t="n">
        <f aca="false">G15-G14</f>
        <v>66</v>
      </c>
      <c r="I15" s="12" t="n">
        <f aca="false">C15/H15</f>
        <v>0.166666666666667</v>
      </c>
      <c r="J15" s="13" t="n">
        <f aca="false">AVERAGE(((SUM(C6:C15)-C6)/(SUM(H6:H15)-H6)))</f>
        <v>0.238938053097345</v>
      </c>
      <c r="P15" s="0" t="n">
        <v>0</v>
      </c>
      <c r="Q15" s="0" t="n">
        <v>0</v>
      </c>
      <c r="AC15" s="4"/>
      <c r="AF15" s="9" t="n">
        <f aca="false">AF14+1</f>
        <v>43908</v>
      </c>
    </row>
    <row r="16" customFormat="false" ht="14.3" hidden="false" customHeight="false" outlineLevel="0" collapsed="false">
      <c r="A16" s="9" t="n">
        <f aca="false">A15+1</f>
        <v>43909</v>
      </c>
      <c r="B16" s="0" t="n">
        <v>103</v>
      </c>
      <c r="C16" s="10" t="n">
        <f aca="false">B16-B15</f>
        <v>20</v>
      </c>
      <c r="D16" s="10" t="n">
        <v>7</v>
      </c>
      <c r="E16" s="2" t="n">
        <f aca="false">C16/B15</f>
        <v>0.240963855421687</v>
      </c>
      <c r="F16" s="13" t="n">
        <f aca="false">AVERAGE(((SUM(C7:C16)-C7)/(SUM(B7:B16)-B7)))</f>
        <v>0.201646090534979</v>
      </c>
      <c r="G16" s="0" t="n">
        <v>506</v>
      </c>
      <c r="H16" s="11" t="n">
        <f aca="false">G16-G15</f>
        <v>66</v>
      </c>
      <c r="I16" s="12" t="n">
        <f aca="false">C16/H16</f>
        <v>0.303030303030303</v>
      </c>
      <c r="J16" s="13" t="n">
        <f aca="false">AVERAGE(((SUM(C7:C16)-C7)/(SUM(H7:H16)-H7)))</f>
        <v>0.251928020565553</v>
      </c>
      <c r="P16" s="0" t="n">
        <v>0</v>
      </c>
      <c r="Q16" s="0" t="n">
        <v>0</v>
      </c>
      <c r="AC16" s="4"/>
      <c r="AF16" s="9" t="n">
        <f aca="false">AF15+1</f>
        <v>43909</v>
      </c>
    </row>
    <row r="17" customFormat="false" ht="14.3" hidden="false" customHeight="false" outlineLevel="0" collapsed="false">
      <c r="A17" s="9" t="n">
        <f aca="false">A16+1</f>
        <v>43910</v>
      </c>
      <c r="B17" s="0" t="n">
        <v>135</v>
      </c>
      <c r="C17" s="10" t="n">
        <f aca="false">B17-B16</f>
        <v>32</v>
      </c>
      <c r="D17" s="10" t="n">
        <v>14</v>
      </c>
      <c r="E17" s="2" t="n">
        <f aca="false">C17/B16</f>
        <v>0.310679611650485</v>
      </c>
      <c r="F17" s="13" t="n">
        <f aca="false">AVERAGE(((SUM(C8:C17)-C8)/(SUM(B8:B17)-B8)))</f>
        <v>0.194029850746269</v>
      </c>
      <c r="G17" s="0" t="n">
        <v>585</v>
      </c>
      <c r="H17" s="11" t="n">
        <f aca="false">G17-G16</f>
        <v>79</v>
      </c>
      <c r="I17" s="12" t="n">
        <f aca="false">C17/H17</f>
        <v>0.40506329113924</v>
      </c>
      <c r="J17" s="13" t="n">
        <f aca="false">AVERAGE(((SUM(C8:C17)-C8)/(SUM(H8:H17)-H8)))</f>
        <v>0.269585253456221</v>
      </c>
      <c r="P17" s="0" t="n">
        <v>0</v>
      </c>
      <c r="Q17" s="0" t="n">
        <v>0</v>
      </c>
      <c r="AC17" s="4"/>
      <c r="AF17" s="9" t="n">
        <f aca="false">AF16+1</f>
        <v>43910</v>
      </c>
    </row>
    <row r="18" customFormat="false" ht="14.3" hidden="false" customHeight="false" outlineLevel="0" collapsed="false">
      <c r="A18" s="9" t="n">
        <f aca="false">A17+1</f>
        <v>43911</v>
      </c>
      <c r="B18" s="0" t="n">
        <v>171</v>
      </c>
      <c r="C18" s="10" t="n">
        <f aca="false">B18-B17</f>
        <v>36</v>
      </c>
      <c r="D18" s="10" t="n">
        <v>26</v>
      </c>
      <c r="E18" s="2" t="n">
        <f aca="false">C18/B17</f>
        <v>0.266666666666667</v>
      </c>
      <c r="F18" s="13" t="n">
        <f aca="false">AVERAGE(((SUM(C9:C18)-C9)/(SUM(B9:B18)-B9)))</f>
        <v>0.196</v>
      </c>
      <c r="G18" s="0" t="n">
        <v>672</v>
      </c>
      <c r="H18" s="11" t="n">
        <f aca="false">G18-G17</f>
        <v>87</v>
      </c>
      <c r="I18" s="12" t="n">
        <f aca="false">C18/H18</f>
        <v>0.413793103448276</v>
      </c>
      <c r="J18" s="13" t="n">
        <f aca="false">AVERAGE(((SUM(C9:C18)-C9)/(SUM(H9:H18)-H9)))</f>
        <v>0.301848049281314</v>
      </c>
      <c r="P18" s="0" t="n">
        <v>1</v>
      </c>
      <c r="Q18" s="0" t="n">
        <f aca="false">P18+Q17</f>
        <v>1</v>
      </c>
      <c r="R18" s="3" t="n">
        <f aca="false">Q18/B18</f>
        <v>0.00584795321637427</v>
      </c>
      <c r="S18" s="3" t="n">
        <f aca="false">Q18/B9</f>
        <v>0.0416666666666667</v>
      </c>
      <c r="AC18" s="4"/>
      <c r="AE18" s="4" t="n">
        <f aca="false">IF(_xlfn.FORECAST.ETS(AF18,$B$9:B17,$AF$9:AF17)&gt;0,_xlfn.FORECAST.ETS(AF18,$B$9:B17,$AF$9:AF17),0)</f>
        <v>165.688898757358</v>
      </c>
      <c r="AF18" s="9" t="n">
        <f aca="false">AF17+1</f>
        <v>43911</v>
      </c>
    </row>
    <row r="19" customFormat="false" ht="14.3" hidden="false" customHeight="false" outlineLevel="0" collapsed="false">
      <c r="A19" s="9" t="n">
        <f aca="false">A18+1</f>
        <v>43912</v>
      </c>
      <c r="B19" s="0" t="n">
        <v>222</v>
      </c>
      <c r="C19" s="10" t="n">
        <f aca="false">B19-B18</f>
        <v>51</v>
      </c>
      <c r="D19" s="10" t="n">
        <v>21</v>
      </c>
      <c r="E19" s="2" t="n">
        <f aca="false">C19/B18</f>
        <v>0.298245614035088</v>
      </c>
      <c r="F19" s="13" t="n">
        <f aca="false">AVERAGE(((SUM(C10:C19)-C10)/(SUM(B10:B19)-B10)))</f>
        <v>0.19957310565635</v>
      </c>
      <c r="G19" s="0" t="n">
        <v>761</v>
      </c>
      <c r="H19" s="11" t="n">
        <f aca="false">G19-G18</f>
        <v>89</v>
      </c>
      <c r="I19" s="12" t="n">
        <f aca="false">C19/H19</f>
        <v>0.573033707865169</v>
      </c>
      <c r="J19" s="13" t="n">
        <f aca="false">AVERAGE(((SUM(C10:C19)-C10)/(SUM(H10:H19)-H10)))</f>
        <v>0.35823754789272</v>
      </c>
      <c r="P19" s="0" t="n">
        <v>0</v>
      </c>
      <c r="Q19" s="0" t="n">
        <f aca="false">P19+Q18</f>
        <v>1</v>
      </c>
      <c r="R19" s="3" t="n">
        <f aca="false">Q19/B19</f>
        <v>0.00450450450450451</v>
      </c>
      <c r="S19" s="3" t="n">
        <f aca="false">Q19/B10</f>
        <v>0.0285714285714286</v>
      </c>
      <c r="AC19" s="4"/>
      <c r="AE19" s="4" t="n">
        <f aca="false">IF(_xlfn.FORECAST.ETS(AF19,$B$9:B18,$AF$9:AF18)&gt;0,_xlfn.FORECAST.ETS(AF19,$B$9:B18,$AF$9:AF18),0)</f>
        <v>206.478750535983</v>
      </c>
      <c r="AF19" s="9" t="n">
        <f aca="false">AF18+1</f>
        <v>43912</v>
      </c>
    </row>
    <row r="20" customFormat="false" ht="14.3" hidden="false" customHeight="false" outlineLevel="0" collapsed="false">
      <c r="A20" s="9" t="n">
        <f aca="false">A19+1</f>
        <v>43913</v>
      </c>
      <c r="B20" s="4" t="n">
        <v>249</v>
      </c>
      <c r="C20" s="10" t="n">
        <f aca="false">B20-B19</f>
        <v>27</v>
      </c>
      <c r="D20" s="10" t="n">
        <v>19</v>
      </c>
      <c r="E20" s="2" t="n">
        <f aca="false">C20/B19</f>
        <v>0.121621621621622</v>
      </c>
      <c r="F20" s="13" t="n">
        <f aca="false">AVERAGE(((SUM(C11:C20)-C11)/(SUM(B11:B20)-B11)))</f>
        <v>0.178070175438597</v>
      </c>
      <c r="G20" s="0" t="n">
        <v>822</v>
      </c>
      <c r="H20" s="11" t="n">
        <f aca="false">G20-G19</f>
        <v>61</v>
      </c>
      <c r="I20" s="12" t="n">
        <f aca="false">C20/H20</f>
        <v>0.442622950819672</v>
      </c>
      <c r="J20" s="13" t="n">
        <f aca="false">AVERAGE(((SUM(C11:C20)-C11)/(SUM(H11:H20)-H11)))</f>
        <v>0.366425992779783</v>
      </c>
      <c r="N20" s="0" t="n">
        <v>3</v>
      </c>
      <c r="O20" s="3" t="n">
        <f aca="false">N20/B11</f>
        <v>0.0652173913043478</v>
      </c>
      <c r="P20" s="0" t="n">
        <v>1</v>
      </c>
      <c r="Q20" s="0" t="n">
        <f aca="false">P20+Q19</f>
        <v>2</v>
      </c>
      <c r="R20" s="3" t="n">
        <f aca="false">Q20/B20</f>
        <v>0.00803212851405622</v>
      </c>
      <c r="S20" s="3" t="n">
        <f aca="false">Q20/B11</f>
        <v>0.0434782608695652</v>
      </c>
      <c r="W20" s="0" t="n">
        <v>12</v>
      </c>
      <c r="X20" s="0" t="n">
        <v>12</v>
      </c>
      <c r="Y20" s="3" t="n">
        <f aca="false">X20/B20</f>
        <v>0.0481927710843374</v>
      </c>
      <c r="AC20" s="4"/>
      <c r="AE20" s="4" t="n">
        <f aca="false">IF(_xlfn.FORECAST.ETS(AF20,$B$9:B19,$AF$9:AF19)&gt;0,_xlfn.FORECAST.ETS(AF20,$B$9:B19,$AF$9:AF19),0)</f>
        <v>202.664476753345</v>
      </c>
      <c r="AF20" s="9" t="n">
        <f aca="false">AF19+1</f>
        <v>43913</v>
      </c>
    </row>
    <row r="21" customFormat="false" ht="14.3" hidden="false" customHeight="false" outlineLevel="0" collapsed="false">
      <c r="A21" s="9" t="n">
        <f aca="false">A20+1</f>
        <v>43914</v>
      </c>
      <c r="B21" s="4" t="n">
        <v>303</v>
      </c>
      <c r="C21" s="10" t="n">
        <f aca="false">B21-B20</f>
        <v>54</v>
      </c>
      <c r="D21" s="10" t="n">
        <v>27</v>
      </c>
      <c r="E21" s="2" t="n">
        <f aca="false">C21/B20</f>
        <v>0.216867469879518</v>
      </c>
      <c r="F21" s="13" t="n">
        <f aca="false">AVERAGE(((SUM(C12:C21)-C12)/(SUM(B12:B21)-B12)))</f>
        <v>0.182795698924731</v>
      </c>
      <c r="G21" s="0" t="n">
        <v>916</v>
      </c>
      <c r="H21" s="11" t="n">
        <f aca="false">G21-G20</f>
        <v>94</v>
      </c>
      <c r="I21" s="12" t="n">
        <f aca="false">C21/H21</f>
        <v>0.574468085106383</v>
      </c>
      <c r="J21" s="13" t="n">
        <f aca="false">AVERAGE(((SUM(C12:C21)-C12)/(SUM(H12:H21)-H12)))</f>
        <v>0.402843601895735</v>
      </c>
      <c r="N21" s="0" t="n">
        <v>15</v>
      </c>
      <c r="O21" s="3" t="n">
        <f aca="false">N21/B12</f>
        <v>0.3125</v>
      </c>
      <c r="P21" s="0" t="n">
        <v>1</v>
      </c>
      <c r="Q21" s="0" t="n">
        <f aca="false">P21+Q20</f>
        <v>3</v>
      </c>
      <c r="R21" s="3" t="n">
        <f aca="false">Q21/B21</f>
        <v>0.0099009900990099</v>
      </c>
      <c r="S21" s="3" t="n">
        <f aca="false">Q21/B12</f>
        <v>0.0625</v>
      </c>
      <c r="W21" s="0" t="n">
        <v>21</v>
      </c>
      <c r="X21" s="0" t="n">
        <v>21</v>
      </c>
      <c r="Y21" s="3" t="n">
        <f aca="false">X21/B21</f>
        <v>0.0693069306930693</v>
      </c>
      <c r="AC21" s="4"/>
      <c r="AE21" s="4" t="n">
        <f aca="false">IF(_xlfn.FORECAST.ETS(AF21,$B$9:B20,$AF$9:AF20)&gt;0,_xlfn.FORECAST.ETS(AF21,$B$9:B20,$AF$9:AF20),0)</f>
        <v>239.531798842616</v>
      </c>
      <c r="AF21" s="9" t="n">
        <f aca="false">AF20+1</f>
        <v>43914</v>
      </c>
    </row>
    <row r="22" customFormat="false" ht="14.3" hidden="false" customHeight="false" outlineLevel="0" collapsed="false">
      <c r="A22" s="9" t="n">
        <f aca="false">A21+1</f>
        <v>43915</v>
      </c>
      <c r="B22" s="4" t="n">
        <v>384</v>
      </c>
      <c r="C22" s="10" t="n">
        <f aca="false">B22-B21</f>
        <v>81</v>
      </c>
      <c r="D22" s="10"/>
      <c r="E22" s="2" t="n">
        <f aca="false">C22/B21</f>
        <v>0.267326732673267</v>
      </c>
      <c r="F22" s="13" t="n">
        <f aca="false">AVERAGE(((SUM(C13:C22)-C13)/(SUM(B13:B22)-B13)))</f>
        <v>0.189895470383275</v>
      </c>
      <c r="G22" s="0" t="n">
        <v>1161</v>
      </c>
      <c r="H22" s="11" t="n">
        <f aca="false">G22-G21</f>
        <v>245</v>
      </c>
      <c r="I22" s="12" t="n">
        <f aca="false">C22/H22</f>
        <v>0.330612244897959</v>
      </c>
      <c r="J22" s="13" t="n">
        <f aca="false">AVERAGE(((SUM(C13:C22)-C13)/(SUM(H13:H22)-H13)))</f>
        <v>0.38698224852071</v>
      </c>
      <c r="N22" s="0" t="n">
        <v>15</v>
      </c>
      <c r="O22" s="3" t="n">
        <f aca="false">N22/B13</f>
        <v>0.263157894736842</v>
      </c>
      <c r="P22" s="0" t="n">
        <v>1</v>
      </c>
      <c r="Q22" s="0" t="n">
        <f aca="false">P22+Q21</f>
        <v>4</v>
      </c>
      <c r="R22" s="3" t="n">
        <f aca="false">Q22/B22</f>
        <v>0.0104166666666667</v>
      </c>
      <c r="S22" s="3" t="n">
        <f aca="false">Q22/B13</f>
        <v>0.0701754385964912</v>
      </c>
      <c r="W22" s="0" t="n">
        <v>21</v>
      </c>
      <c r="X22" s="0" t="n">
        <v>21</v>
      </c>
      <c r="Y22" s="3" t="n">
        <f aca="false">X22/B22</f>
        <v>0.0546875</v>
      </c>
      <c r="AC22" s="4"/>
      <c r="AE22" s="4" t="n">
        <f aca="false">IF(_xlfn.FORECAST.ETS(AF22,$B$9:B21,$AF$9:AF21)&gt;0,_xlfn.FORECAST.ETS(AF22,$B$9:B21,$AF$9:AF21),0)</f>
        <v>283.999906084886</v>
      </c>
      <c r="AF22" s="9" t="n">
        <f aca="false">AF21+1</f>
        <v>43915</v>
      </c>
    </row>
    <row r="23" customFormat="false" ht="14.3" hidden="false" customHeight="false" outlineLevel="0" collapsed="false">
      <c r="A23" s="9" t="n">
        <f aca="false">A22+1</f>
        <v>43916</v>
      </c>
      <c r="B23" s="4" t="n">
        <v>457</v>
      </c>
      <c r="C23" s="10" t="n">
        <f aca="false">B23-B22</f>
        <v>73</v>
      </c>
      <c r="D23" s="10" t="n">
        <v>47</v>
      </c>
      <c r="E23" s="2" t="n">
        <f aca="false">C23/B22</f>
        <v>0.190104166666667</v>
      </c>
      <c r="F23" s="13" t="n">
        <f aca="false">AVERAGE(((SUM(C14:C23)-C14)/(SUM(B14:B23)-B14)))</f>
        <v>0.182724252491694</v>
      </c>
      <c r="G23" s="0" t="n">
        <v>1456</v>
      </c>
      <c r="H23" s="11" t="n">
        <f aca="false">G23-G22</f>
        <v>295</v>
      </c>
      <c r="I23" s="12" t="n">
        <f aca="false">C23/H23</f>
        <v>0.247457627118644</v>
      </c>
      <c r="J23" s="13" t="n">
        <f aca="false">AVERAGE(((SUM(C14:C23)-C14)/(SUM(H14:H23)-H14)))</f>
        <v>0.355822550831793</v>
      </c>
      <c r="N23" s="0" t="n">
        <v>15</v>
      </c>
      <c r="O23" s="3" t="n">
        <f aca="false">N23/B14</f>
        <v>0.208333333333333</v>
      </c>
      <c r="P23" s="0" t="n">
        <v>3</v>
      </c>
      <c r="Q23" s="0" t="n">
        <f aca="false">P23+Q22</f>
        <v>7</v>
      </c>
      <c r="R23" s="3" t="n">
        <f aca="false">Q23/B23</f>
        <v>0.0153172866520788</v>
      </c>
      <c r="S23" s="3" t="n">
        <f aca="false">Q23/B14</f>
        <v>0.0972222222222222</v>
      </c>
      <c r="W23" s="0" t="n">
        <v>21</v>
      </c>
      <c r="X23" s="0" t="n">
        <v>21</v>
      </c>
      <c r="Y23" s="3" t="n">
        <f aca="false">X23/B23</f>
        <v>0.0459518599562363</v>
      </c>
      <c r="AC23" s="4"/>
      <c r="AE23" s="4" t="n">
        <f aca="false">IF(_xlfn.FORECAST.ETS(AF23,$B$9:B22,$AF$9:AF22)&gt;0,_xlfn.FORECAST.ETS(AF23,$B$9:B22,$AF$9:AF22),0)</f>
        <v>460.400198016095</v>
      </c>
      <c r="AF23" s="9" t="n">
        <f aca="false">AF22+1</f>
        <v>43916</v>
      </c>
    </row>
    <row r="24" customFormat="false" ht="14.3" hidden="false" customHeight="false" outlineLevel="0" collapsed="false">
      <c r="A24" s="9" t="n">
        <f aca="false">A23+1</f>
        <v>43917</v>
      </c>
      <c r="B24" s="4" t="n">
        <v>528</v>
      </c>
      <c r="C24" s="10" t="n">
        <f aca="false">B24-B23</f>
        <v>71</v>
      </c>
      <c r="D24" s="10" t="n">
        <v>48</v>
      </c>
      <c r="E24" s="2" t="n">
        <f aca="false">C24/B23</f>
        <v>0.155361050328228</v>
      </c>
      <c r="F24" s="13" t="n">
        <f aca="false">AVERAGE(((SUM(C15:C24)-C15)/(SUM(B15:B24)-B15)))</f>
        <v>0.174373040752351</v>
      </c>
      <c r="G24" s="0" t="n">
        <v>1715</v>
      </c>
      <c r="H24" s="11" t="n">
        <f aca="false">G24-G23</f>
        <v>259</v>
      </c>
      <c r="I24" s="12" t="n">
        <f aca="false">C24/H24</f>
        <v>0.274131274131274</v>
      </c>
      <c r="J24" s="13" t="n">
        <f aca="false">AVERAGE(((SUM(C15:C24)-C15)/(SUM(H15:H24)-H15)))</f>
        <v>0.349019607843137</v>
      </c>
      <c r="N24" s="0" t="n">
        <v>42</v>
      </c>
      <c r="O24" s="3" t="n">
        <f aca="false">N24/B15</f>
        <v>0.506024096385542</v>
      </c>
      <c r="P24" s="0" t="n">
        <v>0</v>
      </c>
      <c r="Q24" s="0" t="n">
        <f aca="false">P24+Q23</f>
        <v>7</v>
      </c>
      <c r="R24" s="3" t="n">
        <f aca="false">Q24/B24</f>
        <v>0.0132575757575758</v>
      </c>
      <c r="S24" s="3" t="n">
        <f aca="false">Q24/B15</f>
        <v>0.0843373493975904</v>
      </c>
      <c r="W24" s="0" t="n">
        <v>25</v>
      </c>
      <c r="X24" s="0" t="n">
        <v>25</v>
      </c>
      <c r="Y24" s="3" t="n">
        <f aca="false">X24/B24</f>
        <v>0.0473484848484848</v>
      </c>
      <c r="AC24" s="4"/>
      <c r="AE24" s="4" t="n">
        <f aca="false">IF(_xlfn.FORECAST.ETS(AF24,$B$9:B23,$AF$9:AF23)&gt;0,_xlfn.FORECAST.ETS(AF24,$B$9:B23,$AF$9:AF23),0)</f>
        <v>534.0251998318</v>
      </c>
      <c r="AF24" s="9" t="n">
        <f aca="false">AF23+1</f>
        <v>43917</v>
      </c>
    </row>
    <row r="25" customFormat="false" ht="14.3" hidden="false" customHeight="false" outlineLevel="0" collapsed="false">
      <c r="A25" s="9" t="n">
        <f aca="false">A24+1</f>
        <v>43918</v>
      </c>
      <c r="B25" s="4" t="n">
        <v>659</v>
      </c>
      <c r="C25" s="10" t="n">
        <f aca="false">B25-B24</f>
        <v>131</v>
      </c>
      <c r="D25" s="10"/>
      <c r="E25" s="2" t="n">
        <f aca="false">C25/B24</f>
        <v>0.248106060606061</v>
      </c>
      <c r="F25" s="13" t="n">
        <f aca="false">AVERAGE(((SUM(C16:C25)-C16)/(SUM(B16:B25)-B16)))</f>
        <v>0.178893178893179</v>
      </c>
      <c r="G25" s="0" t="n">
        <v>2086</v>
      </c>
      <c r="H25" s="11" t="n">
        <f aca="false">G25-G24</f>
        <v>371</v>
      </c>
      <c r="I25" s="12" t="n">
        <f aca="false">C25/H25</f>
        <v>0.353099730458221</v>
      </c>
      <c r="J25" s="13" t="n">
        <f aca="false">AVERAGE(((SUM(C16:C25)-C16)/(SUM(H16:H25)-H16)))</f>
        <v>0.351898734177215</v>
      </c>
      <c r="N25" s="0" t="n">
        <v>42</v>
      </c>
      <c r="O25" s="3" t="n">
        <f aca="false">N25/B16</f>
        <v>0.407766990291262</v>
      </c>
      <c r="P25" s="0" t="n">
        <v>3</v>
      </c>
      <c r="Q25" s="0" t="n">
        <f aca="false">P25+Q24</f>
        <v>10</v>
      </c>
      <c r="R25" s="3" t="n">
        <f aca="false">Q25/B25</f>
        <v>0.0151745068285281</v>
      </c>
      <c r="S25" s="3" t="n">
        <f aca="false">Q25/B16</f>
        <v>0.0970873786407767</v>
      </c>
      <c r="W25" s="0" t="n">
        <v>25</v>
      </c>
      <c r="X25" s="0" t="n">
        <v>25</v>
      </c>
      <c r="Y25" s="3" t="n">
        <f aca="false">X25/B25</f>
        <v>0.0379362670713202</v>
      </c>
      <c r="AC25" s="4"/>
      <c r="AE25" s="4" t="n">
        <f aca="false">IF(_xlfn.FORECAST.ETS(AF25,$B$9:B24,$AF$9:AF24)&gt;0,_xlfn.FORECAST.ETS(AF25,$B$9:B24,$AF$9:AF24),0)</f>
        <v>604.813387660969</v>
      </c>
      <c r="AF25" s="9" t="n">
        <f aca="false">AF24+1</f>
        <v>43918</v>
      </c>
    </row>
    <row r="26" customFormat="false" ht="14.3" hidden="false" customHeight="false" outlineLevel="0" collapsed="false">
      <c r="A26" s="9" t="n">
        <f aca="false">A25+1</f>
        <v>43919</v>
      </c>
      <c r="B26" s="4" t="n">
        <v>741</v>
      </c>
      <c r="C26" s="10" t="n">
        <f aca="false">B26-B25</f>
        <v>82</v>
      </c>
      <c r="D26" s="10"/>
      <c r="E26" s="2" t="n">
        <f aca="false">C26/B25</f>
        <v>0.12443095599393</v>
      </c>
      <c r="F26" s="13" t="n">
        <f aca="false">AVERAGE(((SUM(C17:C26)-C17)/(SUM(B17:B26)-B17)))</f>
        <v>0.163166397415186</v>
      </c>
      <c r="G26" s="0" t="n">
        <v>2462</v>
      </c>
      <c r="H26" s="11" t="n">
        <f aca="false">G26-G25</f>
        <v>376</v>
      </c>
      <c r="I26" s="12" t="n">
        <f aca="false">C26/H26</f>
        <v>0.218085106382979</v>
      </c>
      <c r="J26" s="13" t="n">
        <f aca="false">AVERAGE(((SUM(C17:C26)-C17)/(SUM(H17:H26)-H17)))</f>
        <v>0.322855620671284</v>
      </c>
      <c r="N26" s="0" t="n">
        <v>42</v>
      </c>
      <c r="O26" s="3" t="n">
        <f aca="false">N26/B17</f>
        <v>0.311111111111111</v>
      </c>
      <c r="P26" s="0" t="n">
        <v>3</v>
      </c>
      <c r="Q26" s="0" t="n">
        <f aca="false">P26+Q25</f>
        <v>13</v>
      </c>
      <c r="R26" s="3" t="n">
        <f aca="false">Q26/B26</f>
        <v>0.0175438596491228</v>
      </c>
      <c r="S26" s="3" t="n">
        <f aca="false">Q26/B17</f>
        <v>0.0962962962962963</v>
      </c>
      <c r="W26" s="0" t="n">
        <v>25</v>
      </c>
      <c r="X26" s="0" t="n">
        <v>25</v>
      </c>
      <c r="Y26" s="3" t="n">
        <f aca="false">X26/B26</f>
        <v>0.0337381916329285</v>
      </c>
      <c r="AC26" s="4"/>
      <c r="AE26" s="4" t="n">
        <f aca="false">IF(_xlfn.FORECAST.ETS(AF26,$B$9:B25,$AF$9:AF25)&gt;0,_xlfn.FORECAST.ETS(AF26,$B$9:B25,$AF$9:AF25),0)</f>
        <v>777.512560210324</v>
      </c>
      <c r="AF26" s="9" t="n">
        <f aca="false">AF25+1</f>
        <v>43919</v>
      </c>
    </row>
    <row r="27" customFormat="false" ht="14.3" hidden="false" customHeight="false" outlineLevel="0" collapsed="false">
      <c r="A27" s="9" t="n">
        <f aca="false">A26+1</f>
        <v>43920</v>
      </c>
      <c r="B27" s="4" t="n">
        <v>785</v>
      </c>
      <c r="C27" s="10" t="n">
        <f aca="false">B27-B26</f>
        <v>44</v>
      </c>
      <c r="D27" s="10"/>
      <c r="E27" s="2" t="n">
        <f aca="false">C27/B26</f>
        <v>0.0593792172739541</v>
      </c>
      <c r="F27" s="13" t="n">
        <f aca="false">AVERAGE(((SUM(C18:C27)-C18)/(SUM(B18:B27)-B18)))</f>
        <v>0.141866913123845</v>
      </c>
      <c r="G27" s="0" t="n">
        <v>3084</v>
      </c>
      <c r="H27" s="11" t="n">
        <f aca="false">G27-G26</f>
        <v>622</v>
      </c>
      <c r="I27" s="12" t="n">
        <f aca="false">C27/H27</f>
        <v>0.0707395498392283</v>
      </c>
      <c r="J27" s="13" t="n">
        <f aca="false">AVERAGE(((SUM(C18:C27)-C18)/(SUM(H18:H27)-H18)))</f>
        <v>0.254560530679934</v>
      </c>
      <c r="N27" s="0" t="n">
        <v>42</v>
      </c>
      <c r="O27" s="3" t="n">
        <f aca="false">N27/B18</f>
        <v>0.245614035087719</v>
      </c>
      <c r="P27" s="0" t="n">
        <v>3</v>
      </c>
      <c r="Q27" s="0" t="n">
        <f aca="false">P27+Q26</f>
        <v>16</v>
      </c>
      <c r="R27" s="3" t="n">
        <f aca="false">Q27/B27</f>
        <v>0.0203821656050955</v>
      </c>
      <c r="S27" s="3" t="n">
        <f aca="false">Q27/B18</f>
        <v>0.0935672514619883</v>
      </c>
      <c r="W27" s="0" t="n">
        <v>62</v>
      </c>
      <c r="X27" s="0" t="n">
        <v>62</v>
      </c>
      <c r="Y27" s="3" t="n">
        <f aca="false">X27/B27</f>
        <v>0.0789808917197452</v>
      </c>
      <c r="Z27" s="0" t="n">
        <v>540</v>
      </c>
      <c r="AA27" s="3" t="n">
        <f aca="false">(Z27+Q27)/B27</f>
        <v>0.70828025477707</v>
      </c>
      <c r="AC27" s="4" t="n">
        <f aca="false">B27-N27-Q27-Z27</f>
        <v>187</v>
      </c>
      <c r="AD27" s="3" t="n">
        <f aca="false">AC27/B27</f>
        <v>0.238216560509554</v>
      </c>
      <c r="AE27" s="4" t="n">
        <f aca="false">IF(_xlfn.FORECAST.ETS(AF27,$B$9:B26,$AF$9:AF26)&gt;0,_xlfn.FORECAST.ETS(AF27,$B$9:B26,$AF$9:AF26),0)</f>
        <v>836.251920028156</v>
      </c>
      <c r="AF27" s="9" t="n">
        <f aca="false">AF26+1</f>
        <v>43920</v>
      </c>
    </row>
    <row r="28" customFormat="false" ht="14.3" hidden="false" customHeight="false" outlineLevel="0" collapsed="false">
      <c r="A28" s="9" t="n">
        <f aca="false">A27+1</f>
        <v>43921</v>
      </c>
      <c r="B28" s="4" t="n">
        <v>900</v>
      </c>
      <c r="C28" s="10" t="n">
        <f aca="false">B28-B27</f>
        <v>115</v>
      </c>
      <c r="D28" s="10"/>
      <c r="E28" s="2" t="n">
        <f aca="false">C28/B27</f>
        <v>0.146496815286624</v>
      </c>
      <c r="F28" s="13" t="n">
        <f aca="false">AVERAGE(((SUM(C19:C28)-C19)/(SUM(B19:B28)-B19)))</f>
        <v>0.135437475029964</v>
      </c>
      <c r="G28" s="0" t="n">
        <v>3561</v>
      </c>
      <c r="H28" s="11" t="n">
        <f aca="false">G28-G27</f>
        <v>477</v>
      </c>
      <c r="I28" s="12" t="n">
        <f aca="false">C28/H28</f>
        <v>0.241090146750524</v>
      </c>
      <c r="J28" s="13" t="n">
        <f aca="false">AVERAGE(((SUM(C19:C28)-C19)/(SUM(H19:H28)-H19)))</f>
        <v>0.242142857142857</v>
      </c>
      <c r="N28" s="0" t="n">
        <v>42</v>
      </c>
      <c r="O28" s="3" t="n">
        <f aca="false">N28/B19</f>
        <v>0.189189189189189</v>
      </c>
      <c r="P28" s="0" t="n">
        <v>7</v>
      </c>
      <c r="Q28" s="0" t="n">
        <f aca="false">P28+Q27</f>
        <v>23</v>
      </c>
      <c r="R28" s="3" t="n">
        <f aca="false">Q28/B28</f>
        <v>0.0255555555555556</v>
      </c>
      <c r="S28" s="3" t="n">
        <f aca="false">Q28/B19</f>
        <v>0.103603603603604</v>
      </c>
      <c r="W28" s="0" t="n">
        <v>62</v>
      </c>
      <c r="X28" s="0" t="n">
        <v>62</v>
      </c>
      <c r="Y28" s="3" t="n">
        <f aca="false">X28/B28</f>
        <v>0.0688888888888889</v>
      </c>
      <c r="AC28" s="4"/>
      <c r="AE28" s="4" t="n">
        <f aca="false">IF(_xlfn.FORECAST.ETS(AF28,$B$9:B27,$AF$9:AF27)&gt;0,_xlfn.FORECAST.ETS(AF28,$B$9:B27,$AF$9:AF27),0)</f>
        <v>909.508984980481</v>
      </c>
      <c r="AF28" s="9" t="n">
        <f aca="false">AF27+1</f>
        <v>43921</v>
      </c>
    </row>
    <row r="29" customFormat="false" ht="14.3" hidden="false" customHeight="false" outlineLevel="0" collapsed="false">
      <c r="A29" s="9" t="n">
        <f aca="false">A28+1</f>
        <v>43922</v>
      </c>
      <c r="B29" s="4" t="n">
        <v>1060</v>
      </c>
      <c r="C29" s="10" t="n">
        <f aca="false">B29-B28</f>
        <v>160</v>
      </c>
      <c r="D29" s="10"/>
      <c r="E29" s="2" t="n">
        <f aca="false">C29/B28</f>
        <v>0.177777777777778</v>
      </c>
      <c r="F29" s="13" t="n">
        <f aca="false">AVERAGE(((SUM(C20:C29)-C20)/(SUM(B20:B29)-B20)))</f>
        <v>0.139418944473096</v>
      </c>
      <c r="G29" s="0" t="n">
        <v>4371</v>
      </c>
      <c r="H29" s="11" t="n">
        <f aca="false">G29-G28</f>
        <v>810</v>
      </c>
      <c r="I29" s="12" t="n">
        <f aca="false">C29/H29</f>
        <v>0.197530864197531</v>
      </c>
      <c r="J29" s="13" t="n">
        <f aca="false">AVERAGE(((SUM(C20:C29)-C20)/(SUM(H20:H29)-H20)))</f>
        <v>0.228515074668921</v>
      </c>
      <c r="N29" s="0" t="n">
        <v>42</v>
      </c>
      <c r="O29" s="3" t="n">
        <f aca="false">N29/B20</f>
        <v>0.168674698795181</v>
      </c>
      <c r="P29" s="0" t="n">
        <v>5</v>
      </c>
      <c r="Q29" s="0" t="n">
        <f aca="false">P29+Q28</f>
        <v>28</v>
      </c>
      <c r="R29" s="3" t="n">
        <f aca="false">Q29/B29</f>
        <v>0.0264150943396226</v>
      </c>
      <c r="S29" s="3" t="n">
        <f aca="false">Q29/B20</f>
        <v>0.112449799196787</v>
      </c>
      <c r="W29" s="0" t="n">
        <v>62</v>
      </c>
      <c r="X29" s="0" t="n">
        <v>72</v>
      </c>
      <c r="Y29" s="3" t="n">
        <f aca="false">X29/B29</f>
        <v>0.0679245283018868</v>
      </c>
      <c r="Z29" s="0" t="n">
        <v>648</v>
      </c>
      <c r="AA29" s="3" t="n">
        <f aca="false">(Z29+Q29)/B29</f>
        <v>0.637735849056604</v>
      </c>
      <c r="AC29" s="4" t="n">
        <f aca="false">B29-N29-Q29-Z29</f>
        <v>342</v>
      </c>
      <c r="AD29" s="3" t="n">
        <f aca="false">AC29/B29</f>
        <v>0.322641509433962</v>
      </c>
      <c r="AE29" s="4" t="n">
        <f aca="false">IF(_xlfn.FORECAST.ETS(AF29,$B$9:B28,$AF$9:AF28)&gt;0,_xlfn.FORECAST.ETS(AF29,$B$9:B28,$AF$9:AF28),0)</f>
        <v>1000.67700104059</v>
      </c>
      <c r="AF29" s="9" t="n">
        <f aca="false">AF28+1</f>
        <v>43922</v>
      </c>
    </row>
    <row r="30" customFormat="false" ht="14.3" hidden="false" customHeight="false" outlineLevel="0" collapsed="false">
      <c r="A30" s="9" t="n">
        <f aca="false">A29+1</f>
        <v>43923</v>
      </c>
      <c r="B30" s="4" t="n">
        <v>1171</v>
      </c>
      <c r="C30" s="10" t="n">
        <f aca="false">B30-B29</f>
        <v>111</v>
      </c>
      <c r="D30" s="10" t="n">
        <f aca="false">Z30-P30-Z29</f>
        <v>132</v>
      </c>
      <c r="E30" s="2" t="n">
        <f aca="false">C30/B29</f>
        <v>0.104716981132075</v>
      </c>
      <c r="F30" s="13" t="n">
        <f aca="false">AVERAGE(((SUM(C21:C30)-C21)/(SUM(B21:B30)-B21)))</f>
        <v>0.129842931937173</v>
      </c>
      <c r="G30" s="0" t="n">
        <v>5008</v>
      </c>
      <c r="H30" s="11" t="n">
        <f aca="false">G30-G29</f>
        <v>637</v>
      </c>
      <c r="I30" s="12" t="n">
        <f aca="false">C30/H30</f>
        <v>0.17425431711146</v>
      </c>
      <c r="J30" s="13" t="n">
        <f aca="false">AVERAGE(((SUM(C21:C30)-C21)/(SUM(H21:H30)-H21)))</f>
        <v>0.212121212121212</v>
      </c>
      <c r="N30" s="0" t="n">
        <v>42</v>
      </c>
      <c r="O30" s="3" t="n">
        <f aca="false">N30/B21</f>
        <v>0.138613861386139</v>
      </c>
      <c r="P30" s="0" t="n">
        <v>3</v>
      </c>
      <c r="Q30" s="0" t="n">
        <f aca="false">P30+Q29</f>
        <v>31</v>
      </c>
      <c r="R30" s="3" t="n">
        <f aca="false">Q30/B30</f>
        <v>0.0264730999146029</v>
      </c>
      <c r="S30" s="3" t="n">
        <f aca="false">Q30/B21</f>
        <v>0.102310231023102</v>
      </c>
      <c r="T30" s="0" t="n">
        <v>2</v>
      </c>
      <c r="U30" s="0" t="n">
        <v>1</v>
      </c>
      <c r="V30" s="0" t="n">
        <v>58.7</v>
      </c>
      <c r="W30" s="0" t="n">
        <v>81</v>
      </c>
      <c r="X30" s="0" t="n">
        <v>81</v>
      </c>
      <c r="Y30" s="3" t="n">
        <f aca="false">X30/B30</f>
        <v>0.0691716481639624</v>
      </c>
      <c r="Z30" s="0" t="n">
        <v>783</v>
      </c>
      <c r="AA30" s="3" t="n">
        <f aca="false">(Z30+Q30)/B30</f>
        <v>0.695132365499573</v>
      </c>
      <c r="AC30" s="4" t="n">
        <f aca="false">B30-N30-Q30-Z30</f>
        <v>315</v>
      </c>
      <c r="AD30" s="3" t="n">
        <f aca="false">AC30/B30</f>
        <v>0.269000853970965</v>
      </c>
      <c r="AE30" s="4" t="n">
        <f aca="false">IF(_xlfn.FORECAST.ETS(AF30,$B$9:B29,$AF$9:AF29)&gt;0,_xlfn.FORECAST.ETS(AF30,$B$9:B29,$AF$9:AF29),0)</f>
        <v>1123.5677531449</v>
      </c>
      <c r="AF30" s="9" t="n">
        <f aca="false">AF29+1</f>
        <v>43923</v>
      </c>
    </row>
    <row r="31" customFormat="false" ht="14.3" hidden="false" customHeight="false" outlineLevel="0" collapsed="false">
      <c r="A31" s="9" t="n">
        <f aca="false">A30+1</f>
        <v>43924</v>
      </c>
      <c r="B31" s="4" t="n">
        <v>1476</v>
      </c>
      <c r="C31" s="10" t="n">
        <f aca="false">B31-B30</f>
        <v>305</v>
      </c>
      <c r="D31" s="10" t="n">
        <f aca="false">Z31-P31-Z30</f>
        <v>83</v>
      </c>
      <c r="E31" s="2" t="n">
        <f aca="false">C31/B30</f>
        <v>0.260461144321093</v>
      </c>
      <c r="F31" s="13" t="n">
        <f aca="false">AVERAGE(((SUM(C22:C31)-C22)/(SUM(B22:B31)-B22)))</f>
        <v>0.14041404140414</v>
      </c>
      <c r="G31" s="0" t="n">
        <v>5756</v>
      </c>
      <c r="H31" s="11" t="n">
        <f aca="false">G31-G30</f>
        <v>748</v>
      </c>
      <c r="I31" s="12" t="n">
        <f aca="false">C31/H31</f>
        <v>0.407754010695187</v>
      </c>
      <c r="J31" s="13" t="n">
        <f aca="false">AVERAGE(((SUM(C22:C31)-C22)/(SUM(H22:H31)-H22)))</f>
        <v>0.237649619151251</v>
      </c>
      <c r="N31" s="0" t="n">
        <v>54</v>
      </c>
      <c r="O31" s="3" t="n">
        <f aca="false">N31/B22</f>
        <v>0.140625</v>
      </c>
      <c r="P31" s="0" t="n">
        <v>8</v>
      </c>
      <c r="Q31" s="0" t="n">
        <f aca="false">P31+Q30</f>
        <v>39</v>
      </c>
      <c r="R31" s="3" t="n">
        <f aca="false">Q31/B31</f>
        <v>0.0264227642276423</v>
      </c>
      <c r="S31" s="3" t="n">
        <f aca="false">Q31/B22</f>
        <v>0.1015625</v>
      </c>
      <c r="T31" s="0" t="n">
        <v>6</v>
      </c>
      <c r="U31" s="0" t="n">
        <v>2</v>
      </c>
      <c r="V31" s="0" t="n">
        <v>70.75</v>
      </c>
      <c r="W31" s="0" t="n">
        <v>81</v>
      </c>
      <c r="X31" s="0" t="n">
        <v>81</v>
      </c>
      <c r="Y31" s="3" t="n">
        <f aca="false">X31/B31</f>
        <v>0.0548780487804878</v>
      </c>
      <c r="Z31" s="0" t="n">
        <v>874</v>
      </c>
      <c r="AA31" s="3" t="n">
        <f aca="false">(Z31+Q31)/B31</f>
        <v>0.618563685636856</v>
      </c>
      <c r="AC31" s="4" t="n">
        <f aca="false">B31-N31-Q31-Z31</f>
        <v>509</v>
      </c>
      <c r="AD31" s="3" t="n">
        <f aca="false">AC31/B31</f>
        <v>0.344850948509485</v>
      </c>
      <c r="AE31" s="4" t="n">
        <f aca="false">IF(_xlfn.FORECAST.ETS(AF31,$B$9:B30,$AF$9:AF30)&gt;0,_xlfn.FORECAST.ETS(AF31,$B$9:B30,$AF$9:AF30),0)</f>
        <v>1296.90070845712</v>
      </c>
      <c r="AF31" s="9" t="n">
        <f aca="false">AF30+1</f>
        <v>43924</v>
      </c>
    </row>
    <row r="32" customFormat="false" ht="14.3" hidden="false" customHeight="false" outlineLevel="0" collapsed="false">
      <c r="A32" s="9" t="n">
        <f aca="false">A31+1</f>
        <v>43925</v>
      </c>
      <c r="B32" s="4" t="n">
        <v>1624</v>
      </c>
      <c r="C32" s="10" t="n">
        <f aca="false">B32-B31</f>
        <v>148</v>
      </c>
      <c r="D32" s="10" t="n">
        <f aca="false">Z32-P32-Z31</f>
        <v>170</v>
      </c>
      <c r="E32" s="2" t="n">
        <f aca="false">C32/B31</f>
        <v>0.100271002710027</v>
      </c>
      <c r="F32" s="13" t="n">
        <f aca="false">AVERAGE(((SUM(C23:C32)-C23)/(SUM(B23:B32)-B23)))</f>
        <v>0.130478533094812</v>
      </c>
      <c r="G32" s="0" t="n">
        <v>6401</v>
      </c>
      <c r="H32" s="11" t="n">
        <f aca="false">G32-G31</f>
        <v>645</v>
      </c>
      <c r="I32" s="12" t="n">
        <f aca="false">C32/H32</f>
        <v>0.229457364341085</v>
      </c>
      <c r="J32" s="13" t="n">
        <f aca="false">AVERAGE(((SUM(C23:C32)-C23)/(SUM(H23:H32)-H23)))</f>
        <v>0.235995955510617</v>
      </c>
      <c r="N32" s="0" t="n">
        <v>54</v>
      </c>
      <c r="O32" s="3" t="n">
        <f aca="false">N32/B23</f>
        <v>0.118161925601751</v>
      </c>
      <c r="P32" s="0" t="n">
        <v>5</v>
      </c>
      <c r="Q32" s="0" t="n">
        <f aca="false">P32+Q31</f>
        <v>44</v>
      </c>
      <c r="R32" s="3" t="n">
        <f aca="false">Q32/B32</f>
        <v>0.0270935960591133</v>
      </c>
      <c r="S32" s="3" t="n">
        <f aca="false">Q32/B23</f>
        <v>0.0962800875273523</v>
      </c>
      <c r="T32" s="0" t="n">
        <v>5</v>
      </c>
      <c r="U32" s="0" t="n">
        <v>0</v>
      </c>
      <c r="V32" s="0" t="n">
        <v>63.2</v>
      </c>
      <c r="W32" s="0" t="n">
        <v>89</v>
      </c>
      <c r="X32" s="0" t="n">
        <v>89</v>
      </c>
      <c r="Y32" s="3" t="n">
        <f aca="false">X32/B32</f>
        <v>0.0548029556650246</v>
      </c>
      <c r="Z32" s="0" t="n">
        <v>1049</v>
      </c>
      <c r="AA32" s="3" t="n">
        <f aca="false">(Z32+Q32)/B32</f>
        <v>0.673029556650246</v>
      </c>
      <c r="AB32" s="0" t="n">
        <v>69</v>
      </c>
      <c r="AC32" s="4" t="n">
        <f aca="false">B32-N32-Q32-Z32</f>
        <v>477</v>
      </c>
      <c r="AD32" s="3" t="n">
        <f aca="false">AC32/B32</f>
        <v>0.29371921182266</v>
      </c>
      <c r="AE32" s="4" t="n">
        <f aca="false">IF(_xlfn.FORECAST.ETS(AF32,$B$9:B31,$AF$9:AF31)&gt;0,_xlfn.FORECAST.ETS(AF32,$B$9:B31,$AF$9:AF31),0)</f>
        <v>1740.72504145817</v>
      </c>
      <c r="AF32" s="9" t="n">
        <f aca="false">AF31+1</f>
        <v>43925</v>
      </c>
    </row>
    <row r="33" customFormat="false" ht="14.3" hidden="false" customHeight="false" outlineLevel="0" collapsed="false">
      <c r="A33" s="9" t="n">
        <f aca="false">A32+1</f>
        <v>43926</v>
      </c>
      <c r="B33" s="4" t="n">
        <v>1908</v>
      </c>
      <c r="C33" s="10" t="n">
        <f aca="false">B33-B32</f>
        <v>284</v>
      </c>
      <c r="D33" s="10" t="n">
        <f aca="false">Z33-P33-Z32</f>
        <v>26</v>
      </c>
      <c r="E33" s="2" t="n">
        <f aca="false">C33/B32</f>
        <v>0.17487684729064</v>
      </c>
      <c r="F33" s="13" t="n">
        <f aca="false">AVERAGE(((SUM(C24:C33)-C24)/(SUM(B24:B33)-B24)))</f>
        <v>0.133669120495932</v>
      </c>
      <c r="G33" s="0" t="n">
        <v>7360</v>
      </c>
      <c r="H33" s="11" t="n">
        <f aca="false">G33-G32</f>
        <v>959</v>
      </c>
      <c r="I33" s="12" t="n">
        <f aca="false">C33/H33</f>
        <v>0.29614181438999</v>
      </c>
      <c r="J33" s="13" t="n">
        <f aca="false">AVERAGE(((SUM(C24:C33)-C24)/(SUM(H24:H33)-H24)))</f>
        <v>0.244464127546501</v>
      </c>
      <c r="N33" s="0" t="n">
        <v>54</v>
      </c>
      <c r="O33" s="3" t="n">
        <f aca="false">N33/B24</f>
        <v>0.102272727272727</v>
      </c>
      <c r="P33" s="0" t="n">
        <v>7</v>
      </c>
      <c r="Q33" s="0" t="n">
        <f aca="false">P33+Q32</f>
        <v>51</v>
      </c>
      <c r="R33" s="3" t="n">
        <f aca="false">Q33/B33</f>
        <v>0.0267295597484277</v>
      </c>
      <c r="S33" s="3" t="n">
        <f aca="false">Q33/B24</f>
        <v>0.0965909090909091</v>
      </c>
      <c r="T33" s="0" t="n">
        <v>5</v>
      </c>
      <c r="U33" s="0" t="n">
        <v>2</v>
      </c>
      <c r="W33" s="0" t="n">
        <v>98</v>
      </c>
      <c r="X33" s="0" t="n">
        <v>98</v>
      </c>
      <c r="Y33" s="3" t="n">
        <f aca="false">X33/B33</f>
        <v>0.0513626834381551</v>
      </c>
      <c r="Z33" s="0" t="n">
        <v>1082</v>
      </c>
      <c r="AA33" s="3" t="n">
        <f aca="false">(Z33+Q33)/B33</f>
        <v>0.593815513626834</v>
      </c>
      <c r="AB33" s="0" t="n">
        <v>88</v>
      </c>
      <c r="AC33" s="4" t="n">
        <f aca="false">B33-N33-Q33-Z33</f>
        <v>721</v>
      </c>
      <c r="AD33" s="3" t="n">
        <f aca="false">AC33/B33</f>
        <v>0.377882599580713</v>
      </c>
      <c r="AE33" s="4" t="n">
        <f aca="false">IF(_xlfn.FORECAST.ETS(AF33,$B$9:B32,$AF$9:AF32)&gt;0,_xlfn.FORECAST.ETS(AF33,$B$9:B32,$AF$9:AF32),0)</f>
        <v>1848.15041006604</v>
      </c>
      <c r="AF33" s="9" t="n">
        <f aca="false">AF32+1</f>
        <v>43926</v>
      </c>
    </row>
    <row r="34" customFormat="false" ht="14.3" hidden="false" customHeight="false" outlineLevel="0" collapsed="false">
      <c r="A34" s="9" t="n">
        <f aca="false">A33+1</f>
        <v>43927</v>
      </c>
      <c r="B34" s="4" t="n">
        <v>2200</v>
      </c>
      <c r="C34" s="10" t="n">
        <f aca="false">B34-B33</f>
        <v>292</v>
      </c>
      <c r="D34" s="10" t="n">
        <f aca="false">Z34-P34-Z33</f>
        <v>108</v>
      </c>
      <c r="E34" s="2" t="n">
        <f aca="false">C34/B33</f>
        <v>0.153039832285115</v>
      </c>
      <c r="F34" s="13" t="n">
        <f aca="false">AVERAGE(((SUM(C25:C34)-C25)/(SUM(B25:B34)-B25)))</f>
        <v>0.129877791824694</v>
      </c>
      <c r="G34" s="0" t="n">
        <v>8552</v>
      </c>
      <c r="H34" s="11" t="n">
        <f aca="false">G34-G33</f>
        <v>1192</v>
      </c>
      <c r="I34" s="12" t="n">
        <f aca="false">C34/H34</f>
        <v>0.24496644295302</v>
      </c>
      <c r="J34" s="13" t="n">
        <f aca="false">AVERAGE(((SUM(C25:C34)-C25)/(SUM(H25:H34)-H25)))</f>
        <v>0.238323538509125</v>
      </c>
      <c r="N34" s="0" t="n">
        <v>118</v>
      </c>
      <c r="O34" s="3" t="n">
        <f aca="false">N34/B25</f>
        <v>0.179059180576631</v>
      </c>
      <c r="P34" s="0" t="n">
        <v>7</v>
      </c>
      <c r="Q34" s="0" t="n">
        <f aca="false">P34+Q33</f>
        <v>58</v>
      </c>
      <c r="R34" s="3" t="n">
        <f aca="false">Q34/B34</f>
        <v>0.0263636363636364</v>
      </c>
      <c r="S34" s="3" t="n">
        <f aca="false">Q34/B25</f>
        <v>0.0880121396054628</v>
      </c>
      <c r="T34" s="0" t="n">
        <v>3</v>
      </c>
      <c r="U34" s="0" t="n">
        <v>4</v>
      </c>
      <c r="V34" s="0" t="n">
        <v>64.5</v>
      </c>
      <c r="W34" s="0" t="n">
        <v>101</v>
      </c>
      <c r="X34" s="0" t="n">
        <v>101</v>
      </c>
      <c r="Y34" s="3" t="n">
        <f aca="false">X34/B34</f>
        <v>0.0459090909090909</v>
      </c>
      <c r="Z34" s="0" t="n">
        <v>1197</v>
      </c>
      <c r="AA34" s="3" t="n">
        <f aca="false">(Z34+Q34)/B34</f>
        <v>0.570454545454545</v>
      </c>
      <c r="AC34" s="4" t="n">
        <f aca="false">B34-N34-Q34-Z34</f>
        <v>827</v>
      </c>
      <c r="AD34" s="3" t="n">
        <f aca="false">AC34/B34</f>
        <v>0.375909090909091</v>
      </c>
      <c r="AE34" s="4" t="n">
        <f aca="false">IF(_xlfn.FORECAST.ETS(AF34,$B$9:B33,$AF$9:AF33)&gt;0,_xlfn.FORECAST.ETS(AF34,$B$9:B33,$AF$9:AF33),0)</f>
        <v>2144.46006352488</v>
      </c>
      <c r="AF34" s="9" t="n">
        <f aca="false">AF33+1</f>
        <v>43927</v>
      </c>
    </row>
    <row r="35" customFormat="false" ht="14.3" hidden="false" customHeight="false" outlineLevel="0" collapsed="false">
      <c r="A35" s="9" t="n">
        <f aca="false">A34+1</f>
        <v>43928</v>
      </c>
      <c r="B35" s="4" t="n">
        <v>2447</v>
      </c>
      <c r="C35" s="10" t="n">
        <f aca="false">B35-B34</f>
        <v>247</v>
      </c>
      <c r="D35" s="10" t="n">
        <f aca="false">Z35-P35-Z34</f>
        <v>194</v>
      </c>
      <c r="E35" s="2" t="n">
        <f aca="false">C35/B34</f>
        <v>0.112272727272727</v>
      </c>
      <c r="F35" s="13" t="n">
        <f aca="false">AVERAGE(((SUM(C26:C35)-C26)/(SUM(B26:B35)-B26)))</f>
        <v>0.125709232923145</v>
      </c>
      <c r="G35" s="0" t="n">
        <v>9626</v>
      </c>
      <c r="H35" s="11" t="n">
        <f aca="false">G35-G34</f>
        <v>1074</v>
      </c>
      <c r="I35" s="12" t="n">
        <f aca="false">C35/H35</f>
        <v>0.229981378026071</v>
      </c>
      <c r="J35" s="13" t="n">
        <f aca="false">AVERAGE(((SUM(C26:C35)-C26)/(SUM(H26:H35)-H26)))</f>
        <v>0.238135120044668</v>
      </c>
      <c r="N35" s="0" t="n">
        <v>118</v>
      </c>
      <c r="O35" s="3" t="n">
        <f aca="false">N35/B26</f>
        <v>0.159244264507422</v>
      </c>
      <c r="P35" s="0" t="n">
        <v>3</v>
      </c>
      <c r="Q35" s="0" t="n">
        <f aca="false">P35+Q34</f>
        <v>61</v>
      </c>
      <c r="R35" s="3" t="n">
        <f aca="false">Q35/B35</f>
        <v>0.024928483857785</v>
      </c>
      <c r="S35" s="3" t="n">
        <f aca="false">Q35/B26</f>
        <v>0.0823211875843455</v>
      </c>
      <c r="T35" s="0" t="n">
        <v>2</v>
      </c>
      <c r="U35" s="0" t="n">
        <v>1</v>
      </c>
      <c r="V35" s="0" t="n">
        <v>62.66</v>
      </c>
      <c r="W35" s="0" t="n">
        <v>109</v>
      </c>
      <c r="X35" s="0" t="n">
        <v>109</v>
      </c>
      <c r="Y35" s="3" t="n">
        <f aca="false">X35/B35</f>
        <v>0.0445443400081733</v>
      </c>
      <c r="Z35" s="0" t="n">
        <v>1394</v>
      </c>
      <c r="AA35" s="3" t="n">
        <f aca="false">(Z35+Q35)/B35</f>
        <v>0.594605639558643</v>
      </c>
      <c r="AC35" s="4" t="n">
        <f aca="false">B35-N35-Q35-Z35</f>
        <v>874</v>
      </c>
      <c r="AD35" s="3" t="n">
        <f aca="false">AC35/B35</f>
        <v>0.357172047404986</v>
      </c>
      <c r="AE35" s="4" t="n">
        <f aca="false">IF(_xlfn.FORECAST.ETS(AF35,$B$9:B34,$AF$9:AF34)&gt;0,_xlfn.FORECAST.ETS(AF35,$B$9:B34,$AF$9:AF34),0)</f>
        <v>2461.77676628909</v>
      </c>
      <c r="AF35" s="9" t="n">
        <f aca="false">AF34+1</f>
        <v>43928</v>
      </c>
    </row>
    <row r="36" customFormat="false" ht="14.3" hidden="false" customHeight="false" outlineLevel="0" collapsed="false">
      <c r="A36" s="9" t="n">
        <f aca="false">A35+1</f>
        <v>43929</v>
      </c>
      <c r="B36" s="4" t="n">
        <v>2666</v>
      </c>
      <c r="C36" s="10" t="n">
        <f aca="false">B36-B35</f>
        <v>219</v>
      </c>
      <c r="D36" s="10" t="n">
        <f aca="false">Z36-P36-Z35</f>
        <v>307</v>
      </c>
      <c r="E36" s="2" t="n">
        <f aca="false">C36/B35</f>
        <v>0.0894973436861463</v>
      </c>
      <c r="F36" s="13" t="n">
        <f aca="false">AVERAGE(((SUM(C27:C36)-C27)/(SUM(B27:B36)-B27)))</f>
        <v>0.121731814651825</v>
      </c>
      <c r="G36" s="0" t="n">
        <v>10761</v>
      </c>
      <c r="H36" s="11" t="n">
        <f aca="false">G36-G35</f>
        <v>1135</v>
      </c>
      <c r="I36" s="12" t="n">
        <f aca="false">C36/H36</f>
        <v>0.19295154185022</v>
      </c>
      <c r="J36" s="13" t="n">
        <f aca="false">AVERAGE(((SUM(C27:C36)-C27)/(SUM(H27:H36)-H27)))</f>
        <v>0.245017584994138</v>
      </c>
      <c r="N36" s="0" t="n">
        <v>118</v>
      </c>
      <c r="O36" s="3" t="n">
        <f aca="false">N36/B27</f>
        <v>0.15031847133758</v>
      </c>
      <c r="P36" s="0" t="n">
        <v>4</v>
      </c>
      <c r="Q36" s="0" t="n">
        <f aca="false">P36+Q35</f>
        <v>65</v>
      </c>
      <c r="R36" s="3" t="n">
        <f aca="false">Q36/B36</f>
        <v>0.0243810952738185</v>
      </c>
      <c r="S36" s="3" t="n">
        <f aca="false">Q36/B27</f>
        <v>0.0828025477707006</v>
      </c>
      <c r="T36" s="0" t="n">
        <v>4</v>
      </c>
      <c r="U36" s="0" t="n">
        <v>0</v>
      </c>
      <c r="V36" s="0" t="n">
        <v>62</v>
      </c>
      <c r="W36" s="0" t="n">
        <v>112</v>
      </c>
      <c r="X36" s="0" t="n">
        <v>112</v>
      </c>
      <c r="Y36" s="3" t="n">
        <f aca="false">X36/B36</f>
        <v>0.0420105026256564</v>
      </c>
      <c r="Z36" s="0" t="n">
        <v>1705</v>
      </c>
      <c r="AA36" s="3" t="n">
        <f aca="false">(Z36+Q36)/B36</f>
        <v>0.663915978994749</v>
      </c>
      <c r="AC36" s="4" t="n">
        <f aca="false">B36-N36-Q36-Z36</f>
        <v>778</v>
      </c>
      <c r="AD36" s="3" t="n">
        <f aca="false">AC36/B36</f>
        <v>0.291822955738935</v>
      </c>
      <c r="AE36" s="4" t="n">
        <f aca="false">IF(_xlfn.FORECAST.ETS(AF36,$B$9:B35,$AF$9:AF35)&gt;0,_xlfn.FORECAST.ETS(AF36,$B$9:B35,$AF$9:AF35),0)</f>
        <v>2698.4810752979</v>
      </c>
      <c r="AF36" s="9" t="n">
        <f aca="false">AF35+1</f>
        <v>43929</v>
      </c>
    </row>
    <row r="37" customFormat="false" ht="14.3" hidden="false" customHeight="false" outlineLevel="0" collapsed="false">
      <c r="A37" s="9" t="n">
        <f aca="false">A36+1</f>
        <v>43930</v>
      </c>
      <c r="B37" s="4" t="n">
        <v>2867</v>
      </c>
      <c r="C37" s="10" t="n">
        <f aca="false">B37-B36</f>
        <v>201</v>
      </c>
      <c r="D37" s="10" t="n">
        <f aca="false">Z37-P37-Z36</f>
        <v>201</v>
      </c>
      <c r="E37" s="2" t="n">
        <f aca="false">C37/B36</f>
        <v>0.0753938484621155</v>
      </c>
      <c r="F37" s="13" t="n">
        <f aca="false">AVERAGE(((SUM(C28:C37)-C28)/(SUM(B28:B37)-B28)))</f>
        <v>0.112922670646995</v>
      </c>
      <c r="G37" s="0" t="n">
        <v>12347</v>
      </c>
      <c r="H37" s="11" t="n">
        <f aca="false">G37-G36</f>
        <v>1586</v>
      </c>
      <c r="I37" s="12" t="n">
        <f aca="false">C37/H37</f>
        <v>0.126733921815889</v>
      </c>
      <c r="J37" s="13" t="n">
        <f aca="false">AVERAGE(((SUM(C28:C37)-C28)/(SUM(H28:H37)-H28)))</f>
        <v>0.223878898247211</v>
      </c>
      <c r="N37" s="0" t="n">
        <v>118</v>
      </c>
      <c r="O37" s="3" t="n">
        <f aca="false">N37/B28</f>
        <v>0.131111111111111</v>
      </c>
      <c r="P37" s="0" t="n">
        <v>1</v>
      </c>
      <c r="Q37" s="0" t="n">
        <f aca="false">P37+Q36</f>
        <v>66</v>
      </c>
      <c r="R37" s="3" t="n">
        <f aca="false">Q37/B37</f>
        <v>0.0230205790024416</v>
      </c>
      <c r="S37" s="3" t="n">
        <f aca="false">Q37/B28</f>
        <v>0.0733333333333333</v>
      </c>
      <c r="T37" s="0" t="n">
        <v>1</v>
      </c>
      <c r="U37" s="0" t="n">
        <v>0</v>
      </c>
      <c r="V37" s="0" t="n">
        <v>64.3</v>
      </c>
      <c r="W37" s="0" t="n">
        <v>127</v>
      </c>
      <c r="X37" s="0" t="n">
        <v>127</v>
      </c>
      <c r="Y37" s="3" t="n">
        <f aca="false">X37/B37</f>
        <v>0.0442971747471224</v>
      </c>
      <c r="Z37" s="0" t="n">
        <v>1907</v>
      </c>
      <c r="AA37" s="3" t="n">
        <f aca="false">(Z37+Q37)/B37</f>
        <v>0.688175793512382</v>
      </c>
      <c r="AC37" s="4" t="n">
        <f aca="false">B37-N37-Q37-Z37</f>
        <v>776</v>
      </c>
      <c r="AD37" s="3" t="n">
        <f aca="false">AC37/B37</f>
        <v>0.270666201604465</v>
      </c>
      <c r="AE37" s="4" t="n">
        <f aca="false">IF(_xlfn.FORECAST.ETS(AF37,$B$9:B36,$AF$9:AF36)&gt;0,_xlfn.FORECAST.ETS(AF37,$B$9:B36,$AF$9:AF36),0)</f>
        <v>2797.47782171027</v>
      </c>
      <c r="AF37" s="9" t="n">
        <f aca="false">AF36+1</f>
        <v>43930</v>
      </c>
    </row>
    <row r="38" customFormat="false" ht="14.3" hidden="false" customHeight="false" outlineLevel="0" collapsed="false">
      <c r="A38" s="9" t="n">
        <f aca="false">A37+1</f>
        <v>43931</v>
      </c>
      <c r="B38" s="4" t="n">
        <v>3105</v>
      </c>
      <c r="C38" s="10" t="n">
        <f aca="false">B38-B37</f>
        <v>238</v>
      </c>
      <c r="D38" s="10" t="n">
        <f aca="false">Z38-P38-Z37</f>
        <v>524</v>
      </c>
      <c r="E38" s="2" t="n">
        <f aca="false">C38/B37</f>
        <v>0.0830136030694105</v>
      </c>
      <c r="F38" s="13" t="n">
        <f aca="false">AVERAGE(((SUM(C29:C38)-C29)/(SUM(B29:B38)-B29)))</f>
        <v>0.10506576243321</v>
      </c>
      <c r="G38" s="0" t="n">
        <v>14240</v>
      </c>
      <c r="H38" s="11" t="n">
        <f aca="false">G38-G37</f>
        <v>1893</v>
      </c>
      <c r="I38" s="12" t="n">
        <f aca="false">C38/H38</f>
        <v>0.125726360274696</v>
      </c>
      <c r="J38" s="13" t="n">
        <f aca="false">AVERAGE(((SUM(C29:C38)-C29)/(SUM(H29:H38)-H29)))</f>
        <v>0.207214510082075</v>
      </c>
      <c r="N38" s="0" t="n">
        <v>118</v>
      </c>
      <c r="O38" s="3" t="n">
        <f aca="false">N38/B29</f>
        <v>0.111320754716981</v>
      </c>
      <c r="P38" s="0" t="n">
        <v>5</v>
      </c>
      <c r="Q38" s="0" t="n">
        <f aca="false">P38+Q37</f>
        <v>71</v>
      </c>
      <c r="R38" s="3" t="n">
        <f aca="false">Q38/B38</f>
        <v>0.022866344605475</v>
      </c>
      <c r="S38" s="3" t="n">
        <f aca="false">Q38/B29</f>
        <v>0.0669811320754717</v>
      </c>
      <c r="T38" s="0" t="n">
        <v>4</v>
      </c>
      <c r="U38" s="0" t="n">
        <v>1</v>
      </c>
      <c r="V38" s="0" t="n">
        <v>71</v>
      </c>
      <c r="W38" s="0" t="n">
        <v>136</v>
      </c>
      <c r="X38" s="0" t="n">
        <v>136</v>
      </c>
      <c r="Y38" s="3" t="n">
        <f aca="false">X38/B38</f>
        <v>0.0438003220611916</v>
      </c>
      <c r="Z38" s="0" t="n">
        <v>2436</v>
      </c>
      <c r="AA38" s="3" t="n">
        <f aca="false">(Z38+Q38)/B38</f>
        <v>0.807407407407407</v>
      </c>
      <c r="AC38" s="4" t="n">
        <f aca="false">B38-N38-Q38-Z38</f>
        <v>480</v>
      </c>
      <c r="AD38" s="3" t="n">
        <f aca="false">AC38/B38</f>
        <v>0.154589371980676</v>
      </c>
      <c r="AE38" s="4" t="n">
        <f aca="false">IF(_xlfn.FORECAST.ETS(AF38,$B$9:B37,$AF$9:AF37)&gt;0,_xlfn.FORECAST.ETS(AF38,$B$9:B37,$AF$9:AF37),0)</f>
        <v>3106.50595459175</v>
      </c>
      <c r="AF38" s="9" t="n">
        <f aca="false">AF37+1</f>
        <v>43931</v>
      </c>
    </row>
    <row r="39" customFormat="false" ht="14.3" hidden="false" customHeight="false" outlineLevel="0" collapsed="false">
      <c r="A39" s="9" t="n">
        <f aca="false">A38+1</f>
        <v>43932</v>
      </c>
      <c r="B39" s="4" t="n">
        <v>3380</v>
      </c>
      <c r="C39" s="10" t="n">
        <f aca="false">B39-B38</f>
        <v>275</v>
      </c>
      <c r="D39" s="10"/>
      <c r="E39" s="2" t="n">
        <f aca="false">C39/B38</f>
        <v>0.0885668276972625</v>
      </c>
      <c r="F39" s="13" t="n">
        <f aca="false">AVERAGE(((SUM(C30:C39)-C30)/(SUM(B30:B39)-B30)))</f>
        <v>0.101924052969132</v>
      </c>
      <c r="G39" s="0" t="n">
        <v>16399</v>
      </c>
      <c r="H39" s="11" t="n">
        <f aca="false">G39-G38</f>
        <v>2159</v>
      </c>
      <c r="I39" s="12" t="n">
        <f aca="false">C39/H39</f>
        <v>0.127373784159333</v>
      </c>
      <c r="J39" s="13" t="n">
        <f aca="false">AVERAGE(((SUM(C30:C39)-C30)/(SUM(H30:H39)-H30)))</f>
        <v>0.193925028531297</v>
      </c>
      <c r="N39" s="0" t="n">
        <v>400</v>
      </c>
      <c r="O39" s="3" t="n">
        <f aca="false">N39/B30</f>
        <v>0.341588385994876</v>
      </c>
      <c r="P39" s="0" t="n">
        <v>3</v>
      </c>
      <c r="Q39" s="0" t="n">
        <f aca="false">P39+Q38</f>
        <v>74</v>
      </c>
      <c r="R39" s="3" t="n">
        <f aca="false">Q39/B39</f>
        <v>0.0218934911242604</v>
      </c>
      <c r="S39" s="3" t="n">
        <f aca="false">Q39/B30</f>
        <v>0.0631938514090521</v>
      </c>
      <c r="AE39" s="4" t="n">
        <f aca="false">IF(_xlfn.FORECAST.ETS(AF39,$B$9:B38,$AF$9:AF38)&gt;0,_xlfn.FORECAST.ETS(AF39,$B$9:B38,$AF$9:AF38),0)</f>
        <v>3405.64233560805</v>
      </c>
      <c r="AF39" s="9" t="n">
        <f aca="false">AF38+1</f>
        <v>43932</v>
      </c>
    </row>
    <row r="40" customFormat="false" ht="14.3" hidden="false" customHeight="false" outlineLevel="0" collapsed="false">
      <c r="A40" s="9" t="n">
        <f aca="false">A39+1</f>
        <v>43933</v>
      </c>
      <c r="B40" s="4" t="n">
        <v>3630</v>
      </c>
      <c r="C40" s="10" t="n">
        <f aca="false">B40-B39</f>
        <v>250</v>
      </c>
      <c r="D40" s="10"/>
      <c r="E40" s="2" t="n">
        <f aca="false">C40/B39</f>
        <v>0.0739644970414201</v>
      </c>
      <c r="F40" s="13" t="n">
        <f aca="false">AVERAGE(((SUM(C31:C40)-C31)/(SUM(B31:B40)-B31)))</f>
        <v>0.0904016451924288</v>
      </c>
      <c r="G40" s="0" t="n">
        <v>18312</v>
      </c>
      <c r="H40" s="11" t="n">
        <f aca="false">G40-G39</f>
        <v>1913</v>
      </c>
      <c r="I40" s="12" t="n">
        <f aca="false">C40/H40</f>
        <v>0.130684788290643</v>
      </c>
      <c r="J40" s="13" t="n">
        <f aca="false">AVERAGE(((SUM(C31:C40)-C31)/(SUM(H31:H40)-H31)))</f>
        <v>0.171551449506212</v>
      </c>
      <c r="N40" s="0" t="n">
        <v>400</v>
      </c>
      <c r="O40" s="3" t="n">
        <f aca="false">N40/B31</f>
        <v>0.2710027100271</v>
      </c>
      <c r="P40" s="0" t="n">
        <v>6</v>
      </c>
      <c r="Q40" s="0" t="n">
        <f aca="false">P40+Q39</f>
        <v>80</v>
      </c>
      <c r="R40" s="3" t="n">
        <f aca="false">Q40/B40</f>
        <v>0.0220385674931129</v>
      </c>
      <c r="S40" s="3" t="n">
        <f aca="false">Q40/B31</f>
        <v>0.0542005420054201</v>
      </c>
      <c r="W40" s="0" t="n">
        <v>146</v>
      </c>
      <c r="X40" s="0" t="n">
        <v>146</v>
      </c>
      <c r="Y40" s="3" t="n">
        <f aca="false">X40/B40</f>
        <v>0.0402203856749311</v>
      </c>
      <c r="AE40" s="4" t="n">
        <f aca="false">IF(_xlfn.FORECAST.ETS(AF40,$B$9:B39,$AF$9:AF39)&gt;0,_xlfn.FORECAST.ETS(AF40,$B$9:B39,$AF$9:AF39),0)</f>
        <v>3649.32036440985</v>
      </c>
      <c r="AF40" s="9" t="n">
        <f aca="false">AF39+1</f>
        <v>43933</v>
      </c>
    </row>
    <row r="41" customFormat="false" ht="14.3" hidden="false" customHeight="false" outlineLevel="0" collapsed="false">
      <c r="A41" s="9" t="n">
        <f aca="false">A40+1</f>
        <v>43934</v>
      </c>
      <c r="B41" s="4" t="n">
        <v>4054</v>
      </c>
      <c r="C41" s="10" t="n">
        <f aca="false">B41-B40</f>
        <v>424</v>
      </c>
      <c r="D41" s="10" t="n">
        <f aca="false">Z41-P41-Z40</f>
        <v>2885</v>
      </c>
      <c r="E41" s="2" t="n">
        <f aca="false">C41/B40</f>
        <v>0.116804407713499</v>
      </c>
      <c r="F41" s="13" t="n">
        <f aca="false">AVERAGE(((SUM(C32:C41)-C32)/(SUM(B32:B41)-B32)))</f>
        <v>0.092546749438245</v>
      </c>
      <c r="G41" s="0" t="n">
        <v>20958</v>
      </c>
      <c r="H41" s="11" t="n">
        <f aca="false">G41-G40</f>
        <v>2646</v>
      </c>
      <c r="I41" s="12" t="n">
        <f aca="false">C41/H41</f>
        <v>0.160241874527589</v>
      </c>
      <c r="J41" s="13" t="n">
        <f aca="false">AVERAGE(((SUM(C32:C41)-C32)/(SUM(H32:H41)-H32)))</f>
        <v>0.166929999313045</v>
      </c>
      <c r="N41" s="0" t="n">
        <v>400</v>
      </c>
      <c r="O41" s="3" t="n">
        <f aca="false">N41/B32</f>
        <v>0.246305418719212</v>
      </c>
      <c r="P41" s="0" t="n">
        <v>5</v>
      </c>
      <c r="Q41" s="0" t="n">
        <f aca="false">P41+Q40</f>
        <v>85</v>
      </c>
      <c r="R41" s="3" t="n">
        <f aca="false">Q41/B41</f>
        <v>0.0209669462259497</v>
      </c>
      <c r="S41" s="3" t="n">
        <f aca="false">Q41/B32</f>
        <v>0.0523399014778325</v>
      </c>
      <c r="V41" s="0" t="n">
        <v>63.49</v>
      </c>
      <c r="W41" s="0" t="n">
        <v>138</v>
      </c>
      <c r="X41" s="0" t="n">
        <v>138</v>
      </c>
      <c r="Y41" s="3" t="n">
        <f aca="false">X41/B41</f>
        <v>0.0340404538727183</v>
      </c>
      <c r="Z41" s="0" t="n">
        <v>2890</v>
      </c>
      <c r="AA41" s="3" t="n">
        <f aca="false">(Z41+Q41)/B41</f>
        <v>0.733843117908239</v>
      </c>
      <c r="AC41" s="4" t="n">
        <f aca="false">B41-N41-Q41-Z41</f>
        <v>679</v>
      </c>
      <c r="AD41" s="3" t="n">
        <f aca="false">AC41/B41</f>
        <v>0.167488899851998</v>
      </c>
      <c r="AE41" s="4" t="n">
        <f aca="false">IF(_xlfn.FORECAST.ETS(AF41,$B$9:B40,$AF$9:AF40)&gt;0,_xlfn.FORECAST.ETS(AF41,$B$9:B40,$AF$9:AF40),0)</f>
        <v>3942.48082062695</v>
      </c>
      <c r="AF41" s="9" t="n">
        <f aca="false">AF40+1</f>
        <v>43934</v>
      </c>
    </row>
    <row r="42" customFormat="false" ht="13.8" hidden="false" customHeight="false" outlineLevel="0" collapsed="false">
      <c r="A42" s="9" t="n">
        <f aca="false">A41+1</f>
        <v>43935</v>
      </c>
      <c r="B42" s="4" t="n">
        <v>4465</v>
      </c>
      <c r="C42" s="10" t="n">
        <f aca="false">B42-B41</f>
        <v>411</v>
      </c>
      <c r="D42" s="10" t="n">
        <f aca="false">Z42-P42-Z41</f>
        <v>107</v>
      </c>
      <c r="E42" s="2" t="n">
        <f aca="false">C42/B41</f>
        <v>0.101381351751357</v>
      </c>
      <c r="F42" s="13" t="n">
        <f aca="false">AVERAGE(((SUM(C33:C42)-C33)/(SUM(B33:B42)-B33)))</f>
        <v>0.0887415839522454</v>
      </c>
      <c r="G42" s="0" t="n">
        <v>23398</v>
      </c>
      <c r="H42" s="11" t="n">
        <f aca="false">G42-G41</f>
        <v>2440</v>
      </c>
      <c r="I42" s="12" t="n">
        <f aca="false">C42/H42</f>
        <v>0.16844262295082</v>
      </c>
      <c r="J42" s="13" t="n">
        <f aca="false">AVERAGE(((SUM(C33:C42)-C33)/(SUM(H33:H42)-H33)))</f>
        <v>0.15943384461903</v>
      </c>
      <c r="N42" s="0" t="n">
        <v>400</v>
      </c>
      <c r="O42" s="3" t="n">
        <f aca="false">N42/B33</f>
        <v>0.209643605870021</v>
      </c>
      <c r="P42" s="0" t="n">
        <v>9</v>
      </c>
      <c r="Q42" s="0" t="n">
        <f aca="false">P42+Q41</f>
        <v>94</v>
      </c>
      <c r="R42" s="3" t="n">
        <f aca="false">Q42/B42</f>
        <v>0.0210526315789474</v>
      </c>
      <c r="S42" s="3" t="n">
        <f aca="false">Q42/B33</f>
        <v>0.0492662473794549</v>
      </c>
      <c r="T42" s="0" t="n">
        <v>7</v>
      </c>
      <c r="U42" s="0" t="n">
        <v>2</v>
      </c>
      <c r="V42" s="0" t="n">
        <v>69</v>
      </c>
      <c r="W42" s="0" t="n">
        <v>131</v>
      </c>
      <c r="X42" s="0" t="n">
        <v>131</v>
      </c>
      <c r="Y42" s="3" t="n">
        <f aca="false">X42/B42</f>
        <v>0.0293393057110862</v>
      </c>
      <c r="Z42" s="0" t="n">
        <v>3006</v>
      </c>
      <c r="AA42" s="3" t="n">
        <f aca="false">(Z42+Q42)/B42</f>
        <v>0.694288913773796</v>
      </c>
      <c r="AC42" s="4" t="n">
        <f aca="false">B42-N42-Q42-Z42</f>
        <v>965</v>
      </c>
      <c r="AD42" s="3" t="n">
        <f aca="false">AC42/B42</f>
        <v>0.216125419932811</v>
      </c>
      <c r="AE42" s="4" t="n">
        <f aca="false">IF(_xlfn.FORECAST.ETS(AF42,$B$9:B41,$AF$9:AF41)&gt;0,_xlfn.FORECAST.ETS(AF42,$B$9:B41,$AF$9:AF41),0)</f>
        <v>4398.68831546751</v>
      </c>
      <c r="AF42" s="9" t="n">
        <f aca="false">AF41+1</f>
        <v>43935</v>
      </c>
    </row>
    <row r="43" customFormat="false" ht="13.8" hidden="false" customHeight="false" outlineLevel="0" collapsed="false">
      <c r="A43" s="9" t="n">
        <f aca="false">A42+1</f>
        <v>43936</v>
      </c>
      <c r="B43" s="0" t="n">
        <f aca="false">B42+C43</f>
        <v>4873</v>
      </c>
      <c r="C43" s="14" t="n">
        <v>408</v>
      </c>
      <c r="D43" s="10" t="n">
        <f aca="false">Z43-P43-Z42</f>
        <v>234</v>
      </c>
      <c r="E43" s="2" t="n">
        <f aca="false">C43/B42</f>
        <v>0.0913773796192609</v>
      </c>
      <c r="F43" s="13" t="n">
        <f aca="false">AVERAGE(((SUM(C34:C43)-C34)/(SUM(B34:B43)-B34)))</f>
        <v>0.0848921777241401</v>
      </c>
      <c r="G43" s="0" t="n">
        <v>26278</v>
      </c>
      <c r="H43" s="11" t="n">
        <f aca="false">G43-G42</f>
        <v>2880</v>
      </c>
      <c r="I43" s="12" t="n">
        <f aca="false">C43/H43</f>
        <v>0.141666666666667</v>
      </c>
      <c r="J43" s="13" t="n">
        <f aca="false">AVERAGE(((SUM(C34:C43)-C34)/(SUM(H34:H43)-H34)))</f>
        <v>0.150795441724021</v>
      </c>
      <c r="N43" s="0" t="n">
        <v>400</v>
      </c>
      <c r="O43" s="3" t="n">
        <f aca="false">N43/B34</f>
        <v>0.181818181818182</v>
      </c>
      <c r="P43" s="0" t="n">
        <v>5</v>
      </c>
      <c r="Q43" s="0" t="n">
        <f aca="false">P43+Q42</f>
        <v>99</v>
      </c>
      <c r="R43" s="3" t="n">
        <f aca="false">Q43/B43</f>
        <v>0.0203160270880361</v>
      </c>
      <c r="S43" s="3" t="n">
        <f aca="false">Q43/B34</f>
        <v>0.045</v>
      </c>
      <c r="T43" s="0" t="n">
        <v>2</v>
      </c>
      <c r="U43" s="0" t="n">
        <v>3</v>
      </c>
      <c r="V43" s="0" t="n">
        <v>69</v>
      </c>
      <c r="W43" s="0" t="n">
        <v>128</v>
      </c>
      <c r="X43" s="0" t="n">
        <v>128</v>
      </c>
      <c r="Y43" s="3" t="n">
        <f aca="false">X43/B43</f>
        <v>0.0262671865380669</v>
      </c>
      <c r="Z43" s="0" t="n">
        <v>3245</v>
      </c>
      <c r="AA43" s="3" t="n">
        <f aca="false">(Z43+Q43)/B43</f>
        <v>0.686230248306998</v>
      </c>
      <c r="AC43" s="4" t="n">
        <f aca="false">B43-N43-Q43-Z43</f>
        <v>1129</v>
      </c>
      <c r="AD43" s="3" t="n">
        <f aca="false">AC43/B43</f>
        <v>0.231684793761543</v>
      </c>
      <c r="AE43" s="4" t="n">
        <f aca="false">IF(_xlfn.FORECAST.ETS(AF43,$B$9:B42,$AF$9:AF42)&gt;0,_xlfn.FORECAST.ETS(AF43,$B$9:B42,$AF$9:AF42),0)</f>
        <v>4818.77873460055</v>
      </c>
      <c r="AF43" s="9" t="n">
        <f aca="false">AF42+1</f>
        <v>43936</v>
      </c>
    </row>
    <row r="44" customFormat="false" ht="14.3" hidden="false" customHeight="false" outlineLevel="0" collapsed="false">
      <c r="A44" s="9"/>
      <c r="H44" s="11"/>
      <c r="AE44" s="4" t="n">
        <f aca="false">IF(_xlfn.FORECAST.ETS(AF44,$B$9:B43,$AF$9:AF43)&gt;0,_xlfn.FORECAST.ETS(AF44,$B$9:B43,$AF$9:AF43),0)</f>
        <v>5300.64369731053</v>
      </c>
      <c r="AF44" s="9" t="n">
        <f aca="false">AF43+1</f>
        <v>43937</v>
      </c>
    </row>
    <row r="45" customFormat="false" ht="13.8" hidden="false" customHeight="false" outlineLevel="0" collapsed="false">
      <c r="A45" s="9"/>
      <c r="H45" s="11"/>
      <c r="AE45" s="4" t="e">
        <f aca="false">IF(_xlfn.FORECAST.ETS(AF45,$B$9:B44,$AF$9:AF44)&gt;0,_xlfn.FORECAST.ETS(AF45,$B$9:B44,$AF$9:AF44),0)</f>
        <v>#VALUE!</v>
      </c>
      <c r="AF45" s="9" t="n">
        <f aca="false">AF44+1</f>
        <v>43938</v>
      </c>
    </row>
    <row r="46" customFormat="false" ht="14.3" hidden="false" customHeight="false" outlineLevel="0" collapsed="false">
      <c r="A46" s="9"/>
      <c r="H46" s="11"/>
      <c r="AE46" s="4" t="e">
        <f aca="false">IF(_xlfn.FORECAST.ETS(AF46,$B$9:B45,$AF$9:AF45)&gt;0,_xlfn.FORECAST.ETS(AF46,$B$9:B45,$AF$9:AF45),0)</f>
        <v>#VALUE!</v>
      </c>
      <c r="AF46" s="9" t="n">
        <f aca="false">AF45+1</f>
        <v>43939</v>
      </c>
    </row>
    <row r="47" customFormat="false" ht="14.3" hidden="false" customHeight="false" outlineLevel="0" collapsed="false">
      <c r="A47" s="9"/>
      <c r="H47" s="11"/>
      <c r="AE47" s="4" t="e">
        <f aca="false">IF(_xlfn.FORECAST.ETS(AF47,$B$9:B46,$AF$9:AF46)&gt;0,_xlfn.FORECAST.ETS(AF47,$B$9:B46,$AF$9:AF46),0)</f>
        <v>#VALUE!</v>
      </c>
      <c r="AF47" s="9" t="n">
        <f aca="false">AF46+1</f>
        <v>43940</v>
      </c>
    </row>
    <row r="48" customFormat="false" ht="14.3" hidden="false" customHeight="false" outlineLevel="0" collapsed="false">
      <c r="A48" s="9"/>
      <c r="H48" s="11"/>
      <c r="AE48" s="4" t="e">
        <f aca="false">IF(_xlfn.FORECAST.ETS(AF48,$B$9:B47,$AF$9:AF47)&gt;0,_xlfn.FORECAST.ETS(AF48,$B$9:B47,$AF$9:AF47),0)</f>
        <v>#VALUE!</v>
      </c>
      <c r="AF48" s="9" t="n">
        <f aca="false">AF47+1</f>
        <v>43941</v>
      </c>
    </row>
    <row r="49" customFormat="false" ht="14.3" hidden="false" customHeight="false" outlineLevel="0" collapsed="false">
      <c r="A49" s="9"/>
      <c r="H49" s="11"/>
      <c r="AE49" s="4" t="e">
        <f aca="false">IF(_xlfn.FORECAST.ETS(AF49,$B$9:B48,$AF$9:AF48)&gt;0,_xlfn.FORECAST.ETS(AF49,$B$9:B48,$AF$9:AF48),0)</f>
        <v>#VALUE!</v>
      </c>
      <c r="AF49" s="9" t="n">
        <f aca="false">AF48+1</f>
        <v>43942</v>
      </c>
    </row>
    <row r="50" customFormat="false" ht="14.3" hidden="false" customHeight="false" outlineLevel="0" collapsed="false">
      <c r="A50" s="9"/>
      <c r="H50" s="11"/>
      <c r="AE50" s="4" t="e">
        <f aca="false">IF(_xlfn.FORECAST.ETS(AF50,$B$9:B49,$AF$9:AF49)&gt;0,_xlfn.FORECAST.ETS(AF50,$B$9:B49,$AF$9:AF49),0)</f>
        <v>#VALUE!</v>
      </c>
      <c r="AF50" s="9" t="n">
        <f aca="false">AF49+1</f>
        <v>43943</v>
      </c>
    </row>
    <row r="51" customFormat="false" ht="14.3" hidden="false" customHeight="false" outlineLevel="0" collapsed="false">
      <c r="A51" s="9"/>
      <c r="H51" s="11"/>
      <c r="AE51" s="4" t="e">
        <f aca="false">IF(_xlfn.FORECAST.ETS(AF51,$B$9:B50,$AF$9:AF50)&gt;0,_xlfn.FORECAST.ETS(AF51,$B$9:B50,$AF$9:AF50),0)</f>
        <v>#VALUE!</v>
      </c>
      <c r="AF51" s="9" t="n">
        <f aca="false">AF50+1</f>
        <v>43944</v>
      </c>
    </row>
    <row r="52" customFormat="false" ht="14.3" hidden="false" customHeight="false" outlineLevel="0" collapsed="false">
      <c r="A52" s="9"/>
      <c r="H52" s="11"/>
      <c r="AE52" s="4" t="e">
        <f aca="false">IF(_xlfn.FORECAST.ETS(AF52,$B$9:B51,$AF$9:AF51)&gt;0,_xlfn.FORECAST.ETS(AF52,$B$9:B51,$AF$9:AF51),0)</f>
        <v>#VALUE!</v>
      </c>
      <c r="AF52" s="9" t="n">
        <f aca="false">AF51+1</f>
        <v>43945</v>
      </c>
    </row>
    <row r="53" customFormat="false" ht="14.3" hidden="false" customHeight="false" outlineLevel="0" collapsed="false">
      <c r="A53" s="9"/>
      <c r="H53" s="11"/>
      <c r="AE53" s="4" t="e">
        <f aca="false">IF(_xlfn.FORECAST.ETS(AF53,$B$9:B52,$AF$9:AF52)&gt;0,_xlfn.FORECAST.ETS(AF53,$B$9:B52,$AF$9:AF52),0)</f>
        <v>#VALUE!</v>
      </c>
      <c r="AF53" s="9" t="n">
        <f aca="false">AF52+1</f>
        <v>43946</v>
      </c>
    </row>
    <row r="54" customFormat="false" ht="14.3" hidden="false" customHeight="false" outlineLevel="0" collapsed="false">
      <c r="A54" s="9"/>
      <c r="H54" s="11"/>
      <c r="AE54" s="4" t="e">
        <f aca="false">IF(_xlfn.FORECAST.ETS(AF54,$B$9:B53,$AF$9:AF53)&gt;0,_xlfn.FORECAST.ETS(AF54,$B$9:B53,$AF$9:AF53),0)</f>
        <v>#VALUE!</v>
      </c>
      <c r="AF54" s="9" t="n">
        <f aca="false">AF53+1</f>
        <v>43947</v>
      </c>
    </row>
    <row r="55" customFormat="false" ht="14.3" hidden="false" customHeight="false" outlineLevel="0" collapsed="false">
      <c r="A55" s="9"/>
      <c r="H55" s="11"/>
      <c r="AE55" s="4" t="e">
        <f aca="false">IF(_xlfn.FORECAST.ETS(AF55,$B$9:B54,$AF$9:AF54)&gt;0,_xlfn.FORECAST.ETS(AF55,$B$9:B54,$AF$9:AF54),0)</f>
        <v>#VALUE!</v>
      </c>
      <c r="AF55" s="9" t="n">
        <f aca="false">AF54+1</f>
        <v>43948</v>
      </c>
    </row>
    <row r="56" customFormat="false" ht="14.3" hidden="false" customHeight="false" outlineLevel="0" collapsed="false">
      <c r="A56" s="9"/>
      <c r="H56" s="11"/>
      <c r="AE56" s="4" t="e">
        <f aca="false">IF(_xlfn.FORECAST.ETS(AF56,$B$9:B55,$AF$9:AF55)&gt;0,_xlfn.FORECAST.ETS(AF56,$B$9:B55,$AF$9:AF55),0)</f>
        <v>#VALUE!</v>
      </c>
      <c r="AF56" s="9" t="n">
        <f aca="false">AF55+1</f>
        <v>43949</v>
      </c>
    </row>
    <row r="57" customFormat="false" ht="14.3" hidden="false" customHeight="false" outlineLevel="0" collapsed="false">
      <c r="A57" s="9"/>
      <c r="H57" s="11"/>
      <c r="AE57" s="4" t="e">
        <f aca="false">IF(_xlfn.FORECAST.ETS(AF57,$B$9:B56,$AF$9:AF56)&gt;0,_xlfn.FORECAST.ETS(AF57,$B$9:B56,$AF$9:AF56),0)</f>
        <v>#VALUE!</v>
      </c>
      <c r="AF57" s="9" t="n">
        <f aca="false">AF56+1</f>
        <v>43950</v>
      </c>
    </row>
    <row r="58" customFormat="false" ht="14.3" hidden="false" customHeight="false" outlineLevel="0" collapsed="false">
      <c r="A58" s="9"/>
      <c r="H58" s="11"/>
      <c r="AE58" s="4" t="e">
        <f aca="false">IF(_xlfn.FORECAST.ETS(AF58,$B$9:B57,$AF$9:AF57)&gt;0,_xlfn.FORECAST.ETS(AF58,$B$9:B57,$AF$9:AF57),0)</f>
        <v>#VALUE!</v>
      </c>
      <c r="AF58" s="9" t="n">
        <f aca="false">AF57+1</f>
        <v>43951</v>
      </c>
    </row>
    <row r="59" customFormat="false" ht="14.3" hidden="false" customHeight="false" outlineLevel="0" collapsed="false">
      <c r="A59" s="9"/>
      <c r="H59" s="11"/>
      <c r="AE59" s="4" t="e">
        <f aca="false">IF(_xlfn.FORECAST.ETS(AF59,$B$9:B58,$AF$9:AF58)&gt;0,_xlfn.FORECAST.ETS(AF59,$B$9:B58,$AF$9:AF58),0)</f>
        <v>#VALUE!</v>
      </c>
      <c r="AF59" s="9" t="n">
        <f aca="false">AF58+1</f>
        <v>43952</v>
      </c>
    </row>
    <row r="60" customFormat="false" ht="14.3" hidden="false" customHeight="false" outlineLevel="0" collapsed="false">
      <c r="A60" s="9"/>
      <c r="H60" s="11"/>
      <c r="AE60" s="4" t="e">
        <f aca="false">IF(_xlfn.FORECAST.ETS(AF60,$B$9:B59,$AF$9:AF59)&gt;0,_xlfn.FORECAST.ETS(AF60,$B$9:B59,$AF$9:AF59),0)</f>
        <v>#VALUE!</v>
      </c>
      <c r="AF60" s="9" t="n">
        <f aca="false">AF59+1</f>
        <v>43953</v>
      </c>
    </row>
    <row r="61" customFormat="false" ht="14.3" hidden="false" customHeight="false" outlineLevel="0" collapsed="false">
      <c r="A61" s="9"/>
      <c r="H61" s="11"/>
      <c r="AE61" s="4" t="e">
        <f aca="false">IF(_xlfn.FORECAST.ETS(AF61,$B$9:B60,$AF$9:AF60)&gt;0,_xlfn.FORECAST.ETS(AF61,$B$9:B60,$AF$9:AF60),0)</f>
        <v>#VALUE!</v>
      </c>
      <c r="AF61" s="9" t="n">
        <f aca="false">AF60+1</f>
        <v>43954</v>
      </c>
    </row>
    <row r="62" customFormat="false" ht="14.3" hidden="false" customHeight="false" outlineLevel="0" collapsed="false">
      <c r="A62" s="9"/>
      <c r="H62" s="11"/>
      <c r="AE62" s="4" t="e">
        <f aca="false">IF(_xlfn.FORECAST.ETS(AF62,$B$9:B61,$AF$9:AF61)&gt;0,_xlfn.FORECAST.ETS(AF62,$B$9:B61,$AF$9:AF61),0)</f>
        <v>#VALUE!</v>
      </c>
      <c r="AF62" s="9" t="n">
        <f aca="false">AF61+1</f>
        <v>43955</v>
      </c>
    </row>
    <row r="63" customFormat="false" ht="14.3" hidden="false" customHeight="false" outlineLevel="0" collapsed="false">
      <c r="A63" s="9"/>
      <c r="H63" s="11"/>
      <c r="AE63" s="4" t="e">
        <f aca="false">IF(_xlfn.FORECAST.ETS(AF63,$B$9:B62,$AF$9:AF62)&gt;0,_xlfn.FORECAST.ETS(AF63,$B$9:B62,$AF$9:AF62),0)</f>
        <v>#VALUE!</v>
      </c>
      <c r="AF63" s="9" t="n">
        <f aca="false">AF62+1</f>
        <v>43956</v>
      </c>
    </row>
    <row r="64" customFormat="false" ht="14.3" hidden="false" customHeight="false" outlineLevel="0" collapsed="false">
      <c r="A64" s="9"/>
      <c r="H64" s="11"/>
      <c r="AE64" s="4" t="e">
        <f aca="false">IF(_xlfn.FORECAST.ETS(AF64,$B$9:B63,$AF$9:AF63)&gt;0,_xlfn.FORECAST.ETS(AF64,$B$9:B63,$AF$9:AF63),0)</f>
        <v>#VALUE!</v>
      </c>
      <c r="AF64" s="9" t="n">
        <f aca="false">AF63+1</f>
        <v>43957</v>
      </c>
    </row>
    <row r="65" customFormat="false" ht="14.3" hidden="false" customHeight="false" outlineLevel="0" collapsed="false">
      <c r="A65" s="9"/>
      <c r="AE65" s="4" t="e">
        <f aca="false">IF(_xlfn.FORECAST.ETS(AF65,$B$9:B64,$AF$9:AF64)&gt;0,_xlfn.FORECAST.ETS(AF65,$B$9:B64,$AF$9:AF64),0)</f>
        <v>#VALUE!</v>
      </c>
      <c r="AF65" s="9" t="n">
        <f aca="false">AF64+1</f>
        <v>43958</v>
      </c>
    </row>
    <row r="66" customFormat="false" ht="14.3" hidden="false" customHeight="false" outlineLevel="0" collapsed="false">
      <c r="A66" s="9"/>
      <c r="AE66" s="4" t="e">
        <f aca="false">IF(_xlfn.FORECAST.ETS(AF66,$B$9:B65,$AF$9:AF65)&gt;0,_xlfn.FORECAST.ETS(AF66,$B$9:B65,$AF$9:AF65),0)</f>
        <v>#VALUE!</v>
      </c>
      <c r="AF66" s="9" t="n">
        <f aca="false">AF65+1</f>
        <v>43959</v>
      </c>
    </row>
    <row r="67" customFormat="false" ht="14.3" hidden="false" customHeight="false" outlineLevel="0" collapsed="false">
      <c r="A67" s="9"/>
      <c r="AE67" s="4" t="e">
        <f aca="false">IF(_xlfn.FORECAST.ETS(AF67,$B$9:B66,$AF$9:AF66)&gt;0,_xlfn.FORECAST.ETS(AF67,$B$9:B66,$AF$9:AF66),0)</f>
        <v>#VALUE!</v>
      </c>
      <c r="AF67" s="9" t="n">
        <f aca="false">AF66+1</f>
        <v>43960</v>
      </c>
    </row>
    <row r="68" customFormat="false" ht="14.3" hidden="false" customHeight="false" outlineLevel="0" collapsed="false">
      <c r="A68" s="9"/>
      <c r="AE68" s="4" t="e">
        <f aca="false">IF(_xlfn.FORECAST.ETS(AF68,$B$9:B67,$AF$9:AF67)&gt;0,_xlfn.FORECAST.ETS(AF68,$B$9:B67,$AF$9:AF67),0)</f>
        <v>#VALUE!</v>
      </c>
      <c r="AF68" s="9" t="n">
        <f aca="false">AF67+1</f>
        <v>43961</v>
      </c>
    </row>
    <row r="69" customFormat="false" ht="14.3" hidden="false" customHeight="false" outlineLevel="0" collapsed="false">
      <c r="A69" s="9"/>
      <c r="AE69" s="4" t="e">
        <f aca="false">IF(_xlfn.FORECAST.ETS(AF69,$B$9:B68,$AF$9:AF68)&gt;0,_xlfn.FORECAST.ETS(AF69,$B$9:B68,$AF$9:AF68),0)</f>
        <v>#VALUE!</v>
      </c>
      <c r="AF69" s="9" t="n">
        <f aca="false">AF68+1</f>
        <v>43962</v>
      </c>
    </row>
    <row r="70" customFormat="false" ht="14.3" hidden="false" customHeight="false" outlineLevel="0" collapsed="false">
      <c r="A70" s="9"/>
      <c r="AE70" s="4" t="e">
        <f aca="false">IF(_xlfn.FORECAST.ETS(AF70,$B$9:B69,$AF$9:AF69)&gt;0,_xlfn.FORECAST.ETS(AF70,$B$9:B69,$AF$9:AF69),0)</f>
        <v>#VALUE!</v>
      </c>
      <c r="AF70" s="9" t="n">
        <f aca="false">AF69+1</f>
        <v>43963</v>
      </c>
    </row>
    <row r="71" customFormat="false" ht="14.3" hidden="false" customHeight="false" outlineLevel="0" collapsed="false">
      <c r="A71" s="9"/>
      <c r="AE71" s="4" t="e">
        <f aca="false">IF(_xlfn.FORECAST.ETS(AF71,$B$9:B70,$AF$9:AF70)&gt;0,_xlfn.FORECAST.ETS(AF71,$B$9:B70,$AF$9:AF70),0)</f>
        <v>#VALUE!</v>
      </c>
      <c r="AF71" s="9" t="n">
        <f aca="false">AF70+1</f>
        <v>43964</v>
      </c>
    </row>
    <row r="72" customFormat="false" ht="14.3" hidden="false" customHeight="false" outlineLevel="0" collapsed="false">
      <c r="A72" s="9"/>
      <c r="AE72" s="4" t="e">
        <f aca="false">IF(_xlfn.FORECAST.ETS(AF72,$B$9:B71,$AF$9:AF71)&gt;0,_xlfn.FORECAST.ETS(AF72,$B$9:B71,$AF$9:AF71),0)</f>
        <v>#VALUE!</v>
      </c>
      <c r="AF72" s="9" t="n">
        <f aca="false">AF71+1</f>
        <v>43965</v>
      </c>
    </row>
    <row r="73" customFormat="false" ht="14.3" hidden="false" customHeight="false" outlineLevel="0" collapsed="false">
      <c r="A73" s="9"/>
      <c r="AE73" s="4" t="e">
        <f aca="false">IF(_xlfn.FORECAST.ETS(AF73,$B$9:B72,$AF$9:AF72)&gt;0,_xlfn.FORECAST.ETS(AF73,$B$9:B72,$AF$9:AF72),0)</f>
        <v>#VALUE!</v>
      </c>
      <c r="AF73" s="9" t="n">
        <f aca="false">AF72+1</f>
        <v>43966</v>
      </c>
    </row>
    <row r="74" customFormat="false" ht="14.3" hidden="false" customHeight="false" outlineLevel="0" collapsed="false">
      <c r="A74" s="9"/>
      <c r="AE74" s="4" t="e">
        <f aca="false">IF(_xlfn.FORECAST.ETS(AF74,$B$9:B73,$AF$9:AF73)&gt;0,_xlfn.FORECAST.ETS(AF74,$B$9:B73,$AF$9:AF73),0)</f>
        <v>#VALUE!</v>
      </c>
      <c r="AF74" s="9" t="n">
        <f aca="false">AF73+1</f>
        <v>43967</v>
      </c>
    </row>
    <row r="75" customFormat="false" ht="14.3" hidden="false" customHeight="false" outlineLevel="0" collapsed="false">
      <c r="A75" s="9"/>
      <c r="AE75" s="4" t="e">
        <f aca="false">IF(_xlfn.FORECAST.ETS(AF75,$B$9:B74,$AF$9:AF74)&gt;0,_xlfn.FORECAST.ETS(AF75,$B$9:B74,$AF$9:AF74),0)</f>
        <v>#VALUE!</v>
      </c>
      <c r="AF75" s="9" t="n">
        <f aca="false">AF74+1</f>
        <v>43968</v>
      </c>
    </row>
    <row r="76" customFormat="false" ht="14.3" hidden="false" customHeight="false" outlineLevel="0" collapsed="false">
      <c r="A76" s="9"/>
      <c r="AE76" s="4" t="e">
        <f aca="false">IF(_xlfn.FORECAST.ETS(AF76,$B$9:B75,$AF$9:AF75)&gt;0,_xlfn.FORECAST.ETS(AF76,$B$9:B75,$AF$9:AF75),0)</f>
        <v>#VALUE!</v>
      </c>
      <c r="AF76" s="9" t="n">
        <f aca="false">AF75+1</f>
        <v>43969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0" activeCellId="0" sqref="M60"/>
    </sheetView>
  </sheetViews>
  <sheetFormatPr defaultRowHeight="14.3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2020-03-19T13:18:19Z</dcterms:created>
  <dc:creator>Sasa Jovanovic</dc:creator>
  <dc:description/>
  <dc:language>en-US</dc:language>
  <cp:lastModifiedBy/>
  <dcterms:modified xsi:type="dcterms:W3CDTF">2020-04-15T15:44:17Z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