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8FCDEB90-AA2E-4779-9A72-DA2B22B56C2D}" xr6:coauthVersionLast="44" xr6:coauthVersionMax="44" xr10:uidLastSave="{00000000-0000-0000-0000-000000000000}"/>
  <bookViews>
    <workbookView xWindow="21627" yWindow="-109" windowWidth="26301" windowHeight="14305" xr2:uid="{8D3DE98E-69E7-44A9-9CF7-9934DEACB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" i="1" l="1"/>
  <c r="J29" i="1"/>
  <c r="I29" i="1"/>
  <c r="G29" i="1"/>
  <c r="H29" i="1" s="1"/>
  <c r="C29" i="1"/>
  <c r="E29" i="1" s="1"/>
  <c r="P29" i="1"/>
  <c r="D29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18" i="1"/>
  <c r="G28" i="1"/>
  <c r="H28" i="1" s="1"/>
  <c r="E28" i="1"/>
  <c r="D28" i="1"/>
  <c r="C28" i="1"/>
  <c r="J28" i="1" s="1"/>
  <c r="I28" i="1" l="1"/>
  <c r="J5" i="1"/>
  <c r="J4" i="1"/>
  <c r="H5" i="1"/>
  <c r="H4" i="1"/>
  <c r="H3" i="1"/>
  <c r="H2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27" i="1"/>
  <c r="I27" i="1"/>
  <c r="H27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27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28" i="1"/>
  <c r="P27" i="1"/>
  <c r="C27" i="1"/>
  <c r="D27" i="1"/>
  <c r="P22" i="1"/>
  <c r="P21" i="1"/>
  <c r="P20" i="1"/>
  <c r="P19" i="1"/>
  <c r="P18" i="1"/>
  <c r="P25" i="1"/>
  <c r="P24" i="1"/>
  <c r="P23" i="1"/>
  <c r="P26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C26" i="1"/>
  <c r="D26" i="1"/>
  <c r="C25" i="1"/>
  <c r="D25" i="1"/>
  <c r="C23" i="1"/>
  <c r="D23" i="1"/>
  <c r="C24" i="1"/>
  <c r="D24" i="1"/>
  <c r="C22" i="1"/>
  <c r="D22" i="1"/>
  <c r="D21" i="1"/>
  <c r="D20" i="1"/>
  <c r="C20" i="1"/>
  <c r="C21" i="1"/>
  <c r="C19" i="1"/>
  <c r="D19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C18" i="1"/>
  <c r="D18" i="1"/>
  <c r="C17" i="1"/>
  <c r="D17" i="1"/>
  <c r="C16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5" i="1"/>
  <c r="C14" i="1"/>
  <c r="C13" i="1"/>
  <c r="C12" i="1"/>
  <c r="C11" i="1"/>
  <c r="C10" i="1"/>
  <c r="C9" i="1"/>
  <c r="C8" i="1"/>
  <c r="C7" i="1"/>
  <c r="C6" i="1"/>
  <c r="C5" i="1"/>
  <c r="C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P39" i="1"/>
  <c r="P46" i="1"/>
  <c r="P33" i="1"/>
  <c r="P32" i="1"/>
  <c r="P40" i="1"/>
  <c r="P43" i="1"/>
  <c r="P36" i="1"/>
  <c r="P35" i="1"/>
  <c r="P45" i="1"/>
  <c r="P42" i="1"/>
  <c r="P41" i="1"/>
  <c r="P37" i="1"/>
  <c r="P47" i="1"/>
  <c r="P44" i="1"/>
  <c r="P31" i="1"/>
  <c r="P34" i="1"/>
  <c r="P38" i="1"/>
  <c r="P30" i="1"/>
</calcChain>
</file>

<file path=xl/sharedStrings.xml><?xml version="1.0" encoding="utf-8"?>
<sst xmlns="http://schemas.openxmlformats.org/spreadsheetml/2006/main" count="16" uniqueCount="16">
  <si>
    <t>Total</t>
  </si>
  <si>
    <t>New cases</t>
  </si>
  <si>
    <t>Growth rate</t>
  </si>
  <si>
    <t>Home</t>
  </si>
  <si>
    <t xml:space="preserve"> Hospital</t>
  </si>
  <si>
    <t>Critical condition</t>
  </si>
  <si>
    <t>Avg growth 10 days</t>
  </si>
  <si>
    <t>Date</t>
  </si>
  <si>
    <t>new tests</t>
  </si>
  <si>
    <t>sum tests</t>
  </si>
  <si>
    <t>infected/tested -5 days</t>
  </si>
  <si>
    <t>infected/tested -3 days</t>
  </si>
  <si>
    <t>infected/tested</t>
  </si>
  <si>
    <t>New death</t>
  </si>
  <si>
    <t>Total death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</si>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</sst>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0" fontId="0" fillId="0" borderId="0" xfId="0" applyNumberFormat="1"/>
    <xf numFmtId="1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0" fontId="2" fillId="0" borderId="0" xfId="0" applyNumberFormat="1" applyFont="1"/>
    <xf numFmtId="1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Srbija COVID-19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Sheet1!$A$2:$A$29</c:f>
              <c:numCache>
                <c:formatCode>m/d/yyyy</c:formatCode>
                <c:ptCount val="28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</c:numCache>
            </c:num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13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2</c:v>
                </c:pt>
                <c:pt idx="11">
                  <c:v>9</c:v>
                </c:pt>
                <c:pt idx="12">
                  <c:v>15</c:v>
                </c:pt>
                <c:pt idx="13">
                  <c:v>11</c:v>
                </c:pt>
                <c:pt idx="14">
                  <c:v>20</c:v>
                </c:pt>
                <c:pt idx="15">
                  <c:v>32</c:v>
                </c:pt>
                <c:pt idx="16">
                  <c:v>36</c:v>
                </c:pt>
                <c:pt idx="17">
                  <c:v>51</c:v>
                </c:pt>
                <c:pt idx="18">
                  <c:v>27</c:v>
                </c:pt>
                <c:pt idx="19">
                  <c:v>54</c:v>
                </c:pt>
                <c:pt idx="20">
                  <c:v>81</c:v>
                </c:pt>
                <c:pt idx="21">
                  <c:v>73</c:v>
                </c:pt>
                <c:pt idx="22">
                  <c:v>71</c:v>
                </c:pt>
                <c:pt idx="23">
                  <c:v>131</c:v>
                </c:pt>
                <c:pt idx="24">
                  <c:v>82</c:v>
                </c:pt>
                <c:pt idx="25">
                  <c:v>44</c:v>
                </c:pt>
                <c:pt idx="26">
                  <c:v>115</c:v>
                </c:pt>
                <c:pt idx="27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174864"/>
        <c:axId val="1679403248"/>
      </c:barChar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Sheet1!$A$2:$A$29</c:f>
              <c:numCache>
                <c:formatCode>m/d/yyyy</c:formatCode>
                <c:ptCount val="28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18</c:v>
                </c:pt>
                <c:pt idx="7">
                  <c:v>24</c:v>
                </c:pt>
                <c:pt idx="8">
                  <c:v>35</c:v>
                </c:pt>
                <c:pt idx="9">
                  <c:v>46</c:v>
                </c:pt>
                <c:pt idx="10">
                  <c:v>48</c:v>
                </c:pt>
                <c:pt idx="11">
                  <c:v>57</c:v>
                </c:pt>
                <c:pt idx="12">
                  <c:v>72</c:v>
                </c:pt>
                <c:pt idx="13">
                  <c:v>83</c:v>
                </c:pt>
                <c:pt idx="14">
                  <c:v>103</c:v>
                </c:pt>
                <c:pt idx="15">
                  <c:v>135</c:v>
                </c:pt>
                <c:pt idx="16">
                  <c:v>171</c:v>
                </c:pt>
                <c:pt idx="17">
                  <c:v>222</c:v>
                </c:pt>
                <c:pt idx="18" formatCode="0">
                  <c:v>249</c:v>
                </c:pt>
                <c:pt idx="19" formatCode="0">
                  <c:v>303</c:v>
                </c:pt>
                <c:pt idx="20" formatCode="0">
                  <c:v>384</c:v>
                </c:pt>
                <c:pt idx="21" formatCode="0">
                  <c:v>457</c:v>
                </c:pt>
                <c:pt idx="22" formatCode="0">
                  <c:v>528</c:v>
                </c:pt>
                <c:pt idx="23" formatCode="0">
                  <c:v>659</c:v>
                </c:pt>
                <c:pt idx="24" formatCode="0">
                  <c:v>741</c:v>
                </c:pt>
                <c:pt idx="25" formatCode="0">
                  <c:v>785</c:v>
                </c:pt>
                <c:pt idx="26" formatCode="0">
                  <c:v>900</c:v>
                </c:pt>
                <c:pt idx="27" formatCode="0">
                  <c:v>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510576"/>
        <c:axId val="1617910704"/>
      </c:lineChart>
      <c:dateAx>
        <c:axId val="168951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10704"/>
        <c:crosses val="autoZero"/>
        <c:auto val="1"/>
        <c:lblOffset val="100"/>
        <c:baseTimeUnit val="days"/>
      </c:dateAx>
      <c:valAx>
        <c:axId val="1617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10576"/>
        <c:crosses val="autoZero"/>
        <c:crossBetween val="between"/>
      </c:valAx>
      <c:valAx>
        <c:axId val="167940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4864"/>
        <c:crosses val="max"/>
        <c:crossBetween val="between"/>
      </c:valAx>
      <c:dateAx>
        <c:axId val="89174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79403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34015816909344"/>
          <c:y val="5.0925925925925923E-2"/>
          <c:w val="0.78993312183130759"/>
          <c:h val="0.7125772820064159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62593664943096"/>
                  <c:y val="-0.368814821391542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Sheet1!$A$9:$A$29</c:f>
              <c:numCache>
                <c:formatCode>m/d/yyyy</c:formatCode>
                <c:ptCount val="21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</c:numCache>
            </c:numRef>
          </c:cat>
          <c:val>
            <c:numRef>
              <c:f>Sheet1!$D$9:$D$29</c:f>
              <c:numCache>
                <c:formatCode>0.00%</c:formatCode>
                <c:ptCount val="21"/>
                <c:pt idx="0">
                  <c:v>0.33333333333333331</c:v>
                </c:pt>
                <c:pt idx="1">
                  <c:v>0.45833333333333331</c:v>
                </c:pt>
                <c:pt idx="2">
                  <c:v>0.31428571428571428</c:v>
                </c:pt>
                <c:pt idx="3">
                  <c:v>4.3478260869565216E-2</c:v>
                </c:pt>
                <c:pt idx="4">
                  <c:v>0.1875</c:v>
                </c:pt>
                <c:pt idx="5">
                  <c:v>0.26315789473684209</c:v>
                </c:pt>
                <c:pt idx="6">
                  <c:v>0.15277777777777779</c:v>
                </c:pt>
                <c:pt idx="7">
                  <c:v>0.24096385542168675</c:v>
                </c:pt>
                <c:pt idx="8">
                  <c:v>0.31067961165048541</c:v>
                </c:pt>
                <c:pt idx="9">
                  <c:v>0.26666666666666666</c:v>
                </c:pt>
                <c:pt idx="10">
                  <c:v>0.2982456140350877</c:v>
                </c:pt>
                <c:pt idx="11">
                  <c:v>0.12162162162162163</c:v>
                </c:pt>
                <c:pt idx="12">
                  <c:v>0.21686746987951808</c:v>
                </c:pt>
                <c:pt idx="13">
                  <c:v>0.26732673267326734</c:v>
                </c:pt>
                <c:pt idx="14">
                  <c:v>0.19010416666666666</c:v>
                </c:pt>
                <c:pt idx="15">
                  <c:v>0.15536105032822758</c:v>
                </c:pt>
                <c:pt idx="16">
                  <c:v>0.24810606060606061</c:v>
                </c:pt>
                <c:pt idx="17">
                  <c:v>0.1244309559939302</c:v>
                </c:pt>
                <c:pt idx="18">
                  <c:v>5.9379217273954114E-2</c:v>
                </c:pt>
                <c:pt idx="19">
                  <c:v>0.1464968152866242</c:v>
                </c:pt>
                <c:pt idx="20">
                  <c:v>0.17777777777777778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9-4C1F-8650-3C18FB51F48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887906695812708"/>
                  <c:y val="0.1368653103826809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Sheet1!$A$9:$A$29</c:f>
              <c:numCache>
                <c:formatCode>m/d/yyyy</c:formatCode>
                <c:ptCount val="21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</c:numCache>
            </c:numRef>
          </c:cat>
          <c:val>
            <c:numRef>
              <c:f>Sheet1!$E$9:$E$29</c:f>
              <c:numCache>
                <c:formatCode>0.00%</c:formatCode>
                <c:ptCount val="21"/>
                <c:pt idx="5">
                  <c:v>0.23127035830618892</c:v>
                </c:pt>
                <c:pt idx="6">
                  <c:v>0.20876288659793815</c:v>
                </c:pt>
                <c:pt idx="7">
                  <c:v>0.20164609053497942</c:v>
                </c:pt>
                <c:pt idx="8">
                  <c:v>0.19402985074626866</c:v>
                </c:pt>
                <c:pt idx="9">
                  <c:v>0.19600000000000001</c:v>
                </c:pt>
                <c:pt idx="10">
                  <c:v>0.19957310565635006</c:v>
                </c:pt>
                <c:pt idx="11">
                  <c:v>0.17807017543859649</c:v>
                </c:pt>
                <c:pt idx="12">
                  <c:v>0.18279569892473119</c:v>
                </c:pt>
                <c:pt idx="13">
                  <c:v>0.18989547038327526</c:v>
                </c:pt>
                <c:pt idx="14">
                  <c:v>0.18272425249169436</c:v>
                </c:pt>
                <c:pt idx="15">
                  <c:v>0.17437304075235111</c:v>
                </c:pt>
                <c:pt idx="16">
                  <c:v>0.17889317889317891</c:v>
                </c:pt>
                <c:pt idx="17">
                  <c:v>0.16316639741518579</c:v>
                </c:pt>
                <c:pt idx="18">
                  <c:v>0.14186691312384472</c:v>
                </c:pt>
                <c:pt idx="19">
                  <c:v>0.13543747502996403</c:v>
                </c:pt>
                <c:pt idx="20">
                  <c:v>0.13941894447309611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2-4839-BCD2-5DC302EA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12939</xdr:colOff>
      <xdr:row>0</xdr:row>
      <xdr:rowOff>0</xdr:rowOff>
    </xdr:from>
    <xdr:to>
      <xdr:col>28</xdr:col>
      <xdr:colOff>181155</xdr:colOff>
      <xdr:row>18</xdr:row>
      <xdr:rowOff>8627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C4AE3-A53E-4FBB-8BBC-F7A34C0F9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43133</xdr:colOff>
      <xdr:row>18</xdr:row>
      <xdr:rowOff>25880</xdr:rowOff>
    </xdr:from>
    <xdr:to>
      <xdr:col>28</xdr:col>
      <xdr:colOff>172528</xdr:colOff>
      <xdr:row>36</xdr:row>
      <xdr:rowOff>155276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65A6C-2221-4E68-811E-47084570F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BDB6-40B2-48CF-936E-19D579D36528}">
  <dimension ref="A1:P91"/>
  <sheetViews>
    <sheetView tabSelected="1" workbookViewId="0">
      <selection activeCell="AC23" sqref="AC23"/>
    </sheetView>
  </sheetViews>
  <sheetFormatPr defaultRowHeight="14.3" x14ac:dyDescent="0.25"/>
  <cols>
    <col min="1" max="1" width="9.375" bestFit="1" customWidth="1"/>
    <col min="2" max="2" width="7.875" customWidth="1"/>
    <col min="3" max="3" width="7" customWidth="1"/>
    <col min="4" max="4" width="10.375" style="2" customWidth="1"/>
    <col min="5" max="5" width="10" style="2" customWidth="1"/>
    <col min="6" max="10" width="9" customWidth="1"/>
    <col min="11" max="12" width="9" hidden="1" customWidth="1"/>
    <col min="13" max="13" width="10" hidden="1" customWidth="1"/>
    <col min="14" max="14" width="7.125" customWidth="1"/>
    <col min="15" max="15" width="9" customWidth="1"/>
    <col min="16" max="16" width="9" style="3" customWidth="1"/>
    <col min="17" max="17" width="9" customWidth="1"/>
  </cols>
  <sheetData>
    <row r="1" spans="1:16" s="7" customFormat="1" ht="42.8" x14ac:dyDescent="0.25">
      <c r="A1" s="7" t="s">
        <v>7</v>
      </c>
      <c r="B1" s="7" t="s">
        <v>0</v>
      </c>
      <c r="C1" s="7" t="s">
        <v>1</v>
      </c>
      <c r="D1" s="8" t="s">
        <v>2</v>
      </c>
      <c r="E1" s="8" t="s">
        <v>6</v>
      </c>
      <c r="F1" s="7" t="s">
        <v>9</v>
      </c>
      <c r="G1" s="7" t="s">
        <v>8</v>
      </c>
      <c r="H1" s="7" t="s">
        <v>12</v>
      </c>
      <c r="I1" s="7" t="s">
        <v>10</v>
      </c>
      <c r="J1" s="7" t="s">
        <v>11</v>
      </c>
      <c r="K1" s="7" t="s">
        <v>3</v>
      </c>
      <c r="L1" s="7" t="s">
        <v>4</v>
      </c>
      <c r="M1" s="7" t="s">
        <v>5</v>
      </c>
      <c r="N1" s="7" t="s">
        <v>13</v>
      </c>
      <c r="O1" s="7" t="s">
        <v>14</v>
      </c>
      <c r="P1" s="9" t="s">
        <v>15</v>
      </c>
    </row>
    <row r="2" spans="1:16" x14ac:dyDescent="0.25">
      <c r="A2" s="1">
        <v>43895</v>
      </c>
      <c r="B2">
        <v>0</v>
      </c>
      <c r="C2" s="6">
        <v>0</v>
      </c>
      <c r="F2">
        <v>56</v>
      </c>
      <c r="G2" s="5">
        <v>56</v>
      </c>
      <c r="H2" s="10">
        <f t="shared" ref="H2:H5" si="0">C2/G2</f>
        <v>0</v>
      </c>
      <c r="I2" s="10"/>
      <c r="J2" s="10"/>
      <c r="N2">
        <v>0</v>
      </c>
      <c r="O2">
        <v>0</v>
      </c>
    </row>
    <row r="3" spans="1:16" x14ac:dyDescent="0.25">
      <c r="A3" s="1">
        <v>43896</v>
      </c>
      <c r="B3">
        <v>1</v>
      </c>
      <c r="C3" s="6">
        <v>1</v>
      </c>
      <c r="F3">
        <v>67</v>
      </c>
      <c r="G3" s="5">
        <f>F3-F2</f>
        <v>11</v>
      </c>
      <c r="H3" s="10">
        <f t="shared" si="0"/>
        <v>9.0909090909090912E-2</v>
      </c>
      <c r="I3" s="10"/>
      <c r="J3" s="10"/>
      <c r="N3">
        <v>0</v>
      </c>
      <c r="O3">
        <v>0</v>
      </c>
    </row>
    <row r="4" spans="1:16" x14ac:dyDescent="0.25">
      <c r="A4" s="1">
        <f>A3+1</f>
        <v>43897</v>
      </c>
      <c r="B4">
        <v>1</v>
      </c>
      <c r="C4" s="6">
        <f>B4-B3</f>
        <v>0</v>
      </c>
      <c r="D4" s="2">
        <f>C4/B3</f>
        <v>0</v>
      </c>
      <c r="F4">
        <v>91</v>
      </c>
      <c r="G4" s="5">
        <f t="shared" ref="G4:G27" si="1">F4-F3</f>
        <v>24</v>
      </c>
      <c r="H4" s="10">
        <f t="shared" si="0"/>
        <v>0</v>
      </c>
      <c r="I4" s="10"/>
      <c r="J4" s="10">
        <f t="shared" ref="J4:J26" si="2">C4/G2</f>
        <v>0</v>
      </c>
      <c r="N4">
        <v>0</v>
      </c>
      <c r="O4">
        <v>0</v>
      </c>
    </row>
    <row r="5" spans="1:16" x14ac:dyDescent="0.25">
      <c r="A5" s="1">
        <f t="shared" ref="A5:A68" si="3">A4+1</f>
        <v>43898</v>
      </c>
      <c r="B5">
        <v>1</v>
      </c>
      <c r="C5" s="6">
        <f t="shared" ref="C5:C16" si="4">B5-B4</f>
        <v>0</v>
      </c>
      <c r="D5" s="2">
        <f t="shared" ref="D5:D16" si="5">C5/B4</f>
        <v>0</v>
      </c>
      <c r="F5">
        <v>94</v>
      </c>
      <c r="G5" s="5">
        <f t="shared" si="1"/>
        <v>3</v>
      </c>
      <c r="H5" s="10">
        <f t="shared" si="0"/>
        <v>0</v>
      </c>
      <c r="I5" s="10"/>
      <c r="J5" s="10">
        <f t="shared" si="2"/>
        <v>0</v>
      </c>
      <c r="N5">
        <v>0</v>
      </c>
      <c r="O5">
        <v>0</v>
      </c>
    </row>
    <row r="6" spans="1:16" x14ac:dyDescent="0.25">
      <c r="A6" s="1">
        <f t="shared" si="3"/>
        <v>43899</v>
      </c>
      <c r="B6">
        <v>2</v>
      </c>
      <c r="C6" s="6">
        <f t="shared" si="4"/>
        <v>1</v>
      </c>
      <c r="D6" s="2">
        <f t="shared" si="5"/>
        <v>1</v>
      </c>
      <c r="F6">
        <v>101</v>
      </c>
      <c r="G6" s="5">
        <f t="shared" si="1"/>
        <v>7</v>
      </c>
      <c r="H6" s="10">
        <f t="shared" ref="H6:H26" si="6">C6/G6</f>
        <v>0.14285714285714285</v>
      </c>
      <c r="I6" s="10">
        <f t="shared" ref="I6:I26" si="7">C6/G2</f>
        <v>1.7857142857142856E-2</v>
      </c>
      <c r="J6" s="10">
        <f t="shared" si="2"/>
        <v>4.1666666666666664E-2</v>
      </c>
      <c r="N6">
        <v>0</v>
      </c>
      <c r="O6">
        <v>0</v>
      </c>
    </row>
    <row r="7" spans="1:16" x14ac:dyDescent="0.25">
      <c r="A7" s="1">
        <f t="shared" si="3"/>
        <v>43900</v>
      </c>
      <c r="B7">
        <v>5</v>
      </c>
      <c r="C7" s="6">
        <f t="shared" si="4"/>
        <v>3</v>
      </c>
      <c r="D7" s="2">
        <f t="shared" si="5"/>
        <v>1.5</v>
      </c>
      <c r="E7" s="4"/>
      <c r="F7">
        <v>117</v>
      </c>
      <c r="G7" s="5">
        <f t="shared" si="1"/>
        <v>16</v>
      </c>
      <c r="H7" s="10">
        <f t="shared" si="6"/>
        <v>0.1875</v>
      </c>
      <c r="I7" s="10">
        <f t="shared" si="7"/>
        <v>0.27272727272727271</v>
      </c>
      <c r="J7" s="11">
        <f t="shared" si="2"/>
        <v>1</v>
      </c>
      <c r="N7">
        <v>0</v>
      </c>
      <c r="O7">
        <v>0</v>
      </c>
    </row>
    <row r="8" spans="1:16" x14ac:dyDescent="0.25">
      <c r="A8" s="1">
        <f t="shared" si="3"/>
        <v>43901</v>
      </c>
      <c r="B8">
        <v>18</v>
      </c>
      <c r="C8" s="6">
        <f t="shared" si="4"/>
        <v>13</v>
      </c>
      <c r="D8" s="2">
        <f t="shared" si="5"/>
        <v>2.6</v>
      </c>
      <c r="E8" s="4"/>
      <c r="F8">
        <v>151</v>
      </c>
      <c r="G8" s="5">
        <f t="shared" si="1"/>
        <v>34</v>
      </c>
      <c r="H8" s="10">
        <f t="shared" si="6"/>
        <v>0.38235294117647056</v>
      </c>
      <c r="I8" s="10">
        <f t="shared" si="7"/>
        <v>0.54166666666666663</v>
      </c>
      <c r="J8" s="11">
        <f t="shared" si="2"/>
        <v>1.8571428571428572</v>
      </c>
      <c r="N8">
        <v>0</v>
      </c>
      <c r="O8">
        <v>0</v>
      </c>
    </row>
    <row r="9" spans="1:16" x14ac:dyDescent="0.25">
      <c r="A9" s="1">
        <f t="shared" si="3"/>
        <v>43902</v>
      </c>
      <c r="B9">
        <v>24</v>
      </c>
      <c r="C9" s="6">
        <f t="shared" si="4"/>
        <v>6</v>
      </c>
      <c r="D9" s="2">
        <f t="shared" si="5"/>
        <v>0.33333333333333331</v>
      </c>
      <c r="E9" s="4"/>
      <c r="F9">
        <v>185</v>
      </c>
      <c r="G9" s="5">
        <f t="shared" si="1"/>
        <v>34</v>
      </c>
      <c r="H9" s="10">
        <f t="shared" si="6"/>
        <v>0.17647058823529413</v>
      </c>
      <c r="I9" s="11">
        <f t="shared" si="7"/>
        <v>2</v>
      </c>
      <c r="J9" s="10">
        <f t="shared" si="2"/>
        <v>0.375</v>
      </c>
      <c r="N9">
        <v>0</v>
      </c>
      <c r="O9">
        <v>0</v>
      </c>
    </row>
    <row r="10" spans="1:16" x14ac:dyDescent="0.25">
      <c r="A10" s="1">
        <f t="shared" si="3"/>
        <v>43903</v>
      </c>
      <c r="B10">
        <v>35</v>
      </c>
      <c r="C10" s="6">
        <f t="shared" si="4"/>
        <v>11</v>
      </c>
      <c r="D10" s="2">
        <f t="shared" si="5"/>
        <v>0.45833333333333331</v>
      </c>
      <c r="E10" s="4"/>
      <c r="F10">
        <v>239</v>
      </c>
      <c r="G10" s="5">
        <f t="shared" si="1"/>
        <v>54</v>
      </c>
      <c r="H10" s="10">
        <f t="shared" si="6"/>
        <v>0.20370370370370369</v>
      </c>
      <c r="I10" s="11">
        <f t="shared" si="7"/>
        <v>1.5714285714285714</v>
      </c>
      <c r="J10" s="10">
        <f t="shared" si="2"/>
        <v>0.3235294117647059</v>
      </c>
      <c r="N10">
        <v>0</v>
      </c>
      <c r="O10">
        <v>0</v>
      </c>
    </row>
    <row r="11" spans="1:16" x14ac:dyDescent="0.25">
      <c r="A11" s="1">
        <f t="shared" si="3"/>
        <v>43904</v>
      </c>
      <c r="B11">
        <v>46</v>
      </c>
      <c r="C11" s="6">
        <f t="shared" si="4"/>
        <v>11</v>
      </c>
      <c r="D11" s="2">
        <f t="shared" si="5"/>
        <v>0.31428571428571428</v>
      </c>
      <c r="E11" s="4"/>
      <c r="F11">
        <v>268</v>
      </c>
      <c r="G11" s="5">
        <f t="shared" si="1"/>
        <v>29</v>
      </c>
      <c r="H11" s="10">
        <f t="shared" si="6"/>
        <v>0.37931034482758619</v>
      </c>
      <c r="I11" s="10">
        <f t="shared" si="7"/>
        <v>0.6875</v>
      </c>
      <c r="J11" s="10">
        <f t="shared" si="2"/>
        <v>0.3235294117647059</v>
      </c>
      <c r="N11">
        <v>0</v>
      </c>
      <c r="O11">
        <v>0</v>
      </c>
    </row>
    <row r="12" spans="1:16" x14ac:dyDescent="0.25">
      <c r="A12" s="1">
        <f t="shared" si="3"/>
        <v>43905</v>
      </c>
      <c r="B12">
        <v>48</v>
      </c>
      <c r="C12" s="6">
        <f t="shared" si="4"/>
        <v>2</v>
      </c>
      <c r="D12" s="2">
        <f t="shared" si="5"/>
        <v>4.3478260869565216E-2</v>
      </c>
      <c r="E12" s="4"/>
      <c r="F12">
        <v>283</v>
      </c>
      <c r="G12" s="5">
        <f t="shared" si="1"/>
        <v>15</v>
      </c>
      <c r="H12" s="10">
        <f t="shared" si="6"/>
        <v>0.13333333333333333</v>
      </c>
      <c r="I12" s="10">
        <f t="shared" si="7"/>
        <v>5.8823529411764705E-2</v>
      </c>
      <c r="J12" s="10">
        <f t="shared" si="2"/>
        <v>3.7037037037037035E-2</v>
      </c>
      <c r="N12">
        <v>0</v>
      </c>
      <c r="O12">
        <v>0</v>
      </c>
    </row>
    <row r="13" spans="1:16" x14ac:dyDescent="0.25">
      <c r="A13" s="1">
        <f t="shared" si="3"/>
        <v>43906</v>
      </c>
      <c r="B13">
        <v>57</v>
      </c>
      <c r="C13" s="6">
        <f t="shared" si="4"/>
        <v>9</v>
      </c>
      <c r="D13" s="2">
        <f t="shared" si="5"/>
        <v>0.1875</v>
      </c>
      <c r="E13" s="4"/>
      <c r="F13">
        <v>316</v>
      </c>
      <c r="G13" s="5">
        <f t="shared" si="1"/>
        <v>33</v>
      </c>
      <c r="H13" s="10">
        <f t="shared" si="6"/>
        <v>0.27272727272727271</v>
      </c>
      <c r="I13" s="10">
        <f t="shared" si="7"/>
        <v>0.26470588235294118</v>
      </c>
      <c r="J13" s="10">
        <f t="shared" si="2"/>
        <v>0.31034482758620691</v>
      </c>
      <c r="N13">
        <v>0</v>
      </c>
      <c r="O13">
        <v>0</v>
      </c>
    </row>
    <row r="14" spans="1:16" x14ac:dyDescent="0.25">
      <c r="A14" s="1">
        <f t="shared" si="3"/>
        <v>43907</v>
      </c>
      <c r="B14">
        <v>72</v>
      </c>
      <c r="C14" s="6">
        <f t="shared" si="4"/>
        <v>15</v>
      </c>
      <c r="D14" s="2">
        <f t="shared" si="5"/>
        <v>0.26315789473684209</v>
      </c>
      <c r="E14" s="4">
        <f t="shared" ref="E14:E26" si="8">AVERAGE(((SUM(C5:C14)-C5)/(SUM(B5:B14)-B5)))</f>
        <v>0.23127035830618892</v>
      </c>
      <c r="F14">
        <v>374</v>
      </c>
      <c r="G14" s="5">
        <f t="shared" si="1"/>
        <v>58</v>
      </c>
      <c r="H14" s="10">
        <f t="shared" si="6"/>
        <v>0.25862068965517243</v>
      </c>
      <c r="I14" s="10">
        <f t="shared" si="7"/>
        <v>0.27777777777777779</v>
      </c>
      <c r="J14" s="11">
        <f t="shared" si="2"/>
        <v>1</v>
      </c>
      <c r="N14">
        <v>0</v>
      </c>
      <c r="O14">
        <v>0</v>
      </c>
    </row>
    <row r="15" spans="1:16" x14ac:dyDescent="0.25">
      <c r="A15" s="1">
        <f t="shared" si="3"/>
        <v>43908</v>
      </c>
      <c r="B15">
        <v>83</v>
      </c>
      <c r="C15" s="6">
        <f t="shared" si="4"/>
        <v>11</v>
      </c>
      <c r="D15" s="2">
        <f t="shared" si="5"/>
        <v>0.15277777777777779</v>
      </c>
      <c r="E15" s="4">
        <f t="shared" si="8"/>
        <v>0.20876288659793815</v>
      </c>
      <c r="F15">
        <v>440</v>
      </c>
      <c r="G15" s="5">
        <f t="shared" si="1"/>
        <v>66</v>
      </c>
      <c r="H15" s="10">
        <f t="shared" si="6"/>
        <v>0.16666666666666666</v>
      </c>
      <c r="I15" s="10">
        <f t="shared" si="7"/>
        <v>0.37931034482758619</v>
      </c>
      <c r="J15" s="10">
        <f t="shared" si="2"/>
        <v>0.33333333333333331</v>
      </c>
      <c r="N15">
        <v>0</v>
      </c>
      <c r="O15">
        <v>0</v>
      </c>
    </row>
    <row r="16" spans="1:16" x14ac:dyDescent="0.25">
      <c r="A16" s="1">
        <f t="shared" si="3"/>
        <v>43909</v>
      </c>
      <c r="B16">
        <v>103</v>
      </c>
      <c r="C16" s="6">
        <f t="shared" si="4"/>
        <v>20</v>
      </c>
      <c r="D16" s="2">
        <f t="shared" si="5"/>
        <v>0.24096385542168675</v>
      </c>
      <c r="E16" s="4">
        <f t="shared" si="8"/>
        <v>0.20164609053497942</v>
      </c>
      <c r="F16">
        <v>506</v>
      </c>
      <c r="G16" s="5">
        <f t="shared" si="1"/>
        <v>66</v>
      </c>
      <c r="H16" s="10">
        <f t="shared" si="6"/>
        <v>0.30303030303030304</v>
      </c>
      <c r="I16" s="11">
        <f t="shared" si="7"/>
        <v>1.3333333333333333</v>
      </c>
      <c r="J16" s="10">
        <f t="shared" si="2"/>
        <v>0.34482758620689657</v>
      </c>
      <c r="N16">
        <v>0</v>
      </c>
      <c r="O16">
        <v>0</v>
      </c>
    </row>
    <row r="17" spans="1:16" x14ac:dyDescent="0.25">
      <c r="A17" s="1">
        <f t="shared" si="3"/>
        <v>43910</v>
      </c>
      <c r="B17">
        <v>135</v>
      </c>
      <c r="C17" s="6">
        <f t="shared" ref="C17:C18" si="9">B17-B16</f>
        <v>32</v>
      </c>
      <c r="D17" s="2">
        <f t="shared" ref="D17:D18" si="10">C17/B16</f>
        <v>0.31067961165048541</v>
      </c>
      <c r="E17" s="4">
        <f t="shared" si="8"/>
        <v>0.19402985074626866</v>
      </c>
      <c r="F17">
        <v>585</v>
      </c>
      <c r="G17" s="5">
        <f t="shared" si="1"/>
        <v>79</v>
      </c>
      <c r="H17" s="10">
        <f t="shared" si="6"/>
        <v>0.4050632911392405</v>
      </c>
      <c r="I17" s="10">
        <f t="shared" si="7"/>
        <v>0.96969696969696972</v>
      </c>
      <c r="J17" s="10">
        <f t="shared" si="2"/>
        <v>0.48484848484848486</v>
      </c>
      <c r="N17">
        <v>0</v>
      </c>
      <c r="O17">
        <v>0</v>
      </c>
    </row>
    <row r="18" spans="1:16" x14ac:dyDescent="0.25">
      <c r="A18" s="1">
        <f t="shared" si="3"/>
        <v>43911</v>
      </c>
      <c r="B18">
        <v>171</v>
      </c>
      <c r="C18" s="6">
        <f t="shared" si="9"/>
        <v>36</v>
      </c>
      <c r="D18" s="2">
        <f t="shared" si="10"/>
        <v>0.26666666666666666</v>
      </c>
      <c r="E18" s="4">
        <f t="shared" si="8"/>
        <v>0.19600000000000001</v>
      </c>
      <c r="F18">
        <v>672</v>
      </c>
      <c r="G18" s="5">
        <f t="shared" si="1"/>
        <v>87</v>
      </c>
      <c r="H18" s="10">
        <f t="shared" si="6"/>
        <v>0.41379310344827586</v>
      </c>
      <c r="I18" s="10">
        <f t="shared" si="7"/>
        <v>0.62068965517241381</v>
      </c>
      <c r="J18" s="10">
        <f t="shared" si="2"/>
        <v>0.54545454545454541</v>
      </c>
      <c r="N18">
        <v>1</v>
      </c>
      <c r="O18">
        <f>N18+O17</f>
        <v>1</v>
      </c>
      <c r="P18" s="3">
        <f>_xlfn.FORECAST.ETS(A19,$B$9:B17,$A$9:A17)</f>
        <v>196.40359147836284</v>
      </c>
    </row>
    <row r="19" spans="1:16" x14ac:dyDescent="0.25">
      <c r="A19" s="1">
        <f t="shared" si="3"/>
        <v>43912</v>
      </c>
      <c r="B19">
        <v>222</v>
      </c>
      <c r="C19" s="6">
        <f t="shared" ref="C19:C20" si="11">B19-B18</f>
        <v>51</v>
      </c>
      <c r="D19" s="2">
        <f t="shared" ref="D19:D21" si="12">C19/B18</f>
        <v>0.2982456140350877</v>
      </c>
      <c r="E19" s="4">
        <f t="shared" si="8"/>
        <v>0.19957310565635006</v>
      </c>
      <c r="F19">
        <v>761</v>
      </c>
      <c r="G19" s="5">
        <f t="shared" si="1"/>
        <v>89</v>
      </c>
      <c r="H19" s="10">
        <f t="shared" si="6"/>
        <v>0.5730337078651685</v>
      </c>
      <c r="I19" s="10">
        <f t="shared" si="7"/>
        <v>0.77272727272727271</v>
      </c>
      <c r="J19" s="10">
        <f t="shared" si="2"/>
        <v>0.64556962025316456</v>
      </c>
      <c r="N19">
        <v>0</v>
      </c>
      <c r="O19">
        <f t="shared" ref="O19:O28" si="13">N19+O18</f>
        <v>1</v>
      </c>
      <c r="P19" s="3">
        <f>_xlfn.FORECAST.ETS(A20,$B$9:B18,$A$9:A18)</f>
        <v>241.96812327444266</v>
      </c>
    </row>
    <row r="20" spans="1:16" x14ac:dyDescent="0.25">
      <c r="A20" s="1">
        <f t="shared" si="3"/>
        <v>43913</v>
      </c>
      <c r="B20" s="3">
        <v>249</v>
      </c>
      <c r="C20" s="6">
        <f t="shared" si="11"/>
        <v>27</v>
      </c>
      <c r="D20" s="2">
        <f t="shared" si="12"/>
        <v>0.12162162162162163</v>
      </c>
      <c r="E20" s="4">
        <f t="shared" si="8"/>
        <v>0.17807017543859649</v>
      </c>
      <c r="F20">
        <v>822</v>
      </c>
      <c r="G20" s="5">
        <f t="shared" si="1"/>
        <v>61</v>
      </c>
      <c r="H20" s="10">
        <f t="shared" si="6"/>
        <v>0.44262295081967212</v>
      </c>
      <c r="I20" s="10">
        <f t="shared" si="7"/>
        <v>0.40909090909090912</v>
      </c>
      <c r="J20" s="10">
        <f t="shared" si="2"/>
        <v>0.31034482758620691</v>
      </c>
      <c r="N20">
        <v>1</v>
      </c>
      <c r="O20">
        <f t="shared" si="13"/>
        <v>2</v>
      </c>
      <c r="P20" s="3">
        <f>_xlfn.FORECAST.ETS(A21,$B$9:B19,$A$9:A19)</f>
        <v>220.21648313323169</v>
      </c>
    </row>
    <row r="21" spans="1:16" x14ac:dyDescent="0.25">
      <c r="A21" s="1">
        <f t="shared" si="3"/>
        <v>43914</v>
      </c>
      <c r="B21" s="3">
        <v>303</v>
      </c>
      <c r="C21" s="6">
        <f t="shared" ref="C21" si="14">B21-B20</f>
        <v>54</v>
      </c>
      <c r="D21" s="2">
        <f t="shared" si="12"/>
        <v>0.21686746987951808</v>
      </c>
      <c r="E21" s="4">
        <f t="shared" si="8"/>
        <v>0.18279569892473119</v>
      </c>
      <c r="F21">
        <v>916</v>
      </c>
      <c r="G21" s="5">
        <f t="shared" si="1"/>
        <v>94</v>
      </c>
      <c r="H21" s="10">
        <f t="shared" si="6"/>
        <v>0.57446808510638303</v>
      </c>
      <c r="I21" s="10">
        <f t="shared" si="7"/>
        <v>0.68354430379746833</v>
      </c>
      <c r="J21" s="10">
        <f t="shared" si="2"/>
        <v>0.6067415730337079</v>
      </c>
      <c r="N21">
        <v>1</v>
      </c>
      <c r="O21">
        <f t="shared" si="13"/>
        <v>3</v>
      </c>
      <c r="P21" s="3">
        <f>_xlfn.FORECAST.ETS(A22,$B$9:B20,$A$9:A20)</f>
        <v>259.09551775915662</v>
      </c>
    </row>
    <row r="22" spans="1:16" x14ac:dyDescent="0.25">
      <c r="A22" s="1">
        <f t="shared" si="3"/>
        <v>43915</v>
      </c>
      <c r="B22" s="3">
        <v>384</v>
      </c>
      <c r="C22" s="6">
        <f t="shared" ref="C22" si="15">B22-B21</f>
        <v>81</v>
      </c>
      <c r="D22" s="2">
        <f t="shared" ref="D22" si="16">C22/B21</f>
        <v>0.26732673267326734</v>
      </c>
      <c r="E22" s="4">
        <f t="shared" si="8"/>
        <v>0.18989547038327526</v>
      </c>
      <c r="F22">
        <v>1161</v>
      </c>
      <c r="G22" s="5">
        <f t="shared" si="1"/>
        <v>245</v>
      </c>
      <c r="H22" s="10">
        <f t="shared" si="6"/>
        <v>0.33061224489795921</v>
      </c>
      <c r="I22" s="10">
        <f t="shared" si="7"/>
        <v>0.93103448275862066</v>
      </c>
      <c r="J22" s="11">
        <f t="shared" si="2"/>
        <v>1.3278688524590163</v>
      </c>
      <c r="N22">
        <v>1</v>
      </c>
      <c r="O22">
        <f t="shared" si="13"/>
        <v>4</v>
      </c>
      <c r="P22" s="3">
        <f>_xlfn.FORECAST.ETS(A23,$B$9:B21,$A$9:A21)</f>
        <v>305.90230332994685</v>
      </c>
    </row>
    <row r="23" spans="1:16" x14ac:dyDescent="0.25">
      <c r="A23" s="1">
        <f t="shared" si="3"/>
        <v>43916</v>
      </c>
      <c r="B23" s="3">
        <v>457</v>
      </c>
      <c r="C23" s="6">
        <f t="shared" ref="C23" si="17">B23-B22</f>
        <v>73</v>
      </c>
      <c r="D23" s="2">
        <f t="shared" ref="D23" si="18">C23/B22</f>
        <v>0.19010416666666666</v>
      </c>
      <c r="E23" s="4">
        <f t="shared" si="8"/>
        <v>0.18272425249169436</v>
      </c>
      <c r="F23">
        <v>1456</v>
      </c>
      <c r="G23" s="5">
        <f t="shared" si="1"/>
        <v>295</v>
      </c>
      <c r="H23" s="10">
        <f t="shared" si="6"/>
        <v>0.24745762711864408</v>
      </c>
      <c r="I23" s="10">
        <f t="shared" si="7"/>
        <v>0.8202247191011236</v>
      </c>
      <c r="J23" s="10">
        <f t="shared" si="2"/>
        <v>0.77659574468085102</v>
      </c>
      <c r="N23">
        <v>3</v>
      </c>
      <c r="O23">
        <f t="shared" si="13"/>
        <v>7</v>
      </c>
      <c r="P23" s="3">
        <f>_xlfn.FORECAST.ETS(A24,$B$9:B22,$A$9:A22)</f>
        <v>540.14215611028908</v>
      </c>
    </row>
    <row r="24" spans="1:16" x14ac:dyDescent="0.25">
      <c r="A24" s="1">
        <f t="shared" si="3"/>
        <v>43917</v>
      </c>
      <c r="B24" s="3">
        <v>528</v>
      </c>
      <c r="C24" s="6">
        <f t="shared" ref="C24" si="19">B24-B23</f>
        <v>71</v>
      </c>
      <c r="D24" s="2">
        <f t="shared" ref="D24" si="20">C24/B23</f>
        <v>0.15536105032822758</v>
      </c>
      <c r="E24" s="4">
        <f t="shared" si="8"/>
        <v>0.17437304075235111</v>
      </c>
      <c r="F24">
        <v>1715</v>
      </c>
      <c r="G24" s="5">
        <f t="shared" si="1"/>
        <v>259</v>
      </c>
      <c r="H24" s="10">
        <f t="shared" si="6"/>
        <v>0.27413127413127414</v>
      </c>
      <c r="I24" s="11">
        <f t="shared" si="7"/>
        <v>1.1639344262295082</v>
      </c>
      <c r="J24" s="10">
        <f t="shared" si="2"/>
        <v>0.28979591836734692</v>
      </c>
      <c r="N24">
        <v>0</v>
      </c>
      <c r="O24">
        <f t="shared" si="13"/>
        <v>7</v>
      </c>
      <c r="P24" s="3">
        <f>_xlfn.FORECAST.ETS(A25,$B$9:B23,$A$9:A23)</f>
        <v>610.71037996873383</v>
      </c>
    </row>
    <row r="25" spans="1:16" x14ac:dyDescent="0.25">
      <c r="A25" s="1">
        <f t="shared" si="3"/>
        <v>43918</v>
      </c>
      <c r="B25" s="3">
        <v>659</v>
      </c>
      <c r="C25" s="6">
        <f t="shared" ref="C25" si="21">B25-B24</f>
        <v>131</v>
      </c>
      <c r="D25" s="2">
        <f t="shared" ref="D25" si="22">C25/B24</f>
        <v>0.24810606060606061</v>
      </c>
      <c r="E25" s="4">
        <f t="shared" si="8"/>
        <v>0.17889317889317891</v>
      </c>
      <c r="F25">
        <v>2086</v>
      </c>
      <c r="G25" s="5">
        <f t="shared" si="1"/>
        <v>371</v>
      </c>
      <c r="H25" s="10">
        <f t="shared" si="6"/>
        <v>0.35309973045822102</v>
      </c>
      <c r="I25" s="11">
        <f t="shared" si="7"/>
        <v>1.3936170212765957</v>
      </c>
      <c r="J25" s="10">
        <f t="shared" si="2"/>
        <v>0.44406779661016949</v>
      </c>
      <c r="N25">
        <v>3</v>
      </c>
      <c r="O25">
        <f t="shared" si="13"/>
        <v>10</v>
      </c>
      <c r="P25" s="3">
        <f>_xlfn.FORECAST.ETS(A26,$B$9:B24,$A$9:A24)</f>
        <v>679.70418154112804</v>
      </c>
    </row>
    <row r="26" spans="1:16" x14ac:dyDescent="0.25">
      <c r="A26" s="1">
        <f t="shared" si="3"/>
        <v>43919</v>
      </c>
      <c r="B26" s="3">
        <v>741</v>
      </c>
      <c r="C26" s="6">
        <f t="shared" ref="C26" si="23">B26-B25</f>
        <v>82</v>
      </c>
      <c r="D26" s="2">
        <f t="shared" ref="D26" si="24">C26/B25</f>
        <v>0.1244309559939302</v>
      </c>
      <c r="E26" s="4">
        <f t="shared" si="8"/>
        <v>0.16316639741518579</v>
      </c>
      <c r="F26">
        <v>2462</v>
      </c>
      <c r="G26" s="5">
        <f t="shared" si="1"/>
        <v>376</v>
      </c>
      <c r="H26" s="10">
        <f t="shared" si="6"/>
        <v>0.21808510638297873</v>
      </c>
      <c r="I26" s="10">
        <f t="shared" si="7"/>
        <v>0.33469387755102042</v>
      </c>
      <c r="J26" s="10">
        <f t="shared" si="2"/>
        <v>0.31660231660231658</v>
      </c>
      <c r="N26">
        <v>3</v>
      </c>
      <c r="O26">
        <f t="shared" si="13"/>
        <v>13</v>
      </c>
      <c r="P26" s="3">
        <f>_xlfn.FORECAST.ETS(A27,$B$9:B25,$A$9:A25)</f>
        <v>901.93801585199981</v>
      </c>
    </row>
    <row r="27" spans="1:16" x14ac:dyDescent="0.25">
      <c r="A27" s="1">
        <f t="shared" si="3"/>
        <v>43920</v>
      </c>
      <c r="B27" s="3">
        <v>785</v>
      </c>
      <c r="C27" s="6">
        <f t="shared" ref="C27" si="25">B27-B26</f>
        <v>44</v>
      </c>
      <c r="D27" s="2">
        <f t="shared" ref="D27" si="26">C27/B26</f>
        <v>5.9379217273954114E-2</v>
      </c>
      <c r="E27" s="4">
        <f>AVERAGE(((SUM(C18:C27)-C18)/(SUM(B18:B27)-B18)))</f>
        <v>0.14186691312384472</v>
      </c>
      <c r="F27">
        <v>3084</v>
      </c>
      <c r="G27" s="5">
        <f t="shared" si="1"/>
        <v>622</v>
      </c>
      <c r="H27" s="10">
        <f>C27/G27</f>
        <v>7.0739549839228297E-2</v>
      </c>
      <c r="I27" s="10">
        <f>C27/G23</f>
        <v>0.14915254237288136</v>
      </c>
      <c r="J27" s="10">
        <f>C27/G25</f>
        <v>0.11859838274932614</v>
      </c>
      <c r="N27">
        <v>3</v>
      </c>
      <c r="O27">
        <f t="shared" si="13"/>
        <v>16</v>
      </c>
      <c r="P27" s="3">
        <f>_xlfn.FORECAST.ETS(A27,B9:B26,A9:A26)</f>
        <v>836.25192002815561</v>
      </c>
    </row>
    <row r="28" spans="1:16" x14ac:dyDescent="0.25">
      <c r="A28" s="1">
        <f t="shared" si="3"/>
        <v>43921</v>
      </c>
      <c r="B28" s="3">
        <v>900</v>
      </c>
      <c r="C28" s="6">
        <f t="shared" ref="C28" si="27">B28-B27</f>
        <v>115</v>
      </c>
      <c r="D28" s="2">
        <f t="shared" ref="D28" si="28">C28/B27</f>
        <v>0.1464968152866242</v>
      </c>
      <c r="E28" s="4">
        <f>AVERAGE(((SUM(C19:C28)-C19)/(SUM(B19:B28)-B19)))</f>
        <v>0.13543747502996403</v>
      </c>
      <c r="F28">
        <v>3561</v>
      </c>
      <c r="G28" s="5">
        <f t="shared" ref="G28" si="29">F28-F27</f>
        <v>477</v>
      </c>
      <c r="H28" s="10">
        <f>C28/G28</f>
        <v>0.24109014675052412</v>
      </c>
      <c r="I28" s="10">
        <f>C28/G24</f>
        <v>0.44401544401544402</v>
      </c>
      <c r="J28" s="10">
        <f>C28/G26</f>
        <v>0.30585106382978722</v>
      </c>
      <c r="N28">
        <v>7</v>
      </c>
      <c r="O28">
        <f t="shared" si="13"/>
        <v>23</v>
      </c>
      <c r="P28" s="3">
        <f t="shared" ref="P28:P73" si="30">_xlfn.FORECAST.ETS(A28,B10:B27,A10:A27)</f>
        <v>893.15443767602744</v>
      </c>
    </row>
    <row r="29" spans="1:16" x14ac:dyDescent="0.25">
      <c r="A29" s="1">
        <f t="shared" si="3"/>
        <v>43922</v>
      </c>
      <c r="B29" s="3">
        <v>1060</v>
      </c>
      <c r="C29" s="6">
        <f t="shared" ref="C29" si="31">B29-B28</f>
        <v>160</v>
      </c>
      <c r="D29" s="2">
        <f t="shared" ref="D29" si="32">C29/B28</f>
        <v>0.17777777777777778</v>
      </c>
      <c r="E29" s="4">
        <f>AVERAGE(((SUM(C20:C29)-C20)/(SUM(B20:B29)-B20)))</f>
        <v>0.13941894447309611</v>
      </c>
      <c r="F29">
        <v>4371</v>
      </c>
      <c r="G29" s="5">
        <f t="shared" ref="G29" si="33">F29-F28</f>
        <v>810</v>
      </c>
      <c r="H29" s="10">
        <f>C29/G29</f>
        <v>0.19753086419753085</v>
      </c>
      <c r="I29" s="10">
        <f>C29/G25</f>
        <v>0.43126684636118601</v>
      </c>
      <c r="J29" s="10">
        <f>C29/G27</f>
        <v>0.25723472668810288</v>
      </c>
      <c r="N29">
        <v>5</v>
      </c>
      <c r="O29">
        <f t="shared" ref="O29" si="34">N29+O28</f>
        <v>28</v>
      </c>
      <c r="P29" s="3">
        <f t="shared" ref="P29" si="35">_xlfn.FORECAST.ETS(A29,B11:B28,A11:A28)</f>
        <v>1008.0443338022648</v>
      </c>
    </row>
    <row r="30" spans="1:16" x14ac:dyDescent="0.25">
      <c r="A30" s="1">
        <f t="shared" si="3"/>
        <v>43923</v>
      </c>
      <c r="B30" s="3"/>
      <c r="P30" s="3">
        <f t="shared" si="30"/>
        <v>1213.7600093394451</v>
      </c>
    </row>
    <row r="31" spans="1:16" x14ac:dyDescent="0.25">
      <c r="A31" s="1">
        <f t="shared" si="3"/>
        <v>43924</v>
      </c>
      <c r="B31" s="3"/>
      <c r="P31" s="3">
        <f t="shared" si="30"/>
        <v>1340.1561017921069</v>
      </c>
    </row>
    <row r="32" spans="1:16" x14ac:dyDescent="0.25">
      <c r="A32" s="1">
        <f t="shared" si="3"/>
        <v>43925</v>
      </c>
      <c r="B32" s="3"/>
      <c r="P32" s="3">
        <f t="shared" si="30"/>
        <v>1490.6069746146359</v>
      </c>
    </row>
    <row r="33" spans="1:16" x14ac:dyDescent="0.25">
      <c r="A33" s="1">
        <f t="shared" si="3"/>
        <v>43926</v>
      </c>
      <c r="B33" s="3"/>
      <c r="P33" s="3">
        <f t="shared" si="30"/>
        <v>1641.0613043309759</v>
      </c>
    </row>
    <row r="34" spans="1:16" x14ac:dyDescent="0.25">
      <c r="A34" s="1">
        <f t="shared" si="3"/>
        <v>43927</v>
      </c>
      <c r="B34" s="3"/>
      <c r="P34" s="3">
        <f t="shared" si="30"/>
        <v>1623.2506405974634</v>
      </c>
    </row>
    <row r="35" spans="1:16" x14ac:dyDescent="0.25">
      <c r="A35" s="1">
        <f t="shared" si="3"/>
        <v>43928</v>
      </c>
      <c r="B35" s="3"/>
      <c r="P35" s="3">
        <f t="shared" si="30"/>
        <v>1742.4984652656344</v>
      </c>
    </row>
    <row r="36" spans="1:16" x14ac:dyDescent="0.25">
      <c r="A36" s="1">
        <f t="shared" si="3"/>
        <v>43929</v>
      </c>
      <c r="B36" s="3"/>
      <c r="P36" s="3">
        <f t="shared" si="30"/>
        <v>1779.2355820452981</v>
      </c>
    </row>
    <row r="37" spans="1:16" x14ac:dyDescent="0.25">
      <c r="A37" s="1">
        <f t="shared" si="3"/>
        <v>43930</v>
      </c>
      <c r="B37" s="3"/>
      <c r="P37" s="3">
        <f t="shared" si="30"/>
        <v>1886.943422581478</v>
      </c>
    </row>
    <row r="38" spans="1:16" x14ac:dyDescent="0.25">
      <c r="A38" s="1">
        <f t="shared" si="3"/>
        <v>43931</v>
      </c>
      <c r="B38" s="3"/>
      <c r="P38" s="3">
        <f t="shared" si="30"/>
        <v>1841.7347373219766</v>
      </c>
    </row>
    <row r="39" spans="1:16" x14ac:dyDescent="0.25">
      <c r="A39" s="1">
        <f t="shared" si="3"/>
        <v>43932</v>
      </c>
      <c r="B39" s="3"/>
      <c r="P39" s="3">
        <f t="shared" si="30"/>
        <v>1921.8482389125393</v>
      </c>
    </row>
    <row r="40" spans="1:16" x14ac:dyDescent="0.25">
      <c r="A40" s="1">
        <f t="shared" si="3"/>
        <v>43933</v>
      </c>
      <c r="B40" s="3"/>
      <c r="P40" s="3">
        <f t="shared" si="30"/>
        <v>2041.3920612419006</v>
      </c>
    </row>
    <row r="41" spans="1:16" x14ac:dyDescent="0.25">
      <c r="A41" s="1">
        <f t="shared" si="3"/>
        <v>43934</v>
      </c>
      <c r="B41" s="3"/>
      <c r="P41" s="3">
        <f t="shared" si="30"/>
        <v>2177.8982446974705</v>
      </c>
    </row>
    <row r="42" spans="1:16" x14ac:dyDescent="0.25">
      <c r="A42" s="1">
        <f t="shared" si="3"/>
        <v>43935</v>
      </c>
      <c r="P42" s="3">
        <f t="shared" si="30"/>
        <v>2279.5788406752599</v>
      </c>
    </row>
    <row r="43" spans="1:16" x14ac:dyDescent="0.25">
      <c r="A43" s="1">
        <f t="shared" si="3"/>
        <v>43936</v>
      </c>
      <c r="P43" s="3">
        <f t="shared" si="30"/>
        <v>2419.417133911159</v>
      </c>
    </row>
    <row r="44" spans="1:16" x14ac:dyDescent="0.25">
      <c r="A44" s="1">
        <f t="shared" si="3"/>
        <v>43937</v>
      </c>
      <c r="P44" s="3">
        <f t="shared" si="30"/>
        <v>2682.3249471919617</v>
      </c>
    </row>
    <row r="45" spans="1:16" x14ac:dyDescent="0.25">
      <c r="A45" s="1">
        <f t="shared" si="3"/>
        <v>43938</v>
      </c>
      <c r="P45" s="3">
        <f t="shared" si="30"/>
        <v>3227.4226100000005</v>
      </c>
    </row>
    <row r="46" spans="1:16" x14ac:dyDescent="0.25">
      <c r="A46" s="1">
        <f t="shared" si="3"/>
        <v>43939</v>
      </c>
      <c r="P46" s="3">
        <f t="shared" si="30"/>
        <v>3780</v>
      </c>
    </row>
    <row r="47" spans="1:16" x14ac:dyDescent="0.25">
      <c r="A47" s="1">
        <f t="shared" si="3"/>
        <v>43940</v>
      </c>
      <c r="P47" s="3" t="e">
        <f t="shared" si="30"/>
        <v>#DIV/0!</v>
      </c>
    </row>
    <row r="48" spans="1:16" x14ac:dyDescent="0.25">
      <c r="A48" s="1">
        <f t="shared" si="3"/>
        <v>43941</v>
      </c>
      <c r="P48" s="3" t="e">
        <f t="shared" si="30"/>
        <v>#DIV/0!</v>
      </c>
    </row>
    <row r="49" spans="1:16" x14ac:dyDescent="0.25">
      <c r="A49" s="1">
        <f t="shared" si="3"/>
        <v>43942</v>
      </c>
      <c r="P49" s="3" t="e">
        <f t="shared" si="30"/>
        <v>#DIV/0!</v>
      </c>
    </row>
    <row r="50" spans="1:16" x14ac:dyDescent="0.25">
      <c r="A50" s="1">
        <f t="shared" si="3"/>
        <v>43943</v>
      </c>
      <c r="P50" s="3" t="e">
        <f t="shared" si="30"/>
        <v>#DIV/0!</v>
      </c>
    </row>
    <row r="51" spans="1:16" x14ac:dyDescent="0.25">
      <c r="A51" s="1">
        <f t="shared" si="3"/>
        <v>43944</v>
      </c>
      <c r="P51" s="3" t="e">
        <f t="shared" si="30"/>
        <v>#DIV/0!</v>
      </c>
    </row>
    <row r="52" spans="1:16" x14ac:dyDescent="0.25">
      <c r="A52" s="1">
        <f t="shared" si="3"/>
        <v>43945</v>
      </c>
      <c r="P52" s="3" t="e">
        <f t="shared" si="30"/>
        <v>#DIV/0!</v>
      </c>
    </row>
    <row r="53" spans="1:16" x14ac:dyDescent="0.25">
      <c r="A53" s="1">
        <f t="shared" si="3"/>
        <v>43946</v>
      </c>
      <c r="P53" s="3" t="e">
        <f t="shared" si="30"/>
        <v>#DIV/0!</v>
      </c>
    </row>
    <row r="54" spans="1:16" x14ac:dyDescent="0.25">
      <c r="A54" s="1">
        <f t="shared" si="3"/>
        <v>43947</v>
      </c>
      <c r="P54" s="3" t="e">
        <f t="shared" si="30"/>
        <v>#DIV/0!</v>
      </c>
    </row>
    <row r="55" spans="1:16" x14ac:dyDescent="0.25">
      <c r="A55" s="1">
        <f t="shared" si="3"/>
        <v>43948</v>
      </c>
      <c r="P55" s="3" t="e">
        <f t="shared" si="30"/>
        <v>#DIV/0!</v>
      </c>
    </row>
    <row r="56" spans="1:16" x14ac:dyDescent="0.25">
      <c r="A56" s="1">
        <f t="shared" si="3"/>
        <v>43949</v>
      </c>
      <c r="P56" s="3" t="e">
        <f t="shared" si="30"/>
        <v>#DIV/0!</v>
      </c>
    </row>
    <row r="57" spans="1:16" x14ac:dyDescent="0.25">
      <c r="A57" s="1">
        <f t="shared" si="3"/>
        <v>43950</v>
      </c>
      <c r="P57" s="3" t="e">
        <f t="shared" si="30"/>
        <v>#DIV/0!</v>
      </c>
    </row>
    <row r="58" spans="1:16" x14ac:dyDescent="0.25">
      <c r="A58" s="1">
        <f t="shared" si="3"/>
        <v>43951</v>
      </c>
      <c r="P58" s="3" t="e">
        <f t="shared" si="30"/>
        <v>#DIV/0!</v>
      </c>
    </row>
    <row r="59" spans="1:16" x14ac:dyDescent="0.25">
      <c r="A59" s="1">
        <f t="shared" si="3"/>
        <v>43952</v>
      </c>
      <c r="P59" s="3" t="e">
        <f t="shared" si="30"/>
        <v>#DIV/0!</v>
      </c>
    </row>
    <row r="60" spans="1:16" x14ac:dyDescent="0.25">
      <c r="A60" s="1">
        <f t="shared" si="3"/>
        <v>43953</v>
      </c>
      <c r="P60" s="3" t="e">
        <f t="shared" si="30"/>
        <v>#DIV/0!</v>
      </c>
    </row>
    <row r="61" spans="1:16" x14ac:dyDescent="0.25">
      <c r="A61" s="1">
        <f t="shared" si="3"/>
        <v>43954</v>
      </c>
      <c r="P61" s="3" t="e">
        <f t="shared" si="30"/>
        <v>#DIV/0!</v>
      </c>
    </row>
    <row r="62" spans="1:16" x14ac:dyDescent="0.25">
      <c r="A62" s="1">
        <f t="shared" si="3"/>
        <v>43955</v>
      </c>
      <c r="P62" s="3" t="e">
        <f t="shared" si="30"/>
        <v>#DIV/0!</v>
      </c>
    </row>
    <row r="63" spans="1:16" x14ac:dyDescent="0.25">
      <c r="A63" s="1">
        <f t="shared" si="3"/>
        <v>43956</v>
      </c>
      <c r="P63" s="3" t="e">
        <f t="shared" si="30"/>
        <v>#DIV/0!</v>
      </c>
    </row>
    <row r="64" spans="1:16" x14ac:dyDescent="0.25">
      <c r="A64" s="1">
        <f t="shared" si="3"/>
        <v>43957</v>
      </c>
      <c r="P64" s="3" t="e">
        <f t="shared" si="30"/>
        <v>#DIV/0!</v>
      </c>
    </row>
    <row r="65" spans="1:16" x14ac:dyDescent="0.25">
      <c r="A65" s="1">
        <f t="shared" si="3"/>
        <v>43958</v>
      </c>
      <c r="P65" s="3" t="e">
        <f t="shared" si="30"/>
        <v>#DIV/0!</v>
      </c>
    </row>
    <row r="66" spans="1:16" x14ac:dyDescent="0.25">
      <c r="A66" s="1">
        <f t="shared" si="3"/>
        <v>43959</v>
      </c>
      <c r="P66" s="3" t="e">
        <f t="shared" si="30"/>
        <v>#DIV/0!</v>
      </c>
    </row>
    <row r="67" spans="1:16" x14ac:dyDescent="0.25">
      <c r="A67" s="1">
        <f t="shared" si="3"/>
        <v>43960</v>
      </c>
      <c r="P67" s="3" t="e">
        <f t="shared" si="30"/>
        <v>#DIV/0!</v>
      </c>
    </row>
    <row r="68" spans="1:16" x14ac:dyDescent="0.25">
      <c r="A68" s="1">
        <f t="shared" si="3"/>
        <v>43961</v>
      </c>
      <c r="P68" s="3" t="e">
        <f t="shared" si="30"/>
        <v>#DIV/0!</v>
      </c>
    </row>
    <row r="69" spans="1:16" x14ac:dyDescent="0.25">
      <c r="A69" s="1">
        <f t="shared" ref="A69:A91" si="36">A68+1</f>
        <v>43962</v>
      </c>
      <c r="P69" s="3" t="e">
        <f t="shared" si="30"/>
        <v>#DIV/0!</v>
      </c>
    </row>
    <row r="70" spans="1:16" x14ac:dyDescent="0.25">
      <c r="A70" s="1">
        <f t="shared" si="36"/>
        <v>43963</v>
      </c>
      <c r="P70" s="3" t="e">
        <f t="shared" si="30"/>
        <v>#DIV/0!</v>
      </c>
    </row>
    <row r="71" spans="1:16" x14ac:dyDescent="0.25">
      <c r="A71" s="1">
        <f t="shared" si="36"/>
        <v>43964</v>
      </c>
      <c r="P71" s="3" t="e">
        <f t="shared" si="30"/>
        <v>#DIV/0!</v>
      </c>
    </row>
    <row r="72" spans="1:16" x14ac:dyDescent="0.25">
      <c r="A72" s="1">
        <f t="shared" si="36"/>
        <v>43965</v>
      </c>
      <c r="P72" s="3" t="e">
        <f t="shared" si="30"/>
        <v>#DIV/0!</v>
      </c>
    </row>
    <row r="73" spans="1:16" x14ac:dyDescent="0.25">
      <c r="A73" s="1">
        <f t="shared" si="36"/>
        <v>43966</v>
      </c>
      <c r="P73" s="3" t="e">
        <f t="shared" si="30"/>
        <v>#DIV/0!</v>
      </c>
    </row>
    <row r="74" spans="1:16" x14ac:dyDescent="0.25">
      <c r="A74" s="1">
        <f t="shared" si="36"/>
        <v>43967</v>
      </c>
    </row>
    <row r="75" spans="1:16" x14ac:dyDescent="0.25">
      <c r="A75" s="1">
        <f t="shared" si="36"/>
        <v>43968</v>
      </c>
    </row>
    <row r="76" spans="1:16" x14ac:dyDescent="0.25">
      <c r="A76" s="1">
        <f t="shared" si="36"/>
        <v>43969</v>
      </c>
    </row>
    <row r="77" spans="1:16" x14ac:dyDescent="0.25">
      <c r="A77" s="1">
        <f t="shared" si="36"/>
        <v>43970</v>
      </c>
    </row>
    <row r="78" spans="1:16" x14ac:dyDescent="0.25">
      <c r="A78" s="1">
        <f t="shared" si="36"/>
        <v>43971</v>
      </c>
    </row>
    <row r="79" spans="1:16" x14ac:dyDescent="0.25">
      <c r="A79" s="1">
        <f t="shared" si="36"/>
        <v>43972</v>
      </c>
    </row>
    <row r="80" spans="1:16" x14ac:dyDescent="0.25">
      <c r="A80" s="1">
        <f t="shared" si="36"/>
        <v>43973</v>
      </c>
    </row>
    <row r="81" spans="1:1" x14ac:dyDescent="0.25">
      <c r="A81" s="1">
        <f t="shared" si="36"/>
        <v>43974</v>
      </c>
    </row>
    <row r="82" spans="1:1" x14ac:dyDescent="0.25">
      <c r="A82" s="1">
        <f t="shared" si="36"/>
        <v>43975</v>
      </c>
    </row>
    <row r="83" spans="1:1" x14ac:dyDescent="0.25">
      <c r="A83" s="1">
        <f t="shared" si="36"/>
        <v>43976</v>
      </c>
    </row>
    <row r="84" spans="1:1" x14ac:dyDescent="0.25">
      <c r="A84" s="1">
        <f t="shared" si="36"/>
        <v>43977</v>
      </c>
    </row>
    <row r="85" spans="1:1" x14ac:dyDescent="0.25">
      <c r="A85" s="1">
        <f t="shared" si="36"/>
        <v>43978</v>
      </c>
    </row>
    <row r="86" spans="1:1" x14ac:dyDescent="0.25">
      <c r="A86" s="1">
        <f t="shared" si="36"/>
        <v>43979</v>
      </c>
    </row>
    <row r="87" spans="1:1" x14ac:dyDescent="0.25">
      <c r="A87" s="1">
        <f t="shared" si="36"/>
        <v>43980</v>
      </c>
    </row>
    <row r="88" spans="1:1" x14ac:dyDescent="0.25">
      <c r="A88" s="1">
        <f t="shared" si="36"/>
        <v>43981</v>
      </c>
    </row>
    <row r="89" spans="1:1" x14ac:dyDescent="0.25">
      <c r="A89" s="1">
        <f t="shared" si="36"/>
        <v>43982</v>
      </c>
    </row>
    <row r="90" spans="1:1" x14ac:dyDescent="0.25">
      <c r="A90" s="1">
        <f t="shared" si="36"/>
        <v>43983</v>
      </c>
    </row>
    <row r="91" spans="1:1" x14ac:dyDescent="0.25">
      <c r="A91" s="1">
        <f t="shared" si="36"/>
        <v>43984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 Jovanovic</dc:creator>
  <cp:lastModifiedBy>Sasa Jovanovic</cp:lastModifiedBy>
  <dcterms:created xsi:type="dcterms:W3CDTF">2020-03-19T13:18:19Z</dcterms:created>
  <dcterms:modified xsi:type="dcterms:W3CDTF">2020-04-01T14:17:38Z</dcterms:modified>
</cp:coreProperties>
</file>