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DevFiles\sw_dev\datascience\covid-19\"/>
    </mc:Choice>
  </mc:AlternateContent>
  <xr:revisionPtr revIDLastSave="0" documentId="13_ncr:1_{0F95F260-3D9F-4461-82A1-795DF6F9ADCD}" xr6:coauthVersionLast="44" xr6:coauthVersionMax="44" xr10:uidLastSave="{00000000-0000-0000-0000-000000000000}"/>
  <bookViews>
    <workbookView xWindow="21627" yWindow="-109" windowWidth="26301" windowHeight="14305" xr2:uid="{8D3DE98E-69E7-44A9-9CF7-9934DEACB0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6" i="1" l="1"/>
  <c r="I36" i="1"/>
  <c r="H36" i="1"/>
  <c r="G36" i="1"/>
  <c r="E36" i="1"/>
  <c r="C36" i="1"/>
  <c r="D36" i="1" s="1"/>
  <c r="N35" i="1" l="1"/>
  <c r="I35" i="1"/>
  <c r="G35" i="1"/>
  <c r="H35" i="1" s="1"/>
  <c r="E35" i="1"/>
  <c r="D35" i="1"/>
  <c r="C35" i="1"/>
  <c r="N34" i="1" l="1"/>
  <c r="I34" i="1"/>
  <c r="H34" i="1"/>
  <c r="G34" i="1"/>
  <c r="E34" i="1"/>
  <c r="D34" i="1"/>
  <c r="C34" i="1"/>
  <c r="P32" i="1"/>
  <c r="P28" i="1"/>
  <c r="P24" i="1"/>
  <c r="P20" i="1"/>
  <c r="P35" i="1"/>
  <c r="P31" i="1"/>
  <c r="P27" i="1"/>
  <c r="P23" i="1"/>
  <c r="P19" i="1"/>
  <c r="P34" i="1"/>
  <c r="P30" i="1"/>
  <c r="P26" i="1"/>
  <c r="P22" i="1"/>
  <c r="P33" i="1"/>
  <c r="P29" i="1"/>
  <c r="P25" i="1"/>
  <c r="P21" i="1"/>
  <c r="P18" i="1"/>
  <c r="P36" i="1"/>
  <c r="P67" i="1"/>
  <c r="P58" i="1"/>
  <c r="P60" i="1"/>
  <c r="P62" i="1"/>
  <c r="P75" i="1"/>
  <c r="P54" i="1"/>
  <c r="P44" i="1"/>
  <c r="P51" i="1"/>
  <c r="P41" i="1"/>
  <c r="P46" i="1"/>
  <c r="P63" i="1"/>
  <c r="P55" i="1"/>
  <c r="P53" i="1"/>
  <c r="P59" i="1"/>
  <c r="P38" i="1"/>
  <c r="P69" i="1"/>
  <c r="P37" i="1"/>
  <c r="P72" i="1"/>
  <c r="P42" i="1"/>
  <c r="P39" i="1"/>
  <c r="P56" i="1"/>
  <c r="P68" i="1"/>
  <c r="P47" i="1"/>
  <c r="P65" i="1"/>
  <c r="P50" i="1"/>
  <c r="P64" i="1"/>
  <c r="P43" i="1"/>
  <c r="P61" i="1"/>
  <c r="P66" i="1"/>
  <c r="P76" i="1"/>
  <c r="P52" i="1"/>
  <c r="P74" i="1"/>
  <c r="P57" i="1"/>
  <c r="P48" i="1"/>
  <c r="P70" i="1"/>
  <c r="P73" i="1"/>
  <c r="P71" i="1"/>
  <c r="P40" i="1"/>
  <c r="P49" i="1"/>
  <c r="P45" i="1"/>
  <c r="C33" i="1" l="1"/>
  <c r="E33" i="1" s="1"/>
  <c r="I33" i="1"/>
  <c r="H33" i="1"/>
  <c r="G33" i="1"/>
  <c r="N33" i="1"/>
  <c r="D33" i="1" l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32" i="1"/>
  <c r="N32" i="1" l="1"/>
  <c r="G32" i="1"/>
  <c r="E32" i="1"/>
  <c r="D32" i="1"/>
  <c r="C32" i="1"/>
  <c r="G31" i="1" l="1"/>
  <c r="N31" i="1"/>
  <c r="E31" i="1"/>
  <c r="D31" i="1"/>
  <c r="C31" i="1"/>
  <c r="E30" i="1" l="1"/>
  <c r="D30" i="1"/>
  <c r="C30" i="1"/>
  <c r="N30" i="1"/>
  <c r="G30" i="1"/>
  <c r="G29" i="1" l="1"/>
  <c r="C29" i="1"/>
  <c r="D29" i="1" l="1"/>
  <c r="N18" i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G28" i="1"/>
  <c r="C28" i="1"/>
  <c r="D28" i="1" s="1"/>
  <c r="G27" i="1" l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C27" i="1"/>
  <c r="C26" i="1"/>
  <c r="D26" i="1" s="1"/>
  <c r="C25" i="1"/>
  <c r="D25" i="1"/>
  <c r="C23" i="1"/>
  <c r="C24" i="1"/>
  <c r="D24" i="1"/>
  <c r="C22" i="1"/>
  <c r="D22" i="1" s="1"/>
  <c r="D20" i="1"/>
  <c r="C20" i="1"/>
  <c r="E29" i="1" s="1"/>
  <c r="C21" i="1"/>
  <c r="D21" i="1" s="1"/>
  <c r="C19" i="1"/>
  <c r="D19" i="1"/>
  <c r="C18" i="1"/>
  <c r="C17" i="1"/>
  <c r="E26" i="1" s="1"/>
  <c r="C16" i="1"/>
  <c r="E25" i="1" s="1"/>
  <c r="C15" i="1"/>
  <c r="C14" i="1"/>
  <c r="C13" i="1"/>
  <c r="E22" i="1" s="1"/>
  <c r="C12" i="1"/>
  <c r="E21" i="1" s="1"/>
  <c r="C11" i="1"/>
  <c r="C10" i="1"/>
  <c r="C9" i="1"/>
  <c r="E18" i="1" s="1"/>
  <c r="C8" i="1"/>
  <c r="E17" i="1" s="1"/>
  <c r="C7" i="1"/>
  <c r="C6" i="1"/>
  <c r="C5" i="1"/>
  <c r="E14" i="1" s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l="1"/>
  <c r="D4" i="1"/>
  <c r="D8" i="1"/>
  <c r="D12" i="1"/>
  <c r="D16" i="1"/>
  <c r="D18" i="1"/>
  <c r="D27" i="1"/>
  <c r="E15" i="1"/>
  <c r="E19" i="1"/>
  <c r="E23" i="1"/>
  <c r="D5" i="1"/>
  <c r="D9" i="1"/>
  <c r="E16" i="1"/>
  <c r="E20" i="1"/>
  <c r="E24" i="1"/>
  <c r="D13" i="1"/>
  <c r="D6" i="1"/>
  <c r="D10" i="1"/>
  <c r="D14" i="1"/>
  <c r="D17" i="1"/>
  <c r="E28" i="1"/>
  <c r="E27" i="1"/>
  <c r="D7" i="1"/>
  <c r="D11" i="1"/>
  <c r="D15" i="1"/>
  <c r="D23" i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</calcChain>
</file>

<file path=xl/sharedStrings.xml><?xml version="1.0" encoding="utf-8"?>
<sst xmlns="http://schemas.openxmlformats.org/spreadsheetml/2006/main" count="16" uniqueCount="16">
  <si>
    <t>Total</t>
  </si>
  <si>
    <t>New cases</t>
  </si>
  <si>
    <t>Growth rate</t>
  </si>
  <si>
    <t>Home</t>
  </si>
  <si>
    <t xml:space="preserve"> Hospital</t>
  </si>
  <si>
    <t>Critical condition</t>
  </si>
  <si>
    <t>Avg growth 10 days</t>
  </si>
  <si>
    <t>Date</t>
  </si>
  <si>
    <t>new tests</t>
  </si>
  <si>
    <t>sum tests</t>
  </si>
  <si>
    <t>infected/tested</t>
  </si>
  <si>
    <t>New death</t>
  </si>
  <si>
    <t>Total death</t>
  </si>
  <si>
    <t>Forecast</t>
  </si>
  <si>
    <t>average 10 days positive/tests</t>
  </si>
  <si>
    <t>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</si>
</sst>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0" fontId="0" fillId="0" borderId="0" xfId="0" applyNumberFormat="1"/>
    <xf numFmtId="1" fontId="0" fillId="0" borderId="0" xfId="0" applyNumberFormat="1"/>
    <xf numFmtId="10" fontId="1" fillId="0" borderId="0" xfId="0" applyNumberFormat="1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0" fontId="2" fillId="0" borderId="0" xfId="0" applyNumberFormat="1" applyFont="1"/>
    <xf numFmtId="0" fontId="0" fillId="0" borderId="0" xfId="0" applyFill="1" applyAlignment="1">
      <alignment wrapText="1"/>
    </xf>
    <xf numFmtId="10" fontId="2" fillId="0" borderId="0" xfId="0" applyNumberFormat="1" applyFont="1" applyFill="1"/>
    <xf numFmtId="10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Srbija COVID-19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Sheet1!$A$2:$A$36</c:f>
              <c:numCache>
                <c:formatCode>m/d/yyyy</c:formatCode>
                <c:ptCount val="35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  <c:pt idx="27">
                  <c:v>43922</c:v>
                </c:pt>
                <c:pt idx="28">
                  <c:v>43923</c:v>
                </c:pt>
                <c:pt idx="29">
                  <c:v>43924</c:v>
                </c:pt>
                <c:pt idx="30">
                  <c:v>43925</c:v>
                </c:pt>
                <c:pt idx="31">
                  <c:v>43926</c:v>
                </c:pt>
                <c:pt idx="32">
                  <c:v>43927</c:v>
                </c:pt>
                <c:pt idx="33">
                  <c:v>43928</c:v>
                </c:pt>
                <c:pt idx="34">
                  <c:v>43929</c:v>
                </c:pt>
              </c:numCache>
            </c:numRef>
          </c:cat>
          <c:val>
            <c:numRef>
              <c:f>Sheet1!$C$2:$C$36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13</c:v>
                </c:pt>
                <c:pt idx="7">
                  <c:v>6</c:v>
                </c:pt>
                <c:pt idx="8">
                  <c:v>11</c:v>
                </c:pt>
                <c:pt idx="9">
                  <c:v>11</c:v>
                </c:pt>
                <c:pt idx="10">
                  <c:v>2</c:v>
                </c:pt>
                <c:pt idx="11">
                  <c:v>9</c:v>
                </c:pt>
                <c:pt idx="12">
                  <c:v>15</c:v>
                </c:pt>
                <c:pt idx="13">
                  <c:v>11</c:v>
                </c:pt>
                <c:pt idx="14">
                  <c:v>20</c:v>
                </c:pt>
                <c:pt idx="15">
                  <c:v>32</c:v>
                </c:pt>
                <c:pt idx="16">
                  <c:v>36</c:v>
                </c:pt>
                <c:pt idx="17">
                  <c:v>51</c:v>
                </c:pt>
                <c:pt idx="18">
                  <c:v>27</c:v>
                </c:pt>
                <c:pt idx="19">
                  <c:v>54</c:v>
                </c:pt>
                <c:pt idx="20">
                  <c:v>81</c:v>
                </c:pt>
                <c:pt idx="21">
                  <c:v>73</c:v>
                </c:pt>
                <c:pt idx="22">
                  <c:v>71</c:v>
                </c:pt>
                <c:pt idx="23">
                  <c:v>131</c:v>
                </c:pt>
                <c:pt idx="24">
                  <c:v>82</c:v>
                </c:pt>
                <c:pt idx="25">
                  <c:v>44</c:v>
                </c:pt>
                <c:pt idx="26">
                  <c:v>115</c:v>
                </c:pt>
                <c:pt idx="27">
                  <c:v>160</c:v>
                </c:pt>
                <c:pt idx="28">
                  <c:v>111</c:v>
                </c:pt>
                <c:pt idx="29">
                  <c:v>305</c:v>
                </c:pt>
                <c:pt idx="30">
                  <c:v>148</c:v>
                </c:pt>
                <c:pt idx="31">
                  <c:v>284</c:v>
                </c:pt>
                <c:pt idx="32">
                  <c:v>292</c:v>
                </c:pt>
                <c:pt idx="33">
                  <c:v>247</c:v>
                </c:pt>
                <c:pt idx="34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8-4399-9731-5AEE3C955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9174864"/>
        <c:axId val="1679403248"/>
      </c:barChart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Sheet1!$A$2:$A$36</c:f>
              <c:numCache>
                <c:formatCode>m/d/yyyy</c:formatCode>
                <c:ptCount val="35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  <c:pt idx="27">
                  <c:v>43922</c:v>
                </c:pt>
                <c:pt idx="28">
                  <c:v>43923</c:v>
                </c:pt>
                <c:pt idx="29">
                  <c:v>43924</c:v>
                </c:pt>
                <c:pt idx="30">
                  <c:v>43925</c:v>
                </c:pt>
                <c:pt idx="31">
                  <c:v>43926</c:v>
                </c:pt>
                <c:pt idx="32">
                  <c:v>43927</c:v>
                </c:pt>
                <c:pt idx="33">
                  <c:v>43928</c:v>
                </c:pt>
                <c:pt idx="34">
                  <c:v>43929</c:v>
                </c:pt>
              </c:numCache>
            </c:numRef>
          </c:cat>
          <c:val>
            <c:numRef>
              <c:f>Sheet1!$B$2:$B$36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18</c:v>
                </c:pt>
                <c:pt idx="7">
                  <c:v>24</c:v>
                </c:pt>
                <c:pt idx="8">
                  <c:v>35</c:v>
                </c:pt>
                <c:pt idx="9">
                  <c:v>46</c:v>
                </c:pt>
                <c:pt idx="10">
                  <c:v>48</c:v>
                </c:pt>
                <c:pt idx="11">
                  <c:v>57</c:v>
                </c:pt>
                <c:pt idx="12">
                  <c:v>72</c:v>
                </c:pt>
                <c:pt idx="13">
                  <c:v>83</c:v>
                </c:pt>
                <c:pt idx="14">
                  <c:v>103</c:v>
                </c:pt>
                <c:pt idx="15">
                  <c:v>135</c:v>
                </c:pt>
                <c:pt idx="16">
                  <c:v>171</c:v>
                </c:pt>
                <c:pt idx="17">
                  <c:v>222</c:v>
                </c:pt>
                <c:pt idx="18" formatCode="0">
                  <c:v>249</c:v>
                </c:pt>
                <c:pt idx="19" formatCode="0">
                  <c:v>303</c:v>
                </c:pt>
                <c:pt idx="20" formatCode="0">
                  <c:v>384</c:v>
                </c:pt>
                <c:pt idx="21" formatCode="0">
                  <c:v>457</c:v>
                </c:pt>
                <c:pt idx="22" formatCode="0">
                  <c:v>528</c:v>
                </c:pt>
                <c:pt idx="23" formatCode="0">
                  <c:v>659</c:v>
                </c:pt>
                <c:pt idx="24" formatCode="0">
                  <c:v>741</c:v>
                </c:pt>
                <c:pt idx="25" formatCode="0">
                  <c:v>785</c:v>
                </c:pt>
                <c:pt idx="26" formatCode="0">
                  <c:v>900</c:v>
                </c:pt>
                <c:pt idx="27" formatCode="0">
                  <c:v>1060</c:v>
                </c:pt>
                <c:pt idx="28" formatCode="0">
                  <c:v>1171</c:v>
                </c:pt>
                <c:pt idx="29" formatCode="0">
                  <c:v>1476</c:v>
                </c:pt>
                <c:pt idx="30" formatCode="0">
                  <c:v>1624</c:v>
                </c:pt>
                <c:pt idx="31" formatCode="0">
                  <c:v>1908</c:v>
                </c:pt>
                <c:pt idx="32" formatCode="0">
                  <c:v>2200</c:v>
                </c:pt>
                <c:pt idx="33" formatCode="0">
                  <c:v>2447</c:v>
                </c:pt>
                <c:pt idx="34" formatCode="0">
                  <c:v>2666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8-4399-9731-5AEE3C955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510576"/>
        <c:axId val="1617910704"/>
      </c:lineChart>
      <c:dateAx>
        <c:axId val="1689510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910704"/>
        <c:crosses val="autoZero"/>
        <c:auto val="1"/>
        <c:lblOffset val="100"/>
        <c:baseTimeUnit val="days"/>
      </c:dateAx>
      <c:valAx>
        <c:axId val="161791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510576"/>
        <c:crosses val="autoZero"/>
        <c:crossBetween val="between"/>
      </c:valAx>
      <c:valAx>
        <c:axId val="1679403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4864"/>
        <c:crosses val="max"/>
        <c:crossBetween val="between"/>
      </c:valAx>
      <c:dateAx>
        <c:axId val="89174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7940324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RS"/>
              <a:t>New cases percent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34015816909344"/>
          <c:y val="0.1258481479307447"/>
          <c:w val="0.78993312183130759"/>
          <c:h val="0.63765503965717463"/>
        </c:manualLayout>
      </c:layou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Growth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460558303679832"/>
                  <c:y val="-0.3587121485364086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Sheet1!$A$9:$A$36</c:f>
              <c:numCache>
                <c:formatCode>m/d/yyyy</c:formatCode>
                <c:ptCount val="28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</c:numCache>
            </c:numRef>
          </c:cat>
          <c:val>
            <c:numRef>
              <c:f>Sheet1!$D$9:$D$36</c:f>
              <c:numCache>
                <c:formatCode>0.00%</c:formatCode>
                <c:ptCount val="28"/>
                <c:pt idx="0">
                  <c:v>0.33333333333333331</c:v>
                </c:pt>
                <c:pt idx="1">
                  <c:v>0.45833333333333331</c:v>
                </c:pt>
                <c:pt idx="2">
                  <c:v>0.31428571428571428</c:v>
                </c:pt>
                <c:pt idx="3">
                  <c:v>4.3478260869565216E-2</c:v>
                </c:pt>
                <c:pt idx="4">
                  <c:v>0.1875</c:v>
                </c:pt>
                <c:pt idx="5">
                  <c:v>0.26315789473684209</c:v>
                </c:pt>
                <c:pt idx="6">
                  <c:v>0.15277777777777779</c:v>
                </c:pt>
                <c:pt idx="7">
                  <c:v>0.24096385542168675</c:v>
                </c:pt>
                <c:pt idx="8">
                  <c:v>0.31067961165048541</c:v>
                </c:pt>
                <c:pt idx="9">
                  <c:v>0.26666666666666666</c:v>
                </c:pt>
                <c:pt idx="10">
                  <c:v>0.2982456140350877</c:v>
                </c:pt>
                <c:pt idx="11">
                  <c:v>0.12162162162162163</c:v>
                </c:pt>
                <c:pt idx="12">
                  <c:v>0.21686746987951808</c:v>
                </c:pt>
                <c:pt idx="13">
                  <c:v>0.26732673267326734</c:v>
                </c:pt>
                <c:pt idx="14">
                  <c:v>0.19010416666666666</c:v>
                </c:pt>
                <c:pt idx="15">
                  <c:v>0.15536105032822758</c:v>
                </c:pt>
                <c:pt idx="16">
                  <c:v>0.24810606060606061</c:v>
                </c:pt>
                <c:pt idx="17">
                  <c:v>0.1244309559939302</c:v>
                </c:pt>
                <c:pt idx="18">
                  <c:v>5.9379217273954114E-2</c:v>
                </c:pt>
                <c:pt idx="19">
                  <c:v>0.1464968152866242</c:v>
                </c:pt>
                <c:pt idx="20">
                  <c:v>0.17777777777777778</c:v>
                </c:pt>
                <c:pt idx="21">
                  <c:v>0.10471698113207548</c:v>
                </c:pt>
                <c:pt idx="22">
                  <c:v>0.26046114432109307</c:v>
                </c:pt>
                <c:pt idx="23">
                  <c:v>0.1002710027100271</c:v>
                </c:pt>
                <c:pt idx="24">
                  <c:v>0.1748768472906404</c:v>
                </c:pt>
                <c:pt idx="25">
                  <c:v>0.15303983228511531</c:v>
                </c:pt>
                <c:pt idx="26">
                  <c:v>0.11227272727272727</c:v>
                </c:pt>
                <c:pt idx="27">
                  <c:v>8.94973436861463E-2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9-4C1F-8650-3C18FB51F489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Avg growth 10 days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833637960467233"/>
                  <c:y val="0.1205178419006435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solidFill>
                    <a:schemeClr val="accent2">
                      <a:lumMod val="40000"/>
                      <a:lumOff val="6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Sheet1!$A$9:$A$36</c:f>
              <c:numCache>
                <c:formatCode>m/d/yyyy</c:formatCode>
                <c:ptCount val="28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</c:numCache>
            </c:numRef>
          </c:cat>
          <c:val>
            <c:numRef>
              <c:f>Sheet1!$E$9:$E$36</c:f>
              <c:numCache>
                <c:formatCode>0.00%</c:formatCode>
                <c:ptCount val="28"/>
                <c:pt idx="5">
                  <c:v>0.23127035830618892</c:v>
                </c:pt>
                <c:pt idx="6">
                  <c:v>0.20876288659793815</c:v>
                </c:pt>
                <c:pt idx="7">
                  <c:v>0.20164609053497942</c:v>
                </c:pt>
                <c:pt idx="8">
                  <c:v>0.19402985074626866</c:v>
                </c:pt>
                <c:pt idx="9">
                  <c:v>0.19600000000000001</c:v>
                </c:pt>
                <c:pt idx="10">
                  <c:v>0.19957310565635006</c:v>
                </c:pt>
                <c:pt idx="11">
                  <c:v>0.17807017543859649</c:v>
                </c:pt>
                <c:pt idx="12">
                  <c:v>0.18279569892473119</c:v>
                </c:pt>
                <c:pt idx="13">
                  <c:v>0.18989547038327526</c:v>
                </c:pt>
                <c:pt idx="14">
                  <c:v>0.18272425249169436</c:v>
                </c:pt>
                <c:pt idx="15">
                  <c:v>0.17437304075235111</c:v>
                </c:pt>
                <c:pt idx="16">
                  <c:v>0.17889317889317891</c:v>
                </c:pt>
                <c:pt idx="17">
                  <c:v>0.16316639741518579</c:v>
                </c:pt>
                <c:pt idx="18">
                  <c:v>0.14186691312384472</c:v>
                </c:pt>
                <c:pt idx="19">
                  <c:v>0.13543747502996403</c:v>
                </c:pt>
                <c:pt idx="20">
                  <c:v>0.13941894447309611</c:v>
                </c:pt>
                <c:pt idx="21">
                  <c:v>0.12984293193717278</c:v>
                </c:pt>
                <c:pt idx="22">
                  <c:v>0.14041404140414041</c:v>
                </c:pt>
                <c:pt idx="23">
                  <c:v>0.13047853309481217</c:v>
                </c:pt>
                <c:pt idx="24">
                  <c:v>0.1336691204959318</c:v>
                </c:pt>
                <c:pt idx="25">
                  <c:v>0.12987779182469447</c:v>
                </c:pt>
                <c:pt idx="26">
                  <c:v>0.12570923292314495</c:v>
                </c:pt>
                <c:pt idx="27">
                  <c:v>0.121731814651825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D2-4839-BCD2-5DC302EA3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52384"/>
        <c:axId val="106160704"/>
      </c:lineChart>
      <c:dateAx>
        <c:axId val="94952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60704"/>
        <c:crosses val="autoZero"/>
        <c:auto val="1"/>
        <c:lblOffset val="100"/>
        <c:baseTimeUnit val="days"/>
      </c:dateAx>
      <c:valAx>
        <c:axId val="1061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5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RS"/>
              <a:t>Positive/Tested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34015816909344"/>
          <c:y val="0.10337147190666221"/>
          <c:w val="0.78993312183130759"/>
          <c:h val="0.6213209475696001"/>
        </c:manualLayout>
      </c:layout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infected/tested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5160016869888685"/>
                  <c:y val="-0.4318314038779120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Sheet1!$A$9:$A$36</c:f>
              <c:numCache>
                <c:formatCode>m/d/yyyy</c:formatCode>
                <c:ptCount val="28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</c:numCache>
            </c:numRef>
          </c:cat>
          <c:val>
            <c:numRef>
              <c:f>Sheet1!$H$9:$H$36</c:f>
              <c:numCache>
                <c:formatCode>0.00%</c:formatCode>
                <c:ptCount val="28"/>
                <c:pt idx="0">
                  <c:v>0.17647058823529413</c:v>
                </c:pt>
                <c:pt idx="1">
                  <c:v>0.20370370370370369</c:v>
                </c:pt>
                <c:pt idx="2">
                  <c:v>0.37931034482758619</c:v>
                </c:pt>
                <c:pt idx="3">
                  <c:v>0.13333333333333333</c:v>
                </c:pt>
                <c:pt idx="4">
                  <c:v>0.27272727272727271</c:v>
                </c:pt>
                <c:pt idx="5">
                  <c:v>0.25862068965517243</c:v>
                </c:pt>
                <c:pt idx="6">
                  <c:v>0.16666666666666666</c:v>
                </c:pt>
                <c:pt idx="7">
                  <c:v>0.30303030303030304</c:v>
                </c:pt>
                <c:pt idx="8">
                  <c:v>0.4050632911392405</c:v>
                </c:pt>
                <c:pt idx="9">
                  <c:v>0.41379310344827586</c:v>
                </c:pt>
                <c:pt idx="10">
                  <c:v>0.5730337078651685</c:v>
                </c:pt>
                <c:pt idx="11">
                  <c:v>0.44262295081967212</c:v>
                </c:pt>
                <c:pt idx="12">
                  <c:v>0.57446808510638303</c:v>
                </c:pt>
                <c:pt idx="13">
                  <c:v>0.33061224489795921</c:v>
                </c:pt>
                <c:pt idx="14">
                  <c:v>0.24745762711864408</c:v>
                </c:pt>
                <c:pt idx="15">
                  <c:v>0.27413127413127414</c:v>
                </c:pt>
                <c:pt idx="16">
                  <c:v>0.35309973045822102</c:v>
                </c:pt>
                <c:pt idx="17">
                  <c:v>0.21808510638297873</c:v>
                </c:pt>
                <c:pt idx="18">
                  <c:v>7.0739549839228297E-2</c:v>
                </c:pt>
                <c:pt idx="19">
                  <c:v>0.24109014675052412</c:v>
                </c:pt>
                <c:pt idx="20">
                  <c:v>0.19753086419753085</c:v>
                </c:pt>
                <c:pt idx="21">
                  <c:v>0.17425431711145997</c:v>
                </c:pt>
                <c:pt idx="22">
                  <c:v>0.40775401069518719</c:v>
                </c:pt>
                <c:pt idx="23">
                  <c:v>0.22945736434108527</c:v>
                </c:pt>
                <c:pt idx="24">
                  <c:v>0.2961418143899896</c:v>
                </c:pt>
                <c:pt idx="25">
                  <c:v>0.24496644295302014</c:v>
                </c:pt>
                <c:pt idx="26">
                  <c:v>0.22998137802607077</c:v>
                </c:pt>
                <c:pt idx="27">
                  <c:v>0.19295154185022026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D6-4191-9A1D-B58C4FF9159F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average 10 days positive/tests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7519207023297798"/>
                  <c:y val="0.11240244444258159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Sheet1!$A$9:$A$36</c:f>
              <c:numCache>
                <c:formatCode>m/d/yyyy</c:formatCode>
                <c:ptCount val="28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</c:numCache>
            </c:numRef>
          </c:cat>
          <c:val>
            <c:numRef>
              <c:f>Sheet1!$I$9:$I$36</c:f>
              <c:numCache>
                <c:formatCode>0.00%</c:formatCode>
                <c:ptCount val="28"/>
                <c:pt idx="5">
                  <c:v>0.25357142857142856</c:v>
                </c:pt>
                <c:pt idx="6">
                  <c:v>0.23893805309734514</c:v>
                </c:pt>
                <c:pt idx="7">
                  <c:v>0.25192802056555269</c:v>
                </c:pt>
                <c:pt idx="8">
                  <c:v>0.2695852534562212</c:v>
                </c:pt>
                <c:pt idx="9">
                  <c:v>0.30184804928131415</c:v>
                </c:pt>
                <c:pt idx="10">
                  <c:v>0.35823754789272033</c:v>
                </c:pt>
                <c:pt idx="11">
                  <c:v>0.36642599277978338</c:v>
                </c:pt>
                <c:pt idx="12">
                  <c:v>0.40284360189573459</c:v>
                </c:pt>
                <c:pt idx="13">
                  <c:v>0.38698224852071006</c:v>
                </c:pt>
                <c:pt idx="14">
                  <c:v>0.35582255083179298</c:v>
                </c:pt>
                <c:pt idx="15">
                  <c:v>0.34901960784313724</c:v>
                </c:pt>
                <c:pt idx="16">
                  <c:v>0.35189873417721518</c:v>
                </c:pt>
                <c:pt idx="17">
                  <c:v>0.32285562067128398</c:v>
                </c:pt>
                <c:pt idx="18">
                  <c:v>0.25456053067993367</c:v>
                </c:pt>
                <c:pt idx="19">
                  <c:v>0.24214285714285713</c:v>
                </c:pt>
                <c:pt idx="20">
                  <c:v>0.22851507466892082</c:v>
                </c:pt>
                <c:pt idx="21">
                  <c:v>0.21212121212121213</c:v>
                </c:pt>
                <c:pt idx="22">
                  <c:v>0.23764961915125135</c:v>
                </c:pt>
                <c:pt idx="23">
                  <c:v>0.23599595551061678</c:v>
                </c:pt>
                <c:pt idx="24">
                  <c:v>0.24446412754650132</c:v>
                </c:pt>
                <c:pt idx="25">
                  <c:v>0.23832353850912466</c:v>
                </c:pt>
                <c:pt idx="26">
                  <c:v>0.23813512004466778</c:v>
                </c:pt>
                <c:pt idx="27">
                  <c:v>0.24501758499413834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D6-4191-9A1D-B58C4FF91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52384"/>
        <c:axId val="106160704"/>
      </c:lineChart>
      <c:dateAx>
        <c:axId val="94952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60704"/>
        <c:crosses val="autoZero"/>
        <c:auto val="1"/>
        <c:lblOffset val="100"/>
        <c:baseTimeUnit val="days"/>
      </c:dateAx>
      <c:valAx>
        <c:axId val="1061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5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550499632551301"/>
          <c:y val="0.85349216353797885"/>
          <c:w val="0.61074685456443678"/>
          <c:h val="0.14650783646202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12939</xdr:colOff>
      <xdr:row>0</xdr:row>
      <xdr:rowOff>0</xdr:rowOff>
    </xdr:from>
    <xdr:to>
      <xdr:col>28</xdr:col>
      <xdr:colOff>181155</xdr:colOff>
      <xdr:row>17</xdr:row>
      <xdr:rowOff>8627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2C4AE3-A53E-4FBB-8BBC-F7A34C0F9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34507</xdr:colOff>
      <xdr:row>17</xdr:row>
      <xdr:rowOff>8627</xdr:rowOff>
    </xdr:from>
    <xdr:to>
      <xdr:col>28</xdr:col>
      <xdr:colOff>163902</xdr:colOff>
      <xdr:row>36</xdr:row>
      <xdr:rowOff>129396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65A6C-2221-4E68-811E-47084570F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38</xdr:row>
      <xdr:rowOff>0</xdr:rowOff>
    </xdr:from>
    <xdr:to>
      <xdr:col>28</xdr:col>
      <xdr:colOff>129395</xdr:colOff>
      <xdr:row>65</xdr:row>
      <xdr:rowOff>17253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D6C197-4745-43BF-8DA1-3E0201E87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2BDB6-40B2-48CF-936E-19D579D36528}">
  <dimension ref="A1:P91"/>
  <sheetViews>
    <sheetView tabSelected="1" topLeftCell="A10" workbookViewId="0">
      <selection activeCell="F41" sqref="F41"/>
    </sheetView>
  </sheetViews>
  <sheetFormatPr defaultRowHeight="14.3" x14ac:dyDescent="0.25"/>
  <cols>
    <col min="1" max="1" width="9.375" bestFit="1" customWidth="1"/>
    <col min="2" max="2" width="7.875" customWidth="1"/>
    <col min="3" max="3" width="7" customWidth="1"/>
    <col min="4" max="4" width="10.375" style="2" customWidth="1"/>
    <col min="5" max="5" width="10" style="2" customWidth="1"/>
    <col min="6" max="9" width="9" customWidth="1"/>
    <col min="10" max="11" width="9" hidden="1" customWidth="1"/>
    <col min="12" max="12" width="10" hidden="1" customWidth="1"/>
    <col min="13" max="13" width="7.125" customWidth="1"/>
    <col min="14" max="15" width="9" customWidth="1"/>
    <col min="16" max="16" width="9" style="3" customWidth="1"/>
    <col min="17" max="17" width="9" customWidth="1"/>
  </cols>
  <sheetData>
    <row r="1" spans="1:16" s="7" customFormat="1" ht="57.1" x14ac:dyDescent="0.25">
      <c r="A1" s="7" t="s">
        <v>7</v>
      </c>
      <c r="B1" s="7" t="s">
        <v>0</v>
      </c>
      <c r="C1" s="7" t="s">
        <v>1</v>
      </c>
      <c r="D1" s="8" t="s">
        <v>2</v>
      </c>
      <c r="E1" s="8" t="s">
        <v>6</v>
      </c>
      <c r="F1" s="7" t="s">
        <v>9</v>
      </c>
      <c r="G1" s="7" t="s">
        <v>8</v>
      </c>
      <c r="H1" s="7" t="s">
        <v>10</v>
      </c>
      <c r="I1" s="11" t="s">
        <v>14</v>
      </c>
      <c r="J1" s="7" t="s">
        <v>3</v>
      </c>
      <c r="K1" s="7" t="s">
        <v>4</v>
      </c>
      <c r="L1" s="7" t="s">
        <v>5</v>
      </c>
      <c r="M1" s="7" t="s">
        <v>11</v>
      </c>
      <c r="N1" s="7" t="s">
        <v>12</v>
      </c>
      <c r="O1" s="7" t="s">
        <v>15</v>
      </c>
      <c r="P1" s="9" t="s">
        <v>13</v>
      </c>
    </row>
    <row r="2" spans="1:16" x14ac:dyDescent="0.25">
      <c r="A2" s="1">
        <v>43895</v>
      </c>
      <c r="B2">
        <v>0</v>
      </c>
      <c r="C2" s="6">
        <v>0</v>
      </c>
      <c r="F2">
        <v>56</v>
      </c>
      <c r="G2" s="5">
        <v>56</v>
      </c>
      <c r="H2" s="10">
        <f t="shared" ref="H2:H31" si="0">C2/G2</f>
        <v>0</v>
      </c>
      <c r="I2" s="12"/>
      <c r="M2">
        <v>0</v>
      </c>
      <c r="N2">
        <v>0</v>
      </c>
    </row>
    <row r="3" spans="1:16" x14ac:dyDescent="0.25">
      <c r="A3" s="1">
        <v>43896</v>
      </c>
      <c r="B3">
        <v>1</v>
      </c>
      <c r="C3" s="6">
        <v>1</v>
      </c>
      <c r="F3">
        <v>67</v>
      </c>
      <c r="G3" s="5">
        <f>F3-F2</f>
        <v>11</v>
      </c>
      <c r="H3" s="10">
        <f t="shared" si="0"/>
        <v>9.0909090909090912E-2</v>
      </c>
      <c r="I3" s="12"/>
      <c r="M3">
        <v>0</v>
      </c>
      <c r="N3">
        <v>0</v>
      </c>
    </row>
    <row r="4" spans="1:16" x14ac:dyDescent="0.25">
      <c r="A4" s="1">
        <f>A3+1</f>
        <v>43897</v>
      </c>
      <c r="B4">
        <v>1</v>
      </c>
      <c r="C4" s="6">
        <f>B4-B3</f>
        <v>0</v>
      </c>
      <c r="D4" s="2">
        <f>C4/B3</f>
        <v>0</v>
      </c>
      <c r="F4">
        <v>91</v>
      </c>
      <c r="G4" s="5">
        <f t="shared" ref="G4:G27" si="1">F4-F3</f>
        <v>24</v>
      </c>
      <c r="H4" s="10">
        <f t="shared" si="0"/>
        <v>0</v>
      </c>
      <c r="I4" s="12"/>
      <c r="M4">
        <v>0</v>
      </c>
      <c r="N4">
        <v>0</v>
      </c>
    </row>
    <row r="5" spans="1:16" x14ac:dyDescent="0.25">
      <c r="A5" s="1">
        <f t="shared" ref="A5:A68" si="2">A4+1</f>
        <v>43898</v>
      </c>
      <c r="B5">
        <v>1</v>
      </c>
      <c r="C5" s="6">
        <f t="shared" ref="C5:C16" si="3">B5-B4</f>
        <v>0</v>
      </c>
      <c r="D5" s="2">
        <f t="shared" ref="D5:D16" si="4">C5/B4</f>
        <v>0</v>
      </c>
      <c r="F5">
        <v>94</v>
      </c>
      <c r="G5" s="5">
        <f t="shared" si="1"/>
        <v>3</v>
      </c>
      <c r="H5" s="10">
        <f t="shared" si="0"/>
        <v>0</v>
      </c>
      <c r="I5" s="12"/>
      <c r="M5">
        <v>0</v>
      </c>
      <c r="N5">
        <v>0</v>
      </c>
    </row>
    <row r="6" spans="1:16" x14ac:dyDescent="0.25">
      <c r="A6" s="1">
        <f t="shared" si="2"/>
        <v>43899</v>
      </c>
      <c r="B6">
        <v>2</v>
      </c>
      <c r="C6" s="6">
        <f t="shared" si="3"/>
        <v>1</v>
      </c>
      <c r="D6" s="2">
        <f t="shared" si="4"/>
        <v>1</v>
      </c>
      <c r="F6">
        <v>101</v>
      </c>
      <c r="G6" s="5">
        <f t="shared" si="1"/>
        <v>7</v>
      </c>
      <c r="H6" s="10">
        <f t="shared" si="0"/>
        <v>0.14285714285714285</v>
      </c>
      <c r="I6" s="12"/>
      <c r="M6">
        <v>0</v>
      </c>
      <c r="N6">
        <v>0</v>
      </c>
    </row>
    <row r="7" spans="1:16" x14ac:dyDescent="0.25">
      <c r="A7" s="1">
        <f t="shared" si="2"/>
        <v>43900</v>
      </c>
      <c r="B7">
        <v>5</v>
      </c>
      <c r="C7" s="6">
        <f t="shared" si="3"/>
        <v>3</v>
      </c>
      <c r="D7" s="2">
        <f t="shared" si="4"/>
        <v>1.5</v>
      </c>
      <c r="E7" s="4"/>
      <c r="F7">
        <v>117</v>
      </c>
      <c r="G7" s="5">
        <f t="shared" si="1"/>
        <v>16</v>
      </c>
      <c r="H7" s="10">
        <f t="shared" si="0"/>
        <v>0.1875</v>
      </c>
      <c r="I7" s="12"/>
      <c r="M7">
        <v>0</v>
      </c>
      <c r="N7">
        <v>0</v>
      </c>
    </row>
    <row r="8" spans="1:16" x14ac:dyDescent="0.25">
      <c r="A8" s="1">
        <f t="shared" si="2"/>
        <v>43901</v>
      </c>
      <c r="B8">
        <v>18</v>
      </c>
      <c r="C8" s="6">
        <f t="shared" si="3"/>
        <v>13</v>
      </c>
      <c r="D8" s="2">
        <f t="shared" si="4"/>
        <v>2.6</v>
      </c>
      <c r="E8" s="4"/>
      <c r="F8">
        <v>151</v>
      </c>
      <c r="G8" s="5">
        <f t="shared" si="1"/>
        <v>34</v>
      </c>
      <c r="H8" s="10">
        <f t="shared" si="0"/>
        <v>0.38235294117647056</v>
      </c>
      <c r="I8" s="12"/>
      <c r="M8">
        <v>0</v>
      </c>
      <c r="N8">
        <v>0</v>
      </c>
    </row>
    <row r="9" spans="1:16" x14ac:dyDescent="0.25">
      <c r="A9" s="1">
        <f t="shared" si="2"/>
        <v>43902</v>
      </c>
      <c r="B9">
        <v>24</v>
      </c>
      <c r="C9" s="6">
        <f t="shared" si="3"/>
        <v>6</v>
      </c>
      <c r="D9" s="2">
        <f t="shared" si="4"/>
        <v>0.33333333333333331</v>
      </c>
      <c r="E9" s="4"/>
      <c r="F9">
        <v>185</v>
      </c>
      <c r="G9" s="5">
        <f t="shared" si="1"/>
        <v>34</v>
      </c>
      <c r="H9" s="10">
        <f t="shared" si="0"/>
        <v>0.17647058823529413</v>
      </c>
      <c r="I9" s="13"/>
      <c r="M9">
        <v>0</v>
      </c>
      <c r="N9">
        <v>0</v>
      </c>
    </row>
    <row r="10" spans="1:16" x14ac:dyDescent="0.25">
      <c r="A10" s="1">
        <f t="shared" si="2"/>
        <v>43903</v>
      </c>
      <c r="B10">
        <v>35</v>
      </c>
      <c r="C10" s="6">
        <f t="shared" si="3"/>
        <v>11</v>
      </c>
      <c r="D10" s="2">
        <f t="shared" si="4"/>
        <v>0.45833333333333331</v>
      </c>
      <c r="E10" s="4"/>
      <c r="F10">
        <v>239</v>
      </c>
      <c r="G10" s="5">
        <f t="shared" si="1"/>
        <v>54</v>
      </c>
      <c r="H10" s="10">
        <f t="shared" si="0"/>
        <v>0.20370370370370369</v>
      </c>
      <c r="I10" s="13"/>
      <c r="M10">
        <v>0</v>
      </c>
      <c r="N10">
        <v>0</v>
      </c>
    </row>
    <row r="11" spans="1:16" x14ac:dyDescent="0.25">
      <c r="A11" s="1">
        <f t="shared" si="2"/>
        <v>43904</v>
      </c>
      <c r="B11">
        <v>46</v>
      </c>
      <c r="C11" s="6">
        <f t="shared" si="3"/>
        <v>11</v>
      </c>
      <c r="D11" s="2">
        <f t="shared" si="4"/>
        <v>0.31428571428571428</v>
      </c>
      <c r="E11" s="4"/>
      <c r="F11">
        <v>268</v>
      </c>
      <c r="G11" s="5">
        <f t="shared" si="1"/>
        <v>29</v>
      </c>
      <c r="H11" s="10">
        <f t="shared" si="0"/>
        <v>0.37931034482758619</v>
      </c>
      <c r="I11" s="12"/>
      <c r="M11">
        <v>0</v>
      </c>
      <c r="N11">
        <v>0</v>
      </c>
    </row>
    <row r="12" spans="1:16" x14ac:dyDescent="0.25">
      <c r="A12" s="1">
        <f t="shared" si="2"/>
        <v>43905</v>
      </c>
      <c r="B12">
        <v>48</v>
      </c>
      <c r="C12" s="6">
        <f t="shared" si="3"/>
        <v>2</v>
      </c>
      <c r="D12" s="2">
        <f t="shared" si="4"/>
        <v>4.3478260869565216E-2</v>
      </c>
      <c r="E12" s="4"/>
      <c r="F12">
        <v>283</v>
      </c>
      <c r="G12" s="5">
        <f t="shared" si="1"/>
        <v>15</v>
      </c>
      <c r="H12" s="10">
        <f t="shared" si="0"/>
        <v>0.13333333333333333</v>
      </c>
      <c r="I12" s="12"/>
      <c r="M12">
        <v>0</v>
      </c>
      <c r="N12">
        <v>0</v>
      </c>
    </row>
    <row r="13" spans="1:16" x14ac:dyDescent="0.25">
      <c r="A13" s="1">
        <f t="shared" si="2"/>
        <v>43906</v>
      </c>
      <c r="B13">
        <v>57</v>
      </c>
      <c r="C13" s="6">
        <f t="shared" si="3"/>
        <v>9</v>
      </c>
      <c r="D13" s="2">
        <f t="shared" si="4"/>
        <v>0.1875</v>
      </c>
      <c r="E13" s="4"/>
      <c r="F13">
        <v>316</v>
      </c>
      <c r="G13" s="5">
        <f t="shared" si="1"/>
        <v>33</v>
      </c>
      <c r="H13" s="10">
        <f t="shared" si="0"/>
        <v>0.27272727272727271</v>
      </c>
      <c r="I13" s="12"/>
      <c r="M13">
        <v>0</v>
      </c>
      <c r="N13">
        <v>0</v>
      </c>
    </row>
    <row r="14" spans="1:16" x14ac:dyDescent="0.25">
      <c r="A14" s="1">
        <f t="shared" si="2"/>
        <v>43907</v>
      </c>
      <c r="B14">
        <v>72</v>
      </c>
      <c r="C14" s="6">
        <f t="shared" si="3"/>
        <v>15</v>
      </c>
      <c r="D14" s="2">
        <f t="shared" si="4"/>
        <v>0.26315789473684209</v>
      </c>
      <c r="E14" s="4">
        <f t="shared" ref="E14:E26" si="5">AVERAGE(((SUM(C5:C14)-C5)/(SUM(B5:B14)-B5)))</f>
        <v>0.23127035830618892</v>
      </c>
      <c r="F14">
        <v>374</v>
      </c>
      <c r="G14" s="5">
        <f t="shared" si="1"/>
        <v>58</v>
      </c>
      <c r="H14" s="10">
        <f t="shared" si="0"/>
        <v>0.25862068965517243</v>
      </c>
      <c r="I14" s="4">
        <f t="shared" ref="I14:I31" si="6">AVERAGE(((SUM(C5:C14)-C5)/(SUM(G5:G14)-G5)))</f>
        <v>0.25357142857142856</v>
      </c>
      <c r="M14">
        <v>0</v>
      </c>
      <c r="N14">
        <v>0</v>
      </c>
    </row>
    <row r="15" spans="1:16" x14ac:dyDescent="0.25">
      <c r="A15" s="1">
        <f t="shared" si="2"/>
        <v>43908</v>
      </c>
      <c r="B15">
        <v>83</v>
      </c>
      <c r="C15" s="6">
        <f t="shared" si="3"/>
        <v>11</v>
      </c>
      <c r="D15" s="2">
        <f t="shared" si="4"/>
        <v>0.15277777777777779</v>
      </c>
      <c r="E15" s="4">
        <f t="shared" si="5"/>
        <v>0.20876288659793815</v>
      </c>
      <c r="F15">
        <v>440</v>
      </c>
      <c r="G15" s="5">
        <f t="shared" si="1"/>
        <v>66</v>
      </c>
      <c r="H15" s="10">
        <f t="shared" si="0"/>
        <v>0.16666666666666666</v>
      </c>
      <c r="I15" s="4">
        <f t="shared" si="6"/>
        <v>0.23893805309734514</v>
      </c>
      <c r="M15">
        <v>0</v>
      </c>
      <c r="N15">
        <v>0</v>
      </c>
    </row>
    <row r="16" spans="1:16" x14ac:dyDescent="0.25">
      <c r="A16" s="1">
        <f t="shared" si="2"/>
        <v>43909</v>
      </c>
      <c r="B16">
        <v>103</v>
      </c>
      <c r="C16" s="6">
        <f t="shared" si="3"/>
        <v>20</v>
      </c>
      <c r="D16" s="2">
        <f t="shared" si="4"/>
        <v>0.24096385542168675</v>
      </c>
      <c r="E16" s="4">
        <f t="shared" si="5"/>
        <v>0.20164609053497942</v>
      </c>
      <c r="F16">
        <v>506</v>
      </c>
      <c r="G16" s="5">
        <f t="shared" si="1"/>
        <v>66</v>
      </c>
      <c r="H16" s="10">
        <f t="shared" si="0"/>
        <v>0.30303030303030304</v>
      </c>
      <c r="I16" s="4">
        <f t="shared" si="6"/>
        <v>0.25192802056555269</v>
      </c>
      <c r="M16">
        <v>0</v>
      </c>
      <c r="N16">
        <v>0</v>
      </c>
    </row>
    <row r="17" spans="1:16" x14ac:dyDescent="0.25">
      <c r="A17" s="1">
        <f t="shared" si="2"/>
        <v>43910</v>
      </c>
      <c r="B17">
        <v>135</v>
      </c>
      <c r="C17" s="6">
        <f t="shared" ref="C17:C18" si="7">B17-B16</f>
        <v>32</v>
      </c>
      <c r="D17" s="2">
        <f t="shared" ref="D17:D18" si="8">C17/B16</f>
        <v>0.31067961165048541</v>
      </c>
      <c r="E17" s="4">
        <f t="shared" si="5"/>
        <v>0.19402985074626866</v>
      </c>
      <c r="F17">
        <v>585</v>
      </c>
      <c r="G17" s="5">
        <f t="shared" si="1"/>
        <v>79</v>
      </c>
      <c r="H17" s="10">
        <f t="shared" si="0"/>
        <v>0.4050632911392405</v>
      </c>
      <c r="I17" s="4">
        <f t="shared" si="6"/>
        <v>0.2695852534562212</v>
      </c>
      <c r="M17">
        <v>0</v>
      </c>
      <c r="N17">
        <v>0</v>
      </c>
    </row>
    <row r="18" spans="1:16" x14ac:dyDescent="0.25">
      <c r="A18" s="1">
        <f t="shared" si="2"/>
        <v>43911</v>
      </c>
      <c r="B18">
        <v>171</v>
      </c>
      <c r="C18" s="6">
        <f t="shared" si="7"/>
        <v>36</v>
      </c>
      <c r="D18" s="2">
        <f t="shared" si="8"/>
        <v>0.26666666666666666</v>
      </c>
      <c r="E18" s="4">
        <f t="shared" si="5"/>
        <v>0.19600000000000001</v>
      </c>
      <c r="F18">
        <v>672</v>
      </c>
      <c r="G18" s="5">
        <f t="shared" si="1"/>
        <v>87</v>
      </c>
      <c r="H18" s="10">
        <f t="shared" si="0"/>
        <v>0.41379310344827586</v>
      </c>
      <c r="I18" s="4">
        <f t="shared" si="6"/>
        <v>0.30184804928131415</v>
      </c>
      <c r="M18">
        <v>1</v>
      </c>
      <c r="N18">
        <f>M18+N17</f>
        <v>1</v>
      </c>
      <c r="P18" s="3">
        <f>IF(_xlfn.FORECAST.ETS(A18,$B$9:B17,$A$9:A17)&gt;0,_xlfn.FORECAST.ETS(A18,$B$9:B17,$A$9:A17),0)</f>
        <v>165.68889875735837</v>
      </c>
    </row>
    <row r="19" spans="1:16" x14ac:dyDescent="0.25">
      <c r="A19" s="1">
        <f t="shared" si="2"/>
        <v>43912</v>
      </c>
      <c r="B19">
        <v>222</v>
      </c>
      <c r="C19" s="6">
        <f t="shared" ref="C19:C20" si="9">B19-B18</f>
        <v>51</v>
      </c>
      <c r="D19" s="2">
        <f t="shared" ref="D19:D21" si="10">C19/B18</f>
        <v>0.2982456140350877</v>
      </c>
      <c r="E19" s="4">
        <f t="shared" si="5"/>
        <v>0.19957310565635006</v>
      </c>
      <c r="F19">
        <v>761</v>
      </c>
      <c r="G19" s="5">
        <f t="shared" si="1"/>
        <v>89</v>
      </c>
      <c r="H19" s="10">
        <f t="shared" si="0"/>
        <v>0.5730337078651685</v>
      </c>
      <c r="I19" s="4">
        <f t="shared" si="6"/>
        <v>0.35823754789272033</v>
      </c>
      <c r="M19">
        <v>0</v>
      </c>
      <c r="N19">
        <f t="shared" ref="N19:N28" si="11">M19+N18</f>
        <v>1</v>
      </c>
      <c r="P19" s="3">
        <f>IF(_xlfn.FORECAST.ETS(A19,$B$9:B18,$A$9:A18)&gt;0,_xlfn.FORECAST.ETS(A19,$B$9:B18,$A$9:A18),0)</f>
        <v>206.47875053598295</v>
      </c>
    </row>
    <row r="20" spans="1:16" x14ac:dyDescent="0.25">
      <c r="A20" s="1">
        <f t="shared" si="2"/>
        <v>43913</v>
      </c>
      <c r="B20" s="3">
        <v>249</v>
      </c>
      <c r="C20" s="6">
        <f t="shared" si="9"/>
        <v>27</v>
      </c>
      <c r="D20" s="2">
        <f t="shared" si="10"/>
        <v>0.12162162162162163</v>
      </c>
      <c r="E20" s="4">
        <f t="shared" si="5"/>
        <v>0.17807017543859649</v>
      </c>
      <c r="F20">
        <v>822</v>
      </c>
      <c r="G20" s="5">
        <f t="shared" si="1"/>
        <v>61</v>
      </c>
      <c r="H20" s="10">
        <f t="shared" si="0"/>
        <v>0.44262295081967212</v>
      </c>
      <c r="I20" s="4">
        <f t="shared" si="6"/>
        <v>0.36642599277978338</v>
      </c>
      <c r="M20">
        <v>1</v>
      </c>
      <c r="N20">
        <f t="shared" si="11"/>
        <v>2</v>
      </c>
      <c r="P20" s="3">
        <f>IF(_xlfn.FORECAST.ETS(A20,$B$9:B19,$A$9:A19)&gt;0,_xlfn.FORECAST.ETS(A20,$B$9:B19,$A$9:A19),0)</f>
        <v>202.66447675334487</v>
      </c>
    </row>
    <row r="21" spans="1:16" x14ac:dyDescent="0.25">
      <c r="A21" s="1">
        <f t="shared" si="2"/>
        <v>43914</v>
      </c>
      <c r="B21" s="3">
        <v>303</v>
      </c>
      <c r="C21" s="6">
        <f t="shared" ref="C21" si="12">B21-B20</f>
        <v>54</v>
      </c>
      <c r="D21" s="2">
        <f t="shared" si="10"/>
        <v>0.21686746987951808</v>
      </c>
      <c r="E21" s="4">
        <f t="shared" si="5"/>
        <v>0.18279569892473119</v>
      </c>
      <c r="F21">
        <v>916</v>
      </c>
      <c r="G21" s="5">
        <f t="shared" si="1"/>
        <v>94</v>
      </c>
      <c r="H21" s="10">
        <f t="shared" si="0"/>
        <v>0.57446808510638303</v>
      </c>
      <c r="I21" s="4">
        <f t="shared" si="6"/>
        <v>0.40284360189573459</v>
      </c>
      <c r="M21">
        <v>1</v>
      </c>
      <c r="N21">
        <f t="shared" si="11"/>
        <v>3</v>
      </c>
      <c r="P21" s="3">
        <f>IF(_xlfn.FORECAST.ETS(A21,$B$9:B20,$A$9:A20)&gt;0,_xlfn.FORECAST.ETS(A21,$B$9:B20,$A$9:A20),0)</f>
        <v>239.53179884261593</v>
      </c>
    </row>
    <row r="22" spans="1:16" x14ac:dyDescent="0.25">
      <c r="A22" s="1">
        <f t="shared" si="2"/>
        <v>43915</v>
      </c>
      <c r="B22" s="3">
        <v>384</v>
      </c>
      <c r="C22" s="6">
        <f t="shared" ref="C22" si="13">B22-B21</f>
        <v>81</v>
      </c>
      <c r="D22" s="2">
        <f t="shared" ref="D22" si="14">C22/B21</f>
        <v>0.26732673267326734</v>
      </c>
      <c r="E22" s="4">
        <f t="shared" si="5"/>
        <v>0.18989547038327526</v>
      </c>
      <c r="F22">
        <v>1161</v>
      </c>
      <c r="G22" s="5">
        <f t="shared" si="1"/>
        <v>245</v>
      </c>
      <c r="H22" s="10">
        <f t="shared" si="0"/>
        <v>0.33061224489795921</v>
      </c>
      <c r="I22" s="4">
        <f t="shared" si="6"/>
        <v>0.38698224852071006</v>
      </c>
      <c r="M22">
        <v>1</v>
      </c>
      <c r="N22">
        <f t="shared" si="11"/>
        <v>4</v>
      </c>
      <c r="P22" s="3">
        <f>IF(_xlfn.FORECAST.ETS(A22,$B$9:B21,$A$9:A21)&gt;0,_xlfn.FORECAST.ETS(A22,$B$9:B21,$A$9:A21),0)</f>
        <v>283.99990608488633</v>
      </c>
    </row>
    <row r="23" spans="1:16" x14ac:dyDescent="0.25">
      <c r="A23" s="1">
        <f t="shared" si="2"/>
        <v>43916</v>
      </c>
      <c r="B23" s="3">
        <v>457</v>
      </c>
      <c r="C23" s="6">
        <f t="shared" ref="C23" si="15">B23-B22</f>
        <v>73</v>
      </c>
      <c r="D23" s="2">
        <f t="shared" ref="D23" si="16">C23/B22</f>
        <v>0.19010416666666666</v>
      </c>
      <c r="E23" s="4">
        <f t="shared" si="5"/>
        <v>0.18272425249169436</v>
      </c>
      <c r="F23">
        <v>1456</v>
      </c>
      <c r="G23" s="5">
        <f t="shared" si="1"/>
        <v>295</v>
      </c>
      <c r="H23" s="10">
        <f t="shared" si="0"/>
        <v>0.24745762711864408</v>
      </c>
      <c r="I23" s="4">
        <f t="shared" si="6"/>
        <v>0.35582255083179298</v>
      </c>
      <c r="M23">
        <v>3</v>
      </c>
      <c r="N23">
        <f t="shared" si="11"/>
        <v>7</v>
      </c>
      <c r="P23" s="3">
        <f>IF(_xlfn.FORECAST.ETS(A23,$B$9:B22,$A$9:A22)&gt;0,_xlfn.FORECAST.ETS(A23,$B$9:B22,$A$9:A22),0)</f>
        <v>460.40019801609481</v>
      </c>
    </row>
    <row r="24" spans="1:16" x14ac:dyDescent="0.25">
      <c r="A24" s="1">
        <f t="shared" si="2"/>
        <v>43917</v>
      </c>
      <c r="B24" s="3">
        <v>528</v>
      </c>
      <c r="C24" s="6">
        <f t="shared" ref="C24" si="17">B24-B23</f>
        <v>71</v>
      </c>
      <c r="D24" s="2">
        <f t="shared" ref="D24" si="18">C24/B23</f>
        <v>0.15536105032822758</v>
      </c>
      <c r="E24" s="4">
        <f t="shared" si="5"/>
        <v>0.17437304075235111</v>
      </c>
      <c r="F24">
        <v>1715</v>
      </c>
      <c r="G24" s="5">
        <f t="shared" si="1"/>
        <v>259</v>
      </c>
      <c r="H24" s="10">
        <f t="shared" si="0"/>
        <v>0.27413127413127414</v>
      </c>
      <c r="I24" s="4">
        <f t="shared" si="6"/>
        <v>0.34901960784313724</v>
      </c>
      <c r="M24">
        <v>0</v>
      </c>
      <c r="N24">
        <f t="shared" si="11"/>
        <v>7</v>
      </c>
      <c r="P24" s="3">
        <f>IF(_xlfn.FORECAST.ETS(A24,$B$9:B23,$A$9:A23)&gt;0,_xlfn.FORECAST.ETS(A24,$B$9:B23,$A$9:A23),0)</f>
        <v>534.02519983180036</v>
      </c>
    </row>
    <row r="25" spans="1:16" x14ac:dyDescent="0.25">
      <c r="A25" s="1">
        <f t="shared" si="2"/>
        <v>43918</v>
      </c>
      <c r="B25" s="3">
        <v>659</v>
      </c>
      <c r="C25" s="6">
        <f t="shared" ref="C25" si="19">B25-B24</f>
        <v>131</v>
      </c>
      <c r="D25" s="2">
        <f t="shared" ref="D25" si="20">C25/B24</f>
        <v>0.24810606060606061</v>
      </c>
      <c r="E25" s="4">
        <f t="shared" si="5"/>
        <v>0.17889317889317891</v>
      </c>
      <c r="F25">
        <v>2086</v>
      </c>
      <c r="G25" s="5">
        <f t="shared" si="1"/>
        <v>371</v>
      </c>
      <c r="H25" s="10">
        <f t="shared" si="0"/>
        <v>0.35309973045822102</v>
      </c>
      <c r="I25" s="4">
        <f t="shared" si="6"/>
        <v>0.35189873417721518</v>
      </c>
      <c r="M25">
        <v>3</v>
      </c>
      <c r="N25">
        <f t="shared" si="11"/>
        <v>10</v>
      </c>
      <c r="P25" s="3">
        <f>IF(_xlfn.FORECAST.ETS(A25,$B$9:B24,$A$9:A24)&gt;0,_xlfn.FORECAST.ETS(A25,$B$9:B24,$A$9:A24),0)</f>
        <v>604.81338766096883</v>
      </c>
    </row>
    <row r="26" spans="1:16" x14ac:dyDescent="0.25">
      <c r="A26" s="1">
        <f t="shared" si="2"/>
        <v>43919</v>
      </c>
      <c r="B26" s="3">
        <v>741</v>
      </c>
      <c r="C26" s="6">
        <f t="shared" ref="C26" si="21">B26-B25</f>
        <v>82</v>
      </c>
      <c r="D26" s="2">
        <f t="shared" ref="D26" si="22">C26/B25</f>
        <v>0.1244309559939302</v>
      </c>
      <c r="E26" s="4">
        <f t="shared" si="5"/>
        <v>0.16316639741518579</v>
      </c>
      <c r="F26">
        <v>2462</v>
      </c>
      <c r="G26" s="5">
        <f t="shared" si="1"/>
        <v>376</v>
      </c>
      <c r="H26" s="10">
        <f t="shared" si="0"/>
        <v>0.21808510638297873</v>
      </c>
      <c r="I26" s="4">
        <f t="shared" si="6"/>
        <v>0.32285562067128398</v>
      </c>
      <c r="M26">
        <v>3</v>
      </c>
      <c r="N26">
        <f t="shared" si="11"/>
        <v>13</v>
      </c>
      <c r="P26" s="3">
        <f>IF(_xlfn.FORECAST.ETS(A26,$B$9:B25,$A$9:A25)&gt;0,_xlfn.FORECAST.ETS(A26,$B$9:B25,$A$9:A25),0)</f>
        <v>777.5125602103235</v>
      </c>
    </row>
    <row r="27" spans="1:16" x14ac:dyDescent="0.25">
      <c r="A27" s="1">
        <f t="shared" si="2"/>
        <v>43920</v>
      </c>
      <c r="B27" s="3">
        <v>785</v>
      </c>
      <c r="C27" s="6">
        <f t="shared" ref="C27" si="23">B27-B26</f>
        <v>44</v>
      </c>
      <c r="D27" s="2">
        <f t="shared" ref="D27" si="24">C27/B26</f>
        <v>5.9379217273954114E-2</v>
      </c>
      <c r="E27" s="4">
        <f t="shared" ref="E27:E32" si="25">AVERAGE(((SUM(C18:C27)-C18)/(SUM(B18:B27)-B18)))</f>
        <v>0.14186691312384472</v>
      </c>
      <c r="F27">
        <v>3084</v>
      </c>
      <c r="G27" s="5">
        <f t="shared" si="1"/>
        <v>622</v>
      </c>
      <c r="H27" s="10">
        <f t="shared" si="0"/>
        <v>7.0739549839228297E-2</v>
      </c>
      <c r="I27" s="4">
        <f t="shared" si="6"/>
        <v>0.25456053067993367</v>
      </c>
      <c r="M27">
        <v>3</v>
      </c>
      <c r="N27">
        <f t="shared" si="11"/>
        <v>16</v>
      </c>
      <c r="P27" s="3">
        <f>IF(_xlfn.FORECAST.ETS(A27,$B$9:B26,$A$9:A26)&gt;0,_xlfn.FORECAST.ETS(A27,$B$9:B26,$A$9:A26),0)</f>
        <v>836.25192002815561</v>
      </c>
    </row>
    <row r="28" spans="1:16" x14ac:dyDescent="0.25">
      <c r="A28" s="1">
        <f t="shared" si="2"/>
        <v>43921</v>
      </c>
      <c r="B28" s="3">
        <v>900</v>
      </c>
      <c r="C28" s="6">
        <f t="shared" ref="C28" si="26">B28-B27</f>
        <v>115</v>
      </c>
      <c r="D28" s="2">
        <f t="shared" ref="D28" si="27">C28/B27</f>
        <v>0.1464968152866242</v>
      </c>
      <c r="E28" s="4">
        <f t="shared" si="25"/>
        <v>0.13543747502996403</v>
      </c>
      <c r="F28">
        <v>3561</v>
      </c>
      <c r="G28" s="5">
        <f t="shared" ref="G28" si="28">F28-F27</f>
        <v>477</v>
      </c>
      <c r="H28" s="10">
        <f t="shared" si="0"/>
        <v>0.24109014675052412</v>
      </c>
      <c r="I28" s="4">
        <f t="shared" si="6"/>
        <v>0.24214285714285713</v>
      </c>
      <c r="M28">
        <v>7</v>
      </c>
      <c r="N28">
        <f t="shared" si="11"/>
        <v>23</v>
      </c>
      <c r="P28" s="3">
        <f>IF(_xlfn.FORECAST.ETS(A28,$B$9:B27,$A$9:A27)&gt;0,_xlfn.FORECAST.ETS(A28,$B$9:B27,$A$9:A27),0)</f>
        <v>909.5089849804807</v>
      </c>
    </row>
    <row r="29" spans="1:16" x14ac:dyDescent="0.25">
      <c r="A29" s="1">
        <f t="shared" si="2"/>
        <v>43922</v>
      </c>
      <c r="B29" s="3">
        <v>1060</v>
      </c>
      <c r="C29" s="6">
        <f t="shared" ref="C29" si="29">B29-B28</f>
        <v>160</v>
      </c>
      <c r="D29" s="2">
        <f t="shared" ref="D29" si="30">C29/B28</f>
        <v>0.17777777777777778</v>
      </c>
      <c r="E29" s="4">
        <f t="shared" si="25"/>
        <v>0.13941894447309611</v>
      </c>
      <c r="F29">
        <v>4371</v>
      </c>
      <c r="G29" s="5">
        <f t="shared" ref="G29" si="31">F29-F28</f>
        <v>810</v>
      </c>
      <c r="H29" s="10">
        <f t="shared" si="0"/>
        <v>0.19753086419753085</v>
      </c>
      <c r="I29" s="4">
        <f t="shared" si="6"/>
        <v>0.22851507466892082</v>
      </c>
      <c r="M29">
        <v>5</v>
      </c>
      <c r="N29">
        <f t="shared" ref="N29" si="32">M29+N28</f>
        <v>28</v>
      </c>
      <c r="P29" s="3">
        <f>IF(_xlfn.FORECAST.ETS(A29,$B$9:B28,$A$9:A28)&gt;0,_xlfn.FORECAST.ETS(A29,$B$9:B28,$A$9:A28),0)</f>
        <v>1000.6770010405891</v>
      </c>
    </row>
    <row r="30" spans="1:16" x14ac:dyDescent="0.25">
      <c r="A30" s="1">
        <f t="shared" si="2"/>
        <v>43923</v>
      </c>
      <c r="B30" s="3">
        <v>1171</v>
      </c>
      <c r="C30" s="6">
        <f t="shared" ref="C30" si="33">B30-B29</f>
        <v>111</v>
      </c>
      <c r="D30" s="2">
        <f t="shared" ref="D30" si="34">C30/B29</f>
        <v>0.10471698113207548</v>
      </c>
      <c r="E30" s="4">
        <f t="shared" si="25"/>
        <v>0.12984293193717278</v>
      </c>
      <c r="F30">
        <v>5008</v>
      </c>
      <c r="G30" s="5">
        <f t="shared" ref="G30:G31" si="35">F30-F29</f>
        <v>637</v>
      </c>
      <c r="H30" s="10">
        <f t="shared" si="0"/>
        <v>0.17425431711145997</v>
      </c>
      <c r="I30" s="4">
        <f t="shared" si="6"/>
        <v>0.21212121212121213</v>
      </c>
      <c r="M30">
        <v>3</v>
      </c>
      <c r="N30">
        <f t="shared" ref="N30:N36" si="36">M30+N29</f>
        <v>31</v>
      </c>
      <c r="P30" s="3">
        <f>IF(_xlfn.FORECAST.ETS(A30,$B$9:B29,$A$9:A29)&gt;0,_xlfn.FORECAST.ETS(A30,$B$9:B29,$A$9:A29),0)</f>
        <v>1123.5677531449003</v>
      </c>
    </row>
    <row r="31" spans="1:16" x14ac:dyDescent="0.25">
      <c r="A31" s="1">
        <f t="shared" si="2"/>
        <v>43924</v>
      </c>
      <c r="B31" s="3">
        <v>1476</v>
      </c>
      <c r="C31" s="6">
        <f t="shared" ref="C31" si="37">B31-B30</f>
        <v>305</v>
      </c>
      <c r="D31" s="2">
        <f t="shared" ref="D31" si="38">C31/B30</f>
        <v>0.26046114432109307</v>
      </c>
      <c r="E31" s="4">
        <f t="shared" si="25"/>
        <v>0.14041404140414041</v>
      </c>
      <c r="F31">
        <v>5756</v>
      </c>
      <c r="G31" s="5">
        <f t="shared" si="35"/>
        <v>748</v>
      </c>
      <c r="H31" s="10">
        <f t="shared" si="0"/>
        <v>0.40775401069518719</v>
      </c>
      <c r="I31" s="4">
        <f t="shared" si="6"/>
        <v>0.23764961915125135</v>
      </c>
      <c r="M31">
        <v>8</v>
      </c>
      <c r="N31">
        <f t="shared" si="36"/>
        <v>39</v>
      </c>
      <c r="P31" s="3">
        <f>IF(_xlfn.FORECAST.ETS(A31,$B$9:B30,$A$9:A30)&gt;0,_xlfn.FORECAST.ETS(A31,$B$9:B30,$A$9:A30),0)</f>
        <v>1296.9007084571222</v>
      </c>
    </row>
    <row r="32" spans="1:16" x14ac:dyDescent="0.25">
      <c r="A32" s="1">
        <f t="shared" si="2"/>
        <v>43925</v>
      </c>
      <c r="B32" s="3">
        <v>1624</v>
      </c>
      <c r="C32" s="6">
        <f t="shared" ref="C32" si="39">B32-B31</f>
        <v>148</v>
      </c>
      <c r="D32" s="2">
        <f t="shared" ref="D32" si="40">C32/B31</f>
        <v>0.1002710027100271</v>
      </c>
      <c r="E32" s="4">
        <f t="shared" si="25"/>
        <v>0.13047853309481217</v>
      </c>
      <c r="F32">
        <v>6401</v>
      </c>
      <c r="G32" s="5">
        <f t="shared" ref="G32" si="41">F32-F31</f>
        <v>645</v>
      </c>
      <c r="H32" s="10">
        <f>C32/G32</f>
        <v>0.22945736434108527</v>
      </c>
      <c r="I32" s="4">
        <f>AVERAGE(((SUM(C23:C32)-C23)/(SUM(G23:G32)-G23)))</f>
        <v>0.23599595551061678</v>
      </c>
      <c r="M32">
        <v>5</v>
      </c>
      <c r="N32">
        <f t="shared" si="36"/>
        <v>44</v>
      </c>
      <c r="P32" s="3">
        <f>IF(_xlfn.FORECAST.ETS(A32,$B$9:B31,$A$9:A31)&gt;0,_xlfn.FORECAST.ETS(A32,$B$9:B31,$A$9:A31),0)</f>
        <v>1740.7250414581727</v>
      </c>
    </row>
    <row r="33" spans="1:16" x14ac:dyDescent="0.25">
      <c r="A33" s="1">
        <f t="shared" si="2"/>
        <v>43926</v>
      </c>
      <c r="B33" s="3">
        <v>1908</v>
      </c>
      <c r="C33" s="6">
        <f t="shared" ref="C33" si="42">B33-B32</f>
        <v>284</v>
      </c>
      <c r="D33" s="2">
        <f t="shared" ref="D33" si="43">C33/B32</f>
        <v>0.1748768472906404</v>
      </c>
      <c r="E33" s="4">
        <f t="shared" ref="E33" si="44">AVERAGE(((SUM(C24:C33)-C24)/(SUM(B24:B33)-B24)))</f>
        <v>0.1336691204959318</v>
      </c>
      <c r="F33">
        <v>7360</v>
      </c>
      <c r="G33" s="5">
        <f t="shared" ref="G33" si="45">F33-F32</f>
        <v>959</v>
      </c>
      <c r="H33" s="10">
        <f>C33/G33</f>
        <v>0.2961418143899896</v>
      </c>
      <c r="I33" s="4">
        <f>AVERAGE(((SUM(C24:C33)-C24)/(SUM(G24:G33)-G24)))</f>
        <v>0.24446412754650132</v>
      </c>
      <c r="M33">
        <v>7</v>
      </c>
      <c r="N33">
        <f t="shared" si="36"/>
        <v>51</v>
      </c>
      <c r="P33" s="3">
        <f>IF(_xlfn.FORECAST.ETS(A33,$B$9:B32,$A$9:A32)&gt;0,_xlfn.FORECAST.ETS(A33,$B$9:B32,$A$9:A32),0)</f>
        <v>1848.1504100660379</v>
      </c>
    </row>
    <row r="34" spans="1:16" x14ac:dyDescent="0.25">
      <c r="A34" s="1">
        <f t="shared" si="2"/>
        <v>43927</v>
      </c>
      <c r="B34" s="3">
        <v>2200</v>
      </c>
      <c r="C34" s="6">
        <f t="shared" ref="C34" si="46">B34-B33</f>
        <v>292</v>
      </c>
      <c r="D34" s="2">
        <f t="shared" ref="D34" si="47">C34/B33</f>
        <v>0.15303983228511531</v>
      </c>
      <c r="E34" s="4">
        <f t="shared" ref="E34" si="48">AVERAGE(((SUM(C25:C34)-C25)/(SUM(B25:B34)-B25)))</f>
        <v>0.12987779182469447</v>
      </c>
      <c r="F34">
        <v>8552</v>
      </c>
      <c r="G34" s="5">
        <f t="shared" ref="G34" si="49">F34-F33</f>
        <v>1192</v>
      </c>
      <c r="H34" s="10">
        <f>C34/G34</f>
        <v>0.24496644295302014</v>
      </c>
      <c r="I34" s="4">
        <f>AVERAGE(((SUM(C25:C34)-C25)/(SUM(G25:G34)-G25)))</f>
        <v>0.23832353850912466</v>
      </c>
      <c r="M34">
        <v>7</v>
      </c>
      <c r="N34">
        <f t="shared" si="36"/>
        <v>58</v>
      </c>
      <c r="P34" s="3">
        <f>IF(_xlfn.FORECAST.ETS(A34,$B$9:B33,$A$9:A33)&gt;0,_xlfn.FORECAST.ETS(A34,$B$9:B33,$A$9:A33),0)</f>
        <v>2144.4600635248821</v>
      </c>
    </row>
    <row r="35" spans="1:16" x14ac:dyDescent="0.25">
      <c r="A35" s="1">
        <f t="shared" si="2"/>
        <v>43928</v>
      </c>
      <c r="B35" s="3">
        <v>2447</v>
      </c>
      <c r="C35" s="6">
        <f t="shared" ref="C35" si="50">B35-B34</f>
        <v>247</v>
      </c>
      <c r="D35" s="2">
        <f t="shared" ref="D35" si="51">C35/B34</f>
        <v>0.11227272727272727</v>
      </c>
      <c r="E35" s="4">
        <f t="shared" ref="E35" si="52">AVERAGE(((SUM(C26:C35)-C26)/(SUM(B26:B35)-B26)))</f>
        <v>0.12570923292314495</v>
      </c>
      <c r="F35">
        <v>9626</v>
      </c>
      <c r="G35" s="5">
        <f t="shared" ref="G35" si="53">F35-F34</f>
        <v>1074</v>
      </c>
      <c r="H35" s="10">
        <f>C35/G35</f>
        <v>0.22998137802607077</v>
      </c>
      <c r="I35" s="4">
        <f>AVERAGE(((SUM(C26:C35)-C26)/(SUM(G26:G35)-G26)))</f>
        <v>0.23813512004466778</v>
      </c>
      <c r="M35">
        <v>3</v>
      </c>
      <c r="N35">
        <f t="shared" si="36"/>
        <v>61</v>
      </c>
      <c r="P35" s="3">
        <f>IF(_xlfn.FORECAST.ETS(A35,$B$9:B34,$A$9:A34)&gt;0,_xlfn.FORECAST.ETS(A35,$B$9:B34,$A$9:A34),0)</f>
        <v>2461.7767662890888</v>
      </c>
    </row>
    <row r="36" spans="1:16" x14ac:dyDescent="0.25">
      <c r="A36" s="1">
        <f t="shared" si="2"/>
        <v>43929</v>
      </c>
      <c r="B36" s="3">
        <v>2666</v>
      </c>
      <c r="C36" s="6">
        <f t="shared" ref="C36" si="54">B36-B35</f>
        <v>219</v>
      </c>
      <c r="D36" s="2">
        <f t="shared" ref="D36" si="55">C36/B35</f>
        <v>8.94973436861463E-2</v>
      </c>
      <c r="E36" s="4">
        <f t="shared" ref="E36" si="56">AVERAGE(((SUM(C27:C36)-C27)/(SUM(B27:B36)-B27)))</f>
        <v>0.121731814651825</v>
      </c>
      <c r="F36">
        <v>10761</v>
      </c>
      <c r="G36" s="5">
        <f t="shared" ref="G36" si="57">F36-F35</f>
        <v>1135</v>
      </c>
      <c r="H36" s="10">
        <f>C36/G36</f>
        <v>0.19295154185022026</v>
      </c>
      <c r="I36" s="4">
        <f>AVERAGE(((SUM(C27:C36)-C27)/(SUM(G27:G36)-G27)))</f>
        <v>0.24501758499413834</v>
      </c>
      <c r="M36">
        <v>4</v>
      </c>
      <c r="N36">
        <f t="shared" si="36"/>
        <v>65</v>
      </c>
      <c r="P36" s="3">
        <f>IF(_xlfn.FORECAST.ETS(A36,$B$9:B35,$A$9:A35)&gt;0,_xlfn.FORECAST.ETS(A36,$B$9:B35,$A$9:A35),0)</f>
        <v>2698.4810752978997</v>
      </c>
    </row>
    <row r="37" spans="1:16" x14ac:dyDescent="0.25">
      <c r="A37" s="1">
        <f t="shared" si="2"/>
        <v>43930</v>
      </c>
      <c r="B37" s="3"/>
      <c r="G37" s="5"/>
      <c r="P37" s="3">
        <f>IF(_xlfn.FORECAST.ETS(A37,$B$9:B36,$A$9:A36)&gt;0,_xlfn.FORECAST.ETS(A37,$B$9:B36,$A$9:A36),0)</f>
        <v>2797.4778217102698</v>
      </c>
    </row>
    <row r="38" spans="1:16" x14ac:dyDescent="0.25">
      <c r="A38" s="1">
        <f t="shared" si="2"/>
        <v>43931</v>
      </c>
      <c r="B38" s="3"/>
      <c r="G38" s="5"/>
      <c r="P38" s="3">
        <f>IF(_xlfn.FORECAST.ETS(A38,$B$9:B37,$A$9:A37)&gt;0,_xlfn.FORECAST.ETS(A38,$B$9:B37,$A$9:A37),0)</f>
        <v>3091.2475520030212</v>
      </c>
    </row>
    <row r="39" spans="1:16" x14ac:dyDescent="0.25">
      <c r="A39" s="1">
        <f t="shared" si="2"/>
        <v>43932</v>
      </c>
      <c r="B39" s="3"/>
      <c r="G39" s="5"/>
      <c r="P39" s="3">
        <f>IF(_xlfn.FORECAST.ETS(A39,$B$9:B38,$A$9:A38)&gt;0,_xlfn.FORECAST.ETS(A39,$B$9:B38,$A$9:A38),0)</f>
        <v>3385.0172822957725</v>
      </c>
    </row>
    <row r="40" spans="1:16" x14ac:dyDescent="0.25">
      <c r="A40" s="1">
        <f t="shared" si="2"/>
        <v>43933</v>
      </c>
      <c r="B40" s="3"/>
      <c r="G40" s="5"/>
      <c r="P40" s="3">
        <f>IF(_xlfn.FORECAST.ETS(A40,$B$9:B39,$A$9:A39)&gt;0,_xlfn.FORECAST.ETS(A40,$B$9:B39,$A$9:A39),0)</f>
        <v>3678.7870125885238</v>
      </c>
    </row>
    <row r="41" spans="1:16" x14ac:dyDescent="0.25">
      <c r="A41" s="1">
        <f t="shared" si="2"/>
        <v>43934</v>
      </c>
      <c r="B41" s="3"/>
      <c r="G41" s="5"/>
      <c r="P41" s="3">
        <f>IF(_xlfn.FORECAST.ETS(A41,$B$9:B40,$A$9:A40)&gt;0,_xlfn.FORECAST.ETS(A41,$B$9:B40,$A$9:A40),0)</f>
        <v>3972.5567428812751</v>
      </c>
    </row>
    <row r="42" spans="1:16" x14ac:dyDescent="0.25">
      <c r="A42" s="1">
        <f t="shared" si="2"/>
        <v>43935</v>
      </c>
      <c r="G42" s="5"/>
      <c r="P42" s="3">
        <f>IF(_xlfn.FORECAST.ETS(A42,$B$9:B41,$A$9:A41)&gt;0,_xlfn.FORECAST.ETS(A42,$B$9:B41,$A$9:A41),0)</f>
        <v>4266.3264731740264</v>
      </c>
    </row>
    <row r="43" spans="1:16" x14ac:dyDescent="0.25">
      <c r="A43" s="1">
        <f t="shared" si="2"/>
        <v>43936</v>
      </c>
      <c r="G43" s="5"/>
      <c r="P43" s="3">
        <f>IF(_xlfn.FORECAST.ETS(A43,$B$9:B42,$A$9:A42)&gt;0,_xlfn.FORECAST.ETS(A43,$B$9:B42,$A$9:A42),0)</f>
        <v>4560.0962034667773</v>
      </c>
    </row>
    <row r="44" spans="1:16" x14ac:dyDescent="0.25">
      <c r="A44" s="1">
        <f t="shared" si="2"/>
        <v>43937</v>
      </c>
      <c r="G44" s="5"/>
      <c r="P44" s="3">
        <f>IF(_xlfn.FORECAST.ETS(A44,$B$9:B43,$A$9:A43)&gt;0,_xlfn.FORECAST.ETS(A44,$B$9:B43,$A$9:A43),0)</f>
        <v>4853.8659337595291</v>
      </c>
    </row>
    <row r="45" spans="1:16" x14ac:dyDescent="0.25">
      <c r="A45" s="1">
        <f t="shared" si="2"/>
        <v>43938</v>
      </c>
      <c r="G45" s="5"/>
      <c r="P45" s="3">
        <f>IF(_xlfn.FORECAST.ETS(A45,$B$9:B44,$A$9:A44)&gt;0,_xlfn.FORECAST.ETS(A45,$B$9:B44,$A$9:A44),0)</f>
        <v>5147.6356640522808</v>
      </c>
    </row>
    <row r="46" spans="1:16" x14ac:dyDescent="0.25">
      <c r="A46" s="1">
        <f t="shared" si="2"/>
        <v>43939</v>
      </c>
      <c r="G46" s="5"/>
      <c r="P46" s="3">
        <f>IF(_xlfn.FORECAST.ETS(A46,$B$9:B45,$A$9:A45)&gt;0,_xlfn.FORECAST.ETS(A46,$B$9:B45,$A$9:A45),0)</f>
        <v>5441.4053943450317</v>
      </c>
    </row>
    <row r="47" spans="1:16" x14ac:dyDescent="0.25">
      <c r="A47" s="1">
        <f t="shared" si="2"/>
        <v>43940</v>
      </c>
      <c r="G47" s="5"/>
      <c r="P47" s="3">
        <f>IF(_xlfn.FORECAST.ETS(A47,$B$9:B46,$A$9:A46)&gt;0,_xlfn.FORECAST.ETS(A47,$B$9:B46,$A$9:A46),0)</f>
        <v>5735.1751246377826</v>
      </c>
    </row>
    <row r="48" spans="1:16" x14ac:dyDescent="0.25">
      <c r="A48" s="1">
        <f t="shared" si="2"/>
        <v>43941</v>
      </c>
      <c r="G48" s="5"/>
      <c r="P48" s="3">
        <f>IF(_xlfn.FORECAST.ETS(A48,$B$9:B47,$A$9:A47)&gt;0,_xlfn.FORECAST.ETS(A48,$B$9:B47,$A$9:A47),0)</f>
        <v>6028.9448549305343</v>
      </c>
    </row>
    <row r="49" spans="1:16" x14ac:dyDescent="0.25">
      <c r="A49" s="1">
        <f t="shared" si="2"/>
        <v>43942</v>
      </c>
      <c r="G49" s="5"/>
      <c r="P49" s="3">
        <f>IF(_xlfn.FORECAST.ETS(A49,$B$9:B48,$A$9:A48)&gt;0,_xlfn.FORECAST.ETS(A49,$B$9:B48,$A$9:A48),0)</f>
        <v>6322.7145852232861</v>
      </c>
    </row>
    <row r="50" spans="1:16" x14ac:dyDescent="0.25">
      <c r="A50" s="1">
        <f t="shared" si="2"/>
        <v>43943</v>
      </c>
      <c r="G50" s="5"/>
      <c r="P50" s="3">
        <f>IF(_xlfn.FORECAST.ETS(A50,$B$9:B49,$A$9:A49)&gt;0,_xlfn.FORECAST.ETS(A50,$B$9:B49,$A$9:A49),0)</f>
        <v>6616.484315516037</v>
      </c>
    </row>
    <row r="51" spans="1:16" x14ac:dyDescent="0.25">
      <c r="A51" s="1">
        <f t="shared" si="2"/>
        <v>43944</v>
      </c>
      <c r="G51" s="5"/>
      <c r="P51" s="3">
        <f>IF(_xlfn.FORECAST.ETS(A51,$B$9:B50,$A$9:A50)&gt;0,_xlfn.FORECAST.ETS(A51,$B$9:B50,$A$9:A50),0)</f>
        <v>6910.2540458087879</v>
      </c>
    </row>
    <row r="52" spans="1:16" x14ac:dyDescent="0.25">
      <c r="A52" s="1">
        <f t="shared" si="2"/>
        <v>43945</v>
      </c>
      <c r="G52" s="5"/>
      <c r="P52" s="3">
        <f>IF(_xlfn.FORECAST.ETS(A52,$B$9:B51,$A$9:A51)&gt;0,_xlfn.FORECAST.ETS(A52,$B$9:B51,$A$9:A51),0)</f>
        <v>7204.0237761015396</v>
      </c>
    </row>
    <row r="53" spans="1:16" x14ac:dyDescent="0.25">
      <c r="A53" s="1">
        <f t="shared" si="2"/>
        <v>43946</v>
      </c>
      <c r="G53" s="5"/>
      <c r="P53" s="3">
        <f>IF(_xlfn.FORECAST.ETS(A53,$B$9:B52,$A$9:A52)&gt;0,_xlfn.FORECAST.ETS(A53,$B$9:B52,$A$9:A52),0)</f>
        <v>7497.7935063942914</v>
      </c>
    </row>
    <row r="54" spans="1:16" x14ac:dyDescent="0.25">
      <c r="A54" s="1">
        <f t="shared" si="2"/>
        <v>43947</v>
      </c>
      <c r="G54" s="5"/>
      <c r="P54" s="3">
        <f>IF(_xlfn.FORECAST.ETS(A54,$B$9:B53,$A$9:A53)&gt;0,_xlfn.FORECAST.ETS(A54,$B$9:B53,$A$9:A53),0)</f>
        <v>7791.5632366870423</v>
      </c>
    </row>
    <row r="55" spans="1:16" x14ac:dyDescent="0.25">
      <c r="A55" s="1">
        <f t="shared" si="2"/>
        <v>43948</v>
      </c>
      <c r="G55" s="5"/>
      <c r="P55" s="3">
        <f>IF(_xlfn.FORECAST.ETS(A55,$B$9:B54,$A$9:A54)&gt;0,_xlfn.FORECAST.ETS(A55,$B$9:B54,$A$9:A54),0)</f>
        <v>8085.3329669797931</v>
      </c>
    </row>
    <row r="56" spans="1:16" x14ac:dyDescent="0.25">
      <c r="A56" s="1">
        <f t="shared" si="2"/>
        <v>43949</v>
      </c>
      <c r="G56" s="5"/>
      <c r="P56" s="3">
        <f>IF(_xlfn.FORECAST.ETS(A56,$B$9:B55,$A$9:A55)&gt;0,_xlfn.FORECAST.ETS(A56,$B$9:B55,$A$9:A55),0)</f>
        <v>8379.1026972725449</v>
      </c>
    </row>
    <row r="57" spans="1:16" x14ac:dyDescent="0.25">
      <c r="A57" s="1">
        <f t="shared" si="2"/>
        <v>43950</v>
      </c>
      <c r="G57" s="5"/>
      <c r="P57" s="3">
        <f>IF(_xlfn.FORECAST.ETS(A57,$B$9:B56,$A$9:A56)&gt;0,_xlfn.FORECAST.ETS(A57,$B$9:B56,$A$9:A56),0)</f>
        <v>8672.8724275652967</v>
      </c>
    </row>
    <row r="58" spans="1:16" x14ac:dyDescent="0.25">
      <c r="A58" s="1">
        <f t="shared" si="2"/>
        <v>43951</v>
      </c>
      <c r="G58" s="5"/>
      <c r="P58" s="3">
        <f>IF(_xlfn.FORECAST.ETS(A58,$B$9:B57,$A$9:A57)&gt;0,_xlfn.FORECAST.ETS(A58,$B$9:B57,$A$9:A57),0)</f>
        <v>8966.6421578580484</v>
      </c>
    </row>
    <row r="59" spans="1:16" x14ac:dyDescent="0.25">
      <c r="A59" s="1">
        <f t="shared" si="2"/>
        <v>43952</v>
      </c>
      <c r="G59" s="5"/>
      <c r="P59" s="3">
        <f>IF(_xlfn.FORECAST.ETS(A59,$B$9:B58,$A$9:A58)&gt;0,_xlfn.FORECAST.ETS(A59,$B$9:B58,$A$9:A58),0)</f>
        <v>9260.4118881507984</v>
      </c>
    </row>
    <row r="60" spans="1:16" x14ac:dyDescent="0.25">
      <c r="A60" s="1">
        <f t="shared" si="2"/>
        <v>43953</v>
      </c>
      <c r="G60" s="5"/>
      <c r="P60" s="3">
        <f>IF(_xlfn.FORECAST.ETS(A60,$B$9:B59,$A$9:A59)&gt;0,_xlfn.FORECAST.ETS(A60,$B$9:B59,$A$9:A59),0)</f>
        <v>9554.1816184435502</v>
      </c>
    </row>
    <row r="61" spans="1:16" x14ac:dyDescent="0.25">
      <c r="A61" s="1">
        <f t="shared" si="2"/>
        <v>43954</v>
      </c>
      <c r="G61" s="5"/>
      <c r="P61" s="3">
        <f>IF(_xlfn.FORECAST.ETS(A61,$B$9:B60,$A$9:A60)&gt;0,_xlfn.FORECAST.ETS(A61,$B$9:B60,$A$9:A60),0)</f>
        <v>9847.951348736302</v>
      </c>
    </row>
    <row r="62" spans="1:16" x14ac:dyDescent="0.25">
      <c r="A62" s="1">
        <f t="shared" si="2"/>
        <v>43955</v>
      </c>
      <c r="G62" s="5"/>
      <c r="P62" s="3">
        <f>IF(_xlfn.FORECAST.ETS(A62,$B$9:B61,$A$9:A61)&gt;0,_xlfn.FORECAST.ETS(A62,$B$9:B61,$A$9:A61),0)</f>
        <v>10141.721079029052</v>
      </c>
    </row>
    <row r="63" spans="1:16" x14ac:dyDescent="0.25">
      <c r="A63" s="1">
        <f t="shared" si="2"/>
        <v>43956</v>
      </c>
      <c r="G63" s="5"/>
      <c r="P63" s="3">
        <f>IF(_xlfn.FORECAST.ETS(A63,$B$9:B62,$A$9:A62)&gt;0,_xlfn.FORECAST.ETS(A63,$B$9:B62,$A$9:A62),0)</f>
        <v>10435.490809321804</v>
      </c>
    </row>
    <row r="64" spans="1:16" x14ac:dyDescent="0.25">
      <c r="A64" s="1">
        <f t="shared" si="2"/>
        <v>43957</v>
      </c>
      <c r="G64" s="5"/>
      <c r="P64" s="3">
        <f>IF(_xlfn.FORECAST.ETS(A64,$B$9:B63,$A$9:A63)&gt;0,_xlfn.FORECAST.ETS(A64,$B$9:B63,$A$9:A63),0)</f>
        <v>10729.260539614555</v>
      </c>
    </row>
    <row r="65" spans="1:16" x14ac:dyDescent="0.25">
      <c r="A65" s="1">
        <f t="shared" si="2"/>
        <v>43958</v>
      </c>
      <c r="P65" s="3">
        <f>IF(_xlfn.FORECAST.ETS(A65,$B$9:B64,$A$9:A64)&gt;0,_xlfn.FORECAST.ETS(A65,$B$9:B64,$A$9:A64),0)</f>
        <v>11023.030269907307</v>
      </c>
    </row>
    <row r="66" spans="1:16" x14ac:dyDescent="0.25">
      <c r="A66" s="1">
        <f t="shared" si="2"/>
        <v>43959</v>
      </c>
      <c r="P66" s="3">
        <f>IF(_xlfn.FORECAST.ETS(A66,$B$9:B65,$A$9:A65)&gt;0,_xlfn.FORECAST.ETS(A66,$B$9:B65,$A$9:A65),0)</f>
        <v>11316.800000200057</v>
      </c>
    </row>
    <row r="67" spans="1:16" x14ac:dyDescent="0.25">
      <c r="A67" s="1">
        <f t="shared" si="2"/>
        <v>43960</v>
      </c>
      <c r="P67" s="3">
        <f>IF(_xlfn.FORECAST.ETS(A67,$B$9:B66,$A$9:A66)&gt;0,_xlfn.FORECAST.ETS(A67,$B$9:B66,$A$9:A66),0)</f>
        <v>11610.569730492809</v>
      </c>
    </row>
    <row r="68" spans="1:16" x14ac:dyDescent="0.25">
      <c r="A68" s="1">
        <f t="shared" si="2"/>
        <v>43961</v>
      </c>
      <c r="P68" s="3">
        <f>IF(_xlfn.FORECAST.ETS(A68,$B$9:B67,$A$9:A67)&gt;0,_xlfn.FORECAST.ETS(A68,$B$9:B67,$A$9:A67),0)</f>
        <v>11904.339460785561</v>
      </c>
    </row>
    <row r="69" spans="1:16" x14ac:dyDescent="0.25">
      <c r="A69" s="1">
        <f t="shared" ref="A69:A91" si="58">A68+1</f>
        <v>43962</v>
      </c>
      <c r="P69" s="3">
        <f>IF(_xlfn.FORECAST.ETS(A69,$B$9:B68,$A$9:A68)&gt;0,_xlfn.FORECAST.ETS(A69,$B$9:B68,$A$9:A68),0)</f>
        <v>12198.109191078313</v>
      </c>
    </row>
    <row r="70" spans="1:16" x14ac:dyDescent="0.25">
      <c r="A70" s="1">
        <f t="shared" si="58"/>
        <v>43963</v>
      </c>
      <c r="P70" s="3">
        <f>IF(_xlfn.FORECAST.ETS(A70,$B$9:B69,$A$9:A69)&gt;0,_xlfn.FORECAST.ETS(A70,$B$9:B69,$A$9:A69),0)</f>
        <v>12491.878921371064</v>
      </c>
    </row>
    <row r="71" spans="1:16" x14ac:dyDescent="0.25">
      <c r="A71" s="1">
        <f t="shared" si="58"/>
        <v>43964</v>
      </c>
      <c r="P71" s="3">
        <f>IF(_xlfn.FORECAST.ETS(A71,$B$9:B70,$A$9:A70)&gt;0,_xlfn.FORECAST.ETS(A71,$B$9:B70,$A$9:A70),0)</f>
        <v>12785.648651663814</v>
      </c>
    </row>
    <row r="72" spans="1:16" x14ac:dyDescent="0.25">
      <c r="A72" s="1">
        <f t="shared" si="58"/>
        <v>43965</v>
      </c>
      <c r="P72" s="3">
        <f>IF(_xlfn.FORECAST.ETS(A72,$B$9:B71,$A$9:A71)&gt;0,_xlfn.FORECAST.ETS(A72,$B$9:B71,$A$9:A71),0)</f>
        <v>13079.418381956566</v>
      </c>
    </row>
    <row r="73" spans="1:16" x14ac:dyDescent="0.25">
      <c r="A73" s="1">
        <f t="shared" si="58"/>
        <v>43966</v>
      </c>
      <c r="P73" s="3">
        <f>IF(_xlfn.FORECAST.ETS(A73,$B$9:B72,$A$9:A72)&gt;0,_xlfn.FORECAST.ETS(A73,$B$9:B72,$A$9:A72),0)</f>
        <v>13373.188112249318</v>
      </c>
    </row>
    <row r="74" spans="1:16" x14ac:dyDescent="0.25">
      <c r="A74" s="1">
        <f t="shared" si="58"/>
        <v>43967</v>
      </c>
      <c r="P74" s="3">
        <f>IF(_xlfn.FORECAST.ETS(A74,$B$9:B73,$A$9:A73)&gt;0,_xlfn.FORECAST.ETS(A74,$B$9:B73,$A$9:A73),0)</f>
        <v>13666.957842542068</v>
      </c>
    </row>
    <row r="75" spans="1:16" x14ac:dyDescent="0.25">
      <c r="A75" s="1">
        <f t="shared" si="58"/>
        <v>43968</v>
      </c>
      <c r="P75" s="3">
        <f>IF(_xlfn.FORECAST.ETS(A75,$B$9:B74,$A$9:A74)&gt;0,_xlfn.FORECAST.ETS(A75,$B$9:B74,$A$9:A74),0)</f>
        <v>13960.72757283482</v>
      </c>
    </row>
    <row r="76" spans="1:16" x14ac:dyDescent="0.25">
      <c r="A76" s="1">
        <f t="shared" si="58"/>
        <v>43969</v>
      </c>
      <c r="P76" s="3">
        <f>IF(_xlfn.FORECAST.ETS(A76,$B$9:B75,$A$9:A75)&gt;0,_xlfn.FORECAST.ETS(A76,$B$9:B75,$A$9:A75),0)</f>
        <v>14254.497303127571</v>
      </c>
    </row>
    <row r="77" spans="1:16" x14ac:dyDescent="0.25">
      <c r="A77" s="1">
        <f t="shared" si="58"/>
        <v>43970</v>
      </c>
    </row>
    <row r="78" spans="1:16" x14ac:dyDescent="0.25">
      <c r="A78" s="1">
        <f t="shared" si="58"/>
        <v>43971</v>
      </c>
    </row>
    <row r="79" spans="1:16" x14ac:dyDescent="0.25">
      <c r="A79" s="1">
        <f t="shared" si="58"/>
        <v>43972</v>
      </c>
    </row>
    <row r="80" spans="1:16" x14ac:dyDescent="0.25">
      <c r="A80" s="1">
        <f t="shared" si="58"/>
        <v>43973</v>
      </c>
    </row>
    <row r="81" spans="1:1" x14ac:dyDescent="0.25">
      <c r="A81" s="1">
        <f t="shared" si="58"/>
        <v>43974</v>
      </c>
    </row>
    <row r="82" spans="1:1" x14ac:dyDescent="0.25">
      <c r="A82" s="1">
        <f t="shared" si="58"/>
        <v>43975</v>
      </c>
    </row>
    <row r="83" spans="1:1" x14ac:dyDescent="0.25">
      <c r="A83" s="1">
        <f t="shared" si="58"/>
        <v>43976</v>
      </c>
    </row>
    <row r="84" spans="1:1" x14ac:dyDescent="0.25">
      <c r="A84" s="1">
        <f t="shared" si="58"/>
        <v>43977</v>
      </c>
    </row>
    <row r="85" spans="1:1" x14ac:dyDescent="0.25">
      <c r="A85" s="1">
        <f t="shared" si="58"/>
        <v>43978</v>
      </c>
    </row>
    <row r="86" spans="1:1" x14ac:dyDescent="0.25">
      <c r="A86" s="1">
        <f t="shared" si="58"/>
        <v>43979</v>
      </c>
    </row>
    <row r="87" spans="1:1" x14ac:dyDescent="0.25">
      <c r="A87" s="1">
        <f t="shared" si="58"/>
        <v>43980</v>
      </c>
    </row>
    <row r="88" spans="1:1" x14ac:dyDescent="0.25">
      <c r="A88" s="1">
        <f t="shared" si="58"/>
        <v>43981</v>
      </c>
    </row>
    <row r="89" spans="1:1" x14ac:dyDescent="0.25">
      <c r="A89" s="1">
        <f t="shared" si="58"/>
        <v>43982</v>
      </c>
    </row>
    <row r="90" spans="1:1" x14ac:dyDescent="0.25">
      <c r="A90" s="1">
        <f t="shared" si="58"/>
        <v>43983</v>
      </c>
    </row>
    <row r="91" spans="1:1" x14ac:dyDescent="0.25">
      <c r="A91" s="1">
        <f t="shared" si="58"/>
        <v>43984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 Jovanovic</dc:creator>
  <cp:lastModifiedBy>Sasa Jovanovic</cp:lastModifiedBy>
  <dcterms:created xsi:type="dcterms:W3CDTF">2020-03-19T13:18:19Z</dcterms:created>
  <dcterms:modified xsi:type="dcterms:W3CDTF">2020-04-08T15:58:09Z</dcterms:modified>
</cp:coreProperties>
</file>