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GANTT" sheetId="1" r:id="rId4"/>
  </sheets>
  <definedNames>
    <definedName localSheetId="0" name="Inicio_del_proyecto">CARTAGANTT!#REF!</definedName>
  </definedNames>
  <calcPr/>
  <extLst>
    <ext uri="GoogleSheetsCustomDataVersion2">
      <go:sheetsCustomData xmlns:go="http://customooxmlschemas.google.com/" r:id="rId5" roundtripDataChecksum="DnwWonPHUDJQ/F4URn4ezxk8Qu9YxvkFrop2douqwh8="/>
    </ext>
  </extLst>
</workbook>
</file>

<file path=xl/sharedStrings.xml><?xml version="1.0" encoding="utf-8"?>
<sst xmlns="http://schemas.openxmlformats.org/spreadsheetml/2006/main" count="51" uniqueCount="29">
  <si>
    <t>CARTA GANTT</t>
  </si>
  <si>
    <t>Fecha de inicio del proyecto:</t>
  </si>
  <si>
    <t>Descripción del hito/actividad</t>
  </si>
  <si>
    <t>Categoría</t>
  </si>
  <si>
    <t>Progreso</t>
  </si>
  <si>
    <t>Días</t>
  </si>
  <si>
    <t>Inicio</t>
  </si>
  <si>
    <t>Término</t>
  </si>
  <si>
    <t>FASE 1 - DEFINICIÓN</t>
  </si>
  <si>
    <t>Según lo previsto</t>
  </si>
  <si>
    <t>🚩</t>
  </si>
  <si>
    <t>Planificación inicial del proyecto</t>
  </si>
  <si>
    <t>Diseño de interfaces y experiencia de usuario</t>
  </si>
  <si>
    <t>Entrega de documentación - FASE 1</t>
  </si>
  <si>
    <t>Presentación FASE 1</t>
  </si>
  <si>
    <t>FASE 2 - DESARROLLO</t>
  </si>
  <si>
    <t>Construir modelos de datos</t>
  </si>
  <si>
    <t>Desarrollo de frontend</t>
  </si>
  <si>
    <t>Desarrollo del backend</t>
  </si>
  <si>
    <t>Riesgo bajo</t>
  </si>
  <si>
    <t>Pruebas de certificación del producto y procesos.</t>
  </si>
  <si>
    <t>Mejoras basadas en pruebas.</t>
  </si>
  <si>
    <t>Presentación FASE 2</t>
  </si>
  <si>
    <t>Entrega de documentación - FASE 2</t>
  </si>
  <si>
    <t>FASE 3 - PRESENTACIÓN</t>
  </si>
  <si>
    <t>Cierre del Proyecto</t>
  </si>
  <si>
    <t>Riesgo medio</t>
  </si>
  <si>
    <t>Entrega de documentación - FASE 3</t>
  </si>
  <si>
    <t>Presentación FASE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</si>
</sst>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"/>
    <numFmt numFmtId="166" formatCode="#,##0_ ;\-#,##0\ 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595959"/>
        <bgColor rgb="FF595959"/>
      </patternFill>
    </fill>
    <fill>
      <patternFill patternType="solid">
        <fgColor rgb="FFCEADE6"/>
        <bgColor rgb="FFCEADE6"/>
      </patternFill>
    </fill>
    <fill>
      <patternFill patternType="solid">
        <fgColor rgb="FFFFFFCC"/>
        <bgColor rgb="FFFFFFCC"/>
      </patternFill>
    </fill>
    <fill>
      <patternFill patternType="solid">
        <fgColor rgb="FF95EACA"/>
        <bgColor rgb="FF95EACA"/>
      </patternFill>
    </fill>
    <fill>
      <patternFill patternType="solid">
        <fgColor rgb="FFC6CEF7"/>
        <bgColor rgb="FFC6CEF7"/>
      </patternFill>
    </fill>
  </fills>
  <borders count="7">
    <border/>
    <border>
      <left/>
      <right/>
      <top/>
      <bottom style="thin">
        <color rgb="FF7F7F7F"/>
      </bottom>
    </border>
    <border>
      <left/>
      <right/>
      <top/>
      <bottom/>
    </border>
    <border>
      <left style="thin">
        <color rgb="FFA5A5A5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A5A5A5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left" vertical="center"/>
    </xf>
    <xf borderId="1" fillId="2" fontId="1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Border="1" applyFont="1"/>
    <xf borderId="2" fillId="2" fontId="2" numFmtId="0" xfId="0" applyBorder="1" applyFont="1"/>
    <xf borderId="3" fillId="3" fontId="6" numFmtId="165" xfId="0" applyAlignment="1" applyBorder="1" applyFill="1" applyFont="1" applyNumberFormat="1">
      <alignment horizontal="center" vertical="center"/>
    </xf>
    <xf borderId="4" fillId="3" fontId="6" numFmtId="165" xfId="0" applyAlignment="1" applyBorder="1" applyFont="1" applyNumberFormat="1">
      <alignment horizontal="center" vertical="center"/>
    </xf>
    <xf borderId="5" fillId="3" fontId="6" numFmtId="165" xfId="0" applyAlignment="1" applyBorder="1" applyFont="1" applyNumberFormat="1">
      <alignment horizontal="center" vertical="center"/>
    </xf>
    <xf borderId="6" fillId="4" fontId="7" numFmtId="0" xfId="0" applyAlignment="1" applyBorder="1" applyFill="1" applyFont="1">
      <alignment horizontal="left" vertical="center"/>
    </xf>
    <xf borderId="6" fillId="4" fontId="7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1" vertical="center" wrapText="0"/>
    </xf>
    <xf borderId="6" fillId="0" fontId="2" numFmtId="0" xfId="0" applyAlignment="1" applyBorder="1" applyFont="1">
      <alignment horizontal="left" shrinkToFit="0" wrapText="1"/>
    </xf>
    <xf borderId="6" fillId="0" fontId="2" numFmtId="9" xfId="0" applyAlignment="1" applyBorder="1" applyFont="1" applyNumberFormat="1">
      <alignment horizontal="center" vertical="center"/>
    </xf>
    <xf borderId="6" fillId="0" fontId="2" numFmtId="166" xfId="0" applyAlignment="1" applyBorder="1" applyFont="1" applyNumberForma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6" fillId="0" fontId="8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vertical="center"/>
    </xf>
    <xf borderId="6" fillId="0" fontId="8" numFmtId="9" xfId="0" applyAlignment="1" applyBorder="1" applyFont="1" applyNumberFormat="1">
      <alignment horizontal="center" vertical="center"/>
    </xf>
    <xf borderId="6" fillId="3" fontId="2" numFmtId="166" xfId="0" applyAlignment="1" applyBorder="1" applyFont="1" applyNumberFormat="1">
      <alignment horizontal="center" vertical="center"/>
    </xf>
    <xf borderId="6" fillId="3" fontId="2" numFmtId="0" xfId="0" applyAlignment="1" applyBorder="1" applyFont="1">
      <alignment horizontal="center"/>
    </xf>
    <xf borderId="6" fillId="3" fontId="2" numFmtId="0" xfId="0" applyBorder="1" applyFont="1"/>
    <xf borderId="6" fillId="0" fontId="2" numFmtId="0" xfId="0" applyAlignment="1" applyBorder="1" applyFont="1">
      <alignment horizontal="left" shrinkToFit="0" vertical="center" wrapText="1"/>
    </xf>
    <xf borderId="6" fillId="5" fontId="2" numFmtId="0" xfId="0" applyBorder="1" applyFill="1" applyFont="1"/>
    <xf borderId="6" fillId="6" fontId="2" numFmtId="0" xfId="0" applyAlignment="1" applyBorder="1" applyFill="1" applyFont="1">
      <alignment horizontal="center"/>
    </xf>
    <xf borderId="6" fillId="7" fontId="2" numFmtId="0" xfId="0" applyBorder="1" applyFill="1" applyFont="1"/>
    <xf borderId="6" fillId="0" fontId="8" numFmtId="9" xfId="0" applyAlignment="1" applyBorder="1" applyFont="1" applyNumberFormat="1">
      <alignment horizontal="center" readingOrder="0" vertical="center"/>
    </xf>
    <xf borderId="6" fillId="0" fontId="2" numFmtId="166" xfId="0" applyAlignment="1" applyBorder="1" applyFont="1" applyNumberForma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6" fillId="8" fontId="2" numFmtId="0" xfId="0" applyBorder="1" applyFill="1" applyFont="1"/>
  </cellXfs>
  <cellStyles count="1">
    <cellStyle xfId="0" name="Normal" builtinId="0"/>
  </cellStyles>
  <dxfs count="3"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0.14"/>
    <col customWidth="1" min="2" max="2" width="27.71"/>
    <col customWidth="1" min="3" max="4" width="10.71"/>
    <col customWidth="1" min="5" max="5" width="15.86"/>
    <col customWidth="1" min="6" max="6" width="14.71"/>
    <col customWidth="1" min="7" max="92" width="4.71"/>
  </cols>
  <sheetData>
    <row r="1" ht="14.25" customHeight="1">
      <c r="A1" s="1" t="s">
        <v>0</v>
      </c>
      <c r="B1" s="2"/>
      <c r="C1" s="3"/>
      <c r="D1" s="3"/>
      <c r="E1" s="4"/>
      <c r="F1" s="3"/>
    </row>
    <row r="2" ht="14.25" customHeight="1">
      <c r="A2" s="2" t="s">
        <v>1</v>
      </c>
      <c r="B2" s="5">
        <v>45518.0</v>
      </c>
      <c r="C2" s="3"/>
      <c r="D2" s="3"/>
      <c r="E2" s="4"/>
      <c r="F2" s="3"/>
      <c r="G2" s="6" t="str">
        <f>TEXT(G3,"mmmm")</f>
        <v>agosto</v>
      </c>
      <c r="H2" s="6"/>
      <c r="I2" s="6"/>
      <c r="J2" s="6"/>
      <c r="K2" s="6"/>
      <c r="L2" s="6"/>
      <c r="M2" s="6"/>
      <c r="N2" s="6" t="str">
        <f>IF(TEXT(N3,"mmmm")=G2,"",TEXT(N3,"mmmm"))</f>
        <v/>
      </c>
      <c r="O2" s="6"/>
      <c r="P2" s="6"/>
      <c r="Q2" s="6"/>
      <c r="R2" s="6"/>
      <c r="S2" s="6"/>
      <c r="T2" s="6"/>
      <c r="U2" s="6" t="str">
        <f>IF(OR(TEXT(U3,"mmmm")=N2,TEXT(U3,"mmmm")=G2),"",TEXT(U3,"mmmm"))</f>
        <v>septiembre</v>
      </c>
      <c r="V2" s="6"/>
      <c r="W2" s="6"/>
      <c r="X2" s="6"/>
      <c r="Y2" s="6"/>
      <c r="Z2" s="6"/>
      <c r="AA2" s="6"/>
      <c r="AB2" s="6" t="str">
        <f>IF(OR(TEXT(AB3,"mmmm")=U2,TEXT(AB3,"mmmm")=N2,TEXT(AB3,"mmmm")=G2),"",TEXT(AB3,"mmmm"))</f>
        <v/>
      </c>
      <c r="AC2" s="6"/>
      <c r="AD2" s="6"/>
      <c r="AE2" s="6"/>
      <c r="AF2" s="6"/>
      <c r="AG2" s="6"/>
      <c r="AH2" s="6"/>
      <c r="AI2" s="6" t="str">
        <f>IF(OR(TEXT(AI3,"mmmm")=AB2,TEXT(AI3,"mmmm")=U2,TEXT(AI3,"mmmm")=N2,TEXT(AI3,"mmmm")=G2),"",TEXT(AI3,"mmmm"))</f>
        <v/>
      </c>
      <c r="AJ2" s="6"/>
      <c r="AK2" s="6"/>
      <c r="AL2" s="6"/>
      <c r="AM2" s="6"/>
      <c r="AN2" s="6"/>
      <c r="AO2" s="6"/>
      <c r="AP2" s="6" t="str">
        <f>IF(OR(TEXT(AP3,"mmmm")=AI2,TEXT(AP3,"mmmm")=AB2,TEXT(AP3,"mmmm")=U2,TEXT(AP3,"mmmm")=N2),"",TEXT(AP3,"mmmm"))</f>
        <v>octubre</v>
      </c>
      <c r="AQ2" s="6"/>
      <c r="AR2" s="6"/>
      <c r="AS2" s="6"/>
      <c r="AT2" s="6"/>
      <c r="AU2" s="6"/>
      <c r="AV2" s="7"/>
      <c r="AW2" s="7" t="str">
        <f>IF(OR(TEXT(AW3,"mmmm")=AP2,TEXT(AW3,"mmmm")=AI2,TEXT(AW3,"mmmm")=AB2,TEXT(AW3,"mmmm")=U2),"",TEXT(AW3,"mmmm"))</f>
        <v/>
      </c>
      <c r="AX2" s="7"/>
      <c r="AY2" s="7"/>
      <c r="AZ2" s="8"/>
      <c r="BA2" s="9"/>
      <c r="BB2" s="9"/>
      <c r="BC2" s="9"/>
      <c r="BD2" s="9" t="str">
        <f>IF(OR(TEXT(BD3,"mmmm")=AW2,TEXT(BD3,"mmmm")=AP2,TEXT(BD3,"mmmm")=AI2,TEXT(BD3,"mmmm")=AB2),"",TEXT(BD3,"mmmm"))</f>
        <v/>
      </c>
      <c r="BE2" s="9"/>
      <c r="BF2" s="9"/>
      <c r="BG2" s="9"/>
      <c r="BH2" s="9"/>
      <c r="BI2" s="10"/>
      <c r="BJ2" s="10"/>
      <c r="BK2" s="10"/>
      <c r="BL2" s="6" t="str">
        <f>TEXT(BL3,"mmmm")</f>
        <v>noviembre</v>
      </c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10"/>
      <c r="BZ2" s="10"/>
      <c r="CA2" s="10"/>
      <c r="CB2" s="10"/>
      <c r="CC2" s="10"/>
      <c r="CD2" s="10"/>
      <c r="CE2" s="10"/>
      <c r="CF2" s="10"/>
      <c r="CG2" s="10"/>
      <c r="CH2" s="6" t="str">
        <f>TEXT(CH3,"mmmm")</f>
        <v>diciembre</v>
      </c>
      <c r="CI2" s="10"/>
      <c r="CJ2" s="10"/>
      <c r="CK2" s="10"/>
      <c r="CL2" s="10"/>
      <c r="CM2" s="10"/>
      <c r="CN2" s="10"/>
    </row>
    <row r="3" ht="14.25" customHeight="1">
      <c r="A3" s="2"/>
      <c r="B3" s="2"/>
      <c r="C3" s="3"/>
      <c r="D3" s="3"/>
      <c r="E3" s="3"/>
      <c r="F3" s="3"/>
      <c r="G3" s="11">
        <v>45518.0</v>
      </c>
      <c r="H3" s="12">
        <f t="shared" ref="H3:I3" si="1">G3+1</f>
        <v>45519</v>
      </c>
      <c r="I3" s="12">
        <f t="shared" si="1"/>
        <v>45520</v>
      </c>
      <c r="J3" s="12">
        <f>I3+3</f>
        <v>45523</v>
      </c>
      <c r="K3" s="12">
        <f t="shared" ref="K3:N3" si="2">J3+1</f>
        <v>45524</v>
      </c>
      <c r="L3" s="12">
        <f t="shared" si="2"/>
        <v>45525</v>
      </c>
      <c r="M3" s="13">
        <f t="shared" si="2"/>
        <v>45526</v>
      </c>
      <c r="N3" s="12">
        <f t="shared" si="2"/>
        <v>45527</v>
      </c>
      <c r="O3" s="12">
        <f>N3+3</f>
        <v>45530</v>
      </c>
      <c r="P3" s="12">
        <f t="shared" ref="P3:S3" si="3">O3+1</f>
        <v>45531</v>
      </c>
      <c r="Q3" s="12">
        <f t="shared" si="3"/>
        <v>45532</v>
      </c>
      <c r="R3" s="12">
        <f t="shared" si="3"/>
        <v>45533</v>
      </c>
      <c r="S3" s="12">
        <f t="shared" si="3"/>
        <v>45534</v>
      </c>
      <c r="T3" s="13">
        <f>S3+3</f>
        <v>45537</v>
      </c>
      <c r="U3" s="12">
        <f t="shared" ref="U3:X3" si="4">T3+1</f>
        <v>45538</v>
      </c>
      <c r="V3" s="12">
        <f t="shared" si="4"/>
        <v>45539</v>
      </c>
      <c r="W3" s="12">
        <f t="shared" si="4"/>
        <v>45540</v>
      </c>
      <c r="X3" s="12">
        <f t="shared" si="4"/>
        <v>45541</v>
      </c>
      <c r="Y3" s="12">
        <f>X3+3</f>
        <v>45544</v>
      </c>
      <c r="Z3" s="12">
        <f t="shared" ref="Z3:AC3" si="5">Y3+1</f>
        <v>45545</v>
      </c>
      <c r="AA3" s="13">
        <f t="shared" si="5"/>
        <v>45546</v>
      </c>
      <c r="AB3" s="12">
        <f t="shared" si="5"/>
        <v>45547</v>
      </c>
      <c r="AC3" s="12">
        <f t="shared" si="5"/>
        <v>45548</v>
      </c>
      <c r="AD3" s="12">
        <f>AC3+3</f>
        <v>45551</v>
      </c>
      <c r="AE3" s="12">
        <f t="shared" ref="AE3:AH3" si="6">AD3+1</f>
        <v>45552</v>
      </c>
      <c r="AF3" s="12">
        <f t="shared" si="6"/>
        <v>45553</v>
      </c>
      <c r="AG3" s="12">
        <f t="shared" si="6"/>
        <v>45554</v>
      </c>
      <c r="AH3" s="13">
        <f t="shared" si="6"/>
        <v>45555</v>
      </c>
      <c r="AI3" s="12">
        <f>AH3+3</f>
        <v>45558</v>
      </c>
      <c r="AJ3" s="12">
        <f t="shared" ref="AJ3:AM3" si="7">AI3+1</f>
        <v>45559</v>
      </c>
      <c r="AK3" s="12">
        <f t="shared" si="7"/>
        <v>45560</v>
      </c>
      <c r="AL3" s="12">
        <f t="shared" si="7"/>
        <v>45561</v>
      </c>
      <c r="AM3" s="12">
        <f t="shared" si="7"/>
        <v>45562</v>
      </c>
      <c r="AN3" s="12">
        <f>AM3+3</f>
        <v>45565</v>
      </c>
      <c r="AO3" s="13">
        <f t="shared" ref="AO3:AR3" si="8">AN3+1</f>
        <v>45566</v>
      </c>
      <c r="AP3" s="12">
        <f t="shared" si="8"/>
        <v>45567</v>
      </c>
      <c r="AQ3" s="12">
        <f t="shared" si="8"/>
        <v>45568</v>
      </c>
      <c r="AR3" s="12">
        <f t="shared" si="8"/>
        <v>45569</v>
      </c>
      <c r="AS3" s="12">
        <f>AR3+3</f>
        <v>45572</v>
      </c>
      <c r="AT3" s="12">
        <f t="shared" ref="AT3:AW3" si="9">AS3+1</f>
        <v>45573</v>
      </c>
      <c r="AU3" s="12">
        <f t="shared" si="9"/>
        <v>45574</v>
      </c>
      <c r="AV3" s="13">
        <f t="shared" si="9"/>
        <v>45575</v>
      </c>
      <c r="AW3" s="12">
        <f t="shared" si="9"/>
        <v>45576</v>
      </c>
      <c r="AX3" s="12">
        <f>AW3+3</f>
        <v>45579</v>
      </c>
      <c r="AY3" s="12">
        <f t="shared" ref="AY3:BB3" si="10">AX3+1</f>
        <v>45580</v>
      </c>
      <c r="AZ3" s="12">
        <f t="shared" si="10"/>
        <v>45581</v>
      </c>
      <c r="BA3" s="12">
        <f t="shared" si="10"/>
        <v>45582</v>
      </c>
      <c r="BB3" s="12">
        <f t="shared" si="10"/>
        <v>45583</v>
      </c>
      <c r="BC3" s="13">
        <f>BB3+3</f>
        <v>45586</v>
      </c>
      <c r="BD3" s="12">
        <f t="shared" ref="BD3:BG3" si="11">BC3+1</f>
        <v>45587</v>
      </c>
      <c r="BE3" s="12">
        <f t="shared" si="11"/>
        <v>45588</v>
      </c>
      <c r="BF3" s="12">
        <f t="shared" si="11"/>
        <v>45589</v>
      </c>
      <c r="BG3" s="12">
        <f t="shared" si="11"/>
        <v>45590</v>
      </c>
      <c r="BH3" s="12">
        <f>BG3+3</f>
        <v>45593</v>
      </c>
      <c r="BI3" s="12">
        <f t="shared" ref="BI3:BL3" si="12">BH3+1</f>
        <v>45594</v>
      </c>
      <c r="BJ3" s="13">
        <f t="shared" si="12"/>
        <v>45595</v>
      </c>
      <c r="BK3" s="12">
        <f t="shared" si="12"/>
        <v>45596</v>
      </c>
      <c r="BL3" s="12">
        <f t="shared" si="12"/>
        <v>45597</v>
      </c>
      <c r="BM3" s="12">
        <f>BL3+3</f>
        <v>45600</v>
      </c>
      <c r="BN3" s="12">
        <f t="shared" ref="BN3:BQ3" si="13">BM3+1</f>
        <v>45601</v>
      </c>
      <c r="BO3" s="12">
        <f t="shared" si="13"/>
        <v>45602</v>
      </c>
      <c r="BP3" s="12">
        <f t="shared" si="13"/>
        <v>45603</v>
      </c>
      <c r="BQ3" s="12">
        <f t="shared" si="13"/>
        <v>45604</v>
      </c>
      <c r="BR3" s="12">
        <f>BQ3+3</f>
        <v>45607</v>
      </c>
      <c r="BS3" s="12">
        <f t="shared" ref="BS3:BV3" si="14">BR3+1</f>
        <v>45608</v>
      </c>
      <c r="BT3" s="12">
        <f t="shared" si="14"/>
        <v>45609</v>
      </c>
      <c r="BU3" s="12">
        <f t="shared" si="14"/>
        <v>45610</v>
      </c>
      <c r="BV3" s="12">
        <f t="shared" si="14"/>
        <v>45611</v>
      </c>
      <c r="BW3" s="12">
        <f>BV3+3</f>
        <v>45614</v>
      </c>
      <c r="BX3" s="12">
        <f t="shared" ref="BX3:CA3" si="15">BW3+1</f>
        <v>45615</v>
      </c>
      <c r="BY3" s="12">
        <f t="shared" si="15"/>
        <v>45616</v>
      </c>
      <c r="BZ3" s="12">
        <f t="shared" si="15"/>
        <v>45617</v>
      </c>
      <c r="CA3" s="12">
        <f t="shared" si="15"/>
        <v>45618</v>
      </c>
      <c r="CB3" s="12">
        <f>CA3+3</f>
        <v>45621</v>
      </c>
      <c r="CC3" s="12">
        <f t="shared" ref="CC3:CF3" si="16">CB3+1</f>
        <v>45622</v>
      </c>
      <c r="CD3" s="12">
        <f t="shared" si="16"/>
        <v>45623</v>
      </c>
      <c r="CE3" s="12">
        <f t="shared" si="16"/>
        <v>45624</v>
      </c>
      <c r="CF3" s="12">
        <f t="shared" si="16"/>
        <v>45625</v>
      </c>
      <c r="CG3" s="12">
        <f>CF3+3</f>
        <v>45628</v>
      </c>
      <c r="CH3" s="12">
        <f t="shared" ref="CH3:CK3" si="17">CG3+1</f>
        <v>45629</v>
      </c>
      <c r="CI3" s="12">
        <f t="shared" si="17"/>
        <v>45630</v>
      </c>
      <c r="CJ3" s="12">
        <f t="shared" si="17"/>
        <v>45631</v>
      </c>
      <c r="CK3" s="12">
        <f t="shared" si="17"/>
        <v>45632</v>
      </c>
      <c r="CL3" s="12">
        <f>CK3+3</f>
        <v>45635</v>
      </c>
      <c r="CM3" s="12">
        <f t="shared" ref="CM3:CN3" si="18">CL3+1</f>
        <v>45636</v>
      </c>
      <c r="CN3" s="12">
        <f t="shared" si="18"/>
        <v>45637</v>
      </c>
    </row>
    <row r="4" ht="14.25" customHeight="1">
      <c r="A4" s="14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6" t="str">
        <f t="shared" ref="G4:CN4" si="19">LEFT(TEXT(G3,"ddd"),2)</f>
        <v>mi</v>
      </c>
      <c r="H4" s="16" t="str">
        <f t="shared" si="19"/>
        <v>ju</v>
      </c>
      <c r="I4" s="16" t="str">
        <f t="shared" si="19"/>
        <v>vi</v>
      </c>
      <c r="J4" s="16" t="str">
        <f t="shared" si="19"/>
        <v>lu</v>
      </c>
      <c r="K4" s="16" t="str">
        <f t="shared" si="19"/>
        <v>ma</v>
      </c>
      <c r="L4" s="16" t="str">
        <f t="shared" si="19"/>
        <v>mi</v>
      </c>
      <c r="M4" s="16" t="str">
        <f t="shared" si="19"/>
        <v>ju</v>
      </c>
      <c r="N4" s="16" t="str">
        <f t="shared" si="19"/>
        <v>vi</v>
      </c>
      <c r="O4" s="16" t="str">
        <f t="shared" si="19"/>
        <v>lu</v>
      </c>
      <c r="P4" s="16" t="str">
        <f t="shared" si="19"/>
        <v>ma</v>
      </c>
      <c r="Q4" s="16" t="str">
        <f t="shared" si="19"/>
        <v>mi</v>
      </c>
      <c r="R4" s="16" t="str">
        <f t="shared" si="19"/>
        <v>ju</v>
      </c>
      <c r="S4" s="16" t="str">
        <f t="shared" si="19"/>
        <v>vi</v>
      </c>
      <c r="T4" s="16" t="str">
        <f t="shared" si="19"/>
        <v>lu</v>
      </c>
      <c r="U4" s="16" t="str">
        <f t="shared" si="19"/>
        <v>ma</v>
      </c>
      <c r="V4" s="16" t="str">
        <f t="shared" si="19"/>
        <v>mi</v>
      </c>
      <c r="W4" s="16" t="str">
        <f t="shared" si="19"/>
        <v>ju</v>
      </c>
      <c r="X4" s="16" t="str">
        <f t="shared" si="19"/>
        <v>vi</v>
      </c>
      <c r="Y4" s="16" t="str">
        <f t="shared" si="19"/>
        <v>lu</v>
      </c>
      <c r="Z4" s="16" t="str">
        <f t="shared" si="19"/>
        <v>ma</v>
      </c>
      <c r="AA4" s="16" t="str">
        <f t="shared" si="19"/>
        <v>mi</v>
      </c>
      <c r="AB4" s="16" t="str">
        <f t="shared" si="19"/>
        <v>ju</v>
      </c>
      <c r="AC4" s="16" t="str">
        <f t="shared" si="19"/>
        <v>vi</v>
      </c>
      <c r="AD4" s="16" t="str">
        <f t="shared" si="19"/>
        <v>lu</v>
      </c>
      <c r="AE4" s="16" t="str">
        <f t="shared" si="19"/>
        <v>ma</v>
      </c>
      <c r="AF4" s="16" t="str">
        <f t="shared" si="19"/>
        <v>mi</v>
      </c>
      <c r="AG4" s="16" t="str">
        <f t="shared" si="19"/>
        <v>ju</v>
      </c>
      <c r="AH4" s="16" t="str">
        <f t="shared" si="19"/>
        <v>vi</v>
      </c>
      <c r="AI4" s="16" t="str">
        <f t="shared" si="19"/>
        <v>lu</v>
      </c>
      <c r="AJ4" s="16" t="str">
        <f t="shared" si="19"/>
        <v>ma</v>
      </c>
      <c r="AK4" s="16" t="str">
        <f t="shared" si="19"/>
        <v>mi</v>
      </c>
      <c r="AL4" s="16" t="str">
        <f t="shared" si="19"/>
        <v>ju</v>
      </c>
      <c r="AM4" s="16" t="str">
        <f t="shared" si="19"/>
        <v>vi</v>
      </c>
      <c r="AN4" s="16" t="str">
        <f t="shared" si="19"/>
        <v>lu</v>
      </c>
      <c r="AO4" s="16" t="str">
        <f t="shared" si="19"/>
        <v>ma</v>
      </c>
      <c r="AP4" s="16" t="str">
        <f t="shared" si="19"/>
        <v>mi</v>
      </c>
      <c r="AQ4" s="16" t="str">
        <f t="shared" si="19"/>
        <v>ju</v>
      </c>
      <c r="AR4" s="16" t="str">
        <f t="shared" si="19"/>
        <v>vi</v>
      </c>
      <c r="AS4" s="16" t="str">
        <f t="shared" si="19"/>
        <v>lu</v>
      </c>
      <c r="AT4" s="16" t="str">
        <f t="shared" si="19"/>
        <v>ma</v>
      </c>
      <c r="AU4" s="16" t="str">
        <f t="shared" si="19"/>
        <v>mi</v>
      </c>
      <c r="AV4" s="16" t="str">
        <f t="shared" si="19"/>
        <v>ju</v>
      </c>
      <c r="AW4" s="16" t="str">
        <f t="shared" si="19"/>
        <v>vi</v>
      </c>
      <c r="AX4" s="16" t="str">
        <f t="shared" si="19"/>
        <v>lu</v>
      </c>
      <c r="AY4" s="16" t="str">
        <f t="shared" si="19"/>
        <v>ma</v>
      </c>
      <c r="AZ4" s="16" t="str">
        <f t="shared" si="19"/>
        <v>mi</v>
      </c>
      <c r="BA4" s="16" t="str">
        <f t="shared" si="19"/>
        <v>ju</v>
      </c>
      <c r="BB4" s="16" t="str">
        <f t="shared" si="19"/>
        <v>vi</v>
      </c>
      <c r="BC4" s="16" t="str">
        <f t="shared" si="19"/>
        <v>lu</v>
      </c>
      <c r="BD4" s="16" t="str">
        <f t="shared" si="19"/>
        <v>ma</v>
      </c>
      <c r="BE4" s="16" t="str">
        <f t="shared" si="19"/>
        <v>mi</v>
      </c>
      <c r="BF4" s="16" t="str">
        <f t="shared" si="19"/>
        <v>ju</v>
      </c>
      <c r="BG4" s="16" t="str">
        <f t="shared" si="19"/>
        <v>vi</v>
      </c>
      <c r="BH4" s="16" t="str">
        <f t="shared" si="19"/>
        <v>lu</v>
      </c>
      <c r="BI4" s="16" t="str">
        <f t="shared" si="19"/>
        <v>ma</v>
      </c>
      <c r="BJ4" s="16" t="str">
        <f t="shared" si="19"/>
        <v>mi</v>
      </c>
      <c r="BK4" s="16" t="str">
        <f t="shared" si="19"/>
        <v>ju</v>
      </c>
      <c r="BL4" s="16" t="str">
        <f t="shared" si="19"/>
        <v>vi</v>
      </c>
      <c r="BM4" s="16" t="str">
        <f t="shared" si="19"/>
        <v>lu</v>
      </c>
      <c r="BN4" s="16" t="str">
        <f t="shared" si="19"/>
        <v>ma</v>
      </c>
      <c r="BO4" s="16" t="str">
        <f t="shared" si="19"/>
        <v>mi</v>
      </c>
      <c r="BP4" s="16" t="str">
        <f t="shared" si="19"/>
        <v>ju</v>
      </c>
      <c r="BQ4" s="16" t="str">
        <f t="shared" si="19"/>
        <v>vi</v>
      </c>
      <c r="BR4" s="16" t="str">
        <f t="shared" si="19"/>
        <v>lu</v>
      </c>
      <c r="BS4" s="16" t="str">
        <f t="shared" si="19"/>
        <v>ma</v>
      </c>
      <c r="BT4" s="16" t="str">
        <f t="shared" si="19"/>
        <v>mi</v>
      </c>
      <c r="BU4" s="16" t="str">
        <f t="shared" si="19"/>
        <v>ju</v>
      </c>
      <c r="BV4" s="16" t="str">
        <f t="shared" si="19"/>
        <v>vi</v>
      </c>
      <c r="BW4" s="16" t="str">
        <f t="shared" si="19"/>
        <v>lu</v>
      </c>
      <c r="BX4" s="16" t="str">
        <f t="shared" si="19"/>
        <v>ma</v>
      </c>
      <c r="BY4" s="16" t="str">
        <f t="shared" si="19"/>
        <v>mi</v>
      </c>
      <c r="BZ4" s="16" t="str">
        <f t="shared" si="19"/>
        <v>ju</v>
      </c>
      <c r="CA4" s="16" t="str">
        <f t="shared" si="19"/>
        <v>vi</v>
      </c>
      <c r="CB4" s="16" t="str">
        <f t="shared" si="19"/>
        <v>lu</v>
      </c>
      <c r="CC4" s="16" t="str">
        <f t="shared" si="19"/>
        <v>ma</v>
      </c>
      <c r="CD4" s="16" t="str">
        <f t="shared" si="19"/>
        <v>mi</v>
      </c>
      <c r="CE4" s="16" t="str">
        <f t="shared" si="19"/>
        <v>ju</v>
      </c>
      <c r="CF4" s="16" t="str">
        <f t="shared" si="19"/>
        <v>vi</v>
      </c>
      <c r="CG4" s="16" t="str">
        <f t="shared" si="19"/>
        <v>lu</v>
      </c>
      <c r="CH4" s="16" t="str">
        <f t="shared" si="19"/>
        <v>ma</v>
      </c>
      <c r="CI4" s="16" t="str">
        <f t="shared" si="19"/>
        <v>mi</v>
      </c>
      <c r="CJ4" s="16" t="str">
        <f t="shared" si="19"/>
        <v>ju</v>
      </c>
      <c r="CK4" s="16" t="str">
        <f t="shared" si="19"/>
        <v>vi</v>
      </c>
      <c r="CL4" s="16" t="str">
        <f t="shared" si="19"/>
        <v>lu</v>
      </c>
      <c r="CM4" s="16" t="str">
        <f t="shared" si="19"/>
        <v>ma</v>
      </c>
      <c r="CN4" s="16" t="str">
        <f t="shared" si="19"/>
        <v>mi</v>
      </c>
    </row>
    <row r="5" ht="6.0" customHeight="1">
      <c r="A5" s="17"/>
      <c r="B5" s="18"/>
      <c r="C5" s="18"/>
      <c r="D5" s="19"/>
      <c r="E5" s="20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</row>
    <row r="6" ht="14.25" customHeight="1">
      <c r="A6" s="22" t="s">
        <v>8</v>
      </c>
      <c r="B6" s="23" t="s">
        <v>9</v>
      </c>
      <c r="C6" s="24">
        <v>1.0</v>
      </c>
      <c r="D6" s="25">
        <v>20.0</v>
      </c>
      <c r="E6" s="20">
        <v>45518.0</v>
      </c>
      <c r="F6" s="20">
        <f t="shared" ref="F6:F8" si="20">(E6+D6)+((D6/5)*2)</f>
        <v>45546</v>
      </c>
      <c r="G6" s="26" t="s">
        <v>10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</row>
    <row r="7" ht="14.25" customHeight="1">
      <c r="A7" s="28" t="s">
        <v>11</v>
      </c>
      <c r="B7" s="23" t="s">
        <v>9</v>
      </c>
      <c r="C7" s="24">
        <v>1.0</v>
      </c>
      <c r="D7" s="19">
        <v>20.0</v>
      </c>
      <c r="E7" s="20">
        <f>E6</f>
        <v>45518</v>
      </c>
      <c r="F7" s="20">
        <f t="shared" si="20"/>
        <v>45546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</row>
    <row r="8" ht="14.25" customHeight="1">
      <c r="A8" s="28" t="s">
        <v>12</v>
      </c>
      <c r="B8" s="23" t="s">
        <v>9</v>
      </c>
      <c r="C8" s="24">
        <v>1.0</v>
      </c>
      <c r="D8" s="19">
        <v>10.0</v>
      </c>
      <c r="E8" s="20">
        <v>45539.0</v>
      </c>
      <c r="F8" s="20">
        <f t="shared" si="20"/>
        <v>45553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ht="14.25" customHeight="1">
      <c r="A9" s="28" t="s">
        <v>13</v>
      </c>
      <c r="B9" s="23" t="s">
        <v>9</v>
      </c>
      <c r="C9" s="24">
        <v>1.0</v>
      </c>
      <c r="D9" s="19">
        <v>1.0</v>
      </c>
      <c r="E9" s="20">
        <f t="shared" ref="E9:E10" si="21">F6</f>
        <v>45546</v>
      </c>
      <c r="F9" s="20">
        <f t="shared" ref="F9:F10" si="22">E9</f>
        <v>45546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30" t="s">
        <v>10</v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</row>
    <row r="10" ht="14.25" customHeight="1">
      <c r="A10" s="28" t="s">
        <v>14</v>
      </c>
      <c r="B10" s="23" t="s">
        <v>9</v>
      </c>
      <c r="C10" s="24">
        <v>1.0</v>
      </c>
      <c r="D10" s="19">
        <v>1.0</v>
      </c>
      <c r="E10" s="20">
        <f t="shared" si="21"/>
        <v>45546</v>
      </c>
      <c r="F10" s="20">
        <f t="shared" si="22"/>
        <v>45546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0" t="s">
        <v>10</v>
      </c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</row>
    <row r="11" ht="14.25" customHeight="1">
      <c r="A11" s="22" t="s">
        <v>15</v>
      </c>
      <c r="B11" s="23" t="s">
        <v>9</v>
      </c>
      <c r="C11" s="24">
        <v>1.0</v>
      </c>
      <c r="D11" s="25">
        <v>55.0</v>
      </c>
      <c r="E11" s="20">
        <f>F10</f>
        <v>45546</v>
      </c>
      <c r="F11" s="20">
        <f t="shared" ref="F11:F16" si="23">(E11+D11)+((D11/5)*2)</f>
        <v>45623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6" t="s">
        <v>10</v>
      </c>
      <c r="AB11" s="27"/>
      <c r="AC11" s="27"/>
      <c r="AD11" s="27"/>
      <c r="AE11" s="27"/>
      <c r="AF11" s="26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</row>
    <row r="12" ht="14.25" customHeight="1">
      <c r="A12" s="28" t="s">
        <v>16</v>
      </c>
      <c r="B12" s="23" t="s">
        <v>9</v>
      </c>
      <c r="C12" s="24">
        <v>1.0</v>
      </c>
      <c r="D12" s="19">
        <v>5.0</v>
      </c>
      <c r="E12" s="20">
        <f>E11</f>
        <v>45546</v>
      </c>
      <c r="F12" s="20">
        <f t="shared" si="23"/>
        <v>45553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31"/>
      <c r="AB12" s="31"/>
      <c r="AC12" s="31"/>
      <c r="AD12" s="31"/>
      <c r="AE12" s="31"/>
      <c r="AF12" s="3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</row>
    <row r="13" ht="14.25" customHeight="1">
      <c r="A13" s="28" t="s">
        <v>17</v>
      </c>
      <c r="B13" s="23" t="s">
        <v>9</v>
      </c>
      <c r="C13" s="24">
        <v>1.0</v>
      </c>
      <c r="D13" s="19">
        <v>30.0</v>
      </c>
      <c r="E13" s="20">
        <f>F12</f>
        <v>45553</v>
      </c>
      <c r="F13" s="20">
        <f t="shared" si="23"/>
        <v>45595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</row>
    <row r="14" ht="14.25" customHeight="1">
      <c r="A14" s="28" t="s">
        <v>18</v>
      </c>
      <c r="B14" s="23" t="s">
        <v>19</v>
      </c>
      <c r="C14" s="32">
        <v>1.0</v>
      </c>
      <c r="D14" s="19">
        <v>30.0</v>
      </c>
      <c r="E14" s="20">
        <f t="shared" ref="E14:E15" si="24">E13+7</f>
        <v>45560</v>
      </c>
      <c r="F14" s="20">
        <f t="shared" si="23"/>
        <v>45602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</row>
    <row r="15" ht="14.25" customHeight="1">
      <c r="A15" s="28" t="s">
        <v>20</v>
      </c>
      <c r="B15" s="23" t="s">
        <v>19</v>
      </c>
      <c r="C15" s="32">
        <v>1.0</v>
      </c>
      <c r="D15" s="19">
        <v>40.0</v>
      </c>
      <c r="E15" s="20">
        <f t="shared" si="24"/>
        <v>45567</v>
      </c>
      <c r="F15" s="20">
        <f t="shared" si="23"/>
        <v>45623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21"/>
      <c r="CF15" s="21"/>
      <c r="CG15" s="21"/>
      <c r="CH15" s="21"/>
      <c r="CI15" s="21"/>
      <c r="CJ15" s="21"/>
      <c r="CK15" s="21"/>
      <c r="CL15" s="21"/>
      <c r="CM15" s="21"/>
      <c r="CN15" s="21"/>
    </row>
    <row r="16" ht="14.25" customHeight="1">
      <c r="A16" s="28" t="s">
        <v>21</v>
      </c>
      <c r="B16" s="23" t="s">
        <v>19</v>
      </c>
      <c r="C16" s="32">
        <v>1.0</v>
      </c>
      <c r="D16" s="33">
        <v>24.0</v>
      </c>
      <c r="E16" s="34">
        <v>45592.0</v>
      </c>
      <c r="F16" s="20">
        <f t="shared" si="23"/>
        <v>45625.6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21"/>
      <c r="CF16" s="21"/>
      <c r="CG16" s="21"/>
      <c r="CH16" s="21"/>
      <c r="CI16" s="21"/>
      <c r="CJ16" s="21"/>
      <c r="CK16" s="21"/>
      <c r="CL16" s="21"/>
      <c r="CM16" s="21"/>
      <c r="CN16" s="21"/>
    </row>
    <row r="17" ht="14.25" customHeight="1">
      <c r="A17" s="28" t="s">
        <v>22</v>
      </c>
      <c r="B17" s="23" t="s">
        <v>9</v>
      </c>
      <c r="C17" s="24">
        <v>1.0</v>
      </c>
      <c r="D17" s="19">
        <v>1.0</v>
      </c>
      <c r="E17" s="20">
        <v>45595.0</v>
      </c>
      <c r="F17" s="20">
        <f t="shared" ref="F17:F18" si="25">E17</f>
        <v>45595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30" t="s">
        <v>10</v>
      </c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</row>
    <row r="18" ht="14.25" customHeight="1">
      <c r="A18" s="28" t="s">
        <v>23</v>
      </c>
      <c r="B18" s="23" t="s">
        <v>9</v>
      </c>
      <c r="C18" s="24">
        <v>1.0</v>
      </c>
      <c r="D18" s="19">
        <v>1.0</v>
      </c>
      <c r="E18" s="20">
        <v>45611.0</v>
      </c>
      <c r="F18" s="20">
        <f t="shared" si="25"/>
        <v>45611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30" t="s">
        <v>10</v>
      </c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ht="14.25" customHeight="1">
      <c r="A19" s="22" t="s">
        <v>24</v>
      </c>
      <c r="B19" s="23" t="s">
        <v>9</v>
      </c>
      <c r="C19" s="32">
        <v>0.33</v>
      </c>
      <c r="D19" s="25">
        <v>5.0</v>
      </c>
      <c r="E19" s="20">
        <v>45623.0</v>
      </c>
      <c r="F19" s="20">
        <f>(E19+D19)+((D19/5)*2)+2</f>
        <v>45632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6" t="s">
        <v>10</v>
      </c>
      <c r="CE19" s="27"/>
      <c r="CF19" s="27"/>
      <c r="CG19" s="27"/>
      <c r="CH19" s="27"/>
      <c r="CI19" s="27"/>
      <c r="CJ19" s="27"/>
      <c r="CK19" s="27"/>
      <c r="CL19" s="27"/>
      <c r="CM19" s="27"/>
      <c r="CN19" s="27"/>
    </row>
    <row r="20" ht="14.25" customHeight="1">
      <c r="A20" s="28" t="s">
        <v>25</v>
      </c>
      <c r="B20" s="23" t="s">
        <v>26</v>
      </c>
      <c r="C20" s="32">
        <v>1.0</v>
      </c>
      <c r="D20" s="19">
        <v>4.0</v>
      </c>
      <c r="E20" s="20">
        <f>E19</f>
        <v>45623</v>
      </c>
      <c r="F20" s="34">
        <v>45632.0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35"/>
      <c r="CE20" s="35"/>
      <c r="CF20" s="35"/>
      <c r="CG20" s="35"/>
      <c r="CH20" s="35"/>
      <c r="CI20" s="21"/>
      <c r="CJ20" s="21"/>
      <c r="CK20" s="21"/>
      <c r="CL20" s="21"/>
      <c r="CM20" s="21"/>
      <c r="CN20" s="21"/>
    </row>
    <row r="21" ht="14.25" customHeight="1">
      <c r="A21" s="28" t="s">
        <v>27</v>
      </c>
      <c r="B21" s="23" t="s">
        <v>26</v>
      </c>
      <c r="C21" s="24">
        <v>0.0</v>
      </c>
      <c r="D21" s="19">
        <v>1.0</v>
      </c>
      <c r="E21" s="34">
        <v>45632.0</v>
      </c>
      <c r="F21" s="20">
        <f t="shared" ref="F21:F22" si="26">E21</f>
        <v>45632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30" t="s">
        <v>10</v>
      </c>
      <c r="CL21" s="21"/>
      <c r="CM21" s="21"/>
      <c r="CN21" s="21"/>
    </row>
    <row r="22" ht="14.25" customHeight="1">
      <c r="A22" s="28" t="s">
        <v>28</v>
      </c>
      <c r="B22" s="23" t="s">
        <v>26</v>
      </c>
      <c r="C22" s="24">
        <v>0.0</v>
      </c>
      <c r="D22" s="19">
        <v>1.0</v>
      </c>
      <c r="E22" s="20">
        <f>E21</f>
        <v>45632</v>
      </c>
      <c r="F22" s="20">
        <f t="shared" si="26"/>
        <v>45632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30" t="s">
        <v>10</v>
      </c>
      <c r="CL22" s="21"/>
      <c r="CM22" s="21"/>
      <c r="CN22" s="2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2:AK2">
    <cfRule type="expression" dxfId="0" priority="1">
      <formula>G$7&lt;=EOMONTH($I$7,0)</formula>
    </cfRule>
  </conditionalFormatting>
  <conditionalFormatting sqref="G3:CN3 G4:CD4">
    <cfRule type="expression" dxfId="1" priority="2">
      <formula>AND(TODAY()&gt;=G$7,TODAY()&lt;H$7)</formula>
    </cfRule>
  </conditionalFormatting>
  <conditionalFormatting sqref="H2:BH2 BL2:BX2">
    <cfRule type="expression" dxfId="0" priority="3">
      <formula>AND(H$7&lt;=EOMONTH($I$7,2),H$7&gt;EOMONTH($I$7,0),H$7&gt;EOMONTH($I$7,1))</formula>
    </cfRule>
  </conditionalFormatting>
  <conditionalFormatting sqref="BL2">
    <cfRule type="expression" dxfId="0" priority="4">
      <formula>BL$7&lt;=EOMONTH($I$7,0)</formula>
    </cfRule>
  </conditionalFormatting>
  <conditionalFormatting sqref="G2:BH2 BL2:BX2">
    <cfRule type="expression" dxfId="2" priority="5">
      <formula>AND(G$7&lt;=EOMONTH($I$7,1),G$7&gt;EOMONTH($I$7,0))</formula>
    </cfRule>
  </conditionalFormatting>
  <conditionalFormatting sqref="CE4:CN4">
    <cfRule type="expression" dxfId="1" priority="6">
      <formula>AND(TODAY()&gt;=CE$7,TODAY()&lt;CG$7)</formula>
    </cfRule>
  </conditionalFormatting>
  <conditionalFormatting sqref="CH2">
    <cfRule type="expression" dxfId="0" priority="7">
      <formula>CH$7&lt;=EOMONTH($I$7,0)</formula>
    </cfRule>
  </conditionalFormatting>
  <conditionalFormatting sqref="CH2">
    <cfRule type="expression" dxfId="2" priority="8">
      <formula>AND(CH$7&lt;=EOMONTH($I$7,1),CH$7&gt;EOMONTH($I$7,0))</formula>
    </cfRule>
  </conditionalFormatting>
  <conditionalFormatting sqref="CH2">
    <cfRule type="expression" dxfId="0" priority="9">
      <formula>AND(CH$7&lt;=EOMONTH($I$7,2),CH$7&gt;EOMONTH($I$7,0),CH$7&gt;EOMONTH($I$7,1))</formula>
    </cfRule>
  </conditionalFormatting>
  <dataValidations>
    <dataValidation type="decimal" operator="greaterThanOrEqual" allowBlank="1" showInputMessage="1" prompt="Incremento de desplazamiento - Al cambiar este número, se desplazará la vista del diagrama de Gantt." sqref="B3">
      <formula1>0.0</formula1>
    </dataValidation>
    <dataValidation type="list" allowBlank="1" sqref="B6 B11 B19">
      <formula1>"Objetivo,Hito,Según lo previsto,Riesgo bajo,Riesgo medio,Riesgo alto"</formula1>
    </dataValidation>
    <dataValidation type="list" allowBlank="1" showErrorMessage="1" sqref="B5 B7:B10 B12:B18 B20:B22">
      <formula1>"Objetivo,Hito,Según lo previsto,Riesgo bajo,Riesgo medio,Riesgo alto"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2021-02-17T05:31:39Z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