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files/"/>
    </mc:Choice>
  </mc:AlternateContent>
  <xr:revisionPtr revIDLastSave="0" documentId="13_ncr:1_{DFE1136C-E648-0D45-8025-1A352E5943EC}" xr6:coauthVersionLast="47" xr6:coauthVersionMax="47" xr10:uidLastSave="{00000000-0000-0000-0000-000000000000}"/>
  <bookViews>
    <workbookView xWindow="0" yWindow="0" windowWidth="28800" windowHeight="18000" xr2:uid="{52EE2B89-7F22-E148-AEE2-0D6F718BC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L53" i="1"/>
  <c r="G63" i="1"/>
  <c r="G66" i="1"/>
  <c r="G69" i="1"/>
  <c r="G78" i="1"/>
  <c r="M59" i="1" s="1"/>
  <c r="G75" i="1"/>
  <c r="G72" i="1"/>
  <c r="L61" i="1" s="1"/>
  <c r="M57" i="1"/>
  <c r="L58" i="1"/>
  <c r="M56" i="1"/>
  <c r="L56" i="1"/>
  <c r="M55" i="1"/>
  <c r="Q38" i="1"/>
  <c r="G60" i="1"/>
  <c r="L62" i="1" s="1"/>
  <c r="G57" i="1"/>
  <c r="M52" i="1" s="1"/>
  <c r="G54" i="1"/>
  <c r="M61" i="1" s="1"/>
  <c r="G51" i="1"/>
  <c r="L52" i="1" s="1"/>
  <c r="G48" i="1"/>
  <c r="L63" i="1" s="1"/>
  <c r="G45" i="1"/>
  <c r="M53" i="1" s="1"/>
  <c r="G42" i="1"/>
  <c r="M60" i="1" s="1"/>
  <c r="G39" i="1"/>
  <c r="L57" i="1" s="1"/>
  <c r="G36" i="1"/>
  <c r="G33" i="1"/>
  <c r="L60" i="1" s="1"/>
  <c r="G30" i="1"/>
  <c r="M63" i="1" s="1"/>
  <c r="G27" i="1"/>
  <c r="M54" i="1" s="1"/>
  <c r="F8" i="1"/>
  <c r="M36" i="1" s="1"/>
  <c r="N36" i="1" s="1"/>
  <c r="E8" i="1"/>
  <c r="L36" i="1" s="1"/>
  <c r="F11" i="1"/>
  <c r="M10" i="1" s="1"/>
  <c r="E11" i="1"/>
  <c r="L10" i="1" s="1"/>
  <c r="E5" i="1"/>
  <c r="L5" i="1" s="1"/>
  <c r="F79" i="1"/>
  <c r="F77" i="1"/>
  <c r="M11" i="1" s="1"/>
  <c r="F76" i="1"/>
  <c r="F74" i="1"/>
  <c r="M38" i="1" s="1"/>
  <c r="N38" i="1" s="1"/>
  <c r="F73" i="1"/>
  <c r="F71" i="1"/>
  <c r="M21" i="1" s="1"/>
  <c r="F70" i="1"/>
  <c r="F68" i="1"/>
  <c r="M31" i="1" s="1"/>
  <c r="F67" i="1"/>
  <c r="Q18" i="1" s="1"/>
  <c r="F65" i="1"/>
  <c r="M18" i="1" s="1"/>
  <c r="F64" i="1"/>
  <c r="F62" i="1"/>
  <c r="M29" i="1" s="1"/>
  <c r="F61" i="1"/>
  <c r="Q22" i="1" s="1"/>
  <c r="F59" i="1"/>
  <c r="M22" i="1" s="1"/>
  <c r="N22" i="1" s="1"/>
  <c r="F56" i="1"/>
  <c r="F55" i="1"/>
  <c r="F53" i="1"/>
  <c r="M13" i="1" s="1"/>
  <c r="F52" i="1"/>
  <c r="Q34" i="1" s="1"/>
  <c r="F50" i="1"/>
  <c r="M34" i="1" s="1"/>
  <c r="F49" i="1"/>
  <c r="F47" i="1"/>
  <c r="M23" i="1" s="1"/>
  <c r="F46" i="1"/>
  <c r="F44" i="1"/>
  <c r="M27" i="1" s="1"/>
  <c r="F43" i="1"/>
  <c r="Q12" i="1" s="1"/>
  <c r="F41" i="1"/>
  <c r="M12" i="1" s="1"/>
  <c r="N12" i="1" s="1"/>
  <c r="F40" i="1"/>
  <c r="F38" i="1"/>
  <c r="M39" i="1" s="1"/>
  <c r="F37" i="1"/>
  <c r="Q30" i="1" s="1"/>
  <c r="F35" i="1"/>
  <c r="M30" i="1" s="1"/>
  <c r="N30" i="1" s="1"/>
  <c r="F34" i="1"/>
  <c r="Q20" i="1" s="1"/>
  <c r="F32" i="1"/>
  <c r="M20" i="1" s="1"/>
  <c r="N20" i="1" s="1"/>
  <c r="F31" i="1"/>
  <c r="F29" i="1"/>
  <c r="F28" i="1"/>
  <c r="Q28" i="1" s="1"/>
  <c r="F26" i="1"/>
  <c r="M28" i="1" s="1"/>
  <c r="N28" i="1" s="1"/>
  <c r="F25" i="1"/>
  <c r="F22" i="1"/>
  <c r="F20" i="1"/>
  <c r="M37" i="1" s="1"/>
  <c r="F19" i="1"/>
  <c r="Q14" i="1" s="1"/>
  <c r="F17" i="1"/>
  <c r="M14" i="1" s="1"/>
  <c r="N14" i="1" s="1"/>
  <c r="F16" i="1"/>
  <c r="F14" i="1"/>
  <c r="M35" i="1" s="1"/>
  <c r="F13" i="1"/>
  <c r="Q10" i="1" s="1"/>
  <c r="E79" i="1"/>
  <c r="Q11" i="1" s="1"/>
  <c r="E77" i="1"/>
  <c r="L11" i="1" s="1"/>
  <c r="N11" i="1" s="1"/>
  <c r="E76" i="1"/>
  <c r="E74" i="1"/>
  <c r="L38" i="1" s="1"/>
  <c r="E73" i="1"/>
  <c r="Q21" i="1" s="1"/>
  <c r="E71" i="1"/>
  <c r="L21" i="1" s="1"/>
  <c r="N21" i="1" s="1"/>
  <c r="E70" i="1"/>
  <c r="Q31" i="1" s="1"/>
  <c r="E68" i="1"/>
  <c r="L31" i="1" s="1"/>
  <c r="N31" i="1" s="1"/>
  <c r="E67" i="1"/>
  <c r="E65" i="1"/>
  <c r="L18" i="1" s="1"/>
  <c r="E64" i="1"/>
  <c r="Q29" i="1" s="1"/>
  <c r="E62" i="1"/>
  <c r="L29" i="1" s="1"/>
  <c r="N29" i="1" s="1"/>
  <c r="E61" i="1"/>
  <c r="E59" i="1"/>
  <c r="L22" i="1" s="1"/>
  <c r="E56" i="1"/>
  <c r="E55" i="1"/>
  <c r="Q13" i="1" s="1"/>
  <c r="E53" i="1"/>
  <c r="L13" i="1" s="1"/>
  <c r="N13" i="1" s="1"/>
  <c r="E52" i="1"/>
  <c r="E50" i="1"/>
  <c r="L34" i="1" s="1"/>
  <c r="E49" i="1"/>
  <c r="Q23" i="1" s="1"/>
  <c r="E47" i="1"/>
  <c r="L23" i="1" s="1"/>
  <c r="N23" i="1" s="1"/>
  <c r="E46" i="1"/>
  <c r="Q27" i="1" s="1"/>
  <c r="E44" i="1"/>
  <c r="L27" i="1" s="1"/>
  <c r="N27" i="1" s="1"/>
  <c r="E43" i="1"/>
  <c r="E41" i="1"/>
  <c r="L12" i="1" s="1"/>
  <c r="E40" i="1"/>
  <c r="Q39" i="1" s="1"/>
  <c r="E38" i="1"/>
  <c r="L39" i="1" s="1"/>
  <c r="N39" i="1" s="1"/>
  <c r="E37" i="1"/>
  <c r="E35" i="1"/>
  <c r="L30" i="1" s="1"/>
  <c r="E34" i="1"/>
  <c r="E32" i="1"/>
  <c r="L20" i="1" s="1"/>
  <c r="E31" i="1"/>
  <c r="Q15" i="1" s="1"/>
  <c r="E29" i="1"/>
  <c r="E28" i="1"/>
  <c r="E26" i="1"/>
  <c r="L28" i="1" s="1"/>
  <c r="E25" i="1"/>
  <c r="Q19" i="1" s="1"/>
  <c r="E22" i="1"/>
  <c r="Q37" i="1" s="1"/>
  <c r="E20" i="1"/>
  <c r="L37" i="1" s="1"/>
  <c r="N37" i="1" s="1"/>
  <c r="E19" i="1"/>
  <c r="E17" i="1"/>
  <c r="L14" i="1" s="1"/>
  <c r="E16" i="1"/>
  <c r="Q35" i="1" s="1"/>
  <c r="E14" i="1"/>
  <c r="L35" i="1" s="1"/>
  <c r="N35" i="1" s="1"/>
  <c r="E13" i="1"/>
  <c r="G24" i="1"/>
  <c r="L59" i="1" s="1"/>
  <c r="G21" i="1"/>
  <c r="L55" i="1" s="1"/>
  <c r="G18" i="1"/>
  <c r="M62" i="1" s="1"/>
  <c r="G15" i="1"/>
  <c r="G9" i="1"/>
  <c r="L54" i="1" s="1"/>
  <c r="G12" i="1"/>
  <c r="M58" i="1" s="1"/>
  <c r="N62" i="1" s="1"/>
  <c r="F10" i="1"/>
  <c r="Q36" i="1" s="1"/>
  <c r="F6" i="1"/>
  <c r="M6" i="1" s="1"/>
  <c r="F7" i="1"/>
  <c r="M7" i="1" s="1"/>
  <c r="F5" i="1"/>
  <c r="M5" i="1" s="1"/>
  <c r="M8" i="1" s="1"/>
  <c r="E10" i="1"/>
  <c r="E6" i="1"/>
  <c r="L6" i="1" s="1"/>
  <c r="E7" i="1"/>
  <c r="L7" i="1" s="1"/>
  <c r="N53" i="1" l="1"/>
  <c r="Q40" i="1"/>
  <c r="R12" i="1"/>
  <c r="R22" i="1"/>
  <c r="R31" i="1"/>
  <c r="L8" i="1"/>
  <c r="L24" i="1"/>
  <c r="R15" i="1"/>
  <c r="R11" i="1"/>
  <c r="L40" i="1"/>
  <c r="L32" i="1"/>
  <c r="Q16" i="1"/>
  <c r="R10" i="1"/>
  <c r="Q63" i="1"/>
  <c r="R14" i="1"/>
  <c r="L46" i="1"/>
  <c r="R30" i="1"/>
  <c r="Q24" i="1"/>
  <c r="R18" i="1"/>
  <c r="Q59" i="1"/>
  <c r="R38" i="1"/>
  <c r="R35" i="1"/>
  <c r="Q52" i="1"/>
  <c r="R39" i="1"/>
  <c r="Q56" i="1"/>
  <c r="N34" i="1"/>
  <c r="M40" i="1"/>
  <c r="N32" i="1"/>
  <c r="M32" i="1"/>
  <c r="Q53" i="1"/>
  <c r="Q44" i="1"/>
  <c r="R36" i="1"/>
  <c r="Q54" i="1"/>
  <c r="R37" i="1"/>
  <c r="L43" i="1"/>
  <c r="R27" i="1"/>
  <c r="Q61" i="1"/>
  <c r="R20" i="1"/>
  <c r="Q51" i="1"/>
  <c r="R34" i="1"/>
  <c r="Q32" i="1"/>
  <c r="L42" i="1"/>
  <c r="R26" i="1"/>
  <c r="L16" i="1"/>
  <c r="L44" i="1"/>
  <c r="R28" i="1"/>
  <c r="R19" i="1"/>
  <c r="Q60" i="1"/>
  <c r="R23" i="1"/>
  <c r="Q64" i="1"/>
  <c r="R13" i="1"/>
  <c r="Q62" i="1"/>
  <c r="R21" i="1"/>
  <c r="N18" i="1"/>
  <c r="N24" i="1" s="1"/>
  <c r="M24" i="1"/>
  <c r="M16" i="1"/>
  <c r="N10" i="1"/>
  <c r="N16" i="1" s="1"/>
  <c r="L45" i="1"/>
  <c r="R29" i="1"/>
  <c r="N60" i="1"/>
  <c r="N55" i="1"/>
  <c r="Q55" i="1"/>
  <c r="L47" i="1"/>
  <c r="Q47" i="1"/>
  <c r="Q43" i="1"/>
  <c r="Q45" i="1"/>
  <c r="Q46" i="1"/>
  <c r="Q42" i="1"/>
  <c r="R48" i="1" l="1"/>
  <c r="R65" i="1"/>
  <c r="M48" i="1"/>
  <c r="R32" i="1"/>
  <c r="R57" i="1"/>
  <c r="R40" i="1"/>
  <c r="R16" i="1"/>
  <c r="R24" i="1"/>
</calcChain>
</file>

<file path=xl/sharedStrings.xml><?xml version="1.0" encoding="utf-8"?>
<sst xmlns="http://schemas.openxmlformats.org/spreadsheetml/2006/main" count="237" uniqueCount="119">
  <si>
    <t>PARTICIPANT:</t>
  </si>
  <si>
    <t>ORDER:</t>
  </si>
  <si>
    <t>Remember to invert the sides - the L column is placed under the R column &amp;  vise versa</t>
  </si>
  <si>
    <t>Trials</t>
  </si>
  <si>
    <t>Left</t>
  </si>
  <si>
    <t>Center</t>
  </si>
  <si>
    <t>Right</t>
  </si>
  <si>
    <t>C_carrot_AO_noise_naming</t>
  </si>
  <si>
    <t>C_carrot_AV_nonoise_naming</t>
  </si>
  <si>
    <t>C_apple_AO_noise_naming</t>
  </si>
  <si>
    <t>C_carrot_AV_noise_naming</t>
  </si>
  <si>
    <t>C_carrot_AO_nonoise_naming</t>
  </si>
  <si>
    <t>C_apple_AV_nonoise_naming</t>
  </si>
  <si>
    <t>C_apple_AV_noise_naming</t>
  </si>
  <si>
    <t>Left Prop</t>
  </si>
  <si>
    <t>Right prop</t>
  </si>
  <si>
    <t>Center Prop</t>
  </si>
  <si>
    <t xml:space="preserve">Movie </t>
  </si>
  <si>
    <t>Familiarization</t>
  </si>
  <si>
    <t>Right Prop</t>
  </si>
  <si>
    <t>Pre naming AO nonoise</t>
  </si>
  <si>
    <t>Pre naming AV nonoise</t>
  </si>
  <si>
    <t>Pre naming AO noise</t>
  </si>
  <si>
    <t>Pre naming AV noise</t>
  </si>
  <si>
    <t>Proportion to target</t>
  </si>
  <si>
    <t>Postnaming AO nonoise</t>
  </si>
  <si>
    <t>Postnaming AV nonoise</t>
  </si>
  <si>
    <t>Postnaming AO noise</t>
  </si>
  <si>
    <t>Postnaming AV noise</t>
  </si>
  <si>
    <t>Increase/decrease (post-pre)</t>
  </si>
  <si>
    <t>C_apple_AO_nonoise_naming</t>
  </si>
  <si>
    <t xml:space="preserve">AO Noise vs nonoise </t>
  </si>
  <si>
    <t xml:space="preserve">AV Noise vs nonoise </t>
  </si>
  <si>
    <t>Naming (Center) looks</t>
  </si>
  <si>
    <t>Noise</t>
  </si>
  <si>
    <t>AV</t>
  </si>
  <si>
    <t>AO</t>
  </si>
  <si>
    <t>NoNoise</t>
  </si>
  <si>
    <t>Increase/decrese (noise-nonoise)</t>
  </si>
  <si>
    <t>Target</t>
  </si>
  <si>
    <t xml:space="preserve">AV NoNoise vs AO NoNoise </t>
  </si>
  <si>
    <t xml:space="preserve">AV Noise vs AO Noise </t>
  </si>
  <si>
    <t>Increase/decrese (AV noise-AO noise)</t>
  </si>
  <si>
    <t>Increase/decrese (AV nonoise-AO nonoise)</t>
  </si>
  <si>
    <t>R_apple_AO_nonoise_prenaming</t>
  </si>
  <si>
    <t>R_carrot_AO_nonoise_prenaming</t>
  </si>
  <si>
    <t>R_carrot_AO_noise_prenaming</t>
  </si>
  <si>
    <t>R_apple_AV_noise_prenaming</t>
  </si>
  <si>
    <t>R_apple_AO_noise_prenaming</t>
  </si>
  <si>
    <t>R_carrot_AV_nonoise_prenaming</t>
  </si>
  <si>
    <t>R_apple_AV_nonoise_prenaming</t>
  </si>
  <si>
    <t>R_carrot_AV_noise_prenaming</t>
  </si>
  <si>
    <t>R_apple_AO_nonoise_postnaming</t>
  </si>
  <si>
    <t>R_carrot_AO_nonoise_postnaming</t>
  </si>
  <si>
    <t>R_carrot_AO_noise_postnaming</t>
  </si>
  <si>
    <t>R_apple_AV_noise_postnaming</t>
  </si>
  <si>
    <t>R_apple_AO_noise_postnaming</t>
  </si>
  <si>
    <t>R_carrot_AV_nonoise_postnaming</t>
  </si>
  <si>
    <t>R_apple_AV_nonoise_postnaming</t>
  </si>
  <si>
    <t>R_carrot_AV_noise_postnaming</t>
  </si>
  <si>
    <t>R_apple</t>
  </si>
  <si>
    <t>R_carrot</t>
  </si>
  <si>
    <t>L_cat_AO_nonoise_prenaming</t>
  </si>
  <si>
    <t>L_cat_AO_nonoise_postnaming</t>
  </si>
  <si>
    <t>L_cat_AV_noise_prenaming</t>
  </si>
  <si>
    <t>C_cat_AV_noise_naming</t>
  </si>
  <si>
    <t>L_cat_AV_nonoise_prenaming</t>
  </si>
  <si>
    <t>L_cat_AV_nonoise_postnaming</t>
  </si>
  <si>
    <t>L_cat_AV_noise_postnaming</t>
  </si>
  <si>
    <t>L_cat_AO_noise_prenaming</t>
  </si>
  <si>
    <t>L_cat_AO_noise_postnaming</t>
  </si>
  <si>
    <t>L_cat</t>
  </si>
  <si>
    <t>C_cat_AO_nonoise_naming</t>
  </si>
  <si>
    <t>C_cat_AO_noise_naming</t>
  </si>
  <si>
    <t>C_cat_AV_nonoise_naming</t>
  </si>
  <si>
    <t>familiarization_catrabbit</t>
  </si>
  <si>
    <t>R_rabbit_AV_noise_prenaming</t>
  </si>
  <si>
    <t>C_rabbit_AV_noise_naming</t>
  </si>
  <si>
    <t>R_rabbit_AV_noise_postnaming</t>
  </si>
  <si>
    <t>R_rabbit_AO_nonoise_prenaming</t>
  </si>
  <si>
    <t>R_rabbit_AO_nonoise_postnaming</t>
  </si>
  <si>
    <t>R_rabbit_AV_nonoise_prenaming</t>
  </si>
  <si>
    <t>R_rabbit_AV_nonoise_postnaming</t>
  </si>
  <si>
    <t>R_rabbit_AO_noise_prenaming</t>
  </si>
  <si>
    <t>C_rabbit_AO_noise_naming</t>
  </si>
  <si>
    <t>R_rabbit_AO_noise_postnaming</t>
  </si>
  <si>
    <t>C_rabbit_AV_nonoise_naming</t>
  </si>
  <si>
    <t>C_rabbit_AO_nonoise_naming</t>
  </si>
  <si>
    <t>R_rabbit</t>
  </si>
  <si>
    <t>familiarization_bananacarrot</t>
  </si>
  <si>
    <t>L_banana_AO_nonoise_prenaming</t>
  </si>
  <si>
    <t>L_banana_AO_nonoise_postnaming</t>
  </si>
  <si>
    <t>L_banana_AV_nonoise_prenaming</t>
  </si>
  <si>
    <t>L_banana_AV_nonoise_postnaming</t>
  </si>
  <si>
    <t>C_banana_AO_nonoise_naming</t>
  </si>
  <si>
    <t>L_banana_AO_noise_prenaming</t>
  </si>
  <si>
    <t>L_banana_AO_noise_postnaming</t>
  </si>
  <si>
    <t>L_banana_AV_noise_prenaming</t>
  </si>
  <si>
    <t>C_banana_AV_noise_naming</t>
  </si>
  <si>
    <t>L_banana_AV_noise_postnaming</t>
  </si>
  <si>
    <t>L_banana</t>
  </si>
  <si>
    <t>C_banana_AV_nonoise_naming</t>
  </si>
  <si>
    <t>C_banana_AO_noise_naming</t>
  </si>
  <si>
    <t>familiarization_hatapple</t>
  </si>
  <si>
    <t>L_hat_AO_nonoise_prenaming</t>
  </si>
  <si>
    <t>L_hat_AO_nonoise_postnaming</t>
  </si>
  <si>
    <t>L_hat_AV_noise_prenaming</t>
  </si>
  <si>
    <t>C_hat_AV_noise_naming</t>
  </si>
  <si>
    <t>L_hat_AV_noise_postnaming</t>
  </si>
  <si>
    <t>L_hat_AV_nonoise_prenaming</t>
  </si>
  <si>
    <t>L_hat_AV_nonoise_postnaming</t>
  </si>
  <si>
    <t>C_hat_AV_nonoise_naming</t>
  </si>
  <si>
    <t>L_hat_AO_noise_prenaming</t>
  </si>
  <si>
    <t>L_hat_AO_noise_postnaming</t>
  </si>
  <si>
    <t>L_hat</t>
  </si>
  <si>
    <t>C_hat_AO_noise_naming</t>
  </si>
  <si>
    <t>C_hat_AO_nonoise_naming</t>
  </si>
  <si>
    <t>Averages</t>
  </si>
  <si>
    <t>9ZEB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</si>
</sst>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3" fillId="3" borderId="1" xfId="0" applyFont="1" applyFill="1" applyBorder="1"/>
    <xf numFmtId="0" fontId="3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5" fillId="0" borderId="1" xfId="0" applyFont="1" applyBorder="1"/>
    <xf numFmtId="0" fontId="0" fillId="0" borderId="0" xfId="0" applyBorder="1"/>
    <xf numFmtId="0" fontId="5" fillId="3" borderId="1" xfId="0" applyFont="1" applyFill="1" applyBorder="1"/>
    <xf numFmtId="0" fontId="0" fillId="0" borderId="3" xfId="0" applyBorder="1"/>
    <xf numFmtId="0" fontId="0" fillId="0" borderId="0" xfId="0" applyBorder="1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 applyBorder="1"/>
    <xf numFmtId="0" fontId="9" fillId="0" borderId="0" xfId="0" applyFont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1924-F4C7-F84B-8322-57E90498B8EB}">
  <dimension ref="A1:T79"/>
  <sheetViews>
    <sheetView tabSelected="1" zoomScaleNormal="100" workbookViewId="0">
      <selection activeCell="I27" sqref="I27"/>
    </sheetView>
  </sheetViews>
  <sheetFormatPr baseColWidth="10" defaultRowHeight="16" x14ac:dyDescent="0.2"/>
  <cols>
    <col min="1" max="1" width="17.1640625" customWidth="1"/>
    <col min="5" max="5" width="11.1640625" customWidth="1"/>
    <col min="8" max="8" width="31.83203125" customWidth="1"/>
    <col min="11" max="11" width="29.83203125" customWidth="1"/>
    <col min="16" max="16" width="31.33203125" customWidth="1"/>
    <col min="17" max="17" width="17.83203125" customWidth="1"/>
    <col min="18" max="18" width="27.33203125" customWidth="1"/>
  </cols>
  <sheetData>
    <row r="1" spans="1:20" x14ac:dyDescent="0.2">
      <c r="A1" s="20" t="s">
        <v>0</v>
      </c>
      <c r="B1" s="21" t="s">
        <v>118</v>
      </c>
      <c r="C1" s="1"/>
      <c r="E1" s="18" t="s">
        <v>1</v>
      </c>
      <c r="F1" s="19">
        <v>2</v>
      </c>
      <c r="P1" s="9"/>
      <c r="Q1" s="9"/>
      <c r="R1" s="13"/>
      <c r="S1" s="9"/>
      <c r="T1" s="9"/>
    </row>
    <row r="2" spans="1:20" x14ac:dyDescent="0.2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P2" s="9"/>
      <c r="Q2" s="9"/>
      <c r="R2" s="13"/>
      <c r="S2" s="9"/>
      <c r="T2" s="9"/>
    </row>
    <row r="3" spans="1:20" x14ac:dyDescent="0.2">
      <c r="B3" s="2"/>
      <c r="E3" s="3"/>
      <c r="F3" s="3"/>
      <c r="G3" s="3"/>
      <c r="H3" s="3"/>
      <c r="I3" s="3"/>
      <c r="J3" s="3"/>
      <c r="K3" s="3"/>
      <c r="P3" s="9"/>
      <c r="Q3" s="9"/>
      <c r="R3" s="13"/>
      <c r="S3" s="9"/>
      <c r="T3" s="9"/>
    </row>
    <row r="4" spans="1:20" ht="19" x14ac:dyDescent="0.25">
      <c r="A4" s="4" t="s">
        <v>3</v>
      </c>
      <c r="B4" s="8" t="s">
        <v>5</v>
      </c>
      <c r="C4" s="8" t="s">
        <v>4</v>
      </c>
      <c r="D4" s="8" t="s">
        <v>6</v>
      </c>
      <c r="E4" s="8" t="s">
        <v>14</v>
      </c>
      <c r="F4" s="8" t="s">
        <v>15</v>
      </c>
      <c r="G4" s="8" t="s">
        <v>16</v>
      </c>
      <c r="H4" s="8" t="s">
        <v>17</v>
      </c>
      <c r="K4" s="8" t="s">
        <v>18</v>
      </c>
      <c r="L4" s="8" t="s">
        <v>14</v>
      </c>
      <c r="M4" s="8" t="s">
        <v>19</v>
      </c>
      <c r="P4" s="9"/>
      <c r="Q4" s="9"/>
      <c r="R4" s="13"/>
      <c r="S4" s="9"/>
      <c r="T4" s="9"/>
    </row>
    <row r="5" spans="1:20" ht="19" x14ac:dyDescent="0.25">
      <c r="A5" s="5">
        <v>1</v>
      </c>
      <c r="B5">
        <v>0</v>
      </c>
      <c r="C5">
        <v>104</v>
      </c>
      <c r="D5">
        <v>38.5</v>
      </c>
      <c r="E5" s="6">
        <f>C5/(C5+D5)</f>
        <v>0.72982456140350882</v>
      </c>
      <c r="F5" s="6">
        <f>D5/(C5+D5)</f>
        <v>0.27017543859649124</v>
      </c>
      <c r="G5" s="6"/>
      <c r="H5" s="6" t="s">
        <v>103</v>
      </c>
      <c r="K5" s="6" t="s">
        <v>103</v>
      </c>
      <c r="L5" s="6">
        <f>E5</f>
        <v>0.72982456140350882</v>
      </c>
      <c r="M5" s="6">
        <f t="shared" ref="L5:M7" si="0">F5</f>
        <v>0.27017543859649124</v>
      </c>
      <c r="P5" s="9"/>
      <c r="Q5" s="9"/>
      <c r="R5" s="13"/>
      <c r="S5" s="9"/>
      <c r="T5" s="9"/>
    </row>
    <row r="6" spans="1:20" ht="19" x14ac:dyDescent="0.25">
      <c r="A6" s="5">
        <v>2</v>
      </c>
      <c r="B6">
        <v>0</v>
      </c>
      <c r="C6">
        <v>120</v>
      </c>
      <c r="D6">
        <v>38.5</v>
      </c>
      <c r="E6" s="6">
        <f>C6/(C6+D6)</f>
        <v>0.75709779179810721</v>
      </c>
      <c r="F6" s="6">
        <f t="shared" ref="F6:F7" si="1">D6/(C6+D6)</f>
        <v>0.24290220820189273</v>
      </c>
      <c r="G6" s="6"/>
      <c r="H6" s="6" t="s">
        <v>75</v>
      </c>
      <c r="K6" s="6" t="s">
        <v>75</v>
      </c>
      <c r="L6" s="6">
        <f t="shared" si="0"/>
        <v>0.75709779179810721</v>
      </c>
      <c r="M6" s="6">
        <f t="shared" si="0"/>
        <v>0.24290220820189273</v>
      </c>
      <c r="P6" s="9"/>
      <c r="Q6" s="9"/>
      <c r="R6" s="13"/>
      <c r="S6" s="9"/>
      <c r="T6" s="9"/>
    </row>
    <row r="7" spans="1:20" ht="19" x14ac:dyDescent="0.25">
      <c r="A7" s="5">
        <v>3</v>
      </c>
      <c r="B7">
        <v>0</v>
      </c>
      <c r="C7">
        <v>65</v>
      </c>
      <c r="D7">
        <v>66.5</v>
      </c>
      <c r="E7" s="6">
        <f t="shared" ref="E7" si="2">C7/(C7+D7)</f>
        <v>0.49429657794676807</v>
      </c>
      <c r="F7" s="6">
        <f t="shared" si="1"/>
        <v>0.50570342205323193</v>
      </c>
      <c r="G7" s="6"/>
      <c r="H7" s="6" t="s">
        <v>89</v>
      </c>
      <c r="K7" s="6" t="s">
        <v>89</v>
      </c>
      <c r="L7" s="6">
        <f t="shared" si="0"/>
        <v>0.49429657794676807</v>
      </c>
      <c r="M7" s="6">
        <f t="shared" si="0"/>
        <v>0.50570342205323193</v>
      </c>
      <c r="P7" s="9"/>
      <c r="Q7" s="9"/>
      <c r="R7" s="13"/>
      <c r="S7" s="9"/>
      <c r="T7" s="9"/>
    </row>
    <row r="8" spans="1:20" ht="19" x14ac:dyDescent="0.25">
      <c r="A8" s="5">
        <v>4</v>
      </c>
      <c r="B8">
        <v>0</v>
      </c>
      <c r="C8">
        <v>30</v>
      </c>
      <c r="D8">
        <v>31.5</v>
      </c>
      <c r="E8" s="6">
        <f>C8/(C8+D8)</f>
        <v>0.48780487804878048</v>
      </c>
      <c r="F8" s="6">
        <f>D8/(C8+D8)</f>
        <v>0.51219512195121952</v>
      </c>
      <c r="G8" s="6"/>
      <c r="H8" s="12" t="s">
        <v>76</v>
      </c>
      <c r="K8" s="25" t="s">
        <v>117</v>
      </c>
      <c r="L8" s="23">
        <f>AVERAGE(L5:L7)</f>
        <v>0.66040631038279474</v>
      </c>
      <c r="M8" s="23">
        <f>AVERAGE(M5:M7)</f>
        <v>0.33959368961720532</v>
      </c>
    </row>
    <row r="9" spans="1:20" ht="19" x14ac:dyDescent="0.25">
      <c r="A9" s="5">
        <v>5</v>
      </c>
      <c r="B9">
        <v>176</v>
      </c>
      <c r="C9">
        <v>0</v>
      </c>
      <c r="D9">
        <v>0</v>
      </c>
      <c r="F9" s="6"/>
      <c r="G9" s="6">
        <f>B9</f>
        <v>176</v>
      </c>
      <c r="H9" s="22" t="s">
        <v>77</v>
      </c>
      <c r="K9" s="10" t="s">
        <v>20</v>
      </c>
      <c r="L9" s="10" t="s">
        <v>14</v>
      </c>
      <c r="M9" s="10" t="s">
        <v>19</v>
      </c>
      <c r="N9" s="26" t="s">
        <v>39</v>
      </c>
      <c r="P9" s="10" t="s">
        <v>25</v>
      </c>
      <c r="Q9" s="10" t="s">
        <v>24</v>
      </c>
      <c r="R9" s="10" t="s">
        <v>29</v>
      </c>
    </row>
    <row r="10" spans="1:20" ht="19" x14ac:dyDescent="0.25">
      <c r="A10" s="5">
        <v>6</v>
      </c>
      <c r="B10">
        <v>0</v>
      </c>
      <c r="C10">
        <v>24</v>
      </c>
      <c r="D10">
        <v>33</v>
      </c>
      <c r="E10" s="6">
        <f>C10/(C10+D10)</f>
        <v>0.42105263157894735</v>
      </c>
      <c r="F10" s="6">
        <f>D10/(C10+D10)</f>
        <v>0.57894736842105265</v>
      </c>
      <c r="G10" s="6"/>
      <c r="H10" s="12" t="s">
        <v>78</v>
      </c>
      <c r="K10" s="6" t="s">
        <v>44</v>
      </c>
      <c r="L10" s="6">
        <f>E11</f>
        <v>0.6690647482014388</v>
      </c>
      <c r="M10" s="6">
        <f>F11</f>
        <v>0.33093525179856115</v>
      </c>
      <c r="N10">
        <f>M10</f>
        <v>0.33093525179856115</v>
      </c>
      <c r="P10" s="6" t="s">
        <v>52</v>
      </c>
      <c r="Q10" s="6">
        <f>F13</f>
        <v>0.59360730593607303</v>
      </c>
      <c r="R10" s="6">
        <f>Q10-M10</f>
        <v>0.26267205413751188</v>
      </c>
    </row>
    <row r="11" spans="1:20" ht="19" x14ac:dyDescent="0.25">
      <c r="A11" s="5">
        <v>7</v>
      </c>
      <c r="B11">
        <v>0</v>
      </c>
      <c r="C11">
        <v>46.5</v>
      </c>
      <c r="D11">
        <v>23</v>
      </c>
      <c r="E11" s="6">
        <f>C11/(C11+D11)</f>
        <v>0.6690647482014388</v>
      </c>
      <c r="F11" s="6">
        <f>D11/(C11+D11)</f>
        <v>0.33093525179856115</v>
      </c>
      <c r="G11" s="6"/>
      <c r="H11" s="12" t="s">
        <v>44</v>
      </c>
      <c r="K11" s="6" t="s">
        <v>104</v>
      </c>
      <c r="L11" s="6">
        <f>E77</f>
        <v>0.92957746478873238</v>
      </c>
      <c r="M11" s="6">
        <f>F77</f>
        <v>7.0422535211267609E-2</v>
      </c>
      <c r="N11">
        <f>L11</f>
        <v>0.92957746478873238</v>
      </c>
      <c r="P11" s="6" t="s">
        <v>105</v>
      </c>
      <c r="Q11" s="6">
        <f>E79</f>
        <v>0.5321100917431193</v>
      </c>
      <c r="R11" s="6">
        <f>Q11-L11</f>
        <v>-0.39746737304561308</v>
      </c>
    </row>
    <row r="12" spans="1:20" ht="19" x14ac:dyDescent="0.25">
      <c r="A12" s="5">
        <v>8</v>
      </c>
      <c r="B12">
        <v>174.5</v>
      </c>
      <c r="C12">
        <v>0</v>
      </c>
      <c r="D12">
        <v>0</v>
      </c>
      <c r="G12" s="6">
        <f>B12</f>
        <v>174.5</v>
      </c>
      <c r="H12" s="22" t="s">
        <v>30</v>
      </c>
      <c r="K12" s="6" t="s">
        <v>79</v>
      </c>
      <c r="L12" s="6">
        <f>E41</f>
        <v>0.53061224489795922</v>
      </c>
      <c r="M12" s="6">
        <f>F41</f>
        <v>0.46938775510204084</v>
      </c>
      <c r="N12">
        <f>M12</f>
        <v>0.46938775510204084</v>
      </c>
      <c r="P12" s="6" t="s">
        <v>80</v>
      </c>
      <c r="Q12" s="6">
        <f>F43</f>
        <v>0.65094339622641506</v>
      </c>
      <c r="R12" s="6">
        <f>Q12-M12</f>
        <v>0.18155564112437422</v>
      </c>
    </row>
    <row r="13" spans="1:20" ht="19" x14ac:dyDescent="0.25">
      <c r="A13" s="5">
        <v>9</v>
      </c>
      <c r="B13">
        <v>0</v>
      </c>
      <c r="C13">
        <v>44.5</v>
      </c>
      <c r="D13">
        <v>65</v>
      </c>
      <c r="E13" s="6">
        <f>C13/(C13+D13)</f>
        <v>0.40639269406392692</v>
      </c>
      <c r="F13" s="6">
        <f>D13/(C13+D13)</f>
        <v>0.59360730593607303</v>
      </c>
      <c r="G13" s="6"/>
      <c r="H13" s="12" t="s">
        <v>52</v>
      </c>
      <c r="K13" s="6" t="s">
        <v>62</v>
      </c>
      <c r="L13" s="6">
        <f>E53</f>
        <v>0.7558139534883721</v>
      </c>
      <c r="M13" s="6">
        <f>F53</f>
        <v>0.2441860465116279</v>
      </c>
      <c r="N13">
        <f>L13</f>
        <v>0.7558139534883721</v>
      </c>
      <c r="P13" s="6" t="s">
        <v>63</v>
      </c>
      <c r="Q13" s="6">
        <f>E55</f>
        <v>0.40559440559440557</v>
      </c>
      <c r="R13" s="6">
        <f>Q13-L13</f>
        <v>-0.35021954789396653</v>
      </c>
    </row>
    <row r="14" spans="1:20" ht="19" x14ac:dyDescent="0.25">
      <c r="A14" s="5">
        <v>10</v>
      </c>
      <c r="B14">
        <v>0</v>
      </c>
      <c r="C14">
        <v>8</v>
      </c>
      <c r="D14">
        <v>36</v>
      </c>
      <c r="E14" s="6">
        <f>C14/(C14+D14)</f>
        <v>0.18181818181818182</v>
      </c>
      <c r="F14" s="6">
        <f>D14/(C14+D14)</f>
        <v>0.81818181818181823</v>
      </c>
      <c r="G14" s="6"/>
      <c r="H14" s="6" t="s">
        <v>106</v>
      </c>
      <c r="K14" s="6" t="s">
        <v>45</v>
      </c>
      <c r="L14" s="6">
        <f>E17</f>
        <v>0.14285714285714285</v>
      </c>
      <c r="M14" s="6">
        <f>F17</f>
        <v>0.8571428571428571</v>
      </c>
      <c r="N14">
        <f>M14</f>
        <v>0.8571428571428571</v>
      </c>
      <c r="P14" s="6" t="s">
        <v>53</v>
      </c>
      <c r="Q14" s="6">
        <f>F19</f>
        <v>0</v>
      </c>
      <c r="R14" s="6">
        <f>Q14-M14</f>
        <v>-0.8571428571428571</v>
      </c>
    </row>
    <row r="15" spans="1:20" ht="19" x14ac:dyDescent="0.25">
      <c r="A15" s="5">
        <v>11</v>
      </c>
      <c r="B15">
        <v>170.5</v>
      </c>
      <c r="C15">
        <v>0</v>
      </c>
      <c r="D15">
        <v>0</v>
      </c>
      <c r="E15" s="6"/>
      <c r="F15" s="6"/>
      <c r="G15" s="6">
        <f>B15</f>
        <v>170.5</v>
      </c>
      <c r="H15" s="7" t="s">
        <v>107</v>
      </c>
      <c r="K15" s="6" t="s">
        <v>90</v>
      </c>
      <c r="L15" s="6"/>
      <c r="M15" s="6"/>
      <c r="P15" s="6" t="s">
        <v>91</v>
      </c>
      <c r="Q15" s="6">
        <f>E31</f>
        <v>0.53266331658291455</v>
      </c>
      <c r="R15" s="6">
        <f>Q15-L15</f>
        <v>0.53266331658291455</v>
      </c>
    </row>
    <row r="16" spans="1:20" ht="19" x14ac:dyDescent="0.25">
      <c r="A16" s="5">
        <v>12</v>
      </c>
      <c r="B16">
        <v>0</v>
      </c>
      <c r="C16">
        <v>106</v>
      </c>
      <c r="D16">
        <v>1.5</v>
      </c>
      <c r="E16" s="6">
        <f>C16/(C16+D16)</f>
        <v>0.98604651162790702</v>
      </c>
      <c r="F16" s="6">
        <f>D16/(C16+D16)</f>
        <v>1.3953488372093023E-2</v>
      </c>
      <c r="G16" s="6"/>
      <c r="H16" s="6" t="s">
        <v>108</v>
      </c>
      <c r="K16" s="25" t="s">
        <v>117</v>
      </c>
      <c r="L16" s="23">
        <f>AVERAGE(L10:L15)</f>
        <v>0.60558511084672906</v>
      </c>
      <c r="M16" s="23">
        <f>AVERAGE(M10:M15)</f>
        <v>0.39441488915327094</v>
      </c>
      <c r="N16">
        <f>AVERAGE(N10:N15)</f>
        <v>0.66857145646411276</v>
      </c>
      <c r="P16" s="25" t="s">
        <v>117</v>
      </c>
      <c r="Q16" s="23">
        <f>AVERAGE(Q10:Q15)</f>
        <v>0.45248641934715456</v>
      </c>
      <c r="R16" s="23">
        <f>AVERAGE(R10:R15)</f>
        <v>-0.10465646103960601</v>
      </c>
    </row>
    <row r="17" spans="1:18" ht="19" x14ac:dyDescent="0.25">
      <c r="A17" s="5">
        <v>13</v>
      </c>
      <c r="B17">
        <v>0</v>
      </c>
      <c r="C17">
        <v>4.5</v>
      </c>
      <c r="D17">
        <v>27</v>
      </c>
      <c r="E17" s="6">
        <f>C17/(C17+D17)</f>
        <v>0.14285714285714285</v>
      </c>
      <c r="F17" s="6">
        <f>D17/(C17+D17)</f>
        <v>0.8571428571428571</v>
      </c>
      <c r="G17" s="6"/>
      <c r="H17" s="6" t="s">
        <v>45</v>
      </c>
      <c r="K17" s="10" t="s">
        <v>21</v>
      </c>
      <c r="L17" s="10" t="s">
        <v>14</v>
      </c>
      <c r="M17" s="10" t="s">
        <v>19</v>
      </c>
      <c r="N17" s="26" t="s">
        <v>39</v>
      </c>
      <c r="P17" s="10" t="s">
        <v>26</v>
      </c>
      <c r="Q17" s="10" t="s">
        <v>24</v>
      </c>
      <c r="R17" s="10" t="s">
        <v>29</v>
      </c>
    </row>
    <row r="18" spans="1:18" ht="19" x14ac:dyDescent="0.25">
      <c r="A18" s="5">
        <v>14</v>
      </c>
      <c r="B18">
        <v>176</v>
      </c>
      <c r="C18">
        <v>0</v>
      </c>
      <c r="D18">
        <v>0</v>
      </c>
      <c r="E18" s="6"/>
      <c r="F18" s="6"/>
      <c r="G18" s="12">
        <f>B18</f>
        <v>176</v>
      </c>
      <c r="H18" s="7" t="s">
        <v>11</v>
      </c>
      <c r="K18" s="6" t="s">
        <v>50</v>
      </c>
      <c r="L18" s="6">
        <f>E65</f>
        <v>0.36956521739130432</v>
      </c>
      <c r="M18" s="6">
        <f>F65</f>
        <v>0.63043478260869568</v>
      </c>
      <c r="N18">
        <f>M18</f>
        <v>0.63043478260869568</v>
      </c>
      <c r="P18" s="6" t="s">
        <v>58</v>
      </c>
      <c r="Q18" s="6">
        <f>F67</f>
        <v>0.6853932584269663</v>
      </c>
      <c r="R18" s="6">
        <f>Q18-M18</f>
        <v>5.4958475818270625E-2</v>
      </c>
    </row>
    <row r="19" spans="1:18" ht="19" x14ac:dyDescent="0.25">
      <c r="A19" s="5">
        <v>15</v>
      </c>
      <c r="B19">
        <v>0</v>
      </c>
      <c r="C19">
        <v>58</v>
      </c>
      <c r="D19">
        <v>0</v>
      </c>
      <c r="E19" s="6">
        <f>C19/(C19+D19)</f>
        <v>1</v>
      </c>
      <c r="F19" s="6">
        <f>D19/(C19+D19)</f>
        <v>0</v>
      </c>
      <c r="G19" s="6"/>
      <c r="H19" s="12" t="s">
        <v>53</v>
      </c>
      <c r="K19" s="6" t="s">
        <v>109</v>
      </c>
      <c r="L19" s="6"/>
      <c r="M19" s="6"/>
      <c r="P19" s="6" t="s">
        <v>110</v>
      </c>
      <c r="Q19" s="6">
        <f>E25</f>
        <v>0.90196078431372551</v>
      </c>
      <c r="R19" s="6">
        <f>Q19-L19</f>
        <v>0.90196078431372551</v>
      </c>
    </row>
    <row r="20" spans="1:18" ht="19" x14ac:dyDescent="0.25">
      <c r="A20" s="5">
        <v>16</v>
      </c>
      <c r="B20">
        <v>0</v>
      </c>
      <c r="C20">
        <v>44</v>
      </c>
      <c r="D20">
        <v>13.5</v>
      </c>
      <c r="E20" s="6">
        <f>C20/(C20+D20)</f>
        <v>0.76521739130434785</v>
      </c>
      <c r="F20" s="6">
        <f>D20/(C20+D20)</f>
        <v>0.23478260869565218</v>
      </c>
      <c r="G20" s="6"/>
      <c r="H20" s="6" t="s">
        <v>64</v>
      </c>
      <c r="K20" s="6" t="s">
        <v>81</v>
      </c>
      <c r="L20" s="6">
        <f>E32</f>
        <v>0.84931506849315064</v>
      </c>
      <c r="M20" s="6">
        <f>F32</f>
        <v>0.15068493150684931</v>
      </c>
      <c r="N20">
        <f>M20</f>
        <v>0.15068493150684931</v>
      </c>
      <c r="P20" s="6" t="s">
        <v>82</v>
      </c>
      <c r="Q20" s="6">
        <f>F34</f>
        <v>0.89427312775330392</v>
      </c>
      <c r="R20" s="6">
        <f>Q20-M20</f>
        <v>0.74358819624645456</v>
      </c>
    </row>
    <row r="21" spans="1:18" ht="19" x14ac:dyDescent="0.25">
      <c r="A21" s="5">
        <v>17</v>
      </c>
      <c r="B21">
        <v>153.5</v>
      </c>
      <c r="C21">
        <v>0</v>
      </c>
      <c r="D21">
        <v>0</v>
      </c>
      <c r="E21" s="6"/>
      <c r="F21" s="6"/>
      <c r="G21" s="12">
        <f>B21</f>
        <v>153.5</v>
      </c>
      <c r="H21" s="7" t="s">
        <v>65</v>
      </c>
      <c r="K21" s="6" t="s">
        <v>66</v>
      </c>
      <c r="L21" s="6">
        <f>E71</f>
        <v>0.63970588235294112</v>
      </c>
      <c r="M21" s="6">
        <f>F71</f>
        <v>0.36029411764705882</v>
      </c>
      <c r="N21">
        <f>L21</f>
        <v>0.63970588235294112</v>
      </c>
      <c r="P21" s="6" t="s">
        <v>67</v>
      </c>
      <c r="Q21" s="6">
        <f>E73</f>
        <v>0.89473684210526316</v>
      </c>
      <c r="R21" s="6">
        <f>Q21-L21</f>
        <v>0.25503095975232204</v>
      </c>
    </row>
    <row r="22" spans="1:18" ht="19" x14ac:dyDescent="0.25">
      <c r="A22" s="5">
        <v>18</v>
      </c>
      <c r="B22">
        <v>0</v>
      </c>
      <c r="C22">
        <v>71.5</v>
      </c>
      <c r="D22">
        <v>36.5</v>
      </c>
      <c r="E22" s="6">
        <f>C22/(C22+D22)</f>
        <v>0.66203703703703709</v>
      </c>
      <c r="F22" s="6">
        <f>D22/(C22+D22)</f>
        <v>0.33796296296296297</v>
      </c>
      <c r="G22" s="6"/>
      <c r="H22" s="12" t="s">
        <v>68</v>
      </c>
      <c r="K22" s="6" t="s">
        <v>49</v>
      </c>
      <c r="L22" s="6">
        <f>E59</f>
        <v>0</v>
      </c>
      <c r="M22" s="6">
        <f>F59</f>
        <v>1</v>
      </c>
      <c r="N22">
        <f>M22</f>
        <v>1</v>
      </c>
      <c r="P22" s="6" t="s">
        <v>57</v>
      </c>
      <c r="Q22" s="6">
        <f>F61</f>
        <v>0.75661375661375663</v>
      </c>
      <c r="R22" s="6">
        <f>Q22-M22</f>
        <v>-0.24338624338624337</v>
      </c>
    </row>
    <row r="23" spans="1:18" ht="19" x14ac:dyDescent="0.25">
      <c r="A23" s="5">
        <v>19</v>
      </c>
      <c r="B23">
        <v>0</v>
      </c>
      <c r="C23" s="27">
        <v>0</v>
      </c>
      <c r="D23" s="27">
        <v>0</v>
      </c>
      <c r="E23" s="28">
        <v>0</v>
      </c>
      <c r="F23" s="28">
        <v>0</v>
      </c>
      <c r="G23" s="28"/>
      <c r="H23" s="28" t="s">
        <v>109</v>
      </c>
      <c r="K23" s="6" t="s">
        <v>92</v>
      </c>
      <c r="L23" s="6">
        <f>E47</f>
        <v>0.12087912087912088</v>
      </c>
      <c r="M23" s="6">
        <f>F47</f>
        <v>0.87912087912087911</v>
      </c>
      <c r="N23">
        <f>L23</f>
        <v>0.12087912087912088</v>
      </c>
      <c r="P23" s="6" t="s">
        <v>93</v>
      </c>
      <c r="Q23" s="6">
        <f>E49</f>
        <v>0.26315789473684209</v>
      </c>
      <c r="R23" s="6">
        <f>Q23-L23</f>
        <v>0.1422787738577212</v>
      </c>
    </row>
    <row r="24" spans="1:18" ht="19" x14ac:dyDescent="0.25">
      <c r="A24" s="5">
        <v>20</v>
      </c>
      <c r="B24">
        <v>114</v>
      </c>
      <c r="C24">
        <v>0</v>
      </c>
      <c r="D24">
        <v>0</v>
      </c>
      <c r="E24" s="6"/>
      <c r="F24" s="6"/>
      <c r="G24" s="12">
        <f>B24</f>
        <v>114</v>
      </c>
      <c r="H24" s="7" t="s">
        <v>111</v>
      </c>
      <c r="K24" s="25" t="s">
        <v>117</v>
      </c>
      <c r="L24" s="23">
        <f>AVERAGE(L18:L23)</f>
        <v>0.39589305782330342</v>
      </c>
      <c r="M24" s="23">
        <f>AVERAGE(M18:M23)</f>
        <v>0.60410694217669658</v>
      </c>
      <c r="N24">
        <f>AVERAGE(N18:N23)</f>
        <v>0.50834094346952141</v>
      </c>
      <c r="P24" s="25" t="s">
        <v>117</v>
      </c>
      <c r="Q24" s="23">
        <f>AVERAGE(Q18:Q23)</f>
        <v>0.73268927732497635</v>
      </c>
      <c r="R24" s="23">
        <f>AVERAGE(R18:R23)</f>
        <v>0.30907182443370845</v>
      </c>
    </row>
    <row r="25" spans="1:18" ht="19" x14ac:dyDescent="0.25">
      <c r="A25" s="5">
        <v>21</v>
      </c>
      <c r="B25">
        <v>0</v>
      </c>
      <c r="C25">
        <v>92</v>
      </c>
      <c r="D25">
        <v>10</v>
      </c>
      <c r="E25" s="6">
        <f>C25/(C25+D25)</f>
        <v>0.90196078431372551</v>
      </c>
      <c r="F25" s="6">
        <f>D25/(C25+D25)</f>
        <v>9.8039215686274508E-2</v>
      </c>
      <c r="G25" s="6"/>
      <c r="H25" s="12" t="s">
        <v>110</v>
      </c>
      <c r="K25" s="14" t="s">
        <v>22</v>
      </c>
      <c r="L25" s="10" t="s">
        <v>14</v>
      </c>
      <c r="M25" s="10" t="s">
        <v>19</v>
      </c>
      <c r="N25" s="26" t="s">
        <v>39</v>
      </c>
      <c r="P25" s="10" t="s">
        <v>27</v>
      </c>
      <c r="Q25" s="10" t="s">
        <v>24</v>
      </c>
      <c r="R25" s="10" t="s">
        <v>29</v>
      </c>
    </row>
    <row r="26" spans="1:18" ht="19" x14ac:dyDescent="0.25">
      <c r="A26" s="5">
        <v>22</v>
      </c>
      <c r="B26">
        <v>0</v>
      </c>
      <c r="C26">
        <v>28.5</v>
      </c>
      <c r="D26">
        <v>21</v>
      </c>
      <c r="E26" s="6">
        <f>C26/(C26+D26)</f>
        <v>0.5757575757575758</v>
      </c>
      <c r="F26" s="6">
        <f>D26/(C26+D26)</f>
        <v>0.42424242424242425</v>
      </c>
      <c r="G26" s="6"/>
      <c r="H26" s="6" t="s">
        <v>83</v>
      </c>
      <c r="K26" s="6" t="s">
        <v>48</v>
      </c>
      <c r="L26" s="6"/>
      <c r="M26" s="6"/>
      <c r="P26" s="6" t="s">
        <v>56</v>
      </c>
      <c r="Q26" s="6"/>
      <c r="R26" s="6">
        <f>Q26-M26</f>
        <v>0</v>
      </c>
    </row>
    <row r="27" spans="1:18" ht="19" x14ac:dyDescent="0.25">
      <c r="A27" s="5">
        <v>23</v>
      </c>
      <c r="B27">
        <v>124.5</v>
      </c>
      <c r="C27">
        <v>0</v>
      </c>
      <c r="D27">
        <v>0</v>
      </c>
      <c r="E27" s="6"/>
      <c r="F27" s="6"/>
      <c r="G27" s="12">
        <f>B27</f>
        <v>124.5</v>
      </c>
      <c r="H27" s="7" t="s">
        <v>84</v>
      </c>
      <c r="K27" s="6" t="s">
        <v>112</v>
      </c>
      <c r="L27" s="6">
        <f>E44</f>
        <v>0.73484848484848486</v>
      </c>
      <c r="M27" s="6">
        <f>F44</f>
        <v>0.26515151515151514</v>
      </c>
      <c r="N27">
        <f>L27</f>
        <v>0.73484848484848486</v>
      </c>
      <c r="P27" s="6" t="s">
        <v>113</v>
      </c>
      <c r="Q27" s="6">
        <f>E46</f>
        <v>0.60765550239234445</v>
      </c>
      <c r="R27" s="6">
        <f>Q27-L27</f>
        <v>-0.12719298245614041</v>
      </c>
    </row>
    <row r="28" spans="1:18" ht="19" x14ac:dyDescent="0.25">
      <c r="A28" s="5">
        <v>24</v>
      </c>
      <c r="B28">
        <v>0</v>
      </c>
      <c r="C28">
        <v>32</v>
      </c>
      <c r="D28">
        <v>22.5</v>
      </c>
      <c r="E28" s="6">
        <f>C28/(C28+D28)</f>
        <v>0.58715596330275233</v>
      </c>
      <c r="F28" s="6">
        <f>D28/(C28+D28)</f>
        <v>0.41284403669724773</v>
      </c>
      <c r="G28" s="6"/>
      <c r="H28" s="12" t="s">
        <v>85</v>
      </c>
      <c r="K28" s="6" t="s">
        <v>83</v>
      </c>
      <c r="L28" s="6">
        <f>E26</f>
        <v>0.5757575757575758</v>
      </c>
      <c r="M28" s="6">
        <f>F26</f>
        <v>0.42424242424242425</v>
      </c>
      <c r="N28">
        <f>M28</f>
        <v>0.42424242424242425</v>
      </c>
      <c r="P28" s="6" t="s">
        <v>85</v>
      </c>
      <c r="Q28" s="6">
        <f>F28</f>
        <v>0.41284403669724773</v>
      </c>
      <c r="R28" s="6">
        <f>Q28-M28</f>
        <v>-1.1398387545176525E-2</v>
      </c>
    </row>
    <row r="29" spans="1:18" ht="19" x14ac:dyDescent="0.25">
      <c r="A29" s="5">
        <v>25</v>
      </c>
      <c r="B29">
        <v>0</v>
      </c>
      <c r="C29" s="27">
        <v>5.5</v>
      </c>
      <c r="D29" s="27">
        <v>3.5</v>
      </c>
      <c r="E29" s="28">
        <f>C29/(C29+D29)</f>
        <v>0.61111111111111116</v>
      </c>
      <c r="F29" s="28">
        <f>D29/(C29+D29)</f>
        <v>0.3888888888888889</v>
      </c>
      <c r="G29" s="28"/>
      <c r="H29" s="28" t="s">
        <v>90</v>
      </c>
      <c r="K29" s="6" t="s">
        <v>69</v>
      </c>
      <c r="L29" s="6">
        <f>E62</f>
        <v>0.34210526315789475</v>
      </c>
      <c r="M29" s="6">
        <f>F62</f>
        <v>0.65789473684210531</v>
      </c>
      <c r="N29">
        <f>L29</f>
        <v>0.34210526315789475</v>
      </c>
      <c r="P29" s="6" t="s">
        <v>70</v>
      </c>
      <c r="Q29" s="6">
        <f>E64</f>
        <v>0.46320346320346323</v>
      </c>
      <c r="R29" s="6">
        <f>Q29-L29</f>
        <v>0.12109820004556848</v>
      </c>
    </row>
    <row r="30" spans="1:18" ht="19" x14ac:dyDescent="0.25">
      <c r="A30" s="5">
        <v>26</v>
      </c>
      <c r="B30">
        <v>173.5</v>
      </c>
      <c r="C30">
        <v>0</v>
      </c>
      <c r="D30">
        <v>0</v>
      </c>
      <c r="E30" s="6"/>
      <c r="F30" s="6"/>
      <c r="G30" s="6">
        <f>B30</f>
        <v>173.5</v>
      </c>
      <c r="H30" s="7" t="s">
        <v>94</v>
      </c>
      <c r="K30" s="6" t="s">
        <v>46</v>
      </c>
      <c r="L30" s="6">
        <f>E35</f>
        <v>0.27160493827160492</v>
      </c>
      <c r="M30" s="6">
        <f>F35</f>
        <v>0.72839506172839508</v>
      </c>
      <c r="N30">
        <f>M30</f>
        <v>0.72839506172839508</v>
      </c>
      <c r="P30" s="6" t="s">
        <v>54</v>
      </c>
      <c r="Q30" s="6">
        <f>F37</f>
        <v>0.65432098765432101</v>
      </c>
      <c r="R30" s="6">
        <f>Q30-M30</f>
        <v>-7.407407407407407E-2</v>
      </c>
    </row>
    <row r="31" spans="1:18" ht="19" x14ac:dyDescent="0.25">
      <c r="A31" s="5">
        <v>27</v>
      </c>
      <c r="B31">
        <v>0</v>
      </c>
      <c r="C31">
        <v>53</v>
      </c>
      <c r="D31">
        <v>46.5</v>
      </c>
      <c r="E31" s="6">
        <f>C31/(C31+D31)</f>
        <v>0.53266331658291455</v>
      </c>
      <c r="F31" s="6">
        <f>D31/(C31+D31)</f>
        <v>0.46733668341708545</v>
      </c>
      <c r="G31" s="6"/>
      <c r="H31" s="12" t="s">
        <v>91</v>
      </c>
      <c r="K31" s="6" t="s">
        <v>95</v>
      </c>
      <c r="L31" s="6">
        <f>E68</f>
        <v>0.16551724137931034</v>
      </c>
      <c r="M31" s="6">
        <f>F68</f>
        <v>0.83448275862068966</v>
      </c>
      <c r="N31">
        <f>L31</f>
        <v>0.16551724137931034</v>
      </c>
      <c r="P31" s="6" t="s">
        <v>96</v>
      </c>
      <c r="Q31" s="6">
        <f>E70</f>
        <v>0.70503597122302153</v>
      </c>
      <c r="R31" s="6">
        <f>Q31-L31</f>
        <v>0.53951872984371119</v>
      </c>
    </row>
    <row r="32" spans="1:18" ht="19" x14ac:dyDescent="0.25">
      <c r="A32" s="5">
        <v>28</v>
      </c>
      <c r="B32">
        <v>0</v>
      </c>
      <c r="C32">
        <v>31</v>
      </c>
      <c r="D32">
        <v>5.5</v>
      </c>
      <c r="E32" s="6">
        <f>C32/(C32+D32)</f>
        <v>0.84931506849315064</v>
      </c>
      <c r="F32" s="6">
        <f>D32/(C32+D32)</f>
        <v>0.15068493150684931</v>
      </c>
      <c r="G32" s="6"/>
      <c r="H32" s="6" t="s">
        <v>81</v>
      </c>
      <c r="K32" s="25" t="s">
        <v>117</v>
      </c>
      <c r="L32" s="23">
        <f>AVERAGE(L26:L31)</f>
        <v>0.41796670068297403</v>
      </c>
      <c r="M32" s="23">
        <f>AVERAGE(M26:M31)</f>
        <v>0.58203329931702597</v>
      </c>
      <c r="N32">
        <f>AVERAGE(N26:N31)</f>
        <v>0.47902169507130188</v>
      </c>
      <c r="P32" s="25" t="s">
        <v>117</v>
      </c>
      <c r="Q32" s="23">
        <f>AVERAGE(Q26:Q31)</f>
        <v>0.56861199223407954</v>
      </c>
      <c r="R32" s="23">
        <f>AVERAGE(R26:R31)</f>
        <v>7.4658580968981439E-2</v>
      </c>
    </row>
    <row r="33" spans="1:18" ht="19" x14ac:dyDescent="0.25">
      <c r="A33" s="5">
        <v>29</v>
      </c>
      <c r="B33">
        <v>174</v>
      </c>
      <c r="C33">
        <v>0</v>
      </c>
      <c r="D33">
        <v>0</v>
      </c>
      <c r="E33" s="6"/>
      <c r="F33" s="6"/>
      <c r="G33" s="6">
        <f>B33</f>
        <v>174</v>
      </c>
      <c r="H33" s="7" t="s">
        <v>86</v>
      </c>
      <c r="K33" s="14" t="s">
        <v>23</v>
      </c>
      <c r="L33" s="10" t="s">
        <v>14</v>
      </c>
      <c r="M33" s="10" t="s">
        <v>19</v>
      </c>
      <c r="N33" s="26" t="s">
        <v>39</v>
      </c>
      <c r="P33" s="10" t="s">
        <v>28</v>
      </c>
      <c r="Q33" s="10" t="s">
        <v>24</v>
      </c>
      <c r="R33" s="10" t="s">
        <v>29</v>
      </c>
    </row>
    <row r="34" spans="1:18" ht="19" x14ac:dyDescent="0.25">
      <c r="A34" s="5">
        <v>30</v>
      </c>
      <c r="B34">
        <v>0</v>
      </c>
      <c r="C34">
        <v>12</v>
      </c>
      <c r="D34">
        <v>101.5</v>
      </c>
      <c r="E34" s="6">
        <f>C34/(C34+D34)</f>
        <v>0.10572687224669604</v>
      </c>
      <c r="F34" s="6">
        <f>D34/(C34+D34)</f>
        <v>0.89427312775330392</v>
      </c>
      <c r="G34" s="6"/>
      <c r="H34" s="12" t="s">
        <v>82</v>
      </c>
      <c r="K34" s="6" t="s">
        <v>47</v>
      </c>
      <c r="L34" s="6">
        <f>E50</f>
        <v>0.38260869565217392</v>
      </c>
      <c r="M34" s="6">
        <f>F50</f>
        <v>0.61739130434782608</v>
      </c>
      <c r="N34">
        <f>M34</f>
        <v>0.61739130434782608</v>
      </c>
      <c r="P34" s="6" t="s">
        <v>55</v>
      </c>
      <c r="Q34" s="6">
        <f>F52</f>
        <v>0.95348837209302328</v>
      </c>
      <c r="R34" s="6">
        <f>Q34-M34</f>
        <v>0.33609706774519721</v>
      </c>
    </row>
    <row r="35" spans="1:18" ht="19" x14ac:dyDescent="0.25">
      <c r="A35" s="5">
        <v>31</v>
      </c>
      <c r="B35">
        <v>0</v>
      </c>
      <c r="C35">
        <v>11</v>
      </c>
      <c r="D35">
        <v>29.5</v>
      </c>
      <c r="E35" s="6">
        <f>C35/(C35+D35)</f>
        <v>0.27160493827160492</v>
      </c>
      <c r="F35" s="6">
        <f>D35/(C35+D35)</f>
        <v>0.72839506172839508</v>
      </c>
      <c r="G35" s="6"/>
      <c r="H35" s="6" t="s">
        <v>46</v>
      </c>
      <c r="K35" s="6" t="s">
        <v>106</v>
      </c>
      <c r="L35" s="6">
        <f>E14</f>
        <v>0.18181818181818182</v>
      </c>
      <c r="M35" s="6">
        <f>F14</f>
        <v>0.81818181818181823</v>
      </c>
      <c r="N35">
        <f>L35</f>
        <v>0.18181818181818182</v>
      </c>
      <c r="P35" s="6" t="s">
        <v>108</v>
      </c>
      <c r="Q35" s="6">
        <f>E16</f>
        <v>0.98604651162790702</v>
      </c>
      <c r="R35" s="6">
        <f>Q35-L35</f>
        <v>0.80422832980972525</v>
      </c>
    </row>
    <row r="36" spans="1:18" ht="19" x14ac:dyDescent="0.25">
      <c r="A36" s="5">
        <v>32</v>
      </c>
      <c r="B36">
        <v>2</v>
      </c>
      <c r="C36">
        <v>0</v>
      </c>
      <c r="D36">
        <v>0</v>
      </c>
      <c r="E36" s="6"/>
      <c r="F36" s="6"/>
      <c r="G36" s="6">
        <f>B36</f>
        <v>2</v>
      </c>
      <c r="H36" s="7" t="s">
        <v>7</v>
      </c>
      <c r="K36" s="6" t="s">
        <v>76</v>
      </c>
      <c r="L36" s="6">
        <f>E8</f>
        <v>0.48780487804878048</v>
      </c>
      <c r="M36" s="6">
        <f>F8</f>
        <v>0.51219512195121952</v>
      </c>
      <c r="N36">
        <f>M36</f>
        <v>0.51219512195121952</v>
      </c>
      <c r="P36" s="6" t="s">
        <v>78</v>
      </c>
      <c r="Q36" s="6">
        <f>F10</f>
        <v>0.57894736842105265</v>
      </c>
      <c r="R36" s="6">
        <f>Q36-M36</f>
        <v>6.6752246469833132E-2</v>
      </c>
    </row>
    <row r="37" spans="1:18" ht="19" x14ac:dyDescent="0.25">
      <c r="A37" s="5">
        <v>33</v>
      </c>
      <c r="B37">
        <v>0</v>
      </c>
      <c r="C37">
        <v>28</v>
      </c>
      <c r="D37">
        <v>53</v>
      </c>
      <c r="E37" s="6">
        <f>C37/(C37+D37)</f>
        <v>0.34567901234567899</v>
      </c>
      <c r="F37" s="6">
        <f>D37/(C37+D37)</f>
        <v>0.65432098765432101</v>
      </c>
      <c r="G37" s="6"/>
      <c r="H37" s="12" t="s">
        <v>54</v>
      </c>
      <c r="K37" s="6" t="s">
        <v>64</v>
      </c>
      <c r="L37" s="6">
        <f>E20</f>
        <v>0.76521739130434785</v>
      </c>
      <c r="M37" s="6">
        <f>F20</f>
        <v>0.23478260869565218</v>
      </c>
      <c r="N37">
        <f>L37</f>
        <v>0.76521739130434785</v>
      </c>
      <c r="P37" s="6" t="s">
        <v>68</v>
      </c>
      <c r="Q37" s="6">
        <f>E22</f>
        <v>0.66203703703703709</v>
      </c>
      <c r="R37" s="6">
        <f>Q37-L37</f>
        <v>-0.10318035426731076</v>
      </c>
    </row>
    <row r="38" spans="1:18" ht="19" x14ac:dyDescent="0.25">
      <c r="A38" s="5">
        <v>34</v>
      </c>
      <c r="B38">
        <v>0</v>
      </c>
      <c r="C38">
        <v>36.5</v>
      </c>
      <c r="D38">
        <v>0</v>
      </c>
      <c r="E38" s="6">
        <f>C38/(C38+D38)</f>
        <v>1</v>
      </c>
      <c r="F38" s="6">
        <f>D38/(C38+D38)</f>
        <v>0</v>
      </c>
      <c r="G38" s="6"/>
      <c r="H38" s="6" t="s">
        <v>97</v>
      </c>
      <c r="K38" s="6" t="s">
        <v>51</v>
      </c>
      <c r="L38" s="6">
        <f>E74</f>
        <v>0.81443298969072164</v>
      </c>
      <c r="M38" s="6">
        <f>F74</f>
        <v>0.18556701030927836</v>
      </c>
      <c r="N38">
        <f>M38</f>
        <v>0.18556701030927836</v>
      </c>
      <c r="P38" s="6" t="s">
        <v>59</v>
      </c>
      <c r="Q38" s="6">
        <f>F76</f>
        <v>0.7265625</v>
      </c>
      <c r="R38" s="6">
        <f>Q38-M38</f>
        <v>0.54099548969072164</v>
      </c>
    </row>
    <row r="39" spans="1:18" ht="19" x14ac:dyDescent="0.25">
      <c r="A39" s="5">
        <v>35</v>
      </c>
      <c r="B39">
        <v>177</v>
      </c>
      <c r="C39">
        <v>0</v>
      </c>
      <c r="D39">
        <v>0</v>
      </c>
      <c r="E39" s="6"/>
      <c r="F39" s="6"/>
      <c r="G39" s="6">
        <f>B39</f>
        <v>177</v>
      </c>
      <c r="H39" s="7" t="s">
        <v>98</v>
      </c>
      <c r="K39" s="6" t="s">
        <v>97</v>
      </c>
      <c r="L39" s="6">
        <f>E38</f>
        <v>1</v>
      </c>
      <c r="M39" s="6">
        <f>F38</f>
        <v>0</v>
      </c>
      <c r="N39">
        <f>L39</f>
        <v>1</v>
      </c>
      <c r="P39" s="6" t="s">
        <v>99</v>
      </c>
      <c r="Q39" s="6">
        <f>E40</f>
        <v>0.83870967741935487</v>
      </c>
      <c r="R39" s="6">
        <f>Q39-L39</f>
        <v>-0.16129032258064513</v>
      </c>
    </row>
    <row r="40" spans="1:18" ht="19" x14ac:dyDescent="0.25">
      <c r="A40" s="5">
        <v>36</v>
      </c>
      <c r="B40">
        <v>0</v>
      </c>
      <c r="C40">
        <v>65</v>
      </c>
      <c r="D40">
        <v>12.5</v>
      </c>
      <c r="E40" s="6">
        <f>C40/(C40+D40)</f>
        <v>0.83870967741935487</v>
      </c>
      <c r="F40" s="6">
        <f>D40/(C40+D40)</f>
        <v>0.16129032258064516</v>
      </c>
      <c r="G40" s="6"/>
      <c r="H40" s="12" t="s">
        <v>99</v>
      </c>
      <c r="K40" s="25" t="s">
        <v>117</v>
      </c>
      <c r="L40" s="23">
        <f>AVERAGE(L34:L39)</f>
        <v>0.6053136894190343</v>
      </c>
      <c r="M40" s="23">
        <f>AVERAGE(M34:M39)</f>
        <v>0.39468631058096576</v>
      </c>
      <c r="N40">
        <f>AVERAGE(N34:N39)</f>
        <v>0.54369816828847561</v>
      </c>
      <c r="P40" s="25" t="s">
        <v>117</v>
      </c>
      <c r="Q40" s="23">
        <f>AVERAGE(Q34:Q39)</f>
        <v>0.79096524443306249</v>
      </c>
      <c r="R40" s="23">
        <f>AVERAGE(R34:R39)</f>
        <v>0.2472670761445869</v>
      </c>
    </row>
    <row r="41" spans="1:18" ht="19" x14ac:dyDescent="0.25">
      <c r="A41" s="5">
        <v>37</v>
      </c>
      <c r="B41">
        <v>0</v>
      </c>
      <c r="C41">
        <v>26</v>
      </c>
      <c r="D41">
        <v>23</v>
      </c>
      <c r="E41" s="6">
        <f>C41/(C41+D41)</f>
        <v>0.53061224489795922</v>
      </c>
      <c r="F41" s="6">
        <f>D41/(C41+D41)</f>
        <v>0.46938775510204084</v>
      </c>
      <c r="G41" s="6"/>
      <c r="H41" s="6" t="s">
        <v>79</v>
      </c>
      <c r="K41" s="10" t="s">
        <v>31</v>
      </c>
      <c r="L41" s="30" t="s">
        <v>38</v>
      </c>
      <c r="M41" s="30"/>
      <c r="N41" s="30"/>
      <c r="P41" s="10" t="s">
        <v>32</v>
      </c>
      <c r="Q41" s="30" t="s">
        <v>38</v>
      </c>
      <c r="R41" s="30"/>
    </row>
    <row r="42" spans="1:18" ht="19" x14ac:dyDescent="0.25">
      <c r="A42" s="5">
        <v>38</v>
      </c>
      <c r="B42">
        <v>175</v>
      </c>
      <c r="C42">
        <v>0</v>
      </c>
      <c r="D42">
        <v>0</v>
      </c>
      <c r="E42" s="6"/>
      <c r="F42" s="6"/>
      <c r="G42" s="12">
        <f>B42</f>
        <v>175</v>
      </c>
      <c r="H42" s="7" t="s">
        <v>87</v>
      </c>
      <c r="K42" s="11" t="s">
        <v>60</v>
      </c>
      <c r="L42" s="29">
        <f>Q26-Q10</f>
        <v>-0.59360730593607303</v>
      </c>
      <c r="M42" s="29"/>
      <c r="N42" s="29"/>
      <c r="P42" s="11" t="s">
        <v>60</v>
      </c>
      <c r="Q42" s="29">
        <f t="shared" ref="Q42:Q47" si="3">Q34-Q18</f>
        <v>0.26809511366605698</v>
      </c>
      <c r="R42" s="29"/>
    </row>
    <row r="43" spans="1:18" ht="19" x14ac:dyDescent="0.25">
      <c r="A43" s="5">
        <v>39</v>
      </c>
      <c r="B43">
        <v>0</v>
      </c>
      <c r="C43">
        <v>37</v>
      </c>
      <c r="D43">
        <v>69</v>
      </c>
      <c r="E43" s="6">
        <f>C43/(C43+D43)</f>
        <v>0.34905660377358488</v>
      </c>
      <c r="F43" s="6">
        <f>D43/(C43+D43)</f>
        <v>0.65094339622641506</v>
      </c>
      <c r="G43" s="6"/>
      <c r="H43" s="12" t="s">
        <v>80</v>
      </c>
      <c r="K43" s="11" t="s">
        <v>114</v>
      </c>
      <c r="L43" s="29">
        <f>Q27-Q11</f>
        <v>7.5545410649225153E-2</v>
      </c>
      <c r="M43" s="29"/>
      <c r="N43" s="29"/>
      <c r="P43" s="11" t="s">
        <v>114</v>
      </c>
      <c r="Q43" s="29">
        <f t="shared" si="3"/>
        <v>8.4085727314181513E-2</v>
      </c>
      <c r="R43" s="29"/>
    </row>
    <row r="44" spans="1:18" ht="19" x14ac:dyDescent="0.25">
      <c r="A44" s="5">
        <v>40</v>
      </c>
      <c r="B44">
        <v>0</v>
      </c>
      <c r="C44">
        <v>48.5</v>
      </c>
      <c r="D44">
        <v>17.5</v>
      </c>
      <c r="E44" s="6">
        <f>C44/(C44+D44)</f>
        <v>0.73484848484848486</v>
      </c>
      <c r="F44" s="6">
        <f>D44/(C44+D44)</f>
        <v>0.26515151515151514</v>
      </c>
      <c r="G44" s="6"/>
      <c r="H44" s="6" t="s">
        <v>112</v>
      </c>
      <c r="K44" s="11" t="s">
        <v>88</v>
      </c>
      <c r="L44" s="29">
        <f>Q28-Q12</f>
        <v>-0.23809935952916733</v>
      </c>
      <c r="M44" s="29"/>
      <c r="N44" s="29"/>
      <c r="P44" s="11" t="s">
        <v>88</v>
      </c>
      <c r="Q44" s="29">
        <f>Q36-Q20</f>
        <v>-0.31532575933225127</v>
      </c>
      <c r="R44" s="29"/>
    </row>
    <row r="45" spans="1:18" ht="19" x14ac:dyDescent="0.25">
      <c r="A45" s="5">
        <v>41</v>
      </c>
      <c r="B45">
        <v>176</v>
      </c>
      <c r="C45">
        <v>0</v>
      </c>
      <c r="D45">
        <v>0</v>
      </c>
      <c r="E45" s="6"/>
      <c r="F45" s="6"/>
      <c r="G45" s="12">
        <f>B45</f>
        <v>176</v>
      </c>
      <c r="H45" s="7" t="s">
        <v>115</v>
      </c>
      <c r="K45" s="11" t="s">
        <v>71</v>
      </c>
      <c r="L45" s="29">
        <f>Q29-Q13</f>
        <v>5.7609057609057657E-2</v>
      </c>
      <c r="M45" s="29"/>
      <c r="N45" s="29"/>
      <c r="P45" s="11" t="s">
        <v>71</v>
      </c>
      <c r="Q45" s="29">
        <f t="shared" si="3"/>
        <v>-0.23269980506822607</v>
      </c>
      <c r="R45" s="29"/>
    </row>
    <row r="46" spans="1:18" ht="19" x14ac:dyDescent="0.25">
      <c r="A46" s="5">
        <v>42</v>
      </c>
      <c r="B46">
        <v>0</v>
      </c>
      <c r="C46">
        <v>63.5</v>
      </c>
      <c r="D46">
        <v>41</v>
      </c>
      <c r="E46" s="6">
        <f>C46/(C46+D46)</f>
        <v>0.60765550239234445</v>
      </c>
      <c r="F46" s="6">
        <f>D46/(C46+D46)</f>
        <v>0.3923444976076555</v>
      </c>
      <c r="G46" s="6"/>
      <c r="H46" s="12" t="s">
        <v>113</v>
      </c>
      <c r="K46" s="11" t="s">
        <v>61</v>
      </c>
      <c r="L46" s="29">
        <f>Q30-Q14</f>
        <v>0.65432098765432101</v>
      </c>
      <c r="M46" s="29"/>
      <c r="N46" s="29"/>
      <c r="P46" s="11" t="s">
        <v>61</v>
      </c>
      <c r="Q46" s="29">
        <f t="shared" si="3"/>
        <v>-3.0051256613756627E-2</v>
      </c>
      <c r="R46" s="29"/>
    </row>
    <row r="47" spans="1:18" ht="19" x14ac:dyDescent="0.25">
      <c r="A47" s="5">
        <v>43</v>
      </c>
      <c r="B47">
        <v>0</v>
      </c>
      <c r="C47">
        <v>5.5</v>
      </c>
      <c r="D47">
        <v>40</v>
      </c>
      <c r="E47" s="6">
        <f>C47/(C47+D47)</f>
        <v>0.12087912087912088</v>
      </c>
      <c r="F47" s="6">
        <f>D47/(C47+D47)</f>
        <v>0.87912087912087911</v>
      </c>
      <c r="G47" s="6"/>
      <c r="H47" s="6" t="s">
        <v>92</v>
      </c>
      <c r="K47" s="11" t="s">
        <v>100</v>
      </c>
      <c r="L47" s="29">
        <f t="shared" ref="L47" si="4">Q31-Q15</f>
        <v>0.17237265464010698</v>
      </c>
      <c r="M47" s="29"/>
      <c r="N47" s="29"/>
      <c r="P47" s="11" t="s">
        <v>100</v>
      </c>
      <c r="Q47" s="29">
        <f t="shared" si="3"/>
        <v>0.57555178268251272</v>
      </c>
      <c r="R47" s="29"/>
    </row>
    <row r="48" spans="1:18" ht="19" x14ac:dyDescent="0.25">
      <c r="A48" s="5">
        <v>44</v>
      </c>
      <c r="B48">
        <v>120</v>
      </c>
      <c r="C48">
        <v>0</v>
      </c>
      <c r="D48">
        <v>0</v>
      </c>
      <c r="E48" s="6"/>
      <c r="F48" s="6"/>
      <c r="G48" s="6">
        <f>B48</f>
        <v>120</v>
      </c>
      <c r="H48" s="7" t="s">
        <v>101</v>
      </c>
      <c r="K48" s="13"/>
      <c r="L48" s="25" t="s">
        <v>117</v>
      </c>
      <c r="M48" s="24">
        <f>AVERAGE(L42:N47)</f>
        <v>2.1356907514578399E-2</v>
      </c>
      <c r="Q48" s="25" t="s">
        <v>117</v>
      </c>
      <c r="R48" s="23">
        <f>AVERAGE(Q42:R47)</f>
        <v>5.8275967108086212E-2</v>
      </c>
    </row>
    <row r="49" spans="1:18" ht="19" x14ac:dyDescent="0.25">
      <c r="A49" s="5">
        <v>45</v>
      </c>
      <c r="B49">
        <v>0</v>
      </c>
      <c r="C49">
        <v>7.5</v>
      </c>
      <c r="D49">
        <v>21</v>
      </c>
      <c r="E49" s="6">
        <f>C49/(C49+D49)</f>
        <v>0.26315789473684209</v>
      </c>
      <c r="F49" s="6">
        <f>D49/(C49+D49)</f>
        <v>0.73684210526315785</v>
      </c>
      <c r="G49" s="6"/>
      <c r="H49" s="12" t="s">
        <v>93</v>
      </c>
      <c r="K49" s="13"/>
    </row>
    <row r="50" spans="1:18" ht="19" x14ac:dyDescent="0.25">
      <c r="A50" s="5">
        <v>46</v>
      </c>
      <c r="B50">
        <v>0</v>
      </c>
      <c r="C50">
        <v>22</v>
      </c>
      <c r="D50">
        <v>35.5</v>
      </c>
      <c r="E50" s="6">
        <f>C50/(C50+D50)</f>
        <v>0.38260869565217392</v>
      </c>
      <c r="F50" s="6">
        <f>D50/(C50+D50)</f>
        <v>0.61739130434782608</v>
      </c>
      <c r="G50" s="6"/>
      <c r="H50" s="6" t="s">
        <v>47</v>
      </c>
      <c r="J50" s="36" t="s">
        <v>33</v>
      </c>
      <c r="K50" s="37"/>
      <c r="L50" s="37"/>
      <c r="M50" s="38"/>
      <c r="P50" s="10" t="s">
        <v>41</v>
      </c>
      <c r="Q50" s="30" t="s">
        <v>42</v>
      </c>
      <c r="R50" s="30"/>
    </row>
    <row r="51" spans="1:18" ht="19" customHeight="1" x14ac:dyDescent="0.25">
      <c r="A51" s="5">
        <v>47</v>
      </c>
      <c r="B51">
        <v>174.5</v>
      </c>
      <c r="C51">
        <v>0</v>
      </c>
      <c r="D51">
        <v>0</v>
      </c>
      <c r="E51" s="6"/>
      <c r="F51" s="6"/>
      <c r="G51" s="6">
        <f>B51</f>
        <v>174.5</v>
      </c>
      <c r="H51" s="7" t="s">
        <v>13</v>
      </c>
      <c r="J51" s="32" t="s">
        <v>34</v>
      </c>
      <c r="K51" s="10" t="s">
        <v>39</v>
      </c>
      <c r="L51" s="10" t="s">
        <v>35</v>
      </c>
      <c r="M51" s="10" t="s">
        <v>36</v>
      </c>
      <c r="N51" s="25" t="s">
        <v>117</v>
      </c>
      <c r="P51" s="11" t="s">
        <v>60</v>
      </c>
      <c r="Q51" s="29">
        <f>Q34-Q26</f>
        <v>0.95348837209302328</v>
      </c>
      <c r="R51" s="29"/>
    </row>
    <row r="52" spans="1:18" ht="19" x14ac:dyDescent="0.25">
      <c r="A52" s="5">
        <v>48</v>
      </c>
      <c r="B52">
        <v>0</v>
      </c>
      <c r="C52">
        <v>5</v>
      </c>
      <c r="D52">
        <v>102.5</v>
      </c>
      <c r="E52" s="6">
        <f>C52/(C52+D52)</f>
        <v>4.6511627906976744E-2</v>
      </c>
      <c r="F52" s="6">
        <f>D52/(C52+D52)</f>
        <v>0.95348837209302328</v>
      </c>
      <c r="G52" s="6"/>
      <c r="H52" s="12" t="s">
        <v>55</v>
      </c>
      <c r="J52" s="32"/>
      <c r="K52" s="11" t="s">
        <v>60</v>
      </c>
      <c r="L52" s="6">
        <f>G51</f>
        <v>174.5</v>
      </c>
      <c r="M52" s="6">
        <f>G57</f>
        <v>89.5</v>
      </c>
      <c r="N52" t="s">
        <v>35</v>
      </c>
      <c r="P52" s="11" t="s">
        <v>114</v>
      </c>
      <c r="Q52" s="29">
        <f t="shared" ref="Q52:Q56" si="5">Q35-Q27</f>
        <v>0.37839100923556257</v>
      </c>
      <c r="R52" s="29"/>
    </row>
    <row r="53" spans="1:18" ht="19" x14ac:dyDescent="0.25">
      <c r="A53" s="5">
        <v>49</v>
      </c>
      <c r="B53">
        <v>0</v>
      </c>
      <c r="C53">
        <v>32.5</v>
      </c>
      <c r="D53">
        <v>10.5</v>
      </c>
      <c r="E53" s="6">
        <f>C53/(C53+D53)</f>
        <v>0.7558139534883721</v>
      </c>
      <c r="F53" s="6">
        <f>D53/(C53+D53)</f>
        <v>0.2441860465116279</v>
      </c>
      <c r="G53" s="6"/>
      <c r="H53" s="6" t="s">
        <v>62</v>
      </c>
      <c r="J53" s="32"/>
      <c r="K53" s="11" t="s">
        <v>114</v>
      </c>
      <c r="L53" s="6">
        <f>G15</f>
        <v>170.5</v>
      </c>
      <c r="M53" s="6">
        <f>G45</f>
        <v>176</v>
      </c>
      <c r="N53">
        <f>AVERAGE(L52:L57)</f>
        <v>169</v>
      </c>
      <c r="P53" s="11" t="s">
        <v>88</v>
      </c>
      <c r="Q53" s="29">
        <f>Q36-Q28</f>
        <v>0.16610333172380493</v>
      </c>
      <c r="R53" s="29"/>
    </row>
    <row r="54" spans="1:18" ht="19" x14ac:dyDescent="0.25">
      <c r="A54" s="5">
        <v>50</v>
      </c>
      <c r="B54">
        <v>160.5</v>
      </c>
      <c r="C54">
        <v>0</v>
      </c>
      <c r="D54">
        <v>0</v>
      </c>
      <c r="E54" s="6"/>
      <c r="F54" s="6"/>
      <c r="G54" s="6">
        <f>B54</f>
        <v>160.5</v>
      </c>
      <c r="H54" s="7" t="s">
        <v>72</v>
      </c>
      <c r="J54" s="32"/>
      <c r="K54" s="11" t="s">
        <v>88</v>
      </c>
      <c r="L54" s="6">
        <f>G9</f>
        <v>176</v>
      </c>
      <c r="M54" s="6">
        <f>G27</f>
        <v>124.5</v>
      </c>
      <c r="N54" t="s">
        <v>36</v>
      </c>
      <c r="P54" s="11" t="s">
        <v>71</v>
      </c>
      <c r="Q54" s="29">
        <f t="shared" si="5"/>
        <v>0.19883357383357386</v>
      </c>
      <c r="R54" s="29"/>
    </row>
    <row r="55" spans="1:18" ht="19" x14ac:dyDescent="0.25">
      <c r="A55" s="5">
        <v>51</v>
      </c>
      <c r="B55">
        <v>0</v>
      </c>
      <c r="C55">
        <v>29</v>
      </c>
      <c r="D55">
        <v>42.5</v>
      </c>
      <c r="E55" s="6">
        <f>C55/(C55+D55)</f>
        <v>0.40559440559440557</v>
      </c>
      <c r="F55" s="6">
        <f>D55/(C55+D55)</f>
        <v>0.59440559440559437</v>
      </c>
      <c r="G55" s="6"/>
      <c r="H55" s="12" t="s">
        <v>63</v>
      </c>
      <c r="J55" s="32"/>
      <c r="K55" s="11" t="s">
        <v>71</v>
      </c>
      <c r="L55" s="6">
        <f>G21</f>
        <v>153.5</v>
      </c>
      <c r="M55" s="6">
        <f>G63</f>
        <v>174.5</v>
      </c>
      <c r="N55">
        <f>AVERAGE(M52:M57)</f>
        <v>123.5</v>
      </c>
      <c r="P55" s="11" t="s">
        <v>61</v>
      </c>
      <c r="Q55" s="29">
        <f t="shared" si="5"/>
        <v>7.2241512345678993E-2</v>
      </c>
      <c r="R55" s="29"/>
    </row>
    <row r="56" spans="1:18" ht="19" x14ac:dyDescent="0.25">
      <c r="A56" s="5">
        <v>52</v>
      </c>
      <c r="B56">
        <v>0</v>
      </c>
      <c r="C56">
        <v>4.5</v>
      </c>
      <c r="D56">
        <v>70</v>
      </c>
      <c r="E56" s="6">
        <f>C56/(C56+D56)</f>
        <v>6.0402684563758392E-2</v>
      </c>
      <c r="F56" s="6">
        <f>D56/(C56+D56)</f>
        <v>0.93959731543624159</v>
      </c>
      <c r="G56" s="6"/>
      <c r="H56" s="6" t="s">
        <v>48</v>
      </c>
      <c r="J56" s="32"/>
      <c r="K56" s="11" t="s">
        <v>61</v>
      </c>
      <c r="L56" s="6">
        <f>G75</f>
        <v>162.5</v>
      </c>
      <c r="M56" s="6">
        <f>G36</f>
        <v>2</v>
      </c>
      <c r="P56" s="11" t="s">
        <v>100</v>
      </c>
      <c r="Q56" s="29">
        <f t="shared" si="5"/>
        <v>0.13367370619633334</v>
      </c>
      <c r="R56" s="29"/>
    </row>
    <row r="57" spans="1:18" ht="20" thickBot="1" x14ac:dyDescent="0.3">
      <c r="A57" s="5">
        <v>53</v>
      </c>
      <c r="B57">
        <v>89.5</v>
      </c>
      <c r="C57">
        <v>0</v>
      </c>
      <c r="D57">
        <v>0</v>
      </c>
      <c r="E57" s="6"/>
      <c r="F57" s="6"/>
      <c r="G57" s="6">
        <f>B57</f>
        <v>89.5</v>
      </c>
      <c r="H57" s="7" t="s">
        <v>9</v>
      </c>
      <c r="J57" s="33"/>
      <c r="K57" s="11" t="s">
        <v>100</v>
      </c>
      <c r="L57" s="17">
        <f>G39</f>
        <v>177</v>
      </c>
      <c r="M57" s="17">
        <f>G69</f>
        <v>174.5</v>
      </c>
      <c r="Q57" s="25" t="s">
        <v>117</v>
      </c>
      <c r="R57" s="23">
        <f>AVERAGE(Q51:R56)</f>
        <v>0.31712191757132951</v>
      </c>
    </row>
    <row r="58" spans="1:18" ht="19" customHeight="1" x14ac:dyDescent="0.25">
      <c r="A58" s="5">
        <v>54</v>
      </c>
      <c r="B58">
        <v>0</v>
      </c>
      <c r="C58" s="27">
        <v>0</v>
      </c>
      <c r="D58" s="27">
        <v>0</v>
      </c>
      <c r="E58" s="28">
        <v>0</v>
      </c>
      <c r="F58" s="28">
        <v>0</v>
      </c>
      <c r="G58" s="28"/>
      <c r="H58" s="28" t="s">
        <v>56</v>
      </c>
      <c r="J58" s="34" t="s">
        <v>37</v>
      </c>
      <c r="K58" s="11" t="s">
        <v>60</v>
      </c>
      <c r="L58" s="15">
        <f>G66</f>
        <v>177</v>
      </c>
      <c r="M58" s="15">
        <f>G12</f>
        <v>174.5</v>
      </c>
      <c r="P58" s="10" t="s">
        <v>40</v>
      </c>
      <c r="Q58" s="30" t="s">
        <v>43</v>
      </c>
      <c r="R58" s="30"/>
    </row>
    <row r="59" spans="1:18" ht="19" x14ac:dyDescent="0.25">
      <c r="A59" s="5">
        <v>55</v>
      </c>
      <c r="B59">
        <v>0</v>
      </c>
      <c r="C59">
        <v>0</v>
      </c>
      <c r="D59">
        <v>77</v>
      </c>
      <c r="E59" s="6">
        <f>C59/(C59+D59)</f>
        <v>0</v>
      </c>
      <c r="F59" s="6">
        <f>D59/(C59+D59)</f>
        <v>1</v>
      </c>
      <c r="G59" s="6"/>
      <c r="H59" s="6" t="s">
        <v>49</v>
      </c>
      <c r="J59" s="34"/>
      <c r="K59" s="11" t="s">
        <v>114</v>
      </c>
      <c r="L59" s="6">
        <f>G24</f>
        <v>114</v>
      </c>
      <c r="M59" s="6">
        <f>G78</f>
        <v>176</v>
      </c>
      <c r="N59" t="s">
        <v>35</v>
      </c>
      <c r="P59" s="11" t="s">
        <v>60</v>
      </c>
      <c r="Q59" s="29">
        <f t="shared" ref="Q59:Q63" si="6">Q18-Q10</f>
        <v>9.1785952490893274E-2</v>
      </c>
      <c r="R59" s="29"/>
    </row>
    <row r="60" spans="1:18" ht="19" x14ac:dyDescent="0.25">
      <c r="A60" s="5">
        <v>56</v>
      </c>
      <c r="B60">
        <v>175.5</v>
      </c>
      <c r="C60">
        <v>0</v>
      </c>
      <c r="D60">
        <v>0</v>
      </c>
      <c r="E60" s="6"/>
      <c r="F60" s="6"/>
      <c r="G60" s="6">
        <f>B60</f>
        <v>175.5</v>
      </c>
      <c r="H60" s="7" t="s">
        <v>8</v>
      </c>
      <c r="J60" s="34"/>
      <c r="K60" s="11" t="s">
        <v>88</v>
      </c>
      <c r="L60" s="6">
        <f>G33</f>
        <v>174</v>
      </c>
      <c r="M60" s="6">
        <f>G42</f>
        <v>175</v>
      </c>
      <c r="N60">
        <f>AVERAGE(L58:L63)</f>
        <v>155.75</v>
      </c>
      <c r="P60" s="11" t="s">
        <v>114</v>
      </c>
      <c r="Q60" s="29">
        <f t="shared" si="6"/>
        <v>0.36985069257060621</v>
      </c>
      <c r="R60" s="29"/>
    </row>
    <row r="61" spans="1:18" ht="19" x14ac:dyDescent="0.25">
      <c r="A61" s="5">
        <v>57</v>
      </c>
      <c r="B61">
        <v>0</v>
      </c>
      <c r="C61">
        <v>23</v>
      </c>
      <c r="D61">
        <v>71.5</v>
      </c>
      <c r="E61" s="6">
        <f>C61/(C61+D61)</f>
        <v>0.24338624338624337</v>
      </c>
      <c r="F61" s="6">
        <f>D61/(C61+D61)</f>
        <v>0.75661375661375663</v>
      </c>
      <c r="G61" s="6"/>
      <c r="H61" s="12" t="s">
        <v>57</v>
      </c>
      <c r="J61" s="34"/>
      <c r="K61" s="11" t="s">
        <v>71</v>
      </c>
      <c r="L61" s="6">
        <f>G72</f>
        <v>174</v>
      </c>
      <c r="M61" s="6">
        <f>G54</f>
        <v>160.5</v>
      </c>
      <c r="N61" t="s">
        <v>36</v>
      </c>
      <c r="P61" s="11" t="s">
        <v>88</v>
      </c>
      <c r="Q61" s="29">
        <f t="shared" si="6"/>
        <v>0.24332973152688886</v>
      </c>
      <c r="R61" s="29"/>
    </row>
    <row r="62" spans="1:18" ht="19" x14ac:dyDescent="0.25">
      <c r="A62" s="5">
        <v>58</v>
      </c>
      <c r="B62">
        <v>0</v>
      </c>
      <c r="C62" s="27">
        <v>6.5</v>
      </c>
      <c r="D62" s="27">
        <v>12.5</v>
      </c>
      <c r="E62" s="28">
        <f>C62/(C62+D62)</f>
        <v>0.34210526315789475</v>
      </c>
      <c r="F62" s="28">
        <f>D62/(C62+D62)</f>
        <v>0.65789473684210531</v>
      </c>
      <c r="G62" s="28"/>
      <c r="H62" s="28" t="s">
        <v>69</v>
      </c>
      <c r="J62" s="34"/>
      <c r="K62" s="11" t="s">
        <v>61</v>
      </c>
      <c r="L62" s="6">
        <f>G60</f>
        <v>175.5</v>
      </c>
      <c r="M62" s="6">
        <f>G18</f>
        <v>176</v>
      </c>
      <c r="N62">
        <f>AVERAGE(M58:M63)</f>
        <v>172.58333333333334</v>
      </c>
      <c r="P62" s="11" t="s">
        <v>71</v>
      </c>
      <c r="Q62" s="29">
        <f>Q21-Q13</f>
        <v>0.48914243651085759</v>
      </c>
      <c r="R62" s="29"/>
    </row>
    <row r="63" spans="1:18" ht="19" x14ac:dyDescent="0.25">
      <c r="A63" s="5">
        <v>59</v>
      </c>
      <c r="B63">
        <v>174.5</v>
      </c>
      <c r="C63">
        <v>0</v>
      </c>
      <c r="D63">
        <v>0</v>
      </c>
      <c r="E63" s="6"/>
      <c r="F63" s="6"/>
      <c r="G63" s="6">
        <f>B63</f>
        <v>174.5</v>
      </c>
      <c r="H63" s="7" t="s">
        <v>73</v>
      </c>
      <c r="J63" s="35"/>
      <c r="K63" s="11" t="s">
        <v>100</v>
      </c>
      <c r="L63" s="6">
        <f>G48</f>
        <v>120</v>
      </c>
      <c r="M63" s="6">
        <f>G30</f>
        <v>173.5</v>
      </c>
      <c r="P63" s="11" t="s">
        <v>61</v>
      </c>
      <c r="Q63" s="29">
        <f t="shared" si="6"/>
        <v>0.75661375661375663</v>
      </c>
      <c r="R63" s="29"/>
    </row>
    <row r="64" spans="1:18" ht="19" x14ac:dyDescent="0.25">
      <c r="A64" s="5">
        <v>60</v>
      </c>
      <c r="B64">
        <v>0</v>
      </c>
      <c r="C64">
        <v>53.5</v>
      </c>
      <c r="D64">
        <v>62</v>
      </c>
      <c r="E64" s="6">
        <f>C64/(C64+D64)</f>
        <v>0.46320346320346323</v>
      </c>
      <c r="F64" s="6">
        <f>D64/(C64+D64)</f>
        <v>0.53679653679653683</v>
      </c>
      <c r="G64" s="6"/>
      <c r="H64" s="12" t="s">
        <v>70</v>
      </c>
      <c r="J64" s="16"/>
      <c r="P64" s="11" t="s">
        <v>100</v>
      </c>
      <c r="Q64" s="29">
        <f>Q23-Q15</f>
        <v>-0.26950542184607246</v>
      </c>
      <c r="R64" s="29"/>
    </row>
    <row r="65" spans="1:18" ht="19" x14ac:dyDescent="0.25">
      <c r="A65" s="5">
        <v>61</v>
      </c>
      <c r="B65">
        <v>0</v>
      </c>
      <c r="C65">
        <v>17</v>
      </c>
      <c r="D65">
        <v>29</v>
      </c>
      <c r="E65" s="6">
        <f>C65/(C65+D65)</f>
        <v>0.36956521739130432</v>
      </c>
      <c r="F65" s="6">
        <f>D65/(C65+D65)</f>
        <v>0.63043478260869568</v>
      </c>
      <c r="G65" s="6"/>
      <c r="H65" s="6" t="s">
        <v>50</v>
      </c>
      <c r="Q65" s="25" t="s">
        <v>117</v>
      </c>
      <c r="R65" s="23">
        <f>AVERAGE(Q59:R64)</f>
        <v>0.28020285797782168</v>
      </c>
    </row>
    <row r="66" spans="1:18" ht="19" x14ac:dyDescent="0.25">
      <c r="A66" s="5">
        <v>62</v>
      </c>
      <c r="B66">
        <v>177</v>
      </c>
      <c r="C66">
        <v>0</v>
      </c>
      <c r="D66">
        <v>0</v>
      </c>
      <c r="E66" s="6"/>
      <c r="F66" s="6"/>
      <c r="G66" s="6">
        <f>B66</f>
        <v>177</v>
      </c>
      <c r="H66" s="7" t="s">
        <v>12</v>
      </c>
    </row>
    <row r="67" spans="1:18" ht="19" x14ac:dyDescent="0.25">
      <c r="A67" s="5">
        <v>63</v>
      </c>
      <c r="B67">
        <v>0</v>
      </c>
      <c r="C67">
        <v>28</v>
      </c>
      <c r="D67">
        <v>61</v>
      </c>
      <c r="E67" s="6">
        <f>C67/(C67+D67)</f>
        <v>0.3146067415730337</v>
      </c>
      <c r="F67" s="6">
        <f>D67/(C67+D67)</f>
        <v>0.6853932584269663</v>
      </c>
      <c r="G67" s="6"/>
      <c r="H67" s="12" t="s">
        <v>58</v>
      </c>
    </row>
    <row r="68" spans="1:18" ht="19" x14ac:dyDescent="0.25">
      <c r="A68" s="5">
        <v>64</v>
      </c>
      <c r="B68">
        <v>0</v>
      </c>
      <c r="C68">
        <v>12</v>
      </c>
      <c r="D68">
        <v>60.5</v>
      </c>
      <c r="E68" s="6">
        <f>C68/(C68+D68)</f>
        <v>0.16551724137931034</v>
      </c>
      <c r="F68" s="6">
        <f>D68/(C68+D68)</f>
        <v>0.83448275862068966</v>
      </c>
      <c r="G68" s="6"/>
      <c r="H68" s="6" t="s">
        <v>95</v>
      </c>
    </row>
    <row r="69" spans="1:18" ht="19" x14ac:dyDescent="0.25">
      <c r="A69" s="5">
        <v>65</v>
      </c>
      <c r="B69">
        <v>174.5</v>
      </c>
      <c r="C69">
        <v>0</v>
      </c>
      <c r="D69">
        <v>0</v>
      </c>
      <c r="E69" s="6"/>
      <c r="F69" s="6"/>
      <c r="G69" s="6">
        <f>B69</f>
        <v>174.5</v>
      </c>
      <c r="H69" s="7" t="s">
        <v>102</v>
      </c>
    </row>
    <row r="70" spans="1:18" ht="19" x14ac:dyDescent="0.25">
      <c r="A70" s="5">
        <v>66</v>
      </c>
      <c r="B70">
        <v>0</v>
      </c>
      <c r="C70">
        <v>49</v>
      </c>
      <c r="D70">
        <v>20.5</v>
      </c>
      <c r="E70" s="6">
        <f>C70/(C70+D70)</f>
        <v>0.70503597122302153</v>
      </c>
      <c r="F70" s="6">
        <f>D70/(C70+D70)</f>
        <v>0.29496402877697842</v>
      </c>
      <c r="G70" s="6"/>
      <c r="H70" s="12" t="s">
        <v>96</v>
      </c>
    </row>
    <row r="71" spans="1:18" ht="19" x14ac:dyDescent="0.25">
      <c r="A71" s="5">
        <v>67</v>
      </c>
      <c r="B71">
        <v>0</v>
      </c>
      <c r="C71">
        <v>43.5</v>
      </c>
      <c r="D71">
        <v>24.5</v>
      </c>
      <c r="E71" s="6">
        <f>C71/(C71+D71)</f>
        <v>0.63970588235294112</v>
      </c>
      <c r="F71" s="6">
        <f>D71/(C71+D71)</f>
        <v>0.36029411764705882</v>
      </c>
      <c r="G71" s="6"/>
      <c r="H71" s="6" t="s">
        <v>66</v>
      </c>
    </row>
    <row r="72" spans="1:18" ht="19" x14ac:dyDescent="0.25">
      <c r="A72" s="5">
        <v>68</v>
      </c>
      <c r="B72">
        <v>174</v>
      </c>
      <c r="C72">
        <v>0</v>
      </c>
      <c r="D72">
        <v>0</v>
      </c>
      <c r="E72" s="6"/>
      <c r="F72" s="6"/>
      <c r="G72" s="6">
        <f>B72</f>
        <v>174</v>
      </c>
      <c r="H72" s="7" t="s">
        <v>74</v>
      </c>
    </row>
    <row r="73" spans="1:18" ht="19" x14ac:dyDescent="0.25">
      <c r="A73" s="5">
        <v>69</v>
      </c>
      <c r="B73">
        <v>0</v>
      </c>
      <c r="C73">
        <v>51</v>
      </c>
      <c r="D73">
        <v>6</v>
      </c>
      <c r="E73" s="6">
        <f>C73/(C73+D73)</f>
        <v>0.89473684210526316</v>
      </c>
      <c r="F73" s="6">
        <f>D73/(C73+D73)</f>
        <v>0.10526315789473684</v>
      </c>
      <c r="G73" s="6"/>
      <c r="H73" s="12" t="s">
        <v>67</v>
      </c>
    </row>
    <row r="74" spans="1:18" ht="19" x14ac:dyDescent="0.25">
      <c r="A74" s="5">
        <v>70</v>
      </c>
      <c r="B74">
        <v>0</v>
      </c>
      <c r="C74">
        <v>39.5</v>
      </c>
      <c r="D74">
        <v>9</v>
      </c>
      <c r="E74" s="6">
        <f>C74/(C74+D74)</f>
        <v>0.81443298969072164</v>
      </c>
      <c r="F74" s="6">
        <f>D74/(C74+D74)</f>
        <v>0.18556701030927836</v>
      </c>
      <c r="G74" s="6"/>
      <c r="H74" s="6" t="s">
        <v>51</v>
      </c>
    </row>
    <row r="75" spans="1:18" ht="19" x14ac:dyDescent="0.25">
      <c r="A75" s="5">
        <v>71</v>
      </c>
      <c r="B75">
        <v>162.5</v>
      </c>
      <c r="C75">
        <v>0</v>
      </c>
      <c r="D75">
        <v>0</v>
      </c>
      <c r="E75" s="6"/>
      <c r="F75" s="6"/>
      <c r="G75" s="6">
        <f>B75</f>
        <v>162.5</v>
      </c>
      <c r="H75" s="7" t="s">
        <v>10</v>
      </c>
    </row>
    <row r="76" spans="1:18" ht="19" x14ac:dyDescent="0.25">
      <c r="A76" s="5">
        <v>72</v>
      </c>
      <c r="B76">
        <v>0</v>
      </c>
      <c r="C76">
        <v>17.5</v>
      </c>
      <c r="D76">
        <v>46.5</v>
      </c>
      <c r="E76" s="6">
        <f>C76/(C76+D76)</f>
        <v>0.2734375</v>
      </c>
      <c r="F76" s="6">
        <f>D76/(C76+D76)</f>
        <v>0.7265625</v>
      </c>
      <c r="G76" s="6"/>
      <c r="H76" s="12" t="s">
        <v>59</v>
      </c>
    </row>
    <row r="77" spans="1:18" ht="19" x14ac:dyDescent="0.25">
      <c r="A77" s="5">
        <v>73</v>
      </c>
      <c r="B77">
        <v>0</v>
      </c>
      <c r="C77">
        <v>66</v>
      </c>
      <c r="D77">
        <v>5</v>
      </c>
      <c r="E77" s="6">
        <f>C77/(C77+D77)</f>
        <v>0.92957746478873238</v>
      </c>
      <c r="F77" s="6">
        <f>D77/(C77+D77)</f>
        <v>7.0422535211267609E-2</v>
      </c>
      <c r="G77" s="6"/>
      <c r="H77" s="6" t="s">
        <v>104</v>
      </c>
    </row>
    <row r="78" spans="1:18" ht="19" x14ac:dyDescent="0.25">
      <c r="A78" s="5">
        <v>74</v>
      </c>
      <c r="B78">
        <v>176</v>
      </c>
      <c r="C78">
        <v>0</v>
      </c>
      <c r="D78">
        <v>0</v>
      </c>
      <c r="E78" s="6"/>
      <c r="F78" s="6"/>
      <c r="G78" s="6">
        <f>B78</f>
        <v>176</v>
      </c>
      <c r="H78" s="7" t="s">
        <v>116</v>
      </c>
    </row>
    <row r="79" spans="1:18" ht="19" x14ac:dyDescent="0.25">
      <c r="A79" s="5">
        <v>75</v>
      </c>
      <c r="B79">
        <v>0</v>
      </c>
      <c r="C79">
        <v>29</v>
      </c>
      <c r="D79">
        <v>25.5</v>
      </c>
      <c r="E79" s="6">
        <f>C79/(C79+D79)</f>
        <v>0.5321100917431193</v>
      </c>
      <c r="F79" s="6">
        <f>D79/(C79+D79)</f>
        <v>0.46788990825688076</v>
      </c>
      <c r="G79" s="6"/>
      <c r="H79" s="6" t="s">
        <v>105</v>
      </c>
    </row>
  </sheetData>
  <mergeCells count="32">
    <mergeCell ref="B2:K2"/>
    <mergeCell ref="J51:J57"/>
    <mergeCell ref="J58:J63"/>
    <mergeCell ref="J50:M50"/>
    <mergeCell ref="L41:N41"/>
    <mergeCell ref="Q41:R41"/>
    <mergeCell ref="L42:N42"/>
    <mergeCell ref="L43:N43"/>
    <mergeCell ref="L44:N44"/>
    <mergeCell ref="Q42:R42"/>
    <mergeCell ref="Q43:R43"/>
    <mergeCell ref="Q44:R44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63:R63"/>
    <mergeCell ref="Q64:R64"/>
    <mergeCell ref="Q58:R58"/>
    <mergeCell ref="Q59:R59"/>
    <mergeCell ref="Q60:R60"/>
    <mergeCell ref="Q61:R61"/>
    <mergeCell ref="Q62:R62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2021-09-08T02:32:49Z</dcterms:modified>
</cp:coreProperties>
</file>