
<file path=[Content_Types].xml><?xml version="1.0" encoding="utf-8"?>
<Types xmlns="http://schemas.openxmlformats.org/package/2006/content-types">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Ata\Desktop\"/>
    </mc:Choice>
  </mc:AlternateContent>
  <bookViews>
    <workbookView xWindow="-120" yWindow="-120" windowWidth="24240" windowHeight="13140" activeTab="1"/>
  </bookViews>
  <sheets>
    <sheet name="A7.3.Muc tieu khoa.phong" sheetId="1" r:id="rId1"/>
    <sheet name="A7.6.KPI Khoa.Phong" sheetId="2" r:id="rId2"/>
  </sheets>
  <definedNames>
    <definedName name="_xlnm._FilterDatabase" localSheetId="1" hidden="1">'A7.6.KPI Khoa.Phong'!$A$6:$WKL$30</definedName>
    <definedName name="_xlnm.Print_Area" localSheetId="0">'A7.3.Muc tieu khoa.phong'!$A$1:$F$43</definedName>
    <definedName name="_xlnm.Print_Area" localSheetId="1">'A7.6.KPI Khoa.Phong'!$A$1:$M$40</definedName>
  </definedNames>
  <calcPr calcId="152511"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ARRAYTEXT_WF"/>
        <xcalcf:feature name="microsoft.com:LET_WF"/>
      </xcalcf:calcFeatures>
    </ext>
  </extLst>
</workbook>
</file>

<file path=xl/calcChain.xml><?xml version="1.0" encoding="utf-8"?>
<calcChain xmlns="http://schemas.openxmlformats.org/spreadsheetml/2006/main">
  <c r="C14" i="2" l="1"/>
  <c r="C29" i="2"/>
  <c r="L12" i="2"/>
  <c r="C12" i="2"/>
  <c r="C11" i="2"/>
  <c r="L11" i="2"/>
  <c r="M11" i="2"/>
  <c r="D11" i="2"/>
  <c r="M30" i="2"/>
  <c r="L29" i="2"/>
  <c r="M29" i="2"/>
  <c r="D29" i="2"/>
  <c r="L28" i="2"/>
  <c r="D28" i="2"/>
  <c r="C28" i="2"/>
  <c r="L27" i="2"/>
  <c r="D27" i="2"/>
  <c r="C27" i="2"/>
  <c r="L26" i="2"/>
  <c r="M26" i="2"/>
  <c r="D26" i="2"/>
  <c r="C26" i="2"/>
  <c r="D25" i="2"/>
  <c r="L24" i="2"/>
  <c r="D24" i="2"/>
  <c r="C24" i="2"/>
  <c r="L23" i="2"/>
  <c r="M23" i="2"/>
  <c r="D23" i="2"/>
  <c r="C23" i="2"/>
  <c r="L22" i="2"/>
  <c r="D22" i="2"/>
  <c r="C22" i="2"/>
  <c r="L21" i="2"/>
  <c r="D21" i="2"/>
  <c r="C21" i="2"/>
  <c r="L20" i="2"/>
  <c r="D20" i="2"/>
  <c r="C20" i="2"/>
  <c r="D19" i="2"/>
  <c r="L18" i="2"/>
  <c r="D18" i="2"/>
  <c r="C18" i="2"/>
  <c r="L17" i="2"/>
  <c r="D17" i="2"/>
  <c r="C17" i="2"/>
  <c r="L16" i="2"/>
  <c r="M16" i="2"/>
  <c r="D16" i="2"/>
  <c r="L15" i="2"/>
  <c r="D15" i="2"/>
  <c r="C15" i="2"/>
  <c r="L14" i="2"/>
  <c r="D14" i="2"/>
  <c r="D13" i="2"/>
  <c r="D12" i="2"/>
  <c r="L10" i="2"/>
  <c r="D10" i="2"/>
  <c r="C10" i="2"/>
  <c r="L9" i="2"/>
  <c r="D9" i="2"/>
  <c r="C9" i="2"/>
  <c r="L8" i="2"/>
  <c r="D8" i="2"/>
  <c r="C8" i="2"/>
  <c r="L7" i="2"/>
  <c r="D7" i="2"/>
  <c r="C7" i="2"/>
  <c r="D6" i="2"/>
  <c r="D30" i="2"/>
  <c r="C3" i="2"/>
  <c r="B56" i="1"/>
  <c r="B57" i="1"/>
  <c r="B58" i="1"/>
  <c r="B59" i="1"/>
  <c r="B60" i="1"/>
  <c r="B61" i="1"/>
  <c r="B62" i="1"/>
  <c r="B63" i="1"/>
  <c r="B64" i="1"/>
  <c r="B65" i="1"/>
  <c r="B50" i="1"/>
  <c r="B51" i="1"/>
  <c r="B52" i="1"/>
  <c r="F35" i="1"/>
  <c r="D35" i="1"/>
  <c r="E5" i="1"/>
  <c r="M21" i="2"/>
  <c r="M28" i="2"/>
  <c r="M14" i="2"/>
  <c r="M27" i="2"/>
  <c r="M9" i="2"/>
  <c r="M18" i="2"/>
  <c r="M24" i="2"/>
  <c r="M22" i="2"/>
  <c r="M20" i="2"/>
  <c r="M17" i="2"/>
  <c r="M7" i="2"/>
  <c r="M10" i="2"/>
  <c r="M8" i="2"/>
  <c r="M12" i="2"/>
  <c r="M15" i="2"/>
</calcChain>
</file>

<file path=xl/sharedStrings.xml><?xml version="1.0" encoding="utf-8"?>
<sst xmlns="http://schemas.openxmlformats.org/spreadsheetml/2006/main" count="190" uniqueCount="134">
  <si>
    <t>A7.3</t>
  </si>
  <si>
    <t>MỤC TIÊU KHOA/PHÒNG - NĂM 2023</t>
  </si>
  <si>
    <t>KHOA/PHÒNG: HỒI SỨC SƠ SINH</t>
  </si>
  <si>
    <t>MỤC TIÊU BỆNH VIỆN</t>
  </si>
  <si>
    <t>Trọng Số (%)</t>
  </si>
  <si>
    <t>Trọng Số
(%)</t>
  </si>
  <si>
    <t>TÀI CHÍNH (F)</t>
  </si>
  <si>
    <t>Tổng Doanh thu tăng 10% so với năm 2022</t>
  </si>
  <si>
    <t>Doanh thu dịch vụ tăng 10% so với năm 2022</t>
  </si>
  <si>
    <t>Tỷ lệ chênh lệch thu/chi tăng 10% so với năm 2022</t>
  </si>
  <si>
    <t>Tỷ lệ xuất toán bảo hiểm / tổng số đề nghị thanh toán bảo hiểm &lt;=2%</t>
  </si>
  <si>
    <t>Thu nhập cá nhân bình quân tăng 8% so với 2022</t>
  </si>
  <si>
    <t xml:space="preserve">Chi phí VPP, Công cụ giảm 10% so với năm 2022 tương ứng với tỷ lệ người bệnh </t>
  </si>
  <si>
    <t>KHÁCH HÀNG (C)</t>
  </si>
  <si>
    <t>Tỷ lệ Công suất giường thực tế so với số giường thực kê đạt 85%</t>
  </si>
  <si>
    <t>Mức độ hài lòng của bệnh nhân đối với Bệnh viện đạt tối thiểu 4,5/5 điểm</t>
  </si>
  <si>
    <t xml:space="preserve">Điểm đánh giá chất lượng Bệnh viện tối thiểu đạt 4,45/5 điểm </t>
  </si>
  <si>
    <t>Tỷ lệ khiếu nại, phản ánh của khách hàng (Bên ngoài và nội bộ) giảm 50% so với năm 2022</t>
  </si>
  <si>
    <t>Khiếu nại, phản ánh của khách hàng (Bên ngoài và nội bộ) không quá 03 lần/ quý</t>
  </si>
  <si>
    <t>Số lượng bệnh nhân ngoại trú khám dịch vụ tăng 10% so với năm 2022</t>
  </si>
  <si>
    <t>100% hồ sơ xuất viện ở các khoa không bị sai sót</t>
  </si>
  <si>
    <t>VẬN HÀNH (B)</t>
  </si>
  <si>
    <t>Không có trường hợp bệnh nhân gặp sự cố y khoa nặng, nghiêm trọng</t>
  </si>
  <si>
    <t>Hoàn thành triển khai 5 chuyên khoa sâu, Kỹ thuật cao trong năm 2023</t>
  </si>
  <si>
    <t>Triển khai sáng kiến cải tiến bơm surfactant theo phương pháp LISA cho các trẻ sinh non có chỉ định bơm surfactant và đang hỗ trợ hô hấp không xâm lấn</t>
  </si>
  <si>
    <t>Thời gian chờ mổ chương trình giảm 20% so với năm 2022</t>
  </si>
  <si>
    <t>Tỷ lệ bệnh nhân tử vong, bệnh nặng xin về &lt; 10%</t>
  </si>
  <si>
    <t>Lượt bệnh nhân khám trung bình &gt; 5000 lượt/ngày.</t>
  </si>
  <si>
    <t>Phẫu thuật dịch vụ tăng 30%.</t>
  </si>
  <si>
    <t>Dịch vụ tiện ích: Công suất sử dụng giường dịch vụ đạt trên 90%</t>
  </si>
  <si>
    <t>Tăng tỉ lệ trẻ sinh non được Kangaroo tại khoa 10% so với năm 2022</t>
  </si>
  <si>
    <t>Thời gian chờ khám ngoại trú của bệnh nhân giảm 20% so với năm 2022</t>
  </si>
  <si>
    <t>PHÁT TRIỂN (L)</t>
  </si>
  <si>
    <t>Xây dựng và vận hành hệ thống BSC- KPIs trước ngày 30/09/2023</t>
  </si>
  <si>
    <t>Vận hành hệ thống BSC-KPI trước ngày 30/09/2023</t>
  </si>
  <si>
    <t>50% Cán bộ diện quy hoạch được đào tạo đủ tiêu chuẩn chức danh</t>
  </si>
  <si>
    <t>Có ít nhất 10 đề tài Nghiên cứu khoa học cấp cơ sở được nghiệm thu, đăng báo và ứng dụng thực tế.</t>
  </si>
  <si>
    <t>Có ít nhất 1 đề tài Nghiên cứu khoa học cấp cơ sở được nghiệm thu, đăng báo và ứng dụng thực tế.</t>
  </si>
  <si>
    <t>Mỗi Bác sĩ/Điều dưỡng/Kỹ thuật viên tham dự ít nhất 6 hội thảo, sinh hoạt chuyên môn do nội bộ Bệnh viện Nhi đồng 2 tổ chức</t>
  </si>
  <si>
    <t>TOTAL</t>
  </si>
  <si>
    <t>Người lập (Prepared by)</t>
  </si>
  <si>
    <t>Phê duyệt (Aprroved by)</t>
  </si>
  <si>
    <t>Trưởng Khoa/Phòng</t>
  </si>
  <si>
    <t>Giám đốc</t>
  </si>
  <si>
    <t>Ngày (Date) ....../....../......</t>
  </si>
  <si>
    <t>Các lưu ý trong quá trình vận hành BSC-KPI</t>
  </si>
  <si>
    <t>A</t>
  </si>
  <si>
    <t>Lưu ý khi đặt mục tiêu</t>
  </si>
  <si>
    <t>Cấu trúc của 1 mục tiêu: Danh từ + Động từ + Chỉ tiêu</t>
  </si>
  <si>
    <t>Nội dung 1 mục tiêu thông thường không dài hơn 12 chữ</t>
  </si>
  <si>
    <t>Nguyên tắc SMART: Các mục tiêu phải cụ thể (Specific), đo được (Measurable), có thể đạt được (Achievable), phù hợp với khả năng ảnh hưởng và quyền kiểm soát của phòng ban/cá nhân (Relevant) và có giới hạn thời gian (Time- bound).</t>
  </si>
  <si>
    <t>Mục tiêu KPI là mục tiêu cần đạt được, không phải nêu công việc, có thể làm nhiều việc để đạt được mục tiêu</t>
  </si>
  <si>
    <t>Tần suất thực hiện: 
1. Mục tiêu Bệnh viện xây dựng đầu năm =&gt; hàng quý hoặc 6 tháng rà soát, tuỳ thuộc vào định hướng Bệnh viện để cập nhật mục tiêu (nếu có) 
2. Mục tiêu Khoa/Phòng =&gt; hàng quý/6 tháng rà soát, khi mục tiêu Bệnh viện thay đổi thì Khoa/Phòng có liên quan phải cập nhật tương ứng. 
3. KPI cá nhân năm: đầu năm đăng ký, cuối năm đánh giá 
4. KPI cá nhân tháng/quý: Đăng ký KPI trước ngày 25 hàng tháng/quý trước, đánh giá KPI trước ngày 05 hàng tháng/quý sau</t>
  </si>
  <si>
    <t>B</t>
  </si>
  <si>
    <t>Lưu ý trong phân bổ mục tiêu/KPI</t>
  </si>
  <si>
    <t>Nguyên tắc top - down: Mục tiêu - KPI Bệnh viện được Ban Giám đốc duyệt sẽ được phân bổ 100% mục tiêu giao xuống cho các Khoa/Phòng theo đúng chức năng. (để đảm bảo mục tiêu của Bệnh viện hoàn thành thì 100% mục tiêu từ Bệnh viện phải được phân bổ giao xuống cho các Khoa/Phòng)</t>
  </si>
  <si>
    <t>Mục tiêu của Bệnh viện và Khoa/Phòng đều sẽ có 4 phương diện: Tài chính - Khách hàng - Vận hành - Phát triển đổi mới. 
Số lượng mục tiêu tối ưu cho mỗi phương diện cần tối thiểu là 3, tối đa là 5 mục tiêu.</t>
  </si>
  <si>
    <t>Trường hợp mục tiêu từ Bệnh viện phân bổ xuống các Khoa/Phòng chưa đủ số lượng mục tiêu tối ưu, các Khoa/Phòng có thể đăng ký thêm. 
=&gt; Cơ sở để xây dựng thêm mục tiêu Khoa/Phòng:
1/ Là việc phân tích kết quả của năm trước, mục tiêu thuộc chức năng của Khoa/Phòng góp phần cho các Khoa/Phòng khác hoàn thành được mục tiêu của Bệnh viện, cần lược bỏ những mục tiêu không then chốt và tập trung vào các mục tiêu then chốt cần cải thiện.
2/ Dựa theo chức năng nhiệm vụ của Khoa/Phòng để xây dựng các mục tiêu của Khoa/phòng để đánh giá hiệu quả hoạt động của Khoa/phòng.</t>
  </si>
  <si>
    <t>Về trọng số:
1/ Trọng số của mục tiêu của Bệnh viện sẽ khác với trọng số của các Khoa/Phòng.
2/ Trọng số của các Khoa/phòng sẽ khác nhau tùy theo chức năng nhiệm vụ của mỗi Khoa/Phòng và được lãnh đạo Khoa/phòng tự đăng kí và giải trình với Ban giám đốc (nếu có)</t>
  </si>
  <si>
    <t>Đối với các mục tiêu liên quan tới số liệu (doanh thu, lợi nhuận, số khách hàng…), khi phân bổ mục tiêu Bệnh viện xuống Khoa/Phòng phải đảm bảo: Tổng chỉ tiêu của các Khoa/Phòng cộng lại phải lớn hơn hoặc bằng (&gt;=) tổng chỉ tiêu của Bệnh viện</t>
  </si>
  <si>
    <t>Đối với các mục tiêu liên quan tới số lượng (Số lần sai sót, số lần phản ánh…), khi phân bổ mục tiêu Bệnh viện xuống cho các Khoa/phòng phải đảm bảo yêu cầu: Tổng chỉ tiêu của các Khoa/phòng chức năng cộng lại phải nhỏ hơn hoặc bằng (&lt;=) tổng chỉ tiêu của Bệnh viện</t>
  </si>
  <si>
    <t>Các Khoa/phòng chịu trách nhiệm gánh mục tiêu hoặc được phân bổ mục tiêu từ mục tiêu Bệnh viện xuống thì phải áp dụng thang đo (phương pháp đo) GIỐNG thang đo của Bệnh viện, tuyệt đối không được thay đổi thang đo (phương pháp đo).</t>
  </si>
  <si>
    <t>Trường hợp mục tiêu của Khoa/phòng đăng kí thêm mà chưa có thang đo, cấp lãnh đạo Khoa/phòng cần xây dựng cụ thể phương pháp đo và trình Ban Giám đốc duyệt áp dụng</t>
  </si>
  <si>
    <t>Lãnh đạo Khoa/phòng cần thực hiện bảng phân bổ mục tiêu từ Khoa/phòng xuống cá nhân, để thuận tiện cho việc theo dõi, kiểm soát tiến độ hoàn thành mục tiêu Khoa/phòng, đảm bảo việc phân bổ mục tiêu không bị sót, nhân viên hoàn thành công việc thì Khoa/phòng đạt mục tiêu</t>
  </si>
  <si>
    <t xml:space="preserve">Cân nhắc, lựa chọn những mục tiêu then chốt (mục tiêu trọng yếu) theo từng giai đoạn cụ thể để làm mục tiêu Bệnh viện/phòng ban/cá nhân, vì dễ nhầm lẫn đi sâu vào việc đo những công việc chi tiết sự vụ, sự việc hàng ngày, không quan trọng. </t>
  </si>
  <si>
    <t>Nên hạn chế sử dụng thang đo (phương pháp đo) đánh giá quá trình (TH/KH*100%) để đánh giá KPI cá nhân, thang đo này có ưu điểm khích lệ nhân viên cố gắng vượt chỉ tiêu được giao, nhưng nếu không hạn chế (max = 200%) và quá nhiều thang đo quá trình dễ dẫn đến việc nhân viên chỉ tập trung cho 1, 2 mục tiêu, bỏ rơi các mục tiêu khác không thực hiện.</t>
  </si>
  <si>
    <t>Lãnh đạo Khoa/phòng cần thường xuyên rà soát tiến độ/hiệu quả thực hiện các mục tiêu Khoa/phòng, đối với các mục tiêu đã hoàn thành cần thay bằng các mục tiêu khác hiệu quả hơn, giải quyết được các vấn đề tồn đọng của Khoa/phòng</t>
  </si>
  <si>
    <t>A7.6</t>
  </si>
  <si>
    <t>KPI KHOA/PHÒNG - NĂM 2023</t>
  </si>
  <si>
    <t>Mục tiêu</t>
  </si>
  <si>
    <t>Tiêu chí đánh giá  (KQ)</t>
  </si>
  <si>
    <t>Phương pháp đo</t>
  </si>
  <si>
    <t>Thời điểm 
ghi nhận</t>
  </si>
  <si>
    <t>Chứng minh</t>
  </si>
  <si>
    <t>ĐVT</t>
  </si>
  <si>
    <t>Kế hoạch</t>
  </si>
  <si>
    <t>Thực hiện</t>
  </si>
  <si>
    <t>Hoàn thành</t>
  </si>
  <si>
    <t>KẾT QUẢ</t>
  </si>
  <si>
    <t>Tổng doanh thu thực tế</t>
  </si>
  <si>
    <t>KQ = TH/KH * 100%
(MIN = 8%)</t>
  </si>
  <si>
    <t>P. Kế toán</t>
  </si>
  <si>
    <t>%</t>
  </si>
  <si>
    <t>Doanh thu dịch vụ thực tế</t>
  </si>
  <si>
    <t>Tỷ lệ chênh lệch thu/chi thực tế</t>
  </si>
  <si>
    <t>Tỷ lệ xuất toán bảo hiểm y tế / tổng quỹ bảo hiểm thực tế</t>
  </si>
  <si>
    <t>KQ &lt;= 2%: KPI = 100%
KQ &gt; 2%: KPI = 0%</t>
  </si>
  <si>
    <t>Chi phí VPP, công cụ thực tế</t>
  </si>
  <si>
    <t>KQ &gt;= 10%: KPI = 100%
KQ &lt; 10%: KPI = 0%</t>
  </si>
  <si>
    <t>Công suất giường thực tế so với giường thực kê</t>
  </si>
  <si>
    <t>KQ &gt;= 85%: KPI = 100%
KQ &lt; 85%: KPI = 0%</t>
  </si>
  <si>
    <t>P. KHTH</t>
  </si>
  <si>
    <t>Điểm số về mức độ hài lòng của bệnh nhân với Bệnh viện</t>
  </si>
  <si>
    <t>KQ &gt;= 4,5: KPI = KQ/4,5*100%
(MIN = 4,5)</t>
  </si>
  <si>
    <t>P. QLCL</t>
  </si>
  <si>
    <t>Điểm</t>
  </si>
  <si>
    <t>Điểm số về đánh giá chất lượng nội bộ của Khoa</t>
  </si>
  <si>
    <t>Số lần khiếu nại, phản ánh củakhách hàng (Bên ngoài và nội bộ) thực tế</t>
  </si>
  <si>
    <t>Số lần</t>
  </si>
  <si>
    <t>Tỷ lệ hồ sơ xuất viện ở các Khoa</t>
  </si>
  <si>
    <t>KQ &gt;= 100%: KPI = 100%
KQ &lt; 100%: KPI = 0%</t>
  </si>
  <si>
    <t>Số lần bệnh nhân gặp sự cố y khoa</t>
  </si>
  <si>
    <t>KQ = 0: KPI = 100%
(1 lần vi phạm trừ 25% KPI)</t>
  </si>
  <si>
    <t>Số lượng</t>
  </si>
  <si>
    <t>Hoàn thành triển khai sáng kiến cải tiến bơm surfactant theo phương pháp LISA cho các trẻ sinh non có chỉ định bơm surfactant và đang hỗ trợ hô hấp không xâm lấn</t>
  </si>
  <si>
    <t>KQ = 100%: KPI = 100%
KQ &lt; 100%: KPI = 0%</t>
  </si>
  <si>
    <t>Tỷ lệ bệnh nhân tử vong, bệnh nặng xin về thực tế</t>
  </si>
  <si>
    <t>KQ &lt;= 10%: KPI = 100%
KQ &gt; 10%: KPI = 0%</t>
  </si>
  <si>
    <t>P. CNTT
P.KHTH</t>
  </si>
  <si>
    <t>Lượt bệnh nhân khám trung bình thực tế</t>
  </si>
  <si>
    <t>KQ &gt;= 5000: KPI = 100%
(Giảm 200 trừ 20% KPI)</t>
  </si>
  <si>
    <t>P. CNTT</t>
  </si>
  <si>
    <t>Tỷ lệ trẻ sinh non được Kangaroo tại Khoa thực tế</t>
  </si>
  <si>
    <t xml:space="preserve">PHÁT TRIỂN (L) </t>
  </si>
  <si>
    <t>Thời gian hoàn thành xây dựng và vận hành hệ thống BSC-KPI</t>
  </si>
  <si>
    <t>KQ &lt;= 30/09/2023: KPI = 100%
KQ &gt; 30/09/2023: KPI = 0%</t>
  </si>
  <si>
    <t>P. TCCB</t>
  </si>
  <si>
    <t>Thời gian</t>
  </si>
  <si>
    <t>Số lượng đề tài nghiên cứu khoa học cấp cơ sở được nghiệm thu, đăng báo và ứng dụng thực tế.</t>
  </si>
  <si>
    <t>KQ &gt;= 1: KPI = 100%
KQ &lt; 1: KPI = 0%</t>
  </si>
  <si>
    <t>P. Chỉ đạo tuyển</t>
  </si>
  <si>
    <t>KQ &gt;= 6: KPI = 100%
KQ &lt; 6: KPI = 0%</t>
  </si>
  <si>
    <t>Xem xét (Checked by)</t>
  </si>
  <si>
    <t xml:space="preserve">Phê duyệt (Aprroved by)    </t>
  </si>
  <si>
    <t>Giảm 10% thuốc đắt tiền (10 loại thuốc theo kế hoạch) tương ứng với tỷ lệ bệnh nhân</t>
  </si>
  <si>
    <t>Tỷ lệ giảm thuốc đắt tiền theo danh sách thực tế</t>
  </si>
  <si>
    <t>100% hồ sơ xuất viện ở khoa không bị sai sót</t>
  </si>
  <si>
    <t>Hoàn thành tổ chức hội thảo chuyên đề sơ sinh cùng với BV trước ngày 30/12/2023</t>
  </si>
  <si>
    <t>Thời gian hoàn thành tổ chức hội thảo chuyên đề sơ sinh</t>
  </si>
  <si>
    <t>KQ &lt;= 30/12/2023: KPI = 100%
KQ &gt; 30/12/2023: KPI = 0%</t>
  </si>
  <si>
    <t>KQ &gt;= 4,15: KPI = KQ/4,15*100%
(MIN = 4,15)</t>
  </si>
  <si>
    <t xml:space="preserve">Điểm đánh giá chất lượng nội bộ cùa Khoa quý IV tối thiểu đạt 4,15/5 điểm </t>
  </si>
  <si>
    <t>KQ &lt;= 12: KPI = 100%
KQ &gt; 12: KPI = 0%</t>
  </si>
  <si>
    <t>Số lần tham dự hội thảo của mỗi Mỗi Bác sĩ/Điều dưỡng/Kỹ thuật viên</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</si>
</sst>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43" formatCode="_(* #,##0.00_);_(* \(#,##0.00\);_(* &quot;-&quot;??_);_(@_)"/>
    <numFmt numFmtId="164" formatCode="_(* #,##0_);_(* \(#,##0\);_(* &quot;-&quot;??_);_(@_)"/>
    <numFmt numFmtId="165" formatCode="0.0%"/>
    <numFmt numFmtId="166" formatCode="0.0"/>
  </numFmts>
  <fonts count="27" x14ac:knownFonts="1">
    <font>
      <sz val="12"/>
      <color theme="1"/>
      <name val="Calibri"/>
      <family val="2"/>
      <scheme val="minor"/>
    </font>
    <font>
      <sz val="11"/>
      <color theme="1"/>
      <name val="Times New Roman"/>
      <family val="2"/>
    </font>
    <font>
      <sz val="10"/>
      <name val="Arial"/>
      <family val="2"/>
    </font>
    <font>
      <sz val="16"/>
      <name val="Arial"/>
      <family val="2"/>
    </font>
    <font>
      <u/>
      <sz val="12"/>
      <color theme="10"/>
      <name val="Calibri"/>
      <family val="2"/>
      <scheme val="minor"/>
    </font>
    <font>
      <b/>
      <u/>
      <sz val="16"/>
      <color theme="10"/>
      <name val="Arial"/>
      <family val="2"/>
    </font>
    <font>
      <sz val="12"/>
      <color theme="1"/>
      <name val="Calibri"/>
      <family val="2"/>
      <scheme val="minor"/>
    </font>
    <font>
      <b/>
      <sz val="14"/>
      <color rgb="FF002060"/>
      <name val="Arial"/>
      <family val="2"/>
    </font>
    <font>
      <b/>
      <sz val="16"/>
      <color rgb="FF002060"/>
      <name val="Arial"/>
      <family val="2"/>
    </font>
    <font>
      <sz val="10"/>
      <color rgb="FF002060"/>
      <name val="Arial"/>
      <family val="2"/>
    </font>
    <font>
      <sz val="10"/>
      <color theme="1"/>
      <name val="Arial"/>
      <family val="2"/>
    </font>
    <font>
      <b/>
      <sz val="14"/>
      <color rgb="FFFF0000"/>
      <name val="Arial"/>
      <family val="2"/>
    </font>
    <font>
      <sz val="14"/>
      <color rgb="FFFF0000"/>
      <name val="Arial"/>
      <family val="2"/>
    </font>
    <font>
      <sz val="16"/>
      <color rgb="FFFF0000"/>
      <name val="Arial"/>
      <family val="2"/>
    </font>
    <font>
      <b/>
      <sz val="10"/>
      <color rgb="FF002060"/>
      <name val="Arial"/>
      <family val="2"/>
    </font>
    <font>
      <b/>
      <sz val="10"/>
      <color rgb="FFFF0000"/>
      <name val="Arial"/>
      <family val="2"/>
    </font>
    <font>
      <sz val="10"/>
      <color rgb="FFFF0000"/>
      <name val="Arial"/>
      <family val="2"/>
    </font>
    <font>
      <b/>
      <sz val="10"/>
      <name val="Arial"/>
      <family val="2"/>
    </font>
    <font>
      <sz val="12"/>
      <color theme="1"/>
      <name val="Times New Roman"/>
      <family val="1"/>
    </font>
    <font>
      <b/>
      <sz val="14"/>
      <color theme="1"/>
      <name val="Times New Roman"/>
      <family val="1"/>
    </font>
    <font>
      <b/>
      <sz val="12"/>
      <color theme="1"/>
      <name val="Times New Roman"/>
      <family val="1"/>
    </font>
    <font>
      <sz val="13"/>
      <color theme="1"/>
      <name val="Times New Roman"/>
      <family val="1"/>
    </font>
    <font>
      <b/>
      <sz val="13"/>
      <color theme="1"/>
      <name val="Times New Roman"/>
      <family val="1"/>
    </font>
    <font>
      <b/>
      <u/>
      <sz val="14"/>
      <color theme="10"/>
      <name val="Arial"/>
      <family val="2"/>
    </font>
    <font>
      <sz val="16"/>
      <color rgb="FF002060"/>
      <name val="Arial"/>
      <family val="2"/>
    </font>
    <font>
      <b/>
      <sz val="16"/>
      <color rgb="FFFF0000"/>
      <name val="Arial"/>
      <family val="2"/>
    </font>
    <font>
      <sz val="11"/>
      <color theme="1"/>
      <name val="Calibri"/>
      <family val="2"/>
      <scheme val="minor"/>
    </font>
  </fonts>
  <fills count="10">
    <fill>
      <patternFill patternType="none"/>
    </fill>
    <fill>
      <patternFill patternType="gray125"/>
    </fill>
    <fill>
      <patternFill patternType="solid">
        <fgColor theme="8" tint="0.79998168889431442"/>
        <bgColor indexed="64"/>
      </patternFill>
    </fill>
    <fill>
      <patternFill patternType="solid">
        <fgColor theme="7" tint="0.79998168889431442"/>
        <bgColor indexed="64"/>
      </patternFill>
    </fill>
    <fill>
      <patternFill patternType="solid">
        <fgColor theme="0"/>
        <bgColor indexed="64"/>
      </patternFill>
    </fill>
    <fill>
      <patternFill patternType="solid">
        <fgColor rgb="FFDDEBF7"/>
        <bgColor indexed="64"/>
      </patternFill>
    </fill>
    <fill>
      <patternFill patternType="solid">
        <fgColor indexed="9"/>
        <bgColor indexed="64"/>
      </patternFill>
    </fill>
    <fill>
      <patternFill patternType="solid">
        <fgColor theme="4" tint="0.79998168889431442"/>
        <bgColor indexed="64"/>
      </patternFill>
    </fill>
    <fill>
      <patternFill patternType="solid">
        <fgColor theme="7" tint="0.79998168889431442"/>
        <bgColor rgb="FF000000"/>
      </patternFill>
    </fill>
    <fill>
      <patternFill patternType="solid">
        <fgColor rgb="FFFFF2CC"/>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499984740745262"/>
      </left>
      <right/>
      <top style="thin">
        <color theme="0" tint="-0.499984740745262"/>
      </top>
      <bottom style="thin">
        <color theme="0" tint="-0.499984740745262"/>
      </bottom>
      <diagonal/>
    </border>
    <border>
      <left/>
      <right/>
      <top style="thin">
        <color theme="0" tint="-0.499984740745262"/>
      </top>
      <bottom style="thin">
        <color theme="0" tint="-0.499984740745262"/>
      </bottom>
      <diagonal/>
    </border>
    <border>
      <left/>
      <right style="thin">
        <color theme="0" tint="-0.499984740745262"/>
      </right>
      <top style="thin">
        <color theme="0" tint="-0.499984740745262"/>
      </top>
      <bottom style="thin">
        <color theme="0" tint="-0.499984740745262"/>
      </bottom>
      <diagonal/>
    </border>
    <border>
      <left style="thin">
        <color auto="1"/>
      </left>
      <right/>
      <top/>
      <bottom/>
      <diagonal/>
    </border>
  </borders>
  <cellStyleXfs count="6">
    <xf numFmtId="0" fontId="0" fillId="0" borderId="0"/>
    <xf numFmtId="43" fontId="6" fillId="0" borderId="0" applyFont="0" applyFill="0" applyBorder="0" applyAlignment="0" applyProtection="0"/>
    <xf numFmtId="9" fontId="6" fillId="0" borderId="0" applyFont="0" applyFill="0" applyBorder="0" applyAlignment="0" applyProtection="0"/>
    <xf numFmtId="0" fontId="4" fillId="0" borderId="0" applyNumberFormat="0" applyFill="0" applyBorder="0" applyAlignment="0" applyProtection="0"/>
    <xf numFmtId="0" fontId="1" fillId="0" borderId="0"/>
    <xf numFmtId="43" fontId="26" fillId="0" borderId="0" applyFont="0" applyFill="0" applyBorder="0" applyAlignment="0" applyProtection="0"/>
  </cellStyleXfs>
  <cellXfs count="137">
    <xf numFmtId="0" fontId="0" fillId="0" borderId="0" xfId="0"/>
    <xf numFmtId="0" fontId="2" fillId="0" borderId="0" xfId="4" applyFont="1" applyAlignment="1">
      <alignment vertical="center"/>
    </xf>
    <xf numFmtId="49" fontId="3" fillId="0" borderId="0" xfId="4" applyNumberFormat="1" applyFont="1" applyAlignment="1">
      <alignment vertical="center"/>
    </xf>
    <xf numFmtId="0" fontId="5" fillId="0" borderId="1" xfId="3" applyFont="1" applyBorder="1" applyAlignment="1">
      <alignment horizontal="center" vertical="center"/>
    </xf>
    <xf numFmtId="0" fontId="7" fillId="0" borderId="0" xfId="0" applyFont="1" applyAlignment="1">
      <alignment vertical="center"/>
    </xf>
    <xf numFmtId="0" fontId="8" fillId="0" borderId="0" xfId="0" applyFont="1" applyAlignment="1">
      <alignment vertical="center"/>
    </xf>
    <xf numFmtId="49" fontId="8" fillId="0" borderId="0" xfId="0" applyNumberFormat="1" applyFont="1" applyAlignment="1">
      <alignment vertical="center"/>
    </xf>
    <xf numFmtId="0" fontId="9" fillId="0" borderId="0" xfId="0" applyFont="1" applyAlignment="1">
      <alignment vertical="center"/>
    </xf>
    <xf numFmtId="0" fontId="10" fillId="0" borderId="0" xfId="0" applyFont="1" applyAlignment="1">
      <alignment vertical="center"/>
    </xf>
    <xf numFmtId="0" fontId="11" fillId="0" borderId="0" xfId="0" applyFont="1" applyAlignment="1">
      <alignment vertical="center" wrapText="1"/>
    </xf>
    <xf numFmtId="0" fontId="12" fillId="0" borderId="0" xfId="0" applyFont="1" applyAlignment="1">
      <alignment vertical="center" wrapText="1"/>
    </xf>
    <xf numFmtId="49" fontId="12" fillId="0" borderId="0" xfId="0" applyNumberFormat="1" applyFont="1" applyAlignment="1">
      <alignment vertical="center" wrapText="1"/>
    </xf>
    <xf numFmtId="0" fontId="14" fillId="2" borderId="1" xfId="4" applyFont="1" applyFill="1" applyBorder="1" applyAlignment="1">
      <alignment horizontal="center" vertical="center" wrapText="1"/>
    </xf>
    <xf numFmtId="0" fontId="14" fillId="2" borderId="1" xfId="4" applyFont="1" applyFill="1" applyBorder="1" applyAlignment="1">
      <alignment horizontal="center" vertical="center"/>
    </xf>
    <xf numFmtId="49" fontId="14" fillId="2" borderId="1" xfId="4" applyNumberFormat="1" applyFont="1" applyFill="1" applyBorder="1" applyAlignment="1">
      <alignment horizontal="center" vertical="center" wrapText="1"/>
    </xf>
    <xf numFmtId="0" fontId="14" fillId="0" borderId="0" xfId="4" applyFont="1" applyAlignment="1">
      <alignment horizontal="center" vertical="center"/>
    </xf>
    <xf numFmtId="0" fontId="9" fillId="3" borderId="1" xfId="4" applyFont="1" applyFill="1" applyBorder="1" applyAlignment="1">
      <alignment vertical="center"/>
    </xf>
    <xf numFmtId="0" fontId="14" fillId="3" borderId="1" xfId="4" applyFont="1" applyFill="1" applyBorder="1" applyAlignment="1">
      <alignment vertical="center"/>
    </xf>
    <xf numFmtId="49" fontId="14" fillId="3" borderId="1" xfId="4" applyNumberFormat="1" applyFont="1" applyFill="1" applyBorder="1" applyAlignment="1">
      <alignment vertical="center"/>
    </xf>
    <xf numFmtId="0" fontId="9" fillId="0" borderId="0" xfId="4" applyFont="1" applyAlignment="1">
      <alignment vertical="center"/>
    </xf>
    <xf numFmtId="0" fontId="2" fillId="4" borderId="0" xfId="4" applyFont="1" applyFill="1" applyAlignment="1">
      <alignment vertical="center"/>
    </xf>
    <xf numFmtId="0" fontId="9" fillId="0" borderId="1" xfId="4" applyFont="1" applyBorder="1" applyAlignment="1">
      <alignment horizontal="center" vertical="center"/>
    </xf>
    <xf numFmtId="0" fontId="9" fillId="0" borderId="1" xfId="1" applyNumberFormat="1" applyFont="1" applyFill="1" applyBorder="1" applyAlignment="1">
      <alignment vertical="center" wrapText="1"/>
    </xf>
    <xf numFmtId="9" fontId="9" fillId="0" borderId="1" xfId="2" applyFont="1" applyFill="1" applyBorder="1" applyAlignment="1">
      <alignment horizontal="center" vertical="center" wrapText="1"/>
    </xf>
    <xf numFmtId="49" fontId="9" fillId="0" borderId="1" xfId="1" applyNumberFormat="1" applyFont="1" applyFill="1" applyBorder="1" applyAlignment="1">
      <alignment vertical="center" wrapText="1"/>
    </xf>
    <xf numFmtId="9" fontId="9" fillId="4" borderId="1" xfId="2" applyFont="1" applyFill="1" applyBorder="1" applyAlignment="1">
      <alignment horizontal="center" vertical="center" wrapText="1"/>
    </xf>
    <xf numFmtId="49" fontId="9" fillId="0" borderId="1" xfId="1" applyNumberFormat="1" applyFont="1" applyFill="1" applyBorder="1" applyAlignment="1">
      <alignment horizontal="left" vertical="top" wrapText="1"/>
    </xf>
    <xf numFmtId="0" fontId="9" fillId="0" borderId="1" xfId="2" applyNumberFormat="1" applyFont="1" applyFill="1" applyBorder="1" applyAlignment="1">
      <alignment horizontal="left" vertical="center" wrapText="1"/>
    </xf>
    <xf numFmtId="49" fontId="9" fillId="0" borderId="1" xfId="2" applyNumberFormat="1" applyFont="1" applyFill="1" applyBorder="1" applyAlignment="1">
      <alignment horizontal="center" vertical="center" wrapText="1"/>
    </xf>
    <xf numFmtId="0" fontId="16" fillId="0" borderId="0" xfId="4" applyFont="1" applyAlignment="1">
      <alignment vertical="center"/>
    </xf>
    <xf numFmtId="49" fontId="9" fillId="0" borderId="1" xfId="1" applyNumberFormat="1" applyFont="1" applyFill="1" applyBorder="1" applyAlignment="1">
      <alignment horizontal="left" vertical="center" wrapText="1"/>
    </xf>
    <xf numFmtId="164" fontId="9" fillId="0" borderId="1" xfId="1" applyNumberFormat="1" applyFont="1" applyFill="1" applyBorder="1" applyAlignment="1">
      <alignment vertical="center" wrapText="1"/>
    </xf>
    <xf numFmtId="0" fontId="14" fillId="2" borderId="1" xfId="4" applyFont="1" applyFill="1" applyBorder="1" applyAlignment="1">
      <alignment vertical="center" wrapText="1"/>
    </xf>
    <xf numFmtId="0" fontId="15" fillId="5" borderId="1" xfId="4" applyFont="1" applyFill="1" applyBorder="1" applyAlignment="1">
      <alignment horizontal="center" vertical="center" wrapText="1"/>
    </xf>
    <xf numFmtId="9" fontId="15" fillId="2" borderId="1" xfId="4" applyNumberFormat="1" applyFont="1" applyFill="1" applyBorder="1" applyAlignment="1">
      <alignment horizontal="center" vertical="center"/>
    </xf>
    <xf numFmtId="49" fontId="14" fillId="2" borderId="1" xfId="4" applyNumberFormat="1" applyFont="1" applyFill="1" applyBorder="1" applyAlignment="1">
      <alignment vertical="center"/>
    </xf>
    <xf numFmtId="0" fontId="14" fillId="6" borderId="0" xfId="4" applyFont="1" applyFill="1" applyAlignment="1">
      <alignment horizontal="center" vertical="center"/>
    </xf>
    <xf numFmtId="0" fontId="17" fillId="0" borderId="0" xfId="4" applyFont="1" applyAlignment="1">
      <alignment horizontal="right" vertical="center"/>
    </xf>
    <xf numFmtId="0" fontId="9" fillId="6" borderId="0" xfId="4" applyFont="1" applyFill="1" applyAlignment="1">
      <alignment horizontal="center" vertical="center"/>
    </xf>
    <xf numFmtId="0" fontId="2" fillId="0" borderId="0" xfId="4" applyFont="1" applyAlignment="1">
      <alignment horizontal="right" vertical="center"/>
    </xf>
    <xf numFmtId="49" fontId="9" fillId="6" borderId="0" xfId="4" applyNumberFormat="1" applyFont="1" applyFill="1" applyAlignment="1">
      <alignment horizontal="left" vertical="center"/>
    </xf>
    <xf numFmtId="0" fontId="2" fillId="0" borderId="0" xfId="4" applyFont="1" applyAlignment="1">
      <alignment horizontal="center" vertical="center"/>
    </xf>
    <xf numFmtId="49" fontId="9" fillId="6" borderId="0" xfId="4" applyNumberFormat="1" applyFont="1" applyFill="1" applyAlignment="1">
      <alignment horizontal="right" vertical="center"/>
    </xf>
    <xf numFmtId="49" fontId="2" fillId="0" borderId="0" xfId="4" applyNumberFormat="1" applyFont="1" applyAlignment="1">
      <alignment horizontal="right" vertical="center"/>
    </xf>
    <xf numFmtId="0" fontId="18" fillId="0" borderId="0" xfId="0" applyFont="1"/>
    <xf numFmtId="0" fontId="19" fillId="0" borderId="0" xfId="0" applyFont="1"/>
    <xf numFmtId="49" fontId="18" fillId="0" borderId="0" xfId="0" applyNumberFormat="1" applyFont="1"/>
    <xf numFmtId="0" fontId="20" fillId="0" borderId="0" xfId="0" applyFont="1"/>
    <xf numFmtId="0" fontId="20" fillId="0" borderId="0" xfId="0" applyFont="1" applyAlignment="1">
      <alignment vertical="center"/>
    </xf>
    <xf numFmtId="0" fontId="20" fillId="3" borderId="2" xfId="0" applyFont="1" applyFill="1" applyBorder="1" applyAlignment="1">
      <alignment horizontal="center" vertical="center"/>
    </xf>
    <xf numFmtId="0" fontId="18" fillId="7" borderId="2" xfId="0" applyFont="1" applyFill="1" applyBorder="1" applyAlignment="1">
      <alignment horizontal="center" vertical="center"/>
    </xf>
    <xf numFmtId="0" fontId="18" fillId="0" borderId="0" xfId="0" applyFont="1" applyAlignment="1">
      <alignment vertical="center"/>
    </xf>
    <xf numFmtId="0" fontId="18" fillId="0" borderId="2" xfId="0" applyFont="1" applyBorder="1" applyAlignment="1">
      <alignment horizontal="center" vertical="center"/>
    </xf>
    <xf numFmtId="49" fontId="2" fillId="0" borderId="0" xfId="4" applyNumberFormat="1" applyFont="1" applyAlignment="1">
      <alignment vertical="center"/>
    </xf>
    <xf numFmtId="0" fontId="9" fillId="0" borderId="0" xfId="4" applyFont="1" applyAlignment="1">
      <alignment horizontal="center" vertical="center" wrapText="1"/>
    </xf>
    <xf numFmtId="0" fontId="9" fillId="0" borderId="0" xfId="4" applyFont="1" applyAlignment="1">
      <alignment vertical="center" wrapText="1"/>
    </xf>
    <xf numFmtId="0" fontId="23" fillId="0" borderId="1" xfId="3" applyFont="1" applyBorder="1" applyAlignment="1">
      <alignment horizontal="center" vertical="center"/>
    </xf>
    <xf numFmtId="0" fontId="8" fillId="0" borderId="0" xfId="0" applyFont="1" applyAlignment="1">
      <alignment horizontal="center" vertical="center"/>
    </xf>
    <xf numFmtId="0" fontId="24" fillId="0" borderId="0" xfId="0" applyFont="1" applyAlignment="1">
      <alignment vertical="center"/>
    </xf>
    <xf numFmtId="0" fontId="13" fillId="0" borderId="0" xfId="0" applyFont="1" applyAlignment="1">
      <alignment vertical="center"/>
    </xf>
    <xf numFmtId="0" fontId="11" fillId="0" borderId="0" xfId="0" applyFont="1" applyAlignment="1">
      <alignment horizontal="left" vertical="center"/>
    </xf>
    <xf numFmtId="0" fontId="11" fillId="0" borderId="0" xfId="0" applyFont="1" applyAlignment="1">
      <alignment horizontal="center" vertical="center" wrapText="1"/>
    </xf>
    <xf numFmtId="0" fontId="8" fillId="0" borderId="0" xfId="0" applyFont="1" applyAlignment="1">
      <alignment vertical="center" wrapText="1"/>
    </xf>
    <xf numFmtId="0" fontId="25" fillId="0" borderId="0" xfId="0" applyFont="1" applyAlignment="1">
      <alignment vertical="center" wrapText="1"/>
    </xf>
    <xf numFmtId="0" fontId="25" fillId="0" borderId="0" xfId="0" applyFont="1" applyAlignment="1">
      <alignment horizontal="center" vertical="center" wrapText="1"/>
    </xf>
    <xf numFmtId="0" fontId="14" fillId="5" borderId="1" xfId="4" applyFont="1" applyFill="1" applyBorder="1" applyAlignment="1">
      <alignment horizontal="center" vertical="center" wrapText="1"/>
    </xf>
    <xf numFmtId="9" fontId="14" fillId="5" borderId="1" xfId="4" applyNumberFormat="1" applyFont="1" applyFill="1" applyBorder="1" applyAlignment="1">
      <alignment horizontal="center" vertical="center" wrapText="1"/>
    </xf>
    <xf numFmtId="0" fontId="9" fillId="8" borderId="1" xfId="0" applyFont="1" applyFill="1" applyBorder="1" applyAlignment="1">
      <alignment vertical="center"/>
    </xf>
    <xf numFmtId="0" fontId="14" fillId="8" borderId="1" xfId="0" applyFont="1" applyFill="1" applyBorder="1" applyAlignment="1">
      <alignment vertical="center"/>
    </xf>
    <xf numFmtId="0" fontId="9" fillId="3" borderId="1" xfId="4" applyFont="1" applyFill="1" applyBorder="1" applyAlignment="1">
      <alignment horizontal="center" vertical="center"/>
    </xf>
    <xf numFmtId="9" fontId="14" fillId="3" borderId="1" xfId="4" applyNumberFormat="1" applyFont="1" applyFill="1" applyBorder="1" applyAlignment="1">
      <alignment vertical="center"/>
    </xf>
    <xf numFmtId="0" fontId="9" fillId="4" borderId="0" xfId="4" applyFont="1" applyFill="1" applyAlignment="1">
      <alignment vertical="center"/>
    </xf>
    <xf numFmtId="0" fontId="9" fillId="0" borderId="1" xfId="0" applyFont="1" applyBorder="1" applyAlignment="1">
      <alignment horizontal="center" vertical="center"/>
    </xf>
    <xf numFmtId="164" fontId="9" fillId="0" borderId="1" xfId="0" applyNumberFormat="1" applyFont="1" applyBorder="1" applyAlignment="1">
      <alignment vertical="center" wrapText="1"/>
    </xf>
    <xf numFmtId="9" fontId="9" fillId="0" borderId="1" xfId="2" applyFont="1" applyBorder="1" applyAlignment="1">
      <alignment horizontal="center" vertical="center" wrapText="1"/>
    </xf>
    <xf numFmtId="164" fontId="9" fillId="0" borderId="1" xfId="5" applyNumberFormat="1" applyFont="1" applyFill="1" applyBorder="1" applyAlignment="1">
      <alignment vertical="center" wrapText="1"/>
    </xf>
    <xf numFmtId="9" fontId="9" fillId="0" borderId="1" xfId="0" applyNumberFormat="1" applyFont="1" applyBorder="1" applyAlignment="1">
      <alignment horizontal="left" vertical="center" wrapText="1"/>
    </xf>
    <xf numFmtId="14" fontId="9" fillId="0" borderId="1" xfId="5" applyNumberFormat="1" applyFont="1" applyFill="1" applyBorder="1" applyAlignment="1">
      <alignment horizontal="center" vertical="center" wrapText="1"/>
    </xf>
    <xf numFmtId="9" fontId="9" fillId="0" borderId="1" xfId="0" applyNumberFormat="1" applyFont="1" applyBorder="1" applyAlignment="1">
      <alignment horizontal="center" vertical="center"/>
    </xf>
    <xf numFmtId="164" fontId="9" fillId="0" borderId="1" xfId="5" applyNumberFormat="1" applyFont="1" applyFill="1" applyBorder="1" applyAlignment="1">
      <alignment horizontal="center" vertical="center" wrapText="1"/>
    </xf>
    <xf numFmtId="9" fontId="9" fillId="0" borderId="1" xfId="2" applyFont="1" applyFill="1" applyBorder="1" applyAlignment="1">
      <alignment horizontal="center" vertical="center"/>
    </xf>
    <xf numFmtId="165" fontId="9" fillId="0" borderId="1" xfId="2" applyNumberFormat="1" applyFont="1" applyFill="1" applyBorder="1" applyAlignment="1">
      <alignment horizontal="center" vertical="center" wrapText="1"/>
    </xf>
    <xf numFmtId="9" fontId="9" fillId="0" borderId="1" xfId="2" applyFont="1" applyBorder="1" applyAlignment="1">
      <alignment horizontal="center" vertical="center"/>
    </xf>
    <xf numFmtId="166" fontId="9" fillId="0" borderId="1" xfId="4" applyNumberFormat="1" applyFont="1" applyBorder="1" applyAlignment="1">
      <alignment horizontal="center" vertical="center"/>
    </xf>
    <xf numFmtId="43" fontId="9" fillId="0" borderId="1" xfId="5" applyFont="1" applyFill="1" applyBorder="1" applyAlignment="1">
      <alignment horizontal="center" vertical="center" wrapText="1"/>
    </xf>
    <xf numFmtId="2" fontId="9" fillId="0" borderId="1" xfId="4" applyNumberFormat="1" applyFont="1" applyBorder="1" applyAlignment="1">
      <alignment horizontal="center" vertical="center"/>
    </xf>
    <xf numFmtId="1" fontId="9" fillId="0" borderId="1" xfId="4" quotePrefix="1" applyNumberFormat="1" applyFont="1" applyBorder="1" applyAlignment="1">
      <alignment horizontal="center" vertical="center"/>
    </xf>
    <xf numFmtId="164" fontId="9" fillId="0" borderId="1" xfId="5" quotePrefix="1" applyNumberFormat="1" applyFont="1" applyFill="1" applyBorder="1" applyAlignment="1">
      <alignment horizontal="center" vertical="center" wrapText="1"/>
    </xf>
    <xf numFmtId="9" fontId="9" fillId="0" borderId="1" xfId="0" applyNumberFormat="1" applyFont="1" applyBorder="1" applyAlignment="1">
      <alignment vertical="center" wrapText="1"/>
    </xf>
    <xf numFmtId="1" fontId="9" fillId="0" borderId="1" xfId="4" applyNumberFormat="1" applyFont="1" applyBorder="1" applyAlignment="1">
      <alignment horizontal="center" vertical="center"/>
    </xf>
    <xf numFmtId="14" fontId="9" fillId="0" borderId="1" xfId="4" applyNumberFormat="1" applyFont="1" applyBorder="1" applyAlignment="1">
      <alignment horizontal="center" vertical="center"/>
    </xf>
    <xf numFmtId="9" fontId="9" fillId="0" borderId="1" xfId="0" applyNumberFormat="1" applyFont="1" applyBorder="1" applyAlignment="1">
      <alignment horizontal="center" vertical="center" wrapText="1"/>
    </xf>
    <xf numFmtId="0" fontId="14" fillId="5" borderId="1" xfId="4" applyFont="1" applyFill="1" applyBorder="1" applyAlignment="1">
      <alignment vertical="center" wrapText="1"/>
    </xf>
    <xf numFmtId="0" fontId="15" fillId="5" borderId="1" xfId="4" applyFont="1" applyFill="1" applyBorder="1" applyAlignment="1">
      <alignment horizontal="center" vertical="center"/>
    </xf>
    <xf numFmtId="0" fontId="14" fillId="5" borderId="1" xfId="4" applyFont="1" applyFill="1" applyBorder="1" applyAlignment="1">
      <alignment vertical="center"/>
    </xf>
    <xf numFmtId="0" fontId="14" fillId="5" borderId="1" xfId="4" applyFont="1" applyFill="1" applyBorder="1" applyAlignment="1">
      <alignment horizontal="center" vertical="center"/>
    </xf>
    <xf numFmtId="9" fontId="14" fillId="5" borderId="1" xfId="4" applyNumberFormat="1" applyFont="1" applyFill="1" applyBorder="1" applyAlignment="1">
      <alignment vertical="center"/>
    </xf>
    <xf numFmtId="0" fontId="14" fillId="0" borderId="0" xfId="4" applyFont="1" applyAlignment="1">
      <alignment vertical="center"/>
    </xf>
    <xf numFmtId="0" fontId="9" fillId="6" borderId="0" xfId="4" applyFont="1" applyFill="1" applyAlignment="1">
      <alignment vertical="center"/>
    </xf>
    <xf numFmtId="9" fontId="9" fillId="6" borderId="0" xfId="2" applyFont="1" applyFill="1" applyAlignment="1">
      <alignment horizontal="center" vertical="center"/>
    </xf>
    <xf numFmtId="9" fontId="14" fillId="6" borderId="0" xfId="2" applyFont="1" applyFill="1" applyAlignment="1">
      <alignment vertical="center"/>
    </xf>
    <xf numFmtId="0" fontId="14" fillId="6" borderId="0" xfId="4" applyFont="1" applyFill="1" applyAlignment="1">
      <alignment vertical="center"/>
    </xf>
    <xf numFmtId="0" fontId="16" fillId="6" borderId="0" xfId="4" applyFont="1" applyFill="1" applyAlignment="1">
      <alignment horizontal="center" vertical="center"/>
    </xf>
    <xf numFmtId="0" fontId="9" fillId="6" borderId="0" xfId="4" applyFont="1" applyFill="1" applyAlignment="1">
      <alignment horizontal="left" vertical="center"/>
    </xf>
    <xf numFmtId="0" fontId="9" fillId="0" borderId="0" xfId="4" applyFont="1" applyAlignment="1">
      <alignment horizontal="center" vertical="center"/>
    </xf>
    <xf numFmtId="9" fontId="9" fillId="6" borderId="0" xfId="4" applyNumberFormat="1" applyFont="1" applyFill="1" applyAlignment="1">
      <alignment horizontal="center" vertical="center"/>
    </xf>
    <xf numFmtId="9" fontId="14" fillId="3" borderId="1" xfId="4" applyNumberFormat="1" applyFont="1" applyFill="1" applyBorder="1" applyAlignment="1">
      <alignment horizontal="center" vertical="center"/>
    </xf>
    <xf numFmtId="9" fontId="14" fillId="3" borderId="1" xfId="2" applyFont="1" applyFill="1" applyBorder="1" applyAlignment="1">
      <alignment horizontal="center" vertical="center"/>
    </xf>
    <xf numFmtId="49" fontId="9" fillId="0" borderId="1" xfId="2" applyNumberFormat="1" applyFont="1" applyFill="1" applyBorder="1" applyAlignment="1">
      <alignment horizontal="left" vertical="center" wrapText="1"/>
    </xf>
    <xf numFmtId="9" fontId="14" fillId="9" borderId="1" xfId="4" applyNumberFormat="1" applyFont="1" applyFill="1" applyBorder="1" applyAlignment="1">
      <alignment horizontal="center" vertical="center"/>
    </xf>
    <xf numFmtId="1" fontId="9" fillId="0" borderId="1" xfId="2" applyNumberFormat="1" applyFont="1" applyBorder="1" applyAlignment="1">
      <alignment horizontal="center" vertical="center"/>
    </xf>
    <xf numFmtId="0" fontId="21" fillId="0" borderId="3" xfId="0" applyFont="1" applyBorder="1" applyAlignment="1">
      <alignment horizontal="left" vertical="center" wrapText="1"/>
    </xf>
    <xf numFmtId="0" fontId="21" fillId="0" borderId="4" xfId="0" applyFont="1" applyBorder="1" applyAlignment="1">
      <alignment horizontal="left" vertical="center" wrapText="1"/>
    </xf>
    <xf numFmtId="0" fontId="21" fillId="0" borderId="5" xfId="0" applyFont="1" applyBorder="1" applyAlignment="1">
      <alignment horizontal="left" vertical="center" wrapText="1"/>
    </xf>
    <xf numFmtId="0" fontId="21" fillId="0" borderId="2" xfId="0" applyFont="1" applyBorder="1" applyAlignment="1">
      <alignment horizontal="left" vertical="center" wrapText="1"/>
    </xf>
    <xf numFmtId="0" fontId="21" fillId="7" borderId="2" xfId="0" applyFont="1" applyFill="1" applyBorder="1" applyAlignment="1">
      <alignment horizontal="left" vertical="center" wrapText="1"/>
    </xf>
    <xf numFmtId="0" fontId="20" fillId="3" borderId="3" xfId="0" applyFont="1" applyFill="1" applyBorder="1" applyAlignment="1">
      <alignment horizontal="left" vertical="center"/>
    </xf>
    <xf numFmtId="0" fontId="20" fillId="3" borderId="4" xfId="0" applyFont="1" applyFill="1" applyBorder="1" applyAlignment="1">
      <alignment horizontal="left" vertical="center"/>
    </xf>
    <xf numFmtId="0" fontId="20" fillId="3" borderId="5" xfId="0" applyFont="1" applyFill="1" applyBorder="1" applyAlignment="1">
      <alignment horizontal="left" vertical="center"/>
    </xf>
    <xf numFmtId="0" fontId="21" fillId="7" borderId="3" xfId="0" applyFont="1" applyFill="1" applyBorder="1" applyAlignment="1">
      <alignment horizontal="left" vertical="center"/>
    </xf>
    <xf numFmtId="0" fontId="21" fillId="7" borderId="4" xfId="0" applyFont="1" applyFill="1" applyBorder="1" applyAlignment="1">
      <alignment horizontal="left" vertical="center"/>
    </xf>
    <xf numFmtId="0" fontId="21" fillId="7" borderId="5" xfId="0" applyFont="1" applyFill="1" applyBorder="1" applyAlignment="1">
      <alignment horizontal="left" vertical="center"/>
    </xf>
    <xf numFmtId="0" fontId="21" fillId="0" borderId="3" xfId="0" applyFont="1" applyBorder="1" applyAlignment="1">
      <alignment horizontal="left" vertical="center"/>
    </xf>
    <xf numFmtId="0" fontId="21" fillId="0" borderId="4" xfId="0" applyFont="1" applyBorder="1" applyAlignment="1">
      <alignment horizontal="left" vertical="center"/>
    </xf>
    <xf numFmtId="0" fontId="21" fillId="0" borderId="5" xfId="0" applyFont="1" applyBorder="1" applyAlignment="1">
      <alignment horizontal="left" vertical="center"/>
    </xf>
    <xf numFmtId="0" fontId="21" fillId="7" borderId="3" xfId="0" applyFont="1" applyFill="1" applyBorder="1" applyAlignment="1">
      <alignment horizontal="left" vertical="center" wrapText="1"/>
    </xf>
    <xf numFmtId="0" fontId="21" fillId="7" borderId="4" xfId="0" applyFont="1" applyFill="1" applyBorder="1" applyAlignment="1">
      <alignment horizontal="left" vertical="center" wrapText="1"/>
    </xf>
    <xf numFmtId="0" fontId="21" fillId="7" borderId="5" xfId="0" applyFont="1" applyFill="1" applyBorder="1" applyAlignment="1">
      <alignment horizontal="left" vertical="center" wrapText="1"/>
    </xf>
    <xf numFmtId="0" fontId="22" fillId="3" borderId="3" xfId="0" applyFont="1" applyFill="1" applyBorder="1" applyAlignment="1">
      <alignment horizontal="left" vertical="center"/>
    </xf>
    <xf numFmtId="0" fontId="22" fillId="3" borderId="4" xfId="0" applyFont="1" applyFill="1" applyBorder="1" applyAlignment="1">
      <alignment horizontal="left" vertical="center"/>
    </xf>
    <xf numFmtId="0" fontId="22" fillId="3" borderId="5" xfId="0" applyFont="1" applyFill="1" applyBorder="1" applyAlignment="1">
      <alignment horizontal="left" vertical="center"/>
    </xf>
    <xf numFmtId="0" fontId="9" fillId="6" borderId="0" xfId="4" applyFont="1" applyFill="1" applyAlignment="1">
      <alignment horizontal="center" vertical="center"/>
    </xf>
    <xf numFmtId="0" fontId="13" fillId="0" borderId="0" xfId="0" applyFont="1" applyAlignment="1">
      <alignment horizontal="left" vertical="center" wrapText="1"/>
    </xf>
    <xf numFmtId="0" fontId="14" fillId="6" borderId="0" xfId="4" applyFont="1" applyFill="1" applyAlignment="1">
      <alignment horizontal="center" vertical="center"/>
    </xf>
    <xf numFmtId="0" fontId="7" fillId="0" borderId="6" xfId="0" applyFont="1" applyBorder="1" applyAlignment="1">
      <alignment horizontal="left" vertical="center"/>
    </xf>
    <xf numFmtId="0" fontId="7" fillId="0" borderId="0" xfId="0" applyFont="1" applyAlignment="1">
      <alignment horizontal="left" vertical="center"/>
    </xf>
    <xf numFmtId="0" fontId="8" fillId="0" borderId="0" xfId="0" applyFont="1" applyAlignment="1">
      <alignment horizontal="left" vertical="center" wrapText="1"/>
    </xf>
  </cellXfs>
  <cellStyles count="6">
    <cellStyle name="Comma" xfId="1" builtinId="3"/>
    <cellStyle name="Comma 3" xfId="5"/>
    <cellStyle name="Hyperlink" xfId="3" builtinId="8"/>
    <cellStyle name="Normal" xfId="0" builtinId="0"/>
    <cellStyle name="Normal 2 3 3" xfId="4"/>
    <cellStyle name="Percent" xfId="2" builtinId="5"/>
  </cellStyles>
  <dxfs count="6">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_rels/drawing2.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4</xdr:col>
      <xdr:colOff>3873500</xdr:colOff>
      <xdr:row>0</xdr:row>
      <xdr:rowOff>25400</xdr:rowOff>
    </xdr:from>
    <xdr:to>
      <xdr:col>6</xdr:col>
      <xdr:colOff>19788</xdr:colOff>
      <xdr:row>2</xdr:row>
      <xdr:rowOff>167640</xdr:rowOff>
    </xdr:to>
    <xdr:pic>
      <xdr:nvPicPr>
        <xdr:cNvPr id="2" name="Picture 1">
          <a:extLst>
            <a:ext uri="{FF2B5EF4-FFF2-40B4-BE49-F238E27FC236}">
              <a16:creationId xmlns:a16="http://schemas.microsoft.com/office/drawing/2014/main" xmlns="" id="{66645126-6F9A-4245-9151-D52D453E02AE}"/>
            </a:ext>
          </a:extLst>
        </xdr:cNvPr>
        <xdr:cNvPicPr>
          <a:picLocks noChangeAspect="1"/>
        </xdr:cNvPicPr>
      </xdr:nvPicPr>
      <xdr:blipFill>
        <a:blip xmlns:r="http://schemas.openxmlformats.org/officeDocument/2006/relationships" r:embed="rId1"/>
        <a:stretch>
          <a:fillRect/>
        </a:stretch>
      </xdr:blipFill>
      <xdr:spPr>
        <a:xfrm>
          <a:off x="9093200" y="25400"/>
          <a:ext cx="718288" cy="65024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11</xdr:col>
      <xdr:colOff>310745</xdr:colOff>
      <xdr:row>0</xdr:row>
      <xdr:rowOff>67554</xdr:rowOff>
    </xdr:from>
    <xdr:to>
      <xdr:col>12</xdr:col>
      <xdr:colOff>204884</xdr:colOff>
      <xdr:row>3</xdr:row>
      <xdr:rowOff>42262</xdr:rowOff>
    </xdr:to>
    <xdr:pic>
      <xdr:nvPicPr>
        <xdr:cNvPr id="2" name="Picture 1">
          <a:extLst>
            <a:ext uri="{FF2B5EF4-FFF2-40B4-BE49-F238E27FC236}">
              <a16:creationId xmlns:a16="http://schemas.microsoft.com/office/drawing/2014/main" xmlns="" id="{79D55810-C2DA-2A47-86DB-2CD491DC7BCC}"/>
            </a:ext>
          </a:extLst>
        </xdr:cNvPr>
        <xdr:cNvPicPr>
          <a:picLocks noChangeAspect="1"/>
        </xdr:cNvPicPr>
      </xdr:nvPicPr>
      <xdr:blipFill>
        <a:blip xmlns:r="http://schemas.openxmlformats.org/officeDocument/2006/relationships" r:embed="rId1"/>
        <a:stretch>
          <a:fillRect/>
        </a:stretch>
      </xdr:blipFill>
      <xdr:spPr>
        <a:xfrm>
          <a:off x="14344245" y="67554"/>
          <a:ext cx="719639" cy="64780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6"/>
  <sheetViews>
    <sheetView showGridLines="0" topLeftCell="C13" zoomScaleNormal="100" zoomScaleSheetLayoutView="120" workbookViewId="0">
      <selection activeCell="E33" sqref="E33"/>
    </sheetView>
  </sheetViews>
  <sheetFormatPr defaultColWidth="8.875" defaultRowHeight="12.75" x14ac:dyDescent="0.25"/>
  <cols>
    <col min="1" max="1" width="1.125" style="1" customWidth="1"/>
    <col min="2" max="2" width="7.125" style="1" bestFit="1" customWidth="1"/>
    <col min="3" max="3" width="51.375" style="1" customWidth="1"/>
    <col min="4" max="4" width="8.875" style="41" customWidth="1"/>
    <col min="5" max="5" width="51.375" style="53" customWidth="1"/>
    <col min="6" max="6" width="8.625" style="41" customWidth="1"/>
    <col min="7" max="212" width="8.875" style="1"/>
    <col min="213" max="213" width="5" style="1" customWidth="1"/>
    <col min="214" max="214" width="33.375" style="1" customWidth="1"/>
    <col min="215" max="215" width="6.5" style="1" customWidth="1"/>
    <col min="216" max="216" width="29.5" style="1" customWidth="1"/>
    <col min="217" max="217" width="23.625" style="1" customWidth="1"/>
    <col min="218" max="218" width="8" style="1" customWidth="1"/>
    <col min="219" max="219" width="9.125" style="1" customWidth="1"/>
    <col min="220" max="220" width="13.875" style="1" customWidth="1"/>
    <col min="221" max="221" width="13.5" style="1" customWidth="1"/>
    <col min="222" max="468" width="8.875" style="1"/>
    <col min="469" max="469" width="5" style="1" customWidth="1"/>
    <col min="470" max="470" width="33.375" style="1" customWidth="1"/>
    <col min="471" max="471" width="6.5" style="1" customWidth="1"/>
    <col min="472" max="472" width="29.5" style="1" customWidth="1"/>
    <col min="473" max="473" width="23.625" style="1" customWidth="1"/>
    <col min="474" max="474" width="8" style="1" customWidth="1"/>
    <col min="475" max="475" width="9.125" style="1" customWidth="1"/>
    <col min="476" max="476" width="13.875" style="1" customWidth="1"/>
    <col min="477" max="477" width="13.5" style="1" customWidth="1"/>
    <col min="478" max="724" width="8.875" style="1"/>
    <col min="725" max="725" width="5" style="1" customWidth="1"/>
    <col min="726" max="726" width="33.375" style="1" customWidth="1"/>
    <col min="727" max="727" width="6.5" style="1" customWidth="1"/>
    <col min="728" max="728" width="29.5" style="1" customWidth="1"/>
    <col min="729" max="729" width="23.625" style="1" customWidth="1"/>
    <col min="730" max="730" width="8" style="1" customWidth="1"/>
    <col min="731" max="731" width="9.125" style="1" customWidth="1"/>
    <col min="732" max="732" width="13.875" style="1" customWidth="1"/>
    <col min="733" max="733" width="13.5" style="1" customWidth="1"/>
    <col min="734" max="980" width="8.875" style="1"/>
    <col min="981" max="981" width="5" style="1" customWidth="1"/>
    <col min="982" max="982" width="33.375" style="1" customWidth="1"/>
    <col min="983" max="983" width="6.5" style="1" customWidth="1"/>
    <col min="984" max="984" width="29.5" style="1" customWidth="1"/>
    <col min="985" max="985" width="23.625" style="1" customWidth="1"/>
    <col min="986" max="986" width="8" style="1" customWidth="1"/>
    <col min="987" max="987" width="9.125" style="1" customWidth="1"/>
    <col min="988" max="988" width="13.875" style="1" customWidth="1"/>
    <col min="989" max="989" width="13.5" style="1" customWidth="1"/>
    <col min="990" max="1236" width="8.875" style="1"/>
    <col min="1237" max="1237" width="5" style="1" customWidth="1"/>
    <col min="1238" max="1238" width="33.375" style="1" customWidth="1"/>
    <col min="1239" max="1239" width="6.5" style="1" customWidth="1"/>
    <col min="1240" max="1240" width="29.5" style="1" customWidth="1"/>
    <col min="1241" max="1241" width="23.625" style="1" customWidth="1"/>
    <col min="1242" max="1242" width="8" style="1" customWidth="1"/>
    <col min="1243" max="1243" width="9.125" style="1" customWidth="1"/>
    <col min="1244" max="1244" width="13.875" style="1" customWidth="1"/>
    <col min="1245" max="1245" width="13.5" style="1" customWidth="1"/>
    <col min="1246" max="1492" width="8.875" style="1"/>
    <col min="1493" max="1493" width="5" style="1" customWidth="1"/>
    <col min="1494" max="1494" width="33.375" style="1" customWidth="1"/>
    <col min="1495" max="1495" width="6.5" style="1" customWidth="1"/>
    <col min="1496" max="1496" width="29.5" style="1" customWidth="1"/>
    <col min="1497" max="1497" width="23.625" style="1" customWidth="1"/>
    <col min="1498" max="1498" width="8" style="1" customWidth="1"/>
    <col min="1499" max="1499" width="9.125" style="1" customWidth="1"/>
    <col min="1500" max="1500" width="13.875" style="1" customWidth="1"/>
    <col min="1501" max="1501" width="13.5" style="1" customWidth="1"/>
    <col min="1502" max="1748" width="8.875" style="1"/>
    <col min="1749" max="1749" width="5" style="1" customWidth="1"/>
    <col min="1750" max="1750" width="33.375" style="1" customWidth="1"/>
    <col min="1751" max="1751" width="6.5" style="1" customWidth="1"/>
    <col min="1752" max="1752" width="29.5" style="1" customWidth="1"/>
    <col min="1753" max="1753" width="23.625" style="1" customWidth="1"/>
    <col min="1754" max="1754" width="8" style="1" customWidth="1"/>
    <col min="1755" max="1755" width="9.125" style="1" customWidth="1"/>
    <col min="1756" max="1756" width="13.875" style="1" customWidth="1"/>
    <col min="1757" max="1757" width="13.5" style="1" customWidth="1"/>
    <col min="1758" max="2004" width="8.875" style="1"/>
    <col min="2005" max="2005" width="5" style="1" customWidth="1"/>
    <col min="2006" max="2006" width="33.375" style="1" customWidth="1"/>
    <col min="2007" max="2007" width="6.5" style="1" customWidth="1"/>
    <col min="2008" max="2008" width="29.5" style="1" customWidth="1"/>
    <col min="2009" max="2009" width="23.625" style="1" customWidth="1"/>
    <col min="2010" max="2010" width="8" style="1" customWidth="1"/>
    <col min="2011" max="2011" width="9.125" style="1" customWidth="1"/>
    <col min="2012" max="2012" width="13.875" style="1" customWidth="1"/>
    <col min="2013" max="2013" width="13.5" style="1" customWidth="1"/>
    <col min="2014" max="2260" width="8.875" style="1"/>
    <col min="2261" max="2261" width="5" style="1" customWidth="1"/>
    <col min="2262" max="2262" width="33.375" style="1" customWidth="1"/>
    <col min="2263" max="2263" width="6.5" style="1" customWidth="1"/>
    <col min="2264" max="2264" width="29.5" style="1" customWidth="1"/>
    <col min="2265" max="2265" width="23.625" style="1" customWidth="1"/>
    <col min="2266" max="2266" width="8" style="1" customWidth="1"/>
    <col min="2267" max="2267" width="9.125" style="1" customWidth="1"/>
    <col min="2268" max="2268" width="13.875" style="1" customWidth="1"/>
    <col min="2269" max="2269" width="13.5" style="1" customWidth="1"/>
    <col min="2270" max="2516" width="8.875" style="1"/>
    <col min="2517" max="2517" width="5" style="1" customWidth="1"/>
    <col min="2518" max="2518" width="33.375" style="1" customWidth="1"/>
    <col min="2519" max="2519" width="6.5" style="1" customWidth="1"/>
    <col min="2520" max="2520" width="29.5" style="1" customWidth="1"/>
    <col min="2521" max="2521" width="23.625" style="1" customWidth="1"/>
    <col min="2522" max="2522" width="8" style="1" customWidth="1"/>
    <col min="2523" max="2523" width="9.125" style="1" customWidth="1"/>
    <col min="2524" max="2524" width="13.875" style="1" customWidth="1"/>
    <col min="2525" max="2525" width="13.5" style="1" customWidth="1"/>
    <col min="2526" max="2772" width="8.875" style="1"/>
    <col min="2773" max="2773" width="5" style="1" customWidth="1"/>
    <col min="2774" max="2774" width="33.375" style="1" customWidth="1"/>
    <col min="2775" max="2775" width="6.5" style="1" customWidth="1"/>
    <col min="2776" max="2776" width="29.5" style="1" customWidth="1"/>
    <col min="2777" max="2777" width="23.625" style="1" customWidth="1"/>
    <col min="2778" max="2778" width="8" style="1" customWidth="1"/>
    <col min="2779" max="2779" width="9.125" style="1" customWidth="1"/>
    <col min="2780" max="2780" width="13.875" style="1" customWidth="1"/>
    <col min="2781" max="2781" width="13.5" style="1" customWidth="1"/>
    <col min="2782" max="3028" width="8.875" style="1"/>
    <col min="3029" max="3029" width="5" style="1" customWidth="1"/>
    <col min="3030" max="3030" width="33.375" style="1" customWidth="1"/>
    <col min="3031" max="3031" width="6.5" style="1" customWidth="1"/>
    <col min="3032" max="3032" width="29.5" style="1" customWidth="1"/>
    <col min="3033" max="3033" width="23.625" style="1" customWidth="1"/>
    <col min="3034" max="3034" width="8" style="1" customWidth="1"/>
    <col min="3035" max="3035" width="9.125" style="1" customWidth="1"/>
    <col min="3036" max="3036" width="13.875" style="1" customWidth="1"/>
    <col min="3037" max="3037" width="13.5" style="1" customWidth="1"/>
    <col min="3038" max="3284" width="8.875" style="1"/>
    <col min="3285" max="3285" width="5" style="1" customWidth="1"/>
    <col min="3286" max="3286" width="33.375" style="1" customWidth="1"/>
    <col min="3287" max="3287" width="6.5" style="1" customWidth="1"/>
    <col min="3288" max="3288" width="29.5" style="1" customWidth="1"/>
    <col min="3289" max="3289" width="23.625" style="1" customWidth="1"/>
    <col min="3290" max="3290" width="8" style="1" customWidth="1"/>
    <col min="3291" max="3291" width="9.125" style="1" customWidth="1"/>
    <col min="3292" max="3292" width="13.875" style="1" customWidth="1"/>
    <col min="3293" max="3293" width="13.5" style="1" customWidth="1"/>
    <col min="3294" max="3540" width="8.875" style="1"/>
    <col min="3541" max="3541" width="5" style="1" customWidth="1"/>
    <col min="3542" max="3542" width="33.375" style="1" customWidth="1"/>
    <col min="3543" max="3543" width="6.5" style="1" customWidth="1"/>
    <col min="3544" max="3544" width="29.5" style="1" customWidth="1"/>
    <col min="3545" max="3545" width="23.625" style="1" customWidth="1"/>
    <col min="3546" max="3546" width="8" style="1" customWidth="1"/>
    <col min="3547" max="3547" width="9.125" style="1" customWidth="1"/>
    <col min="3548" max="3548" width="13.875" style="1" customWidth="1"/>
    <col min="3549" max="3549" width="13.5" style="1" customWidth="1"/>
    <col min="3550" max="3796" width="8.875" style="1"/>
    <col min="3797" max="3797" width="5" style="1" customWidth="1"/>
    <col min="3798" max="3798" width="33.375" style="1" customWidth="1"/>
    <col min="3799" max="3799" width="6.5" style="1" customWidth="1"/>
    <col min="3800" max="3800" width="29.5" style="1" customWidth="1"/>
    <col min="3801" max="3801" width="23.625" style="1" customWidth="1"/>
    <col min="3802" max="3802" width="8" style="1" customWidth="1"/>
    <col min="3803" max="3803" width="9.125" style="1" customWidth="1"/>
    <col min="3804" max="3804" width="13.875" style="1" customWidth="1"/>
    <col min="3805" max="3805" width="13.5" style="1" customWidth="1"/>
    <col min="3806" max="4052" width="8.875" style="1"/>
    <col min="4053" max="4053" width="5" style="1" customWidth="1"/>
    <col min="4054" max="4054" width="33.375" style="1" customWidth="1"/>
    <col min="4055" max="4055" width="6.5" style="1" customWidth="1"/>
    <col min="4056" max="4056" width="29.5" style="1" customWidth="1"/>
    <col min="4057" max="4057" width="23.625" style="1" customWidth="1"/>
    <col min="4058" max="4058" width="8" style="1" customWidth="1"/>
    <col min="4059" max="4059" width="9.125" style="1" customWidth="1"/>
    <col min="4060" max="4060" width="13.875" style="1" customWidth="1"/>
    <col min="4061" max="4061" width="13.5" style="1" customWidth="1"/>
    <col min="4062" max="4308" width="8.875" style="1"/>
    <col min="4309" max="4309" width="5" style="1" customWidth="1"/>
    <col min="4310" max="4310" width="33.375" style="1" customWidth="1"/>
    <col min="4311" max="4311" width="6.5" style="1" customWidth="1"/>
    <col min="4312" max="4312" width="29.5" style="1" customWidth="1"/>
    <col min="4313" max="4313" width="23.625" style="1" customWidth="1"/>
    <col min="4314" max="4314" width="8" style="1" customWidth="1"/>
    <col min="4315" max="4315" width="9.125" style="1" customWidth="1"/>
    <col min="4316" max="4316" width="13.875" style="1" customWidth="1"/>
    <col min="4317" max="4317" width="13.5" style="1" customWidth="1"/>
    <col min="4318" max="4564" width="8.875" style="1"/>
    <col min="4565" max="4565" width="5" style="1" customWidth="1"/>
    <col min="4566" max="4566" width="33.375" style="1" customWidth="1"/>
    <col min="4567" max="4567" width="6.5" style="1" customWidth="1"/>
    <col min="4568" max="4568" width="29.5" style="1" customWidth="1"/>
    <col min="4569" max="4569" width="23.625" style="1" customWidth="1"/>
    <col min="4570" max="4570" width="8" style="1" customWidth="1"/>
    <col min="4571" max="4571" width="9.125" style="1" customWidth="1"/>
    <col min="4572" max="4572" width="13.875" style="1" customWidth="1"/>
    <col min="4573" max="4573" width="13.5" style="1" customWidth="1"/>
    <col min="4574" max="4820" width="8.875" style="1"/>
    <col min="4821" max="4821" width="5" style="1" customWidth="1"/>
    <col min="4822" max="4822" width="33.375" style="1" customWidth="1"/>
    <col min="4823" max="4823" width="6.5" style="1" customWidth="1"/>
    <col min="4824" max="4824" width="29.5" style="1" customWidth="1"/>
    <col min="4825" max="4825" width="23.625" style="1" customWidth="1"/>
    <col min="4826" max="4826" width="8" style="1" customWidth="1"/>
    <col min="4827" max="4827" width="9.125" style="1" customWidth="1"/>
    <col min="4828" max="4828" width="13.875" style="1" customWidth="1"/>
    <col min="4829" max="4829" width="13.5" style="1" customWidth="1"/>
    <col min="4830" max="5076" width="8.875" style="1"/>
    <col min="5077" max="5077" width="5" style="1" customWidth="1"/>
    <col min="5078" max="5078" width="33.375" style="1" customWidth="1"/>
    <col min="5079" max="5079" width="6.5" style="1" customWidth="1"/>
    <col min="5080" max="5080" width="29.5" style="1" customWidth="1"/>
    <col min="5081" max="5081" width="23.625" style="1" customWidth="1"/>
    <col min="5082" max="5082" width="8" style="1" customWidth="1"/>
    <col min="5083" max="5083" width="9.125" style="1" customWidth="1"/>
    <col min="5084" max="5084" width="13.875" style="1" customWidth="1"/>
    <col min="5085" max="5085" width="13.5" style="1" customWidth="1"/>
    <col min="5086" max="5332" width="8.875" style="1"/>
    <col min="5333" max="5333" width="5" style="1" customWidth="1"/>
    <col min="5334" max="5334" width="33.375" style="1" customWidth="1"/>
    <col min="5335" max="5335" width="6.5" style="1" customWidth="1"/>
    <col min="5336" max="5336" width="29.5" style="1" customWidth="1"/>
    <col min="5337" max="5337" width="23.625" style="1" customWidth="1"/>
    <col min="5338" max="5338" width="8" style="1" customWidth="1"/>
    <col min="5339" max="5339" width="9.125" style="1" customWidth="1"/>
    <col min="5340" max="5340" width="13.875" style="1" customWidth="1"/>
    <col min="5341" max="5341" width="13.5" style="1" customWidth="1"/>
    <col min="5342" max="5588" width="8.875" style="1"/>
    <col min="5589" max="5589" width="5" style="1" customWidth="1"/>
    <col min="5590" max="5590" width="33.375" style="1" customWidth="1"/>
    <col min="5591" max="5591" width="6.5" style="1" customWidth="1"/>
    <col min="5592" max="5592" width="29.5" style="1" customWidth="1"/>
    <col min="5593" max="5593" width="23.625" style="1" customWidth="1"/>
    <col min="5594" max="5594" width="8" style="1" customWidth="1"/>
    <col min="5595" max="5595" width="9.125" style="1" customWidth="1"/>
    <col min="5596" max="5596" width="13.875" style="1" customWidth="1"/>
    <col min="5597" max="5597" width="13.5" style="1" customWidth="1"/>
    <col min="5598" max="5844" width="8.875" style="1"/>
    <col min="5845" max="5845" width="5" style="1" customWidth="1"/>
    <col min="5846" max="5846" width="33.375" style="1" customWidth="1"/>
    <col min="5847" max="5847" width="6.5" style="1" customWidth="1"/>
    <col min="5848" max="5848" width="29.5" style="1" customWidth="1"/>
    <col min="5849" max="5849" width="23.625" style="1" customWidth="1"/>
    <col min="5850" max="5850" width="8" style="1" customWidth="1"/>
    <col min="5851" max="5851" width="9.125" style="1" customWidth="1"/>
    <col min="5852" max="5852" width="13.875" style="1" customWidth="1"/>
    <col min="5853" max="5853" width="13.5" style="1" customWidth="1"/>
    <col min="5854" max="6100" width="8.875" style="1"/>
    <col min="6101" max="6101" width="5" style="1" customWidth="1"/>
    <col min="6102" max="6102" width="33.375" style="1" customWidth="1"/>
    <col min="6103" max="6103" width="6.5" style="1" customWidth="1"/>
    <col min="6104" max="6104" width="29.5" style="1" customWidth="1"/>
    <col min="6105" max="6105" width="23.625" style="1" customWidth="1"/>
    <col min="6106" max="6106" width="8" style="1" customWidth="1"/>
    <col min="6107" max="6107" width="9.125" style="1" customWidth="1"/>
    <col min="6108" max="6108" width="13.875" style="1" customWidth="1"/>
    <col min="6109" max="6109" width="13.5" style="1" customWidth="1"/>
    <col min="6110" max="6356" width="8.875" style="1"/>
    <col min="6357" max="6357" width="5" style="1" customWidth="1"/>
    <col min="6358" max="6358" width="33.375" style="1" customWidth="1"/>
    <col min="6359" max="6359" width="6.5" style="1" customWidth="1"/>
    <col min="6360" max="6360" width="29.5" style="1" customWidth="1"/>
    <col min="6361" max="6361" width="23.625" style="1" customWidth="1"/>
    <col min="6362" max="6362" width="8" style="1" customWidth="1"/>
    <col min="6363" max="6363" width="9.125" style="1" customWidth="1"/>
    <col min="6364" max="6364" width="13.875" style="1" customWidth="1"/>
    <col min="6365" max="6365" width="13.5" style="1" customWidth="1"/>
    <col min="6366" max="6612" width="8.875" style="1"/>
    <col min="6613" max="6613" width="5" style="1" customWidth="1"/>
    <col min="6614" max="6614" width="33.375" style="1" customWidth="1"/>
    <col min="6615" max="6615" width="6.5" style="1" customWidth="1"/>
    <col min="6616" max="6616" width="29.5" style="1" customWidth="1"/>
    <col min="6617" max="6617" width="23.625" style="1" customWidth="1"/>
    <col min="6618" max="6618" width="8" style="1" customWidth="1"/>
    <col min="6619" max="6619" width="9.125" style="1" customWidth="1"/>
    <col min="6620" max="6620" width="13.875" style="1" customWidth="1"/>
    <col min="6621" max="6621" width="13.5" style="1" customWidth="1"/>
    <col min="6622" max="6868" width="8.875" style="1"/>
    <col min="6869" max="6869" width="5" style="1" customWidth="1"/>
    <col min="6870" max="6870" width="33.375" style="1" customWidth="1"/>
    <col min="6871" max="6871" width="6.5" style="1" customWidth="1"/>
    <col min="6872" max="6872" width="29.5" style="1" customWidth="1"/>
    <col min="6873" max="6873" width="23.625" style="1" customWidth="1"/>
    <col min="6874" max="6874" width="8" style="1" customWidth="1"/>
    <col min="6875" max="6875" width="9.125" style="1" customWidth="1"/>
    <col min="6876" max="6876" width="13.875" style="1" customWidth="1"/>
    <col min="6877" max="6877" width="13.5" style="1" customWidth="1"/>
    <col min="6878" max="7124" width="8.875" style="1"/>
    <col min="7125" max="7125" width="5" style="1" customWidth="1"/>
    <col min="7126" max="7126" width="33.375" style="1" customWidth="1"/>
    <col min="7127" max="7127" width="6.5" style="1" customWidth="1"/>
    <col min="7128" max="7128" width="29.5" style="1" customWidth="1"/>
    <col min="7129" max="7129" width="23.625" style="1" customWidth="1"/>
    <col min="7130" max="7130" width="8" style="1" customWidth="1"/>
    <col min="7131" max="7131" width="9.125" style="1" customWidth="1"/>
    <col min="7132" max="7132" width="13.875" style="1" customWidth="1"/>
    <col min="7133" max="7133" width="13.5" style="1" customWidth="1"/>
    <col min="7134" max="7380" width="8.875" style="1"/>
    <col min="7381" max="7381" width="5" style="1" customWidth="1"/>
    <col min="7382" max="7382" width="33.375" style="1" customWidth="1"/>
    <col min="7383" max="7383" width="6.5" style="1" customWidth="1"/>
    <col min="7384" max="7384" width="29.5" style="1" customWidth="1"/>
    <col min="7385" max="7385" width="23.625" style="1" customWidth="1"/>
    <col min="7386" max="7386" width="8" style="1" customWidth="1"/>
    <col min="7387" max="7387" width="9.125" style="1" customWidth="1"/>
    <col min="7388" max="7388" width="13.875" style="1" customWidth="1"/>
    <col min="7389" max="7389" width="13.5" style="1" customWidth="1"/>
    <col min="7390" max="7636" width="8.875" style="1"/>
    <col min="7637" max="7637" width="5" style="1" customWidth="1"/>
    <col min="7638" max="7638" width="33.375" style="1" customWidth="1"/>
    <col min="7639" max="7639" width="6.5" style="1" customWidth="1"/>
    <col min="7640" max="7640" width="29.5" style="1" customWidth="1"/>
    <col min="7641" max="7641" width="23.625" style="1" customWidth="1"/>
    <col min="7642" max="7642" width="8" style="1" customWidth="1"/>
    <col min="7643" max="7643" width="9.125" style="1" customWidth="1"/>
    <col min="7644" max="7644" width="13.875" style="1" customWidth="1"/>
    <col min="7645" max="7645" width="13.5" style="1" customWidth="1"/>
    <col min="7646" max="7892" width="8.875" style="1"/>
    <col min="7893" max="7893" width="5" style="1" customWidth="1"/>
    <col min="7894" max="7894" width="33.375" style="1" customWidth="1"/>
    <col min="7895" max="7895" width="6.5" style="1" customWidth="1"/>
    <col min="7896" max="7896" width="29.5" style="1" customWidth="1"/>
    <col min="7897" max="7897" width="23.625" style="1" customWidth="1"/>
    <col min="7898" max="7898" width="8" style="1" customWidth="1"/>
    <col min="7899" max="7899" width="9.125" style="1" customWidth="1"/>
    <col min="7900" max="7900" width="13.875" style="1" customWidth="1"/>
    <col min="7901" max="7901" width="13.5" style="1" customWidth="1"/>
    <col min="7902" max="8148" width="8.875" style="1"/>
    <col min="8149" max="8149" width="5" style="1" customWidth="1"/>
    <col min="8150" max="8150" width="33.375" style="1" customWidth="1"/>
    <col min="8151" max="8151" width="6.5" style="1" customWidth="1"/>
    <col min="8152" max="8152" width="29.5" style="1" customWidth="1"/>
    <col min="8153" max="8153" width="23.625" style="1" customWidth="1"/>
    <col min="8154" max="8154" width="8" style="1" customWidth="1"/>
    <col min="8155" max="8155" width="9.125" style="1" customWidth="1"/>
    <col min="8156" max="8156" width="13.875" style="1" customWidth="1"/>
    <col min="8157" max="8157" width="13.5" style="1" customWidth="1"/>
    <col min="8158" max="8404" width="8.875" style="1"/>
    <col min="8405" max="8405" width="5" style="1" customWidth="1"/>
    <col min="8406" max="8406" width="33.375" style="1" customWidth="1"/>
    <col min="8407" max="8407" width="6.5" style="1" customWidth="1"/>
    <col min="8408" max="8408" width="29.5" style="1" customWidth="1"/>
    <col min="8409" max="8409" width="23.625" style="1" customWidth="1"/>
    <col min="8410" max="8410" width="8" style="1" customWidth="1"/>
    <col min="8411" max="8411" width="9.125" style="1" customWidth="1"/>
    <col min="8412" max="8412" width="13.875" style="1" customWidth="1"/>
    <col min="8413" max="8413" width="13.5" style="1" customWidth="1"/>
    <col min="8414" max="8660" width="8.875" style="1"/>
    <col min="8661" max="8661" width="5" style="1" customWidth="1"/>
    <col min="8662" max="8662" width="33.375" style="1" customWidth="1"/>
    <col min="8663" max="8663" width="6.5" style="1" customWidth="1"/>
    <col min="8664" max="8664" width="29.5" style="1" customWidth="1"/>
    <col min="8665" max="8665" width="23.625" style="1" customWidth="1"/>
    <col min="8666" max="8666" width="8" style="1" customWidth="1"/>
    <col min="8667" max="8667" width="9.125" style="1" customWidth="1"/>
    <col min="8668" max="8668" width="13.875" style="1" customWidth="1"/>
    <col min="8669" max="8669" width="13.5" style="1" customWidth="1"/>
    <col min="8670" max="8916" width="8.875" style="1"/>
    <col min="8917" max="8917" width="5" style="1" customWidth="1"/>
    <col min="8918" max="8918" width="33.375" style="1" customWidth="1"/>
    <col min="8919" max="8919" width="6.5" style="1" customWidth="1"/>
    <col min="8920" max="8920" width="29.5" style="1" customWidth="1"/>
    <col min="8921" max="8921" width="23.625" style="1" customWidth="1"/>
    <col min="8922" max="8922" width="8" style="1" customWidth="1"/>
    <col min="8923" max="8923" width="9.125" style="1" customWidth="1"/>
    <col min="8924" max="8924" width="13.875" style="1" customWidth="1"/>
    <col min="8925" max="8925" width="13.5" style="1" customWidth="1"/>
    <col min="8926" max="9172" width="8.875" style="1"/>
    <col min="9173" max="9173" width="5" style="1" customWidth="1"/>
    <col min="9174" max="9174" width="33.375" style="1" customWidth="1"/>
    <col min="9175" max="9175" width="6.5" style="1" customWidth="1"/>
    <col min="9176" max="9176" width="29.5" style="1" customWidth="1"/>
    <col min="9177" max="9177" width="23.625" style="1" customWidth="1"/>
    <col min="9178" max="9178" width="8" style="1" customWidth="1"/>
    <col min="9179" max="9179" width="9.125" style="1" customWidth="1"/>
    <col min="9180" max="9180" width="13.875" style="1" customWidth="1"/>
    <col min="9181" max="9181" width="13.5" style="1" customWidth="1"/>
    <col min="9182" max="9428" width="8.875" style="1"/>
    <col min="9429" max="9429" width="5" style="1" customWidth="1"/>
    <col min="9430" max="9430" width="33.375" style="1" customWidth="1"/>
    <col min="9431" max="9431" width="6.5" style="1" customWidth="1"/>
    <col min="9432" max="9432" width="29.5" style="1" customWidth="1"/>
    <col min="9433" max="9433" width="23.625" style="1" customWidth="1"/>
    <col min="9434" max="9434" width="8" style="1" customWidth="1"/>
    <col min="9435" max="9435" width="9.125" style="1" customWidth="1"/>
    <col min="9436" max="9436" width="13.875" style="1" customWidth="1"/>
    <col min="9437" max="9437" width="13.5" style="1" customWidth="1"/>
    <col min="9438" max="9684" width="8.875" style="1"/>
    <col min="9685" max="9685" width="5" style="1" customWidth="1"/>
    <col min="9686" max="9686" width="33.375" style="1" customWidth="1"/>
    <col min="9687" max="9687" width="6.5" style="1" customWidth="1"/>
    <col min="9688" max="9688" width="29.5" style="1" customWidth="1"/>
    <col min="9689" max="9689" width="23.625" style="1" customWidth="1"/>
    <col min="9690" max="9690" width="8" style="1" customWidth="1"/>
    <col min="9691" max="9691" width="9.125" style="1" customWidth="1"/>
    <col min="9692" max="9692" width="13.875" style="1" customWidth="1"/>
    <col min="9693" max="9693" width="13.5" style="1" customWidth="1"/>
    <col min="9694" max="9940" width="8.875" style="1"/>
    <col min="9941" max="9941" width="5" style="1" customWidth="1"/>
    <col min="9942" max="9942" width="33.375" style="1" customWidth="1"/>
    <col min="9943" max="9943" width="6.5" style="1" customWidth="1"/>
    <col min="9944" max="9944" width="29.5" style="1" customWidth="1"/>
    <col min="9945" max="9945" width="23.625" style="1" customWidth="1"/>
    <col min="9946" max="9946" width="8" style="1" customWidth="1"/>
    <col min="9947" max="9947" width="9.125" style="1" customWidth="1"/>
    <col min="9948" max="9948" width="13.875" style="1" customWidth="1"/>
    <col min="9949" max="9949" width="13.5" style="1" customWidth="1"/>
    <col min="9950" max="10196" width="8.875" style="1"/>
    <col min="10197" max="10197" width="5" style="1" customWidth="1"/>
    <col min="10198" max="10198" width="33.375" style="1" customWidth="1"/>
    <col min="10199" max="10199" width="6.5" style="1" customWidth="1"/>
    <col min="10200" max="10200" width="29.5" style="1" customWidth="1"/>
    <col min="10201" max="10201" width="23.625" style="1" customWidth="1"/>
    <col min="10202" max="10202" width="8" style="1" customWidth="1"/>
    <col min="10203" max="10203" width="9.125" style="1" customWidth="1"/>
    <col min="10204" max="10204" width="13.875" style="1" customWidth="1"/>
    <col min="10205" max="10205" width="13.5" style="1" customWidth="1"/>
    <col min="10206" max="10452" width="8.875" style="1"/>
    <col min="10453" max="10453" width="5" style="1" customWidth="1"/>
    <col min="10454" max="10454" width="33.375" style="1" customWidth="1"/>
    <col min="10455" max="10455" width="6.5" style="1" customWidth="1"/>
    <col min="10456" max="10456" width="29.5" style="1" customWidth="1"/>
    <col min="10457" max="10457" width="23.625" style="1" customWidth="1"/>
    <col min="10458" max="10458" width="8" style="1" customWidth="1"/>
    <col min="10459" max="10459" width="9.125" style="1" customWidth="1"/>
    <col min="10460" max="10460" width="13.875" style="1" customWidth="1"/>
    <col min="10461" max="10461" width="13.5" style="1" customWidth="1"/>
    <col min="10462" max="10708" width="8.875" style="1"/>
    <col min="10709" max="10709" width="5" style="1" customWidth="1"/>
    <col min="10710" max="10710" width="33.375" style="1" customWidth="1"/>
    <col min="10711" max="10711" width="6.5" style="1" customWidth="1"/>
    <col min="10712" max="10712" width="29.5" style="1" customWidth="1"/>
    <col min="10713" max="10713" width="23.625" style="1" customWidth="1"/>
    <col min="10714" max="10714" width="8" style="1" customWidth="1"/>
    <col min="10715" max="10715" width="9.125" style="1" customWidth="1"/>
    <col min="10716" max="10716" width="13.875" style="1" customWidth="1"/>
    <col min="10717" max="10717" width="13.5" style="1" customWidth="1"/>
    <col min="10718" max="10964" width="8.875" style="1"/>
    <col min="10965" max="10965" width="5" style="1" customWidth="1"/>
    <col min="10966" max="10966" width="33.375" style="1" customWidth="1"/>
    <col min="10967" max="10967" width="6.5" style="1" customWidth="1"/>
    <col min="10968" max="10968" width="29.5" style="1" customWidth="1"/>
    <col min="10969" max="10969" width="23.625" style="1" customWidth="1"/>
    <col min="10970" max="10970" width="8" style="1" customWidth="1"/>
    <col min="10971" max="10971" width="9.125" style="1" customWidth="1"/>
    <col min="10972" max="10972" width="13.875" style="1" customWidth="1"/>
    <col min="10973" max="10973" width="13.5" style="1" customWidth="1"/>
    <col min="10974" max="11220" width="8.875" style="1"/>
    <col min="11221" max="11221" width="5" style="1" customWidth="1"/>
    <col min="11222" max="11222" width="33.375" style="1" customWidth="1"/>
    <col min="11223" max="11223" width="6.5" style="1" customWidth="1"/>
    <col min="11224" max="11224" width="29.5" style="1" customWidth="1"/>
    <col min="11225" max="11225" width="23.625" style="1" customWidth="1"/>
    <col min="11226" max="11226" width="8" style="1" customWidth="1"/>
    <col min="11227" max="11227" width="9.125" style="1" customWidth="1"/>
    <col min="11228" max="11228" width="13.875" style="1" customWidth="1"/>
    <col min="11229" max="11229" width="13.5" style="1" customWidth="1"/>
    <col min="11230" max="11476" width="8.875" style="1"/>
    <col min="11477" max="11477" width="5" style="1" customWidth="1"/>
    <col min="11478" max="11478" width="33.375" style="1" customWidth="1"/>
    <col min="11479" max="11479" width="6.5" style="1" customWidth="1"/>
    <col min="11480" max="11480" width="29.5" style="1" customWidth="1"/>
    <col min="11481" max="11481" width="23.625" style="1" customWidth="1"/>
    <col min="11482" max="11482" width="8" style="1" customWidth="1"/>
    <col min="11483" max="11483" width="9.125" style="1" customWidth="1"/>
    <col min="11484" max="11484" width="13.875" style="1" customWidth="1"/>
    <col min="11485" max="11485" width="13.5" style="1" customWidth="1"/>
    <col min="11486" max="11732" width="8.875" style="1"/>
    <col min="11733" max="11733" width="5" style="1" customWidth="1"/>
    <col min="11734" max="11734" width="33.375" style="1" customWidth="1"/>
    <col min="11735" max="11735" width="6.5" style="1" customWidth="1"/>
    <col min="11736" max="11736" width="29.5" style="1" customWidth="1"/>
    <col min="11737" max="11737" width="23.625" style="1" customWidth="1"/>
    <col min="11738" max="11738" width="8" style="1" customWidth="1"/>
    <col min="11739" max="11739" width="9.125" style="1" customWidth="1"/>
    <col min="11740" max="11740" width="13.875" style="1" customWidth="1"/>
    <col min="11741" max="11741" width="13.5" style="1" customWidth="1"/>
    <col min="11742" max="11988" width="8.875" style="1"/>
    <col min="11989" max="11989" width="5" style="1" customWidth="1"/>
    <col min="11990" max="11990" width="33.375" style="1" customWidth="1"/>
    <col min="11991" max="11991" width="6.5" style="1" customWidth="1"/>
    <col min="11992" max="11992" width="29.5" style="1" customWidth="1"/>
    <col min="11993" max="11993" width="23.625" style="1" customWidth="1"/>
    <col min="11994" max="11994" width="8" style="1" customWidth="1"/>
    <col min="11995" max="11995" width="9.125" style="1" customWidth="1"/>
    <col min="11996" max="11996" width="13.875" style="1" customWidth="1"/>
    <col min="11997" max="11997" width="13.5" style="1" customWidth="1"/>
    <col min="11998" max="12244" width="8.875" style="1"/>
    <col min="12245" max="12245" width="5" style="1" customWidth="1"/>
    <col min="12246" max="12246" width="33.375" style="1" customWidth="1"/>
    <col min="12247" max="12247" width="6.5" style="1" customWidth="1"/>
    <col min="12248" max="12248" width="29.5" style="1" customWidth="1"/>
    <col min="12249" max="12249" width="23.625" style="1" customWidth="1"/>
    <col min="12250" max="12250" width="8" style="1" customWidth="1"/>
    <col min="12251" max="12251" width="9.125" style="1" customWidth="1"/>
    <col min="12252" max="12252" width="13.875" style="1" customWidth="1"/>
    <col min="12253" max="12253" width="13.5" style="1" customWidth="1"/>
    <col min="12254" max="12500" width="8.875" style="1"/>
    <col min="12501" max="12501" width="5" style="1" customWidth="1"/>
    <col min="12502" max="12502" width="33.375" style="1" customWidth="1"/>
    <col min="12503" max="12503" width="6.5" style="1" customWidth="1"/>
    <col min="12504" max="12504" width="29.5" style="1" customWidth="1"/>
    <col min="12505" max="12505" width="23.625" style="1" customWidth="1"/>
    <col min="12506" max="12506" width="8" style="1" customWidth="1"/>
    <col min="12507" max="12507" width="9.125" style="1" customWidth="1"/>
    <col min="12508" max="12508" width="13.875" style="1" customWidth="1"/>
    <col min="12509" max="12509" width="13.5" style="1" customWidth="1"/>
    <col min="12510" max="12756" width="8.875" style="1"/>
    <col min="12757" max="12757" width="5" style="1" customWidth="1"/>
    <col min="12758" max="12758" width="33.375" style="1" customWidth="1"/>
    <col min="12759" max="12759" width="6.5" style="1" customWidth="1"/>
    <col min="12760" max="12760" width="29.5" style="1" customWidth="1"/>
    <col min="12761" max="12761" width="23.625" style="1" customWidth="1"/>
    <col min="12762" max="12762" width="8" style="1" customWidth="1"/>
    <col min="12763" max="12763" width="9.125" style="1" customWidth="1"/>
    <col min="12764" max="12764" width="13.875" style="1" customWidth="1"/>
    <col min="12765" max="12765" width="13.5" style="1" customWidth="1"/>
    <col min="12766" max="13012" width="8.875" style="1"/>
    <col min="13013" max="13013" width="5" style="1" customWidth="1"/>
    <col min="13014" max="13014" width="33.375" style="1" customWidth="1"/>
    <col min="13015" max="13015" width="6.5" style="1" customWidth="1"/>
    <col min="13016" max="13016" width="29.5" style="1" customWidth="1"/>
    <col min="13017" max="13017" width="23.625" style="1" customWidth="1"/>
    <col min="13018" max="13018" width="8" style="1" customWidth="1"/>
    <col min="13019" max="13019" width="9.125" style="1" customWidth="1"/>
    <col min="13020" max="13020" width="13.875" style="1" customWidth="1"/>
    <col min="13021" max="13021" width="13.5" style="1" customWidth="1"/>
    <col min="13022" max="13268" width="8.875" style="1"/>
    <col min="13269" max="13269" width="5" style="1" customWidth="1"/>
    <col min="13270" max="13270" width="33.375" style="1" customWidth="1"/>
    <col min="13271" max="13271" width="6.5" style="1" customWidth="1"/>
    <col min="13272" max="13272" width="29.5" style="1" customWidth="1"/>
    <col min="13273" max="13273" width="23.625" style="1" customWidth="1"/>
    <col min="13274" max="13274" width="8" style="1" customWidth="1"/>
    <col min="13275" max="13275" width="9.125" style="1" customWidth="1"/>
    <col min="13276" max="13276" width="13.875" style="1" customWidth="1"/>
    <col min="13277" max="13277" width="13.5" style="1" customWidth="1"/>
    <col min="13278" max="13524" width="8.875" style="1"/>
    <col min="13525" max="13525" width="5" style="1" customWidth="1"/>
    <col min="13526" max="13526" width="33.375" style="1" customWidth="1"/>
    <col min="13527" max="13527" width="6.5" style="1" customWidth="1"/>
    <col min="13528" max="13528" width="29.5" style="1" customWidth="1"/>
    <col min="13529" max="13529" width="23.625" style="1" customWidth="1"/>
    <col min="13530" max="13530" width="8" style="1" customWidth="1"/>
    <col min="13531" max="13531" width="9.125" style="1" customWidth="1"/>
    <col min="13532" max="13532" width="13.875" style="1" customWidth="1"/>
    <col min="13533" max="13533" width="13.5" style="1" customWidth="1"/>
    <col min="13534" max="13780" width="8.875" style="1"/>
    <col min="13781" max="13781" width="5" style="1" customWidth="1"/>
    <col min="13782" max="13782" width="33.375" style="1" customWidth="1"/>
    <col min="13783" max="13783" width="6.5" style="1" customWidth="1"/>
    <col min="13784" max="13784" width="29.5" style="1" customWidth="1"/>
    <col min="13785" max="13785" width="23.625" style="1" customWidth="1"/>
    <col min="13786" max="13786" width="8" style="1" customWidth="1"/>
    <col min="13787" max="13787" width="9.125" style="1" customWidth="1"/>
    <col min="13788" max="13788" width="13.875" style="1" customWidth="1"/>
    <col min="13789" max="13789" width="13.5" style="1" customWidth="1"/>
    <col min="13790" max="14036" width="8.875" style="1"/>
    <col min="14037" max="14037" width="5" style="1" customWidth="1"/>
    <col min="14038" max="14038" width="33.375" style="1" customWidth="1"/>
    <col min="14039" max="14039" width="6.5" style="1" customWidth="1"/>
    <col min="14040" max="14040" width="29.5" style="1" customWidth="1"/>
    <col min="14041" max="14041" width="23.625" style="1" customWidth="1"/>
    <col min="14042" max="14042" width="8" style="1" customWidth="1"/>
    <col min="14043" max="14043" width="9.125" style="1" customWidth="1"/>
    <col min="14044" max="14044" width="13.875" style="1" customWidth="1"/>
    <col min="14045" max="14045" width="13.5" style="1" customWidth="1"/>
    <col min="14046" max="14292" width="8.875" style="1"/>
    <col min="14293" max="14293" width="5" style="1" customWidth="1"/>
    <col min="14294" max="14294" width="33.375" style="1" customWidth="1"/>
    <col min="14295" max="14295" width="6.5" style="1" customWidth="1"/>
    <col min="14296" max="14296" width="29.5" style="1" customWidth="1"/>
    <col min="14297" max="14297" width="23.625" style="1" customWidth="1"/>
    <col min="14298" max="14298" width="8" style="1" customWidth="1"/>
    <col min="14299" max="14299" width="9.125" style="1" customWidth="1"/>
    <col min="14300" max="14300" width="13.875" style="1" customWidth="1"/>
    <col min="14301" max="14301" width="13.5" style="1" customWidth="1"/>
    <col min="14302" max="14548" width="8.875" style="1"/>
    <col min="14549" max="14549" width="5" style="1" customWidth="1"/>
    <col min="14550" max="14550" width="33.375" style="1" customWidth="1"/>
    <col min="14551" max="14551" width="6.5" style="1" customWidth="1"/>
    <col min="14552" max="14552" width="29.5" style="1" customWidth="1"/>
    <col min="14553" max="14553" width="23.625" style="1" customWidth="1"/>
    <col min="14554" max="14554" width="8" style="1" customWidth="1"/>
    <col min="14555" max="14555" width="9.125" style="1" customWidth="1"/>
    <col min="14556" max="14556" width="13.875" style="1" customWidth="1"/>
    <col min="14557" max="14557" width="13.5" style="1" customWidth="1"/>
    <col min="14558" max="14804" width="8.875" style="1"/>
    <col min="14805" max="14805" width="5" style="1" customWidth="1"/>
    <col min="14806" max="14806" width="33.375" style="1" customWidth="1"/>
    <col min="14807" max="14807" width="6.5" style="1" customWidth="1"/>
    <col min="14808" max="14808" width="29.5" style="1" customWidth="1"/>
    <col min="14809" max="14809" width="23.625" style="1" customWidth="1"/>
    <col min="14810" max="14810" width="8" style="1" customWidth="1"/>
    <col min="14811" max="14811" width="9.125" style="1" customWidth="1"/>
    <col min="14812" max="14812" width="13.875" style="1" customWidth="1"/>
    <col min="14813" max="14813" width="13.5" style="1" customWidth="1"/>
    <col min="14814" max="15060" width="8.875" style="1"/>
    <col min="15061" max="15061" width="5" style="1" customWidth="1"/>
    <col min="15062" max="15062" width="33.375" style="1" customWidth="1"/>
    <col min="15063" max="15063" width="6.5" style="1" customWidth="1"/>
    <col min="15064" max="15064" width="29.5" style="1" customWidth="1"/>
    <col min="15065" max="15065" width="23.625" style="1" customWidth="1"/>
    <col min="15066" max="15066" width="8" style="1" customWidth="1"/>
    <col min="15067" max="15067" width="9.125" style="1" customWidth="1"/>
    <col min="15068" max="15068" width="13.875" style="1" customWidth="1"/>
    <col min="15069" max="15069" width="13.5" style="1" customWidth="1"/>
    <col min="15070" max="15316" width="8.875" style="1"/>
    <col min="15317" max="15317" width="5" style="1" customWidth="1"/>
    <col min="15318" max="15318" width="33.375" style="1" customWidth="1"/>
    <col min="15319" max="15319" width="6.5" style="1" customWidth="1"/>
    <col min="15320" max="15320" width="29.5" style="1" customWidth="1"/>
    <col min="15321" max="15321" width="23.625" style="1" customWidth="1"/>
    <col min="15322" max="15322" width="8" style="1" customWidth="1"/>
    <col min="15323" max="15323" width="9.125" style="1" customWidth="1"/>
    <col min="15324" max="15324" width="13.875" style="1" customWidth="1"/>
    <col min="15325" max="15325" width="13.5" style="1" customWidth="1"/>
    <col min="15326" max="15572" width="8.875" style="1"/>
    <col min="15573" max="15573" width="5" style="1" customWidth="1"/>
    <col min="15574" max="15574" width="33.375" style="1" customWidth="1"/>
    <col min="15575" max="15575" width="6.5" style="1" customWidth="1"/>
    <col min="15576" max="15576" width="29.5" style="1" customWidth="1"/>
    <col min="15577" max="15577" width="23.625" style="1" customWidth="1"/>
    <col min="15578" max="15578" width="8" style="1" customWidth="1"/>
    <col min="15579" max="15579" width="9.125" style="1" customWidth="1"/>
    <col min="15580" max="15580" width="13.875" style="1" customWidth="1"/>
    <col min="15581" max="15581" width="13.5" style="1" customWidth="1"/>
    <col min="15582" max="15828" width="8.875" style="1"/>
    <col min="15829" max="15829" width="5" style="1" customWidth="1"/>
    <col min="15830" max="15830" width="33.375" style="1" customWidth="1"/>
    <col min="15831" max="15831" width="6.5" style="1" customWidth="1"/>
    <col min="15832" max="15832" width="29.5" style="1" customWidth="1"/>
    <col min="15833" max="15833" width="23.625" style="1" customWidth="1"/>
    <col min="15834" max="15834" width="8" style="1" customWidth="1"/>
    <col min="15835" max="15835" width="9.125" style="1" customWidth="1"/>
    <col min="15836" max="15836" width="13.875" style="1" customWidth="1"/>
    <col min="15837" max="15837" width="13.5" style="1" customWidth="1"/>
    <col min="15838" max="16384" width="8.875" style="1"/>
  </cols>
  <sheetData>
    <row r="1" spans="2:7" ht="20.25" x14ac:dyDescent="0.25">
      <c r="D1" s="1"/>
      <c r="E1" s="2"/>
      <c r="F1" s="1"/>
    </row>
    <row r="2" spans="2:7" s="7" customFormat="1" ht="20.25" x14ac:dyDescent="0.25">
      <c r="B2" s="3" t="s">
        <v>0</v>
      </c>
      <c r="C2" s="4" t="s">
        <v>1</v>
      </c>
      <c r="D2" s="5"/>
      <c r="E2" s="6"/>
      <c r="F2" s="5"/>
    </row>
    <row r="3" spans="2:7" s="8" customFormat="1" ht="18" customHeight="1" x14ac:dyDescent="0.25">
      <c r="C3" s="9" t="s">
        <v>2</v>
      </c>
      <c r="D3" s="10"/>
      <c r="E3" s="11"/>
    </row>
    <row r="4" spans="2:7" s="8" customFormat="1" ht="12.95" customHeight="1" x14ac:dyDescent="0.25">
      <c r="C4" s="132"/>
      <c r="D4" s="132"/>
      <c r="E4" s="132"/>
    </row>
    <row r="5" spans="2:7" s="15" customFormat="1" ht="25.5" x14ac:dyDescent="0.25">
      <c r="B5" s="12"/>
      <c r="C5" s="13" t="s">
        <v>3</v>
      </c>
      <c r="D5" s="12" t="s">
        <v>4</v>
      </c>
      <c r="E5" s="14" t="str">
        <f>C3</f>
        <v>KHOA/PHÒNG: HỒI SỨC SƠ SINH</v>
      </c>
      <c r="F5" s="12" t="s">
        <v>5</v>
      </c>
    </row>
    <row r="6" spans="2:7" s="20" customFormat="1" ht="20.100000000000001" customHeight="1" x14ac:dyDescent="0.25">
      <c r="B6" s="16"/>
      <c r="C6" s="17" t="s">
        <v>6</v>
      </c>
      <c r="D6" s="106">
        <v>0.35</v>
      </c>
      <c r="E6" s="18"/>
      <c r="F6" s="106">
        <v>0.2</v>
      </c>
      <c r="G6" s="19"/>
    </row>
    <row r="7" spans="2:7" s="19" customFormat="1" x14ac:dyDescent="0.25">
      <c r="B7" s="21">
        <v>1</v>
      </c>
      <c r="C7" s="22" t="s">
        <v>7</v>
      </c>
      <c r="D7" s="23">
        <v>0.2</v>
      </c>
      <c r="E7" s="24" t="s">
        <v>7</v>
      </c>
      <c r="F7" s="23">
        <v>0.2</v>
      </c>
    </row>
    <row r="8" spans="2:7" s="19" customFormat="1" x14ac:dyDescent="0.25">
      <c r="B8" s="21">
        <v>2</v>
      </c>
      <c r="C8" s="22" t="s">
        <v>8</v>
      </c>
      <c r="D8" s="23">
        <v>0.2</v>
      </c>
      <c r="E8" s="24" t="s">
        <v>8</v>
      </c>
      <c r="F8" s="25">
        <v>0.2</v>
      </c>
    </row>
    <row r="9" spans="2:7" s="19" customFormat="1" x14ac:dyDescent="0.25">
      <c r="B9" s="21">
        <v>3</v>
      </c>
      <c r="C9" s="22" t="s">
        <v>9</v>
      </c>
      <c r="D9" s="23">
        <v>0.2</v>
      </c>
      <c r="E9" s="24" t="s">
        <v>9</v>
      </c>
      <c r="F9" s="25">
        <v>0.2</v>
      </c>
    </row>
    <row r="10" spans="2:7" s="19" customFormat="1" ht="25.5" x14ac:dyDescent="0.25">
      <c r="B10" s="21">
        <v>4</v>
      </c>
      <c r="C10" s="22" t="s">
        <v>10</v>
      </c>
      <c r="D10" s="23">
        <v>0.05</v>
      </c>
      <c r="E10" s="26" t="s">
        <v>10</v>
      </c>
      <c r="F10" s="25">
        <v>0.2</v>
      </c>
    </row>
    <row r="11" spans="2:7" s="19" customFormat="1" x14ac:dyDescent="0.25">
      <c r="B11" s="21">
        <v>5</v>
      </c>
      <c r="C11" s="22" t="s">
        <v>11</v>
      </c>
      <c r="D11" s="23">
        <v>0.15</v>
      </c>
      <c r="E11" s="24"/>
      <c r="F11" s="25"/>
    </row>
    <row r="12" spans="2:7" ht="25.5" x14ac:dyDescent="0.25">
      <c r="B12" s="21">
        <v>6</v>
      </c>
      <c r="C12" s="22" t="s">
        <v>12</v>
      </c>
      <c r="D12" s="23">
        <v>0.1</v>
      </c>
      <c r="E12" s="24" t="s">
        <v>12</v>
      </c>
      <c r="F12" s="25">
        <v>0.1</v>
      </c>
      <c r="G12" s="19"/>
    </row>
    <row r="13" spans="2:7" s="19" customFormat="1" ht="25.5" x14ac:dyDescent="0.25">
      <c r="B13" s="21">
        <v>7</v>
      </c>
      <c r="C13" s="22" t="s">
        <v>124</v>
      </c>
      <c r="D13" s="23">
        <v>0.1</v>
      </c>
      <c r="E13" s="22" t="s">
        <v>124</v>
      </c>
      <c r="F13" s="25">
        <v>0.1</v>
      </c>
    </row>
    <row r="14" spans="2:7" s="19" customFormat="1" ht="20.100000000000001" customHeight="1" x14ac:dyDescent="0.25">
      <c r="B14" s="16"/>
      <c r="C14" s="17" t="s">
        <v>13</v>
      </c>
      <c r="D14" s="106">
        <v>0.3</v>
      </c>
      <c r="E14" s="18"/>
      <c r="F14" s="106">
        <v>0.3</v>
      </c>
    </row>
    <row r="15" spans="2:7" s="19" customFormat="1" x14ac:dyDescent="0.25">
      <c r="B15" s="21">
        <v>1</v>
      </c>
      <c r="C15" s="22" t="s">
        <v>14</v>
      </c>
      <c r="D15" s="23">
        <v>0.05</v>
      </c>
      <c r="E15" s="22" t="s">
        <v>14</v>
      </c>
      <c r="F15" s="23">
        <v>0.15</v>
      </c>
    </row>
    <row r="16" spans="2:7" s="19" customFormat="1" ht="25.5" x14ac:dyDescent="0.25">
      <c r="B16" s="21">
        <v>2</v>
      </c>
      <c r="C16" s="22" t="s">
        <v>15</v>
      </c>
      <c r="D16" s="23">
        <v>0.25</v>
      </c>
      <c r="E16" s="22" t="s">
        <v>15</v>
      </c>
      <c r="F16" s="23">
        <v>0.3</v>
      </c>
    </row>
    <row r="17" spans="1:6" s="19" customFormat="1" ht="25.5" x14ac:dyDescent="0.25">
      <c r="B17" s="21">
        <v>3</v>
      </c>
      <c r="C17" s="22" t="s">
        <v>16</v>
      </c>
      <c r="D17" s="23">
        <v>0.3</v>
      </c>
      <c r="E17" s="24" t="s">
        <v>131</v>
      </c>
      <c r="F17" s="23">
        <v>0.3</v>
      </c>
    </row>
    <row r="18" spans="1:6" ht="25.5" x14ac:dyDescent="0.25">
      <c r="B18" s="21">
        <v>4</v>
      </c>
      <c r="C18" s="22" t="s">
        <v>17</v>
      </c>
      <c r="D18" s="23">
        <v>0.15</v>
      </c>
      <c r="E18" s="24" t="s">
        <v>18</v>
      </c>
      <c r="F18" s="23">
        <v>0.2</v>
      </c>
    </row>
    <row r="19" spans="1:6" s="19" customFormat="1" ht="25.5" x14ac:dyDescent="0.25">
      <c r="B19" s="21">
        <v>5</v>
      </c>
      <c r="C19" s="27" t="s">
        <v>19</v>
      </c>
      <c r="D19" s="23">
        <v>0.15</v>
      </c>
      <c r="E19" s="24"/>
      <c r="F19" s="23"/>
    </row>
    <row r="20" spans="1:6" s="19" customFormat="1" x14ac:dyDescent="0.25">
      <c r="B20" s="21">
        <v>6</v>
      </c>
      <c r="C20" s="22" t="s">
        <v>20</v>
      </c>
      <c r="D20" s="23">
        <v>0.1</v>
      </c>
      <c r="E20" s="24" t="s">
        <v>126</v>
      </c>
      <c r="F20" s="23">
        <v>0.05</v>
      </c>
    </row>
    <row r="21" spans="1:6" s="19" customFormat="1" ht="20.100000000000001" customHeight="1" x14ac:dyDescent="0.25">
      <c r="B21" s="16"/>
      <c r="C21" s="17" t="s">
        <v>21</v>
      </c>
      <c r="D21" s="106">
        <v>0.25</v>
      </c>
      <c r="E21" s="18"/>
      <c r="F21" s="107">
        <v>0.3</v>
      </c>
    </row>
    <row r="22" spans="1:6" s="19" customFormat="1" ht="25.5" x14ac:dyDescent="0.25">
      <c r="B22" s="21">
        <v>1</v>
      </c>
      <c r="C22" s="22" t="s">
        <v>22</v>
      </c>
      <c r="D22" s="23">
        <v>0.2</v>
      </c>
      <c r="E22" s="24" t="s">
        <v>22</v>
      </c>
      <c r="F22" s="23">
        <v>0.3</v>
      </c>
    </row>
    <row r="23" spans="1:6" s="19" customFormat="1" ht="38.25" x14ac:dyDescent="0.25">
      <c r="B23" s="21">
        <v>2</v>
      </c>
      <c r="C23" s="22" t="s">
        <v>23</v>
      </c>
      <c r="D23" s="23">
        <v>0.05</v>
      </c>
      <c r="E23" s="24" t="s">
        <v>24</v>
      </c>
      <c r="F23" s="23">
        <v>0.15</v>
      </c>
    </row>
    <row r="24" spans="1:6" x14ac:dyDescent="0.25">
      <c r="B24" s="21">
        <v>3</v>
      </c>
      <c r="C24" s="22" t="s">
        <v>25</v>
      </c>
      <c r="D24" s="23">
        <v>0.15</v>
      </c>
      <c r="E24" s="108" t="s">
        <v>26</v>
      </c>
      <c r="F24" s="23">
        <v>0.15</v>
      </c>
    </row>
    <row r="25" spans="1:6" s="19" customFormat="1" x14ac:dyDescent="0.25">
      <c r="B25" s="21">
        <v>4</v>
      </c>
      <c r="C25" s="22" t="s">
        <v>27</v>
      </c>
      <c r="D25" s="23">
        <v>0.25</v>
      </c>
      <c r="E25" s="24" t="s">
        <v>27</v>
      </c>
      <c r="F25" s="23">
        <v>0.25</v>
      </c>
    </row>
    <row r="26" spans="1:6" s="19" customFormat="1" x14ac:dyDescent="0.25">
      <c r="B26" s="21">
        <v>5</v>
      </c>
      <c r="C26" s="22" t="s">
        <v>28</v>
      </c>
      <c r="D26" s="23">
        <v>0.15</v>
      </c>
      <c r="E26" s="28"/>
      <c r="F26" s="23"/>
    </row>
    <row r="27" spans="1:6" s="19" customFormat="1" ht="25.5" x14ac:dyDescent="0.25">
      <c r="B27" s="21">
        <v>6</v>
      </c>
      <c r="C27" s="22" t="s">
        <v>29</v>
      </c>
      <c r="D27" s="23">
        <v>0.05</v>
      </c>
      <c r="E27" s="24" t="s">
        <v>30</v>
      </c>
      <c r="F27" s="23">
        <v>0.15</v>
      </c>
    </row>
    <row r="28" spans="1:6" s="19" customFormat="1" ht="25.5" x14ac:dyDescent="0.25">
      <c r="B28" s="21">
        <v>7</v>
      </c>
      <c r="C28" s="22" t="s">
        <v>31</v>
      </c>
      <c r="D28" s="23">
        <v>0.15</v>
      </c>
      <c r="E28" s="28"/>
      <c r="F28" s="23"/>
    </row>
    <row r="29" spans="1:6" s="19" customFormat="1" ht="20.100000000000001" customHeight="1" x14ac:dyDescent="0.25">
      <c r="B29" s="16"/>
      <c r="C29" s="17" t="s">
        <v>32</v>
      </c>
      <c r="D29" s="106">
        <v>0.1</v>
      </c>
      <c r="E29" s="18"/>
      <c r="F29" s="107">
        <v>0.2</v>
      </c>
    </row>
    <row r="30" spans="1:6" s="29" customFormat="1" x14ac:dyDescent="0.25">
      <c r="B30" s="21">
        <v>1</v>
      </c>
      <c r="C30" s="22" t="s">
        <v>33</v>
      </c>
      <c r="D30" s="23">
        <v>0.3</v>
      </c>
      <c r="E30" s="30" t="s">
        <v>34</v>
      </c>
      <c r="F30" s="23">
        <v>0.3</v>
      </c>
    </row>
    <row r="31" spans="1:6" ht="25.5" x14ac:dyDescent="0.25">
      <c r="A31" s="29"/>
      <c r="B31" s="21">
        <v>2</v>
      </c>
      <c r="C31" s="22" t="s">
        <v>35</v>
      </c>
      <c r="D31" s="23">
        <v>0.3</v>
      </c>
      <c r="E31" s="24" t="s">
        <v>127</v>
      </c>
      <c r="F31" s="23">
        <v>0.3</v>
      </c>
    </row>
    <row r="32" spans="1:6" ht="25.5" x14ac:dyDescent="0.25">
      <c r="A32" s="29"/>
      <c r="B32" s="21">
        <v>3</v>
      </c>
      <c r="C32" s="22" t="s">
        <v>36</v>
      </c>
      <c r="D32" s="23">
        <v>0.2</v>
      </c>
      <c r="E32" s="24" t="s">
        <v>37</v>
      </c>
      <c r="F32" s="23">
        <v>0.3</v>
      </c>
    </row>
    <row r="33" spans="1:7" ht="25.5" x14ac:dyDescent="0.25">
      <c r="A33" s="29"/>
      <c r="B33" s="21">
        <v>4</v>
      </c>
      <c r="C33" s="22" t="s">
        <v>38</v>
      </c>
      <c r="D33" s="23">
        <v>0.2</v>
      </c>
      <c r="E33" s="24" t="s">
        <v>38</v>
      </c>
      <c r="F33" s="23">
        <v>0.1</v>
      </c>
    </row>
    <row r="34" spans="1:7" x14ac:dyDescent="0.25">
      <c r="A34" s="29"/>
      <c r="B34" s="21">
        <v>5</v>
      </c>
      <c r="C34" s="31"/>
      <c r="D34" s="23"/>
      <c r="E34" s="28"/>
      <c r="F34" s="23"/>
    </row>
    <row r="35" spans="1:7" x14ac:dyDescent="0.25">
      <c r="A35" s="29"/>
      <c r="B35" s="32"/>
      <c r="C35" s="33" t="s">
        <v>39</v>
      </c>
      <c r="D35" s="34">
        <f>D6+D14+D21+D29</f>
        <v>0.99999999999999989</v>
      </c>
      <c r="E35" s="35"/>
      <c r="F35" s="34">
        <f>F6+F14+F21+F29</f>
        <v>1</v>
      </c>
    </row>
    <row r="37" spans="1:7" ht="15.95" customHeight="1" x14ac:dyDescent="0.25">
      <c r="A37" s="29"/>
      <c r="B37" s="133" t="s">
        <v>40</v>
      </c>
      <c r="C37" s="133"/>
      <c r="D37" s="37"/>
      <c r="E37" s="133" t="s">
        <v>41</v>
      </c>
      <c r="F37" s="133"/>
    </row>
    <row r="38" spans="1:7" ht="15.95" customHeight="1" x14ac:dyDescent="0.25">
      <c r="A38" s="29"/>
      <c r="B38" s="131" t="s">
        <v>42</v>
      </c>
      <c r="C38" s="131"/>
      <c r="D38" s="39"/>
      <c r="E38" s="131" t="s">
        <v>43</v>
      </c>
      <c r="F38" s="131"/>
    </row>
    <row r="39" spans="1:7" x14ac:dyDescent="0.25">
      <c r="A39" s="29"/>
      <c r="C39" s="38"/>
      <c r="D39" s="1"/>
      <c r="E39" s="40"/>
    </row>
    <row r="40" spans="1:7" x14ac:dyDescent="0.25">
      <c r="A40" s="29"/>
      <c r="C40" s="38"/>
      <c r="D40" s="1"/>
      <c r="E40" s="42"/>
    </row>
    <row r="41" spans="1:7" x14ac:dyDescent="0.25">
      <c r="A41" s="29"/>
      <c r="C41" s="38"/>
      <c r="D41" s="1"/>
      <c r="E41" s="42"/>
    </row>
    <row r="42" spans="1:7" x14ac:dyDescent="0.25">
      <c r="A42" s="29"/>
      <c r="C42" s="41"/>
      <c r="D42" s="1"/>
      <c r="E42" s="43"/>
    </row>
    <row r="43" spans="1:7" ht="15.95" customHeight="1" x14ac:dyDescent="0.25">
      <c r="A43" s="29"/>
      <c r="B43" s="131" t="s">
        <v>44</v>
      </c>
      <c r="C43" s="131"/>
      <c r="D43" s="1"/>
      <c r="E43" s="131" t="s">
        <v>44</v>
      </c>
      <c r="F43" s="131"/>
    </row>
    <row r="46" spans="1:7" s="44" customFormat="1" ht="18.75" x14ac:dyDescent="0.3">
      <c r="B46" s="45" t="s">
        <v>45</v>
      </c>
      <c r="E46" s="46"/>
    </row>
    <row r="47" spans="1:7" s="44" customFormat="1" ht="15.75" x14ac:dyDescent="0.25">
      <c r="B47" s="47"/>
      <c r="E47" s="46"/>
    </row>
    <row r="48" spans="1:7" s="48" customFormat="1" ht="24" customHeight="1" x14ac:dyDescent="0.25">
      <c r="B48" s="49" t="s">
        <v>46</v>
      </c>
      <c r="C48" s="116" t="s">
        <v>47</v>
      </c>
      <c r="D48" s="117"/>
      <c r="E48" s="117"/>
      <c r="F48" s="117"/>
      <c r="G48" s="118"/>
    </row>
    <row r="49" spans="2:7" s="51" customFormat="1" ht="17.100000000000001" customHeight="1" x14ac:dyDescent="0.25">
      <c r="B49" s="50">
        <v>1</v>
      </c>
      <c r="C49" s="119" t="s">
        <v>48</v>
      </c>
      <c r="D49" s="120"/>
      <c r="E49" s="120"/>
      <c r="F49" s="120"/>
      <c r="G49" s="121"/>
    </row>
    <row r="50" spans="2:7" s="51" customFormat="1" ht="17.100000000000001" customHeight="1" x14ac:dyDescent="0.25">
      <c r="B50" s="52">
        <f>B49+1</f>
        <v>2</v>
      </c>
      <c r="C50" s="122" t="s">
        <v>49</v>
      </c>
      <c r="D50" s="123"/>
      <c r="E50" s="123"/>
      <c r="F50" s="123"/>
      <c r="G50" s="124"/>
    </row>
    <row r="51" spans="2:7" s="51" customFormat="1" ht="39" customHeight="1" x14ac:dyDescent="0.25">
      <c r="B51" s="50">
        <f>B50+1</f>
        <v>3</v>
      </c>
      <c r="C51" s="115" t="s">
        <v>50</v>
      </c>
      <c r="D51" s="115"/>
      <c r="E51" s="115"/>
      <c r="F51" s="115"/>
      <c r="G51" s="115"/>
    </row>
    <row r="52" spans="2:7" s="51" customFormat="1" ht="17.100000000000001" customHeight="1" x14ac:dyDescent="0.25">
      <c r="B52" s="52">
        <f>B51+1</f>
        <v>4</v>
      </c>
      <c r="C52" s="122" t="s">
        <v>51</v>
      </c>
      <c r="D52" s="123"/>
      <c r="E52" s="123"/>
      <c r="F52" s="123"/>
      <c r="G52" s="124"/>
    </row>
    <row r="53" spans="2:7" s="51" customFormat="1" ht="126.95" customHeight="1" x14ac:dyDescent="0.25">
      <c r="B53" s="50">
        <v>5</v>
      </c>
      <c r="C53" s="125" t="s">
        <v>52</v>
      </c>
      <c r="D53" s="126"/>
      <c r="E53" s="126"/>
      <c r="F53" s="126"/>
      <c r="G53" s="127"/>
    </row>
    <row r="54" spans="2:7" s="48" customFormat="1" ht="24.95" customHeight="1" x14ac:dyDescent="0.25">
      <c r="B54" s="49" t="s">
        <v>53</v>
      </c>
      <c r="C54" s="128" t="s">
        <v>54</v>
      </c>
      <c r="D54" s="129"/>
      <c r="E54" s="129"/>
      <c r="F54" s="129"/>
      <c r="G54" s="130"/>
    </row>
    <row r="55" spans="2:7" s="51" customFormat="1" ht="60" customHeight="1" x14ac:dyDescent="0.25">
      <c r="B55" s="50">
        <v>1</v>
      </c>
      <c r="C55" s="115" t="s">
        <v>55</v>
      </c>
      <c r="D55" s="115"/>
      <c r="E55" s="115"/>
      <c r="F55" s="115"/>
      <c r="G55" s="115"/>
    </row>
    <row r="56" spans="2:7" s="51" customFormat="1" ht="33.950000000000003" customHeight="1" x14ac:dyDescent="0.25">
      <c r="B56" s="52">
        <f t="shared" ref="B56:B65" si="0">B55+1</f>
        <v>2</v>
      </c>
      <c r="C56" s="114" t="s">
        <v>56</v>
      </c>
      <c r="D56" s="114"/>
      <c r="E56" s="114"/>
      <c r="F56" s="114"/>
      <c r="G56" s="114"/>
    </row>
    <row r="57" spans="2:7" s="51" customFormat="1" ht="150" customHeight="1" x14ac:dyDescent="0.25">
      <c r="B57" s="50">
        <f t="shared" si="0"/>
        <v>3</v>
      </c>
      <c r="C57" s="115" t="s">
        <v>57</v>
      </c>
      <c r="D57" s="115"/>
      <c r="E57" s="115"/>
      <c r="F57" s="115"/>
      <c r="G57" s="115"/>
    </row>
    <row r="58" spans="2:7" s="51" customFormat="1" ht="84" customHeight="1" x14ac:dyDescent="0.25">
      <c r="B58" s="52">
        <f t="shared" si="0"/>
        <v>4</v>
      </c>
      <c r="C58" s="114" t="s">
        <v>58</v>
      </c>
      <c r="D58" s="114"/>
      <c r="E58" s="114"/>
      <c r="F58" s="114"/>
      <c r="G58" s="114"/>
    </row>
    <row r="59" spans="2:7" s="51" customFormat="1" ht="47.1" customHeight="1" x14ac:dyDescent="0.25">
      <c r="B59" s="50">
        <f t="shared" si="0"/>
        <v>5</v>
      </c>
      <c r="C59" s="115" t="s">
        <v>59</v>
      </c>
      <c r="D59" s="115"/>
      <c r="E59" s="115"/>
      <c r="F59" s="115"/>
      <c r="G59" s="115"/>
    </row>
    <row r="60" spans="2:7" s="51" customFormat="1" ht="56.1" customHeight="1" x14ac:dyDescent="0.25">
      <c r="B60" s="52">
        <f t="shared" si="0"/>
        <v>6</v>
      </c>
      <c r="C60" s="114" t="s">
        <v>60</v>
      </c>
      <c r="D60" s="114"/>
      <c r="E60" s="114"/>
      <c r="F60" s="114"/>
      <c r="G60" s="114"/>
    </row>
    <row r="61" spans="2:7" s="51" customFormat="1" ht="33.950000000000003" customHeight="1" x14ac:dyDescent="0.25">
      <c r="B61" s="50">
        <f t="shared" si="0"/>
        <v>7</v>
      </c>
      <c r="C61" s="115" t="s">
        <v>61</v>
      </c>
      <c r="D61" s="115"/>
      <c r="E61" s="115"/>
      <c r="F61" s="115"/>
      <c r="G61" s="115"/>
    </row>
    <row r="62" spans="2:7" s="51" customFormat="1" ht="33.950000000000003" customHeight="1" x14ac:dyDescent="0.25">
      <c r="B62" s="52">
        <f t="shared" si="0"/>
        <v>8</v>
      </c>
      <c r="C62" s="114" t="s">
        <v>62</v>
      </c>
      <c r="D62" s="114"/>
      <c r="E62" s="114"/>
      <c r="F62" s="114"/>
      <c r="G62" s="114"/>
    </row>
    <row r="63" spans="2:7" s="51" customFormat="1" ht="33.950000000000003" customHeight="1" x14ac:dyDescent="0.25">
      <c r="B63" s="50">
        <f t="shared" si="0"/>
        <v>9</v>
      </c>
      <c r="C63" s="115" t="s">
        <v>63</v>
      </c>
      <c r="D63" s="115"/>
      <c r="E63" s="115"/>
      <c r="F63" s="115"/>
      <c r="G63" s="115"/>
    </row>
    <row r="64" spans="2:7" s="51" customFormat="1" ht="33.950000000000003" customHeight="1" x14ac:dyDescent="0.25">
      <c r="B64" s="52">
        <f t="shared" si="0"/>
        <v>10</v>
      </c>
      <c r="C64" s="114" t="s">
        <v>64</v>
      </c>
      <c r="D64" s="114"/>
      <c r="E64" s="114"/>
      <c r="F64" s="114"/>
      <c r="G64" s="114"/>
    </row>
    <row r="65" spans="2:7" s="51" customFormat="1" ht="54.95" customHeight="1" x14ac:dyDescent="0.25">
      <c r="B65" s="50">
        <f t="shared" si="0"/>
        <v>11</v>
      </c>
      <c r="C65" s="115" t="s">
        <v>65</v>
      </c>
      <c r="D65" s="115"/>
      <c r="E65" s="115"/>
      <c r="F65" s="115"/>
      <c r="G65" s="115"/>
    </row>
    <row r="66" spans="2:7" s="51" customFormat="1" ht="33.950000000000003" customHeight="1" x14ac:dyDescent="0.25">
      <c r="B66" s="52">
        <v>12</v>
      </c>
      <c r="C66" s="111" t="s">
        <v>66</v>
      </c>
      <c r="D66" s="112"/>
      <c r="E66" s="112"/>
      <c r="F66" s="112"/>
      <c r="G66" s="113"/>
    </row>
  </sheetData>
  <mergeCells count="26">
    <mergeCell ref="B43:C43"/>
    <mergeCell ref="E43:F43"/>
    <mergeCell ref="C4:E4"/>
    <mergeCell ref="B37:C37"/>
    <mergeCell ref="E37:F37"/>
    <mergeCell ref="B38:C38"/>
    <mergeCell ref="E38:F38"/>
    <mergeCell ref="C59:G59"/>
    <mergeCell ref="C48:G48"/>
    <mergeCell ref="C49:G49"/>
    <mergeCell ref="C50:G50"/>
    <mergeCell ref="C51:G51"/>
    <mergeCell ref="C52:G52"/>
    <mergeCell ref="C53:G53"/>
    <mergeCell ref="C54:G54"/>
    <mergeCell ref="C55:G55"/>
    <mergeCell ref="C56:G56"/>
    <mergeCell ref="C57:G57"/>
    <mergeCell ref="C58:G58"/>
    <mergeCell ref="C66:G66"/>
    <mergeCell ref="C60:G60"/>
    <mergeCell ref="C61:G61"/>
    <mergeCell ref="C62:G62"/>
    <mergeCell ref="C63:G63"/>
    <mergeCell ref="C64:G64"/>
    <mergeCell ref="C65:G65"/>
  </mergeCells>
  <conditionalFormatting sqref="A46:XFD66">
    <cfRule type="cellIs" dxfId="5" priority="6" operator="equal">
      <formula>"X"</formula>
    </cfRule>
  </conditionalFormatting>
  <conditionalFormatting sqref="E6:E9 E11:E12">
    <cfRule type="cellIs" dxfId="4" priority="4" operator="equal">
      <formula>"X"</formula>
    </cfRule>
  </conditionalFormatting>
  <conditionalFormatting sqref="E17:E19">
    <cfRule type="cellIs" dxfId="3" priority="1" operator="equal">
      <formula>"X"</formula>
    </cfRule>
  </conditionalFormatting>
  <conditionalFormatting sqref="E23:E28 E34">
    <cfRule type="cellIs" dxfId="2" priority="5" operator="equal">
      <formula>"X"</formula>
    </cfRule>
  </conditionalFormatting>
  <conditionalFormatting sqref="E30:E32">
    <cfRule type="cellIs" dxfId="1" priority="2" operator="equal">
      <formula>"X"</formula>
    </cfRule>
  </conditionalFormatting>
  <hyperlinks>
    <hyperlink ref="B2" location="'Muc luc'!A1" display="A7.3"/>
  </hyperlinks>
  <printOptions horizontalCentered="1"/>
  <pageMargins left="0" right="0" top="0" bottom="0" header="0.3" footer="0.3"/>
  <pageSetup paperSize="9" orientation="landscape" horizontalDpi="0" verticalDpi="0"/>
  <headerFooter differentOddEven="1"/>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M40"/>
  <sheetViews>
    <sheetView showGridLines="0" tabSelected="1" topLeftCell="D14" zoomScale="92" zoomScaleNormal="100" workbookViewId="0">
      <selection activeCell="G24" sqref="G24"/>
    </sheetView>
  </sheetViews>
  <sheetFormatPr defaultColWidth="8.875" defaultRowHeight="12.75" x14ac:dyDescent="0.25"/>
  <cols>
    <col min="1" max="1" width="2" style="19" customWidth="1"/>
    <col min="2" max="2" width="7.125" style="19" bestFit="1" customWidth="1"/>
    <col min="3" max="3" width="50.875" style="19" customWidth="1"/>
    <col min="4" max="4" width="8.5" style="104" customWidth="1"/>
    <col min="5" max="5" width="30.875" style="19" customWidth="1"/>
    <col min="6" max="6" width="28.125" style="104" bestFit="1" customWidth="1"/>
    <col min="7" max="7" width="13.375" style="104" customWidth="1"/>
    <col min="8" max="8" width="10.875" style="104" customWidth="1"/>
    <col min="9" max="12" width="10.875" style="19" customWidth="1"/>
    <col min="13" max="13" width="10.875" style="104" customWidth="1"/>
    <col min="14" max="221" width="8.875" style="19"/>
    <col min="222" max="222" width="5" style="19" customWidth="1"/>
    <col min="223" max="223" width="33.375" style="19" customWidth="1"/>
    <col min="224" max="224" width="6.5" style="19" customWidth="1"/>
    <col min="225" max="225" width="29.5" style="19" customWidth="1"/>
    <col min="226" max="226" width="23.625" style="19" customWidth="1"/>
    <col min="227" max="227" width="8" style="19" customWidth="1"/>
    <col min="228" max="228" width="9.125" style="19" customWidth="1"/>
    <col min="229" max="229" width="13.875" style="19" customWidth="1"/>
    <col min="230" max="230" width="13.5" style="19" customWidth="1"/>
    <col min="231" max="477" width="8.875" style="19"/>
    <col min="478" max="478" width="5" style="19" customWidth="1"/>
    <col min="479" max="479" width="33.375" style="19" customWidth="1"/>
    <col min="480" max="480" width="6.5" style="19" customWidth="1"/>
    <col min="481" max="481" width="29.5" style="19" customWidth="1"/>
    <col min="482" max="482" width="23.625" style="19" customWidth="1"/>
    <col min="483" max="483" width="8" style="19" customWidth="1"/>
    <col min="484" max="484" width="9.125" style="19" customWidth="1"/>
    <col min="485" max="485" width="13.875" style="19" customWidth="1"/>
    <col min="486" max="486" width="13.5" style="19" customWidth="1"/>
    <col min="487" max="733" width="8.875" style="19"/>
    <col min="734" max="734" width="5" style="19" customWidth="1"/>
    <col min="735" max="735" width="33.375" style="19" customWidth="1"/>
    <col min="736" max="736" width="6.5" style="19" customWidth="1"/>
    <col min="737" max="737" width="29.5" style="19" customWidth="1"/>
    <col min="738" max="738" width="23.625" style="19" customWidth="1"/>
    <col min="739" max="739" width="8" style="19" customWidth="1"/>
    <col min="740" max="740" width="9.125" style="19" customWidth="1"/>
    <col min="741" max="741" width="13.875" style="19" customWidth="1"/>
    <col min="742" max="742" width="13.5" style="19" customWidth="1"/>
    <col min="743" max="989" width="8.875" style="19"/>
    <col min="990" max="990" width="5" style="19" customWidth="1"/>
    <col min="991" max="991" width="33.375" style="19" customWidth="1"/>
    <col min="992" max="992" width="6.5" style="19" customWidth="1"/>
    <col min="993" max="993" width="29.5" style="19" customWidth="1"/>
    <col min="994" max="994" width="23.625" style="19" customWidth="1"/>
    <col min="995" max="995" width="8" style="19" customWidth="1"/>
    <col min="996" max="996" width="9.125" style="19" customWidth="1"/>
    <col min="997" max="997" width="13.875" style="19" customWidth="1"/>
    <col min="998" max="998" width="13.5" style="19" customWidth="1"/>
    <col min="999" max="1245" width="8.875" style="19"/>
    <col min="1246" max="1246" width="5" style="19" customWidth="1"/>
    <col min="1247" max="1247" width="33.375" style="19" customWidth="1"/>
    <col min="1248" max="1248" width="6.5" style="19" customWidth="1"/>
    <col min="1249" max="1249" width="29.5" style="19" customWidth="1"/>
    <col min="1250" max="1250" width="23.625" style="19" customWidth="1"/>
    <col min="1251" max="1251" width="8" style="19" customWidth="1"/>
    <col min="1252" max="1252" width="9.125" style="19" customWidth="1"/>
    <col min="1253" max="1253" width="13.875" style="19" customWidth="1"/>
    <col min="1254" max="1254" width="13.5" style="19" customWidth="1"/>
    <col min="1255" max="1501" width="8.875" style="19"/>
    <col min="1502" max="1502" width="5" style="19" customWidth="1"/>
    <col min="1503" max="1503" width="33.375" style="19" customWidth="1"/>
    <col min="1504" max="1504" width="6.5" style="19" customWidth="1"/>
    <col min="1505" max="1505" width="29.5" style="19" customWidth="1"/>
    <col min="1506" max="1506" width="23.625" style="19" customWidth="1"/>
    <col min="1507" max="1507" width="8" style="19" customWidth="1"/>
    <col min="1508" max="1508" width="9.125" style="19" customWidth="1"/>
    <col min="1509" max="1509" width="13.875" style="19" customWidth="1"/>
    <col min="1510" max="1510" width="13.5" style="19" customWidth="1"/>
    <col min="1511" max="1757" width="8.875" style="19"/>
    <col min="1758" max="1758" width="5" style="19" customWidth="1"/>
    <col min="1759" max="1759" width="33.375" style="19" customWidth="1"/>
    <col min="1760" max="1760" width="6.5" style="19" customWidth="1"/>
    <col min="1761" max="1761" width="29.5" style="19" customWidth="1"/>
    <col min="1762" max="1762" width="23.625" style="19" customWidth="1"/>
    <col min="1763" max="1763" width="8" style="19" customWidth="1"/>
    <col min="1764" max="1764" width="9.125" style="19" customWidth="1"/>
    <col min="1765" max="1765" width="13.875" style="19" customWidth="1"/>
    <col min="1766" max="1766" width="13.5" style="19" customWidth="1"/>
    <col min="1767" max="2013" width="8.875" style="19"/>
    <col min="2014" max="2014" width="5" style="19" customWidth="1"/>
    <col min="2015" max="2015" width="33.375" style="19" customWidth="1"/>
    <col min="2016" max="2016" width="6.5" style="19" customWidth="1"/>
    <col min="2017" max="2017" width="29.5" style="19" customWidth="1"/>
    <col min="2018" max="2018" width="23.625" style="19" customWidth="1"/>
    <col min="2019" max="2019" width="8" style="19" customWidth="1"/>
    <col min="2020" max="2020" width="9.125" style="19" customWidth="1"/>
    <col min="2021" max="2021" width="13.875" style="19" customWidth="1"/>
    <col min="2022" max="2022" width="13.5" style="19" customWidth="1"/>
    <col min="2023" max="2269" width="8.875" style="19"/>
    <col min="2270" max="2270" width="5" style="19" customWidth="1"/>
    <col min="2271" max="2271" width="33.375" style="19" customWidth="1"/>
    <col min="2272" max="2272" width="6.5" style="19" customWidth="1"/>
    <col min="2273" max="2273" width="29.5" style="19" customWidth="1"/>
    <col min="2274" max="2274" width="23.625" style="19" customWidth="1"/>
    <col min="2275" max="2275" width="8" style="19" customWidth="1"/>
    <col min="2276" max="2276" width="9.125" style="19" customWidth="1"/>
    <col min="2277" max="2277" width="13.875" style="19" customWidth="1"/>
    <col min="2278" max="2278" width="13.5" style="19" customWidth="1"/>
    <col min="2279" max="2525" width="8.875" style="19"/>
    <col min="2526" max="2526" width="5" style="19" customWidth="1"/>
    <col min="2527" max="2527" width="33.375" style="19" customWidth="1"/>
    <col min="2528" max="2528" width="6.5" style="19" customWidth="1"/>
    <col min="2529" max="2529" width="29.5" style="19" customWidth="1"/>
    <col min="2530" max="2530" width="23.625" style="19" customWidth="1"/>
    <col min="2531" max="2531" width="8" style="19" customWidth="1"/>
    <col min="2532" max="2532" width="9.125" style="19" customWidth="1"/>
    <col min="2533" max="2533" width="13.875" style="19" customWidth="1"/>
    <col min="2534" max="2534" width="13.5" style="19" customWidth="1"/>
    <col min="2535" max="2781" width="8.875" style="19"/>
    <col min="2782" max="2782" width="5" style="19" customWidth="1"/>
    <col min="2783" max="2783" width="33.375" style="19" customWidth="1"/>
    <col min="2784" max="2784" width="6.5" style="19" customWidth="1"/>
    <col min="2785" max="2785" width="29.5" style="19" customWidth="1"/>
    <col min="2786" max="2786" width="23.625" style="19" customWidth="1"/>
    <col min="2787" max="2787" width="8" style="19" customWidth="1"/>
    <col min="2788" max="2788" width="9.125" style="19" customWidth="1"/>
    <col min="2789" max="2789" width="13.875" style="19" customWidth="1"/>
    <col min="2790" max="2790" width="13.5" style="19" customWidth="1"/>
    <col min="2791" max="3037" width="8.875" style="19"/>
    <col min="3038" max="3038" width="5" style="19" customWidth="1"/>
    <col min="3039" max="3039" width="33.375" style="19" customWidth="1"/>
    <col min="3040" max="3040" width="6.5" style="19" customWidth="1"/>
    <col min="3041" max="3041" width="29.5" style="19" customWidth="1"/>
    <col min="3042" max="3042" width="23.625" style="19" customWidth="1"/>
    <col min="3043" max="3043" width="8" style="19" customWidth="1"/>
    <col min="3044" max="3044" width="9.125" style="19" customWidth="1"/>
    <col min="3045" max="3045" width="13.875" style="19" customWidth="1"/>
    <col min="3046" max="3046" width="13.5" style="19" customWidth="1"/>
    <col min="3047" max="3293" width="8.875" style="19"/>
    <col min="3294" max="3294" width="5" style="19" customWidth="1"/>
    <col min="3295" max="3295" width="33.375" style="19" customWidth="1"/>
    <col min="3296" max="3296" width="6.5" style="19" customWidth="1"/>
    <col min="3297" max="3297" width="29.5" style="19" customWidth="1"/>
    <col min="3298" max="3298" width="23.625" style="19" customWidth="1"/>
    <col min="3299" max="3299" width="8" style="19" customWidth="1"/>
    <col min="3300" max="3300" width="9.125" style="19" customWidth="1"/>
    <col min="3301" max="3301" width="13.875" style="19" customWidth="1"/>
    <col min="3302" max="3302" width="13.5" style="19" customWidth="1"/>
    <col min="3303" max="3549" width="8.875" style="19"/>
    <col min="3550" max="3550" width="5" style="19" customWidth="1"/>
    <col min="3551" max="3551" width="33.375" style="19" customWidth="1"/>
    <col min="3552" max="3552" width="6.5" style="19" customWidth="1"/>
    <col min="3553" max="3553" width="29.5" style="19" customWidth="1"/>
    <col min="3554" max="3554" width="23.625" style="19" customWidth="1"/>
    <col min="3555" max="3555" width="8" style="19" customWidth="1"/>
    <col min="3556" max="3556" width="9.125" style="19" customWidth="1"/>
    <col min="3557" max="3557" width="13.875" style="19" customWidth="1"/>
    <col min="3558" max="3558" width="13.5" style="19" customWidth="1"/>
    <col min="3559" max="3805" width="8.875" style="19"/>
    <col min="3806" max="3806" width="5" style="19" customWidth="1"/>
    <col min="3807" max="3807" width="33.375" style="19" customWidth="1"/>
    <col min="3808" max="3808" width="6.5" style="19" customWidth="1"/>
    <col min="3809" max="3809" width="29.5" style="19" customWidth="1"/>
    <col min="3810" max="3810" width="23.625" style="19" customWidth="1"/>
    <col min="3811" max="3811" width="8" style="19" customWidth="1"/>
    <col min="3812" max="3812" width="9.125" style="19" customWidth="1"/>
    <col min="3813" max="3813" width="13.875" style="19" customWidth="1"/>
    <col min="3814" max="3814" width="13.5" style="19" customWidth="1"/>
    <col min="3815" max="4061" width="8.875" style="19"/>
    <col min="4062" max="4062" width="5" style="19" customWidth="1"/>
    <col min="4063" max="4063" width="33.375" style="19" customWidth="1"/>
    <col min="4064" max="4064" width="6.5" style="19" customWidth="1"/>
    <col min="4065" max="4065" width="29.5" style="19" customWidth="1"/>
    <col min="4066" max="4066" width="23.625" style="19" customWidth="1"/>
    <col min="4067" max="4067" width="8" style="19" customWidth="1"/>
    <col min="4068" max="4068" width="9.125" style="19" customWidth="1"/>
    <col min="4069" max="4069" width="13.875" style="19" customWidth="1"/>
    <col min="4070" max="4070" width="13.5" style="19" customWidth="1"/>
    <col min="4071" max="4317" width="8.875" style="19"/>
    <col min="4318" max="4318" width="5" style="19" customWidth="1"/>
    <col min="4319" max="4319" width="33.375" style="19" customWidth="1"/>
    <col min="4320" max="4320" width="6.5" style="19" customWidth="1"/>
    <col min="4321" max="4321" width="29.5" style="19" customWidth="1"/>
    <col min="4322" max="4322" width="23.625" style="19" customWidth="1"/>
    <col min="4323" max="4323" width="8" style="19" customWidth="1"/>
    <col min="4324" max="4324" width="9.125" style="19" customWidth="1"/>
    <col min="4325" max="4325" width="13.875" style="19" customWidth="1"/>
    <col min="4326" max="4326" width="13.5" style="19" customWidth="1"/>
    <col min="4327" max="4573" width="8.875" style="19"/>
    <col min="4574" max="4574" width="5" style="19" customWidth="1"/>
    <col min="4575" max="4575" width="33.375" style="19" customWidth="1"/>
    <col min="4576" max="4576" width="6.5" style="19" customWidth="1"/>
    <col min="4577" max="4577" width="29.5" style="19" customWidth="1"/>
    <col min="4578" max="4578" width="23.625" style="19" customWidth="1"/>
    <col min="4579" max="4579" width="8" style="19" customWidth="1"/>
    <col min="4580" max="4580" width="9.125" style="19" customWidth="1"/>
    <col min="4581" max="4581" width="13.875" style="19" customWidth="1"/>
    <col min="4582" max="4582" width="13.5" style="19" customWidth="1"/>
    <col min="4583" max="4829" width="8.875" style="19"/>
    <col min="4830" max="4830" width="5" style="19" customWidth="1"/>
    <col min="4831" max="4831" width="33.375" style="19" customWidth="1"/>
    <col min="4832" max="4832" width="6.5" style="19" customWidth="1"/>
    <col min="4833" max="4833" width="29.5" style="19" customWidth="1"/>
    <col min="4834" max="4834" width="23.625" style="19" customWidth="1"/>
    <col min="4835" max="4835" width="8" style="19" customWidth="1"/>
    <col min="4836" max="4836" width="9.125" style="19" customWidth="1"/>
    <col min="4837" max="4837" width="13.875" style="19" customWidth="1"/>
    <col min="4838" max="4838" width="13.5" style="19" customWidth="1"/>
    <col min="4839" max="5085" width="8.875" style="19"/>
    <col min="5086" max="5086" width="5" style="19" customWidth="1"/>
    <col min="5087" max="5087" width="33.375" style="19" customWidth="1"/>
    <col min="5088" max="5088" width="6.5" style="19" customWidth="1"/>
    <col min="5089" max="5089" width="29.5" style="19" customWidth="1"/>
    <col min="5090" max="5090" width="23.625" style="19" customWidth="1"/>
    <col min="5091" max="5091" width="8" style="19" customWidth="1"/>
    <col min="5092" max="5092" width="9.125" style="19" customWidth="1"/>
    <col min="5093" max="5093" width="13.875" style="19" customWidth="1"/>
    <col min="5094" max="5094" width="13.5" style="19" customWidth="1"/>
    <col min="5095" max="5341" width="8.875" style="19"/>
    <col min="5342" max="5342" width="5" style="19" customWidth="1"/>
    <col min="5343" max="5343" width="33.375" style="19" customWidth="1"/>
    <col min="5344" max="5344" width="6.5" style="19" customWidth="1"/>
    <col min="5345" max="5345" width="29.5" style="19" customWidth="1"/>
    <col min="5346" max="5346" width="23.625" style="19" customWidth="1"/>
    <col min="5347" max="5347" width="8" style="19" customWidth="1"/>
    <col min="5348" max="5348" width="9.125" style="19" customWidth="1"/>
    <col min="5349" max="5349" width="13.875" style="19" customWidth="1"/>
    <col min="5350" max="5350" width="13.5" style="19" customWidth="1"/>
    <col min="5351" max="5597" width="8.875" style="19"/>
    <col min="5598" max="5598" width="5" style="19" customWidth="1"/>
    <col min="5599" max="5599" width="33.375" style="19" customWidth="1"/>
    <col min="5600" max="5600" width="6.5" style="19" customWidth="1"/>
    <col min="5601" max="5601" width="29.5" style="19" customWidth="1"/>
    <col min="5602" max="5602" width="23.625" style="19" customWidth="1"/>
    <col min="5603" max="5603" width="8" style="19" customWidth="1"/>
    <col min="5604" max="5604" width="9.125" style="19" customWidth="1"/>
    <col min="5605" max="5605" width="13.875" style="19" customWidth="1"/>
    <col min="5606" max="5606" width="13.5" style="19" customWidth="1"/>
    <col min="5607" max="5853" width="8.875" style="19"/>
    <col min="5854" max="5854" width="5" style="19" customWidth="1"/>
    <col min="5855" max="5855" width="33.375" style="19" customWidth="1"/>
    <col min="5856" max="5856" width="6.5" style="19" customWidth="1"/>
    <col min="5857" max="5857" width="29.5" style="19" customWidth="1"/>
    <col min="5858" max="5858" width="23.625" style="19" customWidth="1"/>
    <col min="5859" max="5859" width="8" style="19" customWidth="1"/>
    <col min="5860" max="5860" width="9.125" style="19" customWidth="1"/>
    <col min="5861" max="5861" width="13.875" style="19" customWidth="1"/>
    <col min="5862" max="5862" width="13.5" style="19" customWidth="1"/>
    <col min="5863" max="6109" width="8.875" style="19"/>
    <col min="6110" max="6110" width="5" style="19" customWidth="1"/>
    <col min="6111" max="6111" width="33.375" style="19" customWidth="1"/>
    <col min="6112" max="6112" width="6.5" style="19" customWidth="1"/>
    <col min="6113" max="6113" width="29.5" style="19" customWidth="1"/>
    <col min="6114" max="6114" width="23.625" style="19" customWidth="1"/>
    <col min="6115" max="6115" width="8" style="19" customWidth="1"/>
    <col min="6116" max="6116" width="9.125" style="19" customWidth="1"/>
    <col min="6117" max="6117" width="13.875" style="19" customWidth="1"/>
    <col min="6118" max="6118" width="13.5" style="19" customWidth="1"/>
    <col min="6119" max="6365" width="8.875" style="19"/>
    <col min="6366" max="6366" width="5" style="19" customWidth="1"/>
    <col min="6367" max="6367" width="33.375" style="19" customWidth="1"/>
    <col min="6368" max="6368" width="6.5" style="19" customWidth="1"/>
    <col min="6369" max="6369" width="29.5" style="19" customWidth="1"/>
    <col min="6370" max="6370" width="23.625" style="19" customWidth="1"/>
    <col min="6371" max="6371" width="8" style="19" customWidth="1"/>
    <col min="6372" max="6372" width="9.125" style="19" customWidth="1"/>
    <col min="6373" max="6373" width="13.875" style="19" customWidth="1"/>
    <col min="6374" max="6374" width="13.5" style="19" customWidth="1"/>
    <col min="6375" max="6621" width="8.875" style="19"/>
    <col min="6622" max="6622" width="5" style="19" customWidth="1"/>
    <col min="6623" max="6623" width="33.375" style="19" customWidth="1"/>
    <col min="6624" max="6624" width="6.5" style="19" customWidth="1"/>
    <col min="6625" max="6625" width="29.5" style="19" customWidth="1"/>
    <col min="6626" max="6626" width="23.625" style="19" customWidth="1"/>
    <col min="6627" max="6627" width="8" style="19" customWidth="1"/>
    <col min="6628" max="6628" width="9.125" style="19" customWidth="1"/>
    <col min="6629" max="6629" width="13.875" style="19" customWidth="1"/>
    <col min="6630" max="6630" width="13.5" style="19" customWidth="1"/>
    <col min="6631" max="6877" width="8.875" style="19"/>
    <col min="6878" max="6878" width="5" style="19" customWidth="1"/>
    <col min="6879" max="6879" width="33.375" style="19" customWidth="1"/>
    <col min="6880" max="6880" width="6.5" style="19" customWidth="1"/>
    <col min="6881" max="6881" width="29.5" style="19" customWidth="1"/>
    <col min="6882" max="6882" width="23.625" style="19" customWidth="1"/>
    <col min="6883" max="6883" width="8" style="19" customWidth="1"/>
    <col min="6884" max="6884" width="9.125" style="19" customWidth="1"/>
    <col min="6885" max="6885" width="13.875" style="19" customWidth="1"/>
    <col min="6886" max="6886" width="13.5" style="19" customWidth="1"/>
    <col min="6887" max="7133" width="8.875" style="19"/>
    <col min="7134" max="7134" width="5" style="19" customWidth="1"/>
    <col min="7135" max="7135" width="33.375" style="19" customWidth="1"/>
    <col min="7136" max="7136" width="6.5" style="19" customWidth="1"/>
    <col min="7137" max="7137" width="29.5" style="19" customWidth="1"/>
    <col min="7138" max="7138" width="23.625" style="19" customWidth="1"/>
    <col min="7139" max="7139" width="8" style="19" customWidth="1"/>
    <col min="7140" max="7140" width="9.125" style="19" customWidth="1"/>
    <col min="7141" max="7141" width="13.875" style="19" customWidth="1"/>
    <col min="7142" max="7142" width="13.5" style="19" customWidth="1"/>
    <col min="7143" max="7389" width="8.875" style="19"/>
    <col min="7390" max="7390" width="5" style="19" customWidth="1"/>
    <col min="7391" max="7391" width="33.375" style="19" customWidth="1"/>
    <col min="7392" max="7392" width="6.5" style="19" customWidth="1"/>
    <col min="7393" max="7393" width="29.5" style="19" customWidth="1"/>
    <col min="7394" max="7394" width="23.625" style="19" customWidth="1"/>
    <col min="7395" max="7395" width="8" style="19" customWidth="1"/>
    <col min="7396" max="7396" width="9.125" style="19" customWidth="1"/>
    <col min="7397" max="7397" width="13.875" style="19" customWidth="1"/>
    <col min="7398" max="7398" width="13.5" style="19" customWidth="1"/>
    <col min="7399" max="7645" width="8.875" style="19"/>
    <col min="7646" max="7646" width="5" style="19" customWidth="1"/>
    <col min="7647" max="7647" width="33.375" style="19" customWidth="1"/>
    <col min="7648" max="7648" width="6.5" style="19" customWidth="1"/>
    <col min="7649" max="7649" width="29.5" style="19" customWidth="1"/>
    <col min="7650" max="7650" width="23.625" style="19" customWidth="1"/>
    <col min="7651" max="7651" width="8" style="19" customWidth="1"/>
    <col min="7652" max="7652" width="9.125" style="19" customWidth="1"/>
    <col min="7653" max="7653" width="13.875" style="19" customWidth="1"/>
    <col min="7654" max="7654" width="13.5" style="19" customWidth="1"/>
    <col min="7655" max="7901" width="8.875" style="19"/>
    <col min="7902" max="7902" width="5" style="19" customWidth="1"/>
    <col min="7903" max="7903" width="33.375" style="19" customWidth="1"/>
    <col min="7904" max="7904" width="6.5" style="19" customWidth="1"/>
    <col min="7905" max="7905" width="29.5" style="19" customWidth="1"/>
    <col min="7906" max="7906" width="23.625" style="19" customWidth="1"/>
    <col min="7907" max="7907" width="8" style="19" customWidth="1"/>
    <col min="7908" max="7908" width="9.125" style="19" customWidth="1"/>
    <col min="7909" max="7909" width="13.875" style="19" customWidth="1"/>
    <col min="7910" max="7910" width="13.5" style="19" customWidth="1"/>
    <col min="7911" max="8157" width="8.875" style="19"/>
    <col min="8158" max="8158" width="5" style="19" customWidth="1"/>
    <col min="8159" max="8159" width="33.375" style="19" customWidth="1"/>
    <col min="8160" max="8160" width="6.5" style="19" customWidth="1"/>
    <col min="8161" max="8161" width="29.5" style="19" customWidth="1"/>
    <col min="8162" max="8162" width="23.625" style="19" customWidth="1"/>
    <col min="8163" max="8163" width="8" style="19" customWidth="1"/>
    <col min="8164" max="8164" width="9.125" style="19" customWidth="1"/>
    <col min="8165" max="8165" width="13.875" style="19" customWidth="1"/>
    <col min="8166" max="8166" width="13.5" style="19" customWidth="1"/>
    <col min="8167" max="8413" width="8.875" style="19"/>
    <col min="8414" max="8414" width="5" style="19" customWidth="1"/>
    <col min="8415" max="8415" width="33.375" style="19" customWidth="1"/>
    <col min="8416" max="8416" width="6.5" style="19" customWidth="1"/>
    <col min="8417" max="8417" width="29.5" style="19" customWidth="1"/>
    <col min="8418" max="8418" width="23.625" style="19" customWidth="1"/>
    <col min="8419" max="8419" width="8" style="19" customWidth="1"/>
    <col min="8420" max="8420" width="9.125" style="19" customWidth="1"/>
    <col min="8421" max="8421" width="13.875" style="19" customWidth="1"/>
    <col min="8422" max="8422" width="13.5" style="19" customWidth="1"/>
    <col min="8423" max="8669" width="8.875" style="19"/>
    <col min="8670" max="8670" width="5" style="19" customWidth="1"/>
    <col min="8671" max="8671" width="33.375" style="19" customWidth="1"/>
    <col min="8672" max="8672" width="6.5" style="19" customWidth="1"/>
    <col min="8673" max="8673" width="29.5" style="19" customWidth="1"/>
    <col min="8674" max="8674" width="23.625" style="19" customWidth="1"/>
    <col min="8675" max="8675" width="8" style="19" customWidth="1"/>
    <col min="8676" max="8676" width="9.125" style="19" customWidth="1"/>
    <col min="8677" max="8677" width="13.875" style="19" customWidth="1"/>
    <col min="8678" max="8678" width="13.5" style="19" customWidth="1"/>
    <col min="8679" max="8925" width="8.875" style="19"/>
    <col min="8926" max="8926" width="5" style="19" customWidth="1"/>
    <col min="8927" max="8927" width="33.375" style="19" customWidth="1"/>
    <col min="8928" max="8928" width="6.5" style="19" customWidth="1"/>
    <col min="8929" max="8929" width="29.5" style="19" customWidth="1"/>
    <col min="8930" max="8930" width="23.625" style="19" customWidth="1"/>
    <col min="8931" max="8931" width="8" style="19" customWidth="1"/>
    <col min="8932" max="8932" width="9.125" style="19" customWidth="1"/>
    <col min="8933" max="8933" width="13.875" style="19" customWidth="1"/>
    <col min="8934" max="8934" width="13.5" style="19" customWidth="1"/>
    <col min="8935" max="9181" width="8.875" style="19"/>
    <col min="9182" max="9182" width="5" style="19" customWidth="1"/>
    <col min="9183" max="9183" width="33.375" style="19" customWidth="1"/>
    <col min="9184" max="9184" width="6.5" style="19" customWidth="1"/>
    <col min="9185" max="9185" width="29.5" style="19" customWidth="1"/>
    <col min="9186" max="9186" width="23.625" style="19" customWidth="1"/>
    <col min="9187" max="9187" width="8" style="19" customWidth="1"/>
    <col min="9188" max="9188" width="9.125" style="19" customWidth="1"/>
    <col min="9189" max="9189" width="13.875" style="19" customWidth="1"/>
    <col min="9190" max="9190" width="13.5" style="19" customWidth="1"/>
    <col min="9191" max="9437" width="8.875" style="19"/>
    <col min="9438" max="9438" width="5" style="19" customWidth="1"/>
    <col min="9439" max="9439" width="33.375" style="19" customWidth="1"/>
    <col min="9440" max="9440" width="6.5" style="19" customWidth="1"/>
    <col min="9441" max="9441" width="29.5" style="19" customWidth="1"/>
    <col min="9442" max="9442" width="23.625" style="19" customWidth="1"/>
    <col min="9443" max="9443" width="8" style="19" customWidth="1"/>
    <col min="9444" max="9444" width="9.125" style="19" customWidth="1"/>
    <col min="9445" max="9445" width="13.875" style="19" customWidth="1"/>
    <col min="9446" max="9446" width="13.5" style="19" customWidth="1"/>
    <col min="9447" max="9693" width="8.875" style="19"/>
    <col min="9694" max="9694" width="5" style="19" customWidth="1"/>
    <col min="9695" max="9695" width="33.375" style="19" customWidth="1"/>
    <col min="9696" max="9696" width="6.5" style="19" customWidth="1"/>
    <col min="9697" max="9697" width="29.5" style="19" customWidth="1"/>
    <col min="9698" max="9698" width="23.625" style="19" customWidth="1"/>
    <col min="9699" max="9699" width="8" style="19" customWidth="1"/>
    <col min="9700" max="9700" width="9.125" style="19" customWidth="1"/>
    <col min="9701" max="9701" width="13.875" style="19" customWidth="1"/>
    <col min="9702" max="9702" width="13.5" style="19" customWidth="1"/>
    <col min="9703" max="9949" width="8.875" style="19"/>
    <col min="9950" max="9950" width="5" style="19" customWidth="1"/>
    <col min="9951" max="9951" width="33.375" style="19" customWidth="1"/>
    <col min="9952" max="9952" width="6.5" style="19" customWidth="1"/>
    <col min="9953" max="9953" width="29.5" style="19" customWidth="1"/>
    <col min="9954" max="9954" width="23.625" style="19" customWidth="1"/>
    <col min="9955" max="9955" width="8" style="19" customWidth="1"/>
    <col min="9956" max="9956" width="9.125" style="19" customWidth="1"/>
    <col min="9957" max="9957" width="13.875" style="19" customWidth="1"/>
    <col min="9958" max="9958" width="13.5" style="19" customWidth="1"/>
    <col min="9959" max="10205" width="8.875" style="19"/>
    <col min="10206" max="10206" width="5" style="19" customWidth="1"/>
    <col min="10207" max="10207" width="33.375" style="19" customWidth="1"/>
    <col min="10208" max="10208" width="6.5" style="19" customWidth="1"/>
    <col min="10209" max="10209" width="29.5" style="19" customWidth="1"/>
    <col min="10210" max="10210" width="23.625" style="19" customWidth="1"/>
    <col min="10211" max="10211" width="8" style="19" customWidth="1"/>
    <col min="10212" max="10212" width="9.125" style="19" customWidth="1"/>
    <col min="10213" max="10213" width="13.875" style="19" customWidth="1"/>
    <col min="10214" max="10214" width="13.5" style="19" customWidth="1"/>
    <col min="10215" max="10461" width="8.875" style="19"/>
    <col min="10462" max="10462" width="5" style="19" customWidth="1"/>
    <col min="10463" max="10463" width="33.375" style="19" customWidth="1"/>
    <col min="10464" max="10464" width="6.5" style="19" customWidth="1"/>
    <col min="10465" max="10465" width="29.5" style="19" customWidth="1"/>
    <col min="10466" max="10466" width="23.625" style="19" customWidth="1"/>
    <col min="10467" max="10467" width="8" style="19" customWidth="1"/>
    <col min="10468" max="10468" width="9.125" style="19" customWidth="1"/>
    <col min="10469" max="10469" width="13.875" style="19" customWidth="1"/>
    <col min="10470" max="10470" width="13.5" style="19" customWidth="1"/>
    <col min="10471" max="10717" width="8.875" style="19"/>
    <col min="10718" max="10718" width="5" style="19" customWidth="1"/>
    <col min="10719" max="10719" width="33.375" style="19" customWidth="1"/>
    <col min="10720" max="10720" width="6.5" style="19" customWidth="1"/>
    <col min="10721" max="10721" width="29.5" style="19" customWidth="1"/>
    <col min="10722" max="10722" width="23.625" style="19" customWidth="1"/>
    <col min="10723" max="10723" width="8" style="19" customWidth="1"/>
    <col min="10724" max="10724" width="9.125" style="19" customWidth="1"/>
    <col min="10725" max="10725" width="13.875" style="19" customWidth="1"/>
    <col min="10726" max="10726" width="13.5" style="19" customWidth="1"/>
    <col min="10727" max="10973" width="8.875" style="19"/>
    <col min="10974" max="10974" width="5" style="19" customWidth="1"/>
    <col min="10975" max="10975" width="33.375" style="19" customWidth="1"/>
    <col min="10976" max="10976" width="6.5" style="19" customWidth="1"/>
    <col min="10977" max="10977" width="29.5" style="19" customWidth="1"/>
    <col min="10978" max="10978" width="23.625" style="19" customWidth="1"/>
    <col min="10979" max="10979" width="8" style="19" customWidth="1"/>
    <col min="10980" max="10980" width="9.125" style="19" customWidth="1"/>
    <col min="10981" max="10981" width="13.875" style="19" customWidth="1"/>
    <col min="10982" max="10982" width="13.5" style="19" customWidth="1"/>
    <col min="10983" max="11229" width="8.875" style="19"/>
    <col min="11230" max="11230" width="5" style="19" customWidth="1"/>
    <col min="11231" max="11231" width="33.375" style="19" customWidth="1"/>
    <col min="11232" max="11232" width="6.5" style="19" customWidth="1"/>
    <col min="11233" max="11233" width="29.5" style="19" customWidth="1"/>
    <col min="11234" max="11234" width="23.625" style="19" customWidth="1"/>
    <col min="11235" max="11235" width="8" style="19" customWidth="1"/>
    <col min="11236" max="11236" width="9.125" style="19" customWidth="1"/>
    <col min="11237" max="11237" width="13.875" style="19" customWidth="1"/>
    <col min="11238" max="11238" width="13.5" style="19" customWidth="1"/>
    <col min="11239" max="11485" width="8.875" style="19"/>
    <col min="11486" max="11486" width="5" style="19" customWidth="1"/>
    <col min="11487" max="11487" width="33.375" style="19" customWidth="1"/>
    <col min="11488" max="11488" width="6.5" style="19" customWidth="1"/>
    <col min="11489" max="11489" width="29.5" style="19" customWidth="1"/>
    <col min="11490" max="11490" width="23.625" style="19" customWidth="1"/>
    <col min="11491" max="11491" width="8" style="19" customWidth="1"/>
    <col min="11492" max="11492" width="9.125" style="19" customWidth="1"/>
    <col min="11493" max="11493" width="13.875" style="19" customWidth="1"/>
    <col min="11494" max="11494" width="13.5" style="19" customWidth="1"/>
    <col min="11495" max="11741" width="8.875" style="19"/>
    <col min="11742" max="11742" width="5" style="19" customWidth="1"/>
    <col min="11743" max="11743" width="33.375" style="19" customWidth="1"/>
    <col min="11744" max="11744" width="6.5" style="19" customWidth="1"/>
    <col min="11745" max="11745" width="29.5" style="19" customWidth="1"/>
    <col min="11746" max="11746" width="23.625" style="19" customWidth="1"/>
    <col min="11747" max="11747" width="8" style="19" customWidth="1"/>
    <col min="11748" max="11748" width="9.125" style="19" customWidth="1"/>
    <col min="11749" max="11749" width="13.875" style="19" customWidth="1"/>
    <col min="11750" max="11750" width="13.5" style="19" customWidth="1"/>
    <col min="11751" max="11997" width="8.875" style="19"/>
    <col min="11998" max="11998" width="5" style="19" customWidth="1"/>
    <col min="11999" max="11999" width="33.375" style="19" customWidth="1"/>
    <col min="12000" max="12000" width="6.5" style="19" customWidth="1"/>
    <col min="12001" max="12001" width="29.5" style="19" customWidth="1"/>
    <col min="12002" max="12002" width="23.625" style="19" customWidth="1"/>
    <col min="12003" max="12003" width="8" style="19" customWidth="1"/>
    <col min="12004" max="12004" width="9.125" style="19" customWidth="1"/>
    <col min="12005" max="12005" width="13.875" style="19" customWidth="1"/>
    <col min="12006" max="12006" width="13.5" style="19" customWidth="1"/>
    <col min="12007" max="12253" width="8.875" style="19"/>
    <col min="12254" max="12254" width="5" style="19" customWidth="1"/>
    <col min="12255" max="12255" width="33.375" style="19" customWidth="1"/>
    <col min="12256" max="12256" width="6.5" style="19" customWidth="1"/>
    <col min="12257" max="12257" width="29.5" style="19" customWidth="1"/>
    <col min="12258" max="12258" width="23.625" style="19" customWidth="1"/>
    <col min="12259" max="12259" width="8" style="19" customWidth="1"/>
    <col min="12260" max="12260" width="9.125" style="19" customWidth="1"/>
    <col min="12261" max="12261" width="13.875" style="19" customWidth="1"/>
    <col min="12262" max="12262" width="13.5" style="19" customWidth="1"/>
    <col min="12263" max="12509" width="8.875" style="19"/>
    <col min="12510" max="12510" width="5" style="19" customWidth="1"/>
    <col min="12511" max="12511" width="33.375" style="19" customWidth="1"/>
    <col min="12512" max="12512" width="6.5" style="19" customWidth="1"/>
    <col min="12513" max="12513" width="29.5" style="19" customWidth="1"/>
    <col min="12514" max="12514" width="23.625" style="19" customWidth="1"/>
    <col min="12515" max="12515" width="8" style="19" customWidth="1"/>
    <col min="12516" max="12516" width="9.125" style="19" customWidth="1"/>
    <col min="12517" max="12517" width="13.875" style="19" customWidth="1"/>
    <col min="12518" max="12518" width="13.5" style="19" customWidth="1"/>
    <col min="12519" max="12765" width="8.875" style="19"/>
    <col min="12766" max="12766" width="5" style="19" customWidth="1"/>
    <col min="12767" max="12767" width="33.375" style="19" customWidth="1"/>
    <col min="12768" max="12768" width="6.5" style="19" customWidth="1"/>
    <col min="12769" max="12769" width="29.5" style="19" customWidth="1"/>
    <col min="12770" max="12770" width="23.625" style="19" customWidth="1"/>
    <col min="12771" max="12771" width="8" style="19" customWidth="1"/>
    <col min="12772" max="12772" width="9.125" style="19" customWidth="1"/>
    <col min="12773" max="12773" width="13.875" style="19" customWidth="1"/>
    <col min="12774" max="12774" width="13.5" style="19" customWidth="1"/>
    <col min="12775" max="13021" width="8.875" style="19"/>
    <col min="13022" max="13022" width="5" style="19" customWidth="1"/>
    <col min="13023" max="13023" width="33.375" style="19" customWidth="1"/>
    <col min="13024" max="13024" width="6.5" style="19" customWidth="1"/>
    <col min="13025" max="13025" width="29.5" style="19" customWidth="1"/>
    <col min="13026" max="13026" width="23.625" style="19" customWidth="1"/>
    <col min="13027" max="13027" width="8" style="19" customWidth="1"/>
    <col min="13028" max="13028" width="9.125" style="19" customWidth="1"/>
    <col min="13029" max="13029" width="13.875" style="19" customWidth="1"/>
    <col min="13030" max="13030" width="13.5" style="19" customWidth="1"/>
    <col min="13031" max="13277" width="8.875" style="19"/>
    <col min="13278" max="13278" width="5" style="19" customWidth="1"/>
    <col min="13279" max="13279" width="33.375" style="19" customWidth="1"/>
    <col min="13280" max="13280" width="6.5" style="19" customWidth="1"/>
    <col min="13281" max="13281" width="29.5" style="19" customWidth="1"/>
    <col min="13282" max="13282" width="23.625" style="19" customWidth="1"/>
    <col min="13283" max="13283" width="8" style="19" customWidth="1"/>
    <col min="13284" max="13284" width="9.125" style="19" customWidth="1"/>
    <col min="13285" max="13285" width="13.875" style="19" customWidth="1"/>
    <col min="13286" max="13286" width="13.5" style="19" customWidth="1"/>
    <col min="13287" max="13533" width="8.875" style="19"/>
    <col min="13534" max="13534" width="5" style="19" customWidth="1"/>
    <col min="13535" max="13535" width="33.375" style="19" customWidth="1"/>
    <col min="13536" max="13536" width="6.5" style="19" customWidth="1"/>
    <col min="13537" max="13537" width="29.5" style="19" customWidth="1"/>
    <col min="13538" max="13538" width="23.625" style="19" customWidth="1"/>
    <col min="13539" max="13539" width="8" style="19" customWidth="1"/>
    <col min="13540" max="13540" width="9.125" style="19" customWidth="1"/>
    <col min="13541" max="13541" width="13.875" style="19" customWidth="1"/>
    <col min="13542" max="13542" width="13.5" style="19" customWidth="1"/>
    <col min="13543" max="13789" width="8.875" style="19"/>
    <col min="13790" max="13790" width="5" style="19" customWidth="1"/>
    <col min="13791" max="13791" width="33.375" style="19" customWidth="1"/>
    <col min="13792" max="13792" width="6.5" style="19" customWidth="1"/>
    <col min="13793" max="13793" width="29.5" style="19" customWidth="1"/>
    <col min="13794" max="13794" width="23.625" style="19" customWidth="1"/>
    <col min="13795" max="13795" width="8" style="19" customWidth="1"/>
    <col min="13796" max="13796" width="9.125" style="19" customWidth="1"/>
    <col min="13797" max="13797" width="13.875" style="19" customWidth="1"/>
    <col min="13798" max="13798" width="13.5" style="19" customWidth="1"/>
    <col min="13799" max="14045" width="8.875" style="19"/>
    <col min="14046" max="14046" width="5" style="19" customWidth="1"/>
    <col min="14047" max="14047" width="33.375" style="19" customWidth="1"/>
    <col min="14048" max="14048" width="6.5" style="19" customWidth="1"/>
    <col min="14049" max="14049" width="29.5" style="19" customWidth="1"/>
    <col min="14050" max="14050" width="23.625" style="19" customWidth="1"/>
    <col min="14051" max="14051" width="8" style="19" customWidth="1"/>
    <col min="14052" max="14052" width="9.125" style="19" customWidth="1"/>
    <col min="14053" max="14053" width="13.875" style="19" customWidth="1"/>
    <col min="14054" max="14054" width="13.5" style="19" customWidth="1"/>
    <col min="14055" max="14301" width="8.875" style="19"/>
    <col min="14302" max="14302" width="5" style="19" customWidth="1"/>
    <col min="14303" max="14303" width="33.375" style="19" customWidth="1"/>
    <col min="14304" max="14304" width="6.5" style="19" customWidth="1"/>
    <col min="14305" max="14305" width="29.5" style="19" customWidth="1"/>
    <col min="14306" max="14306" width="23.625" style="19" customWidth="1"/>
    <col min="14307" max="14307" width="8" style="19" customWidth="1"/>
    <col min="14308" max="14308" width="9.125" style="19" customWidth="1"/>
    <col min="14309" max="14309" width="13.875" style="19" customWidth="1"/>
    <col min="14310" max="14310" width="13.5" style="19" customWidth="1"/>
    <col min="14311" max="14557" width="8.875" style="19"/>
    <col min="14558" max="14558" width="5" style="19" customWidth="1"/>
    <col min="14559" max="14559" width="33.375" style="19" customWidth="1"/>
    <col min="14560" max="14560" width="6.5" style="19" customWidth="1"/>
    <col min="14561" max="14561" width="29.5" style="19" customWidth="1"/>
    <col min="14562" max="14562" width="23.625" style="19" customWidth="1"/>
    <col min="14563" max="14563" width="8" style="19" customWidth="1"/>
    <col min="14564" max="14564" width="9.125" style="19" customWidth="1"/>
    <col min="14565" max="14565" width="13.875" style="19" customWidth="1"/>
    <col min="14566" max="14566" width="13.5" style="19" customWidth="1"/>
    <col min="14567" max="14813" width="8.875" style="19"/>
    <col min="14814" max="14814" width="5" style="19" customWidth="1"/>
    <col min="14815" max="14815" width="33.375" style="19" customWidth="1"/>
    <col min="14816" max="14816" width="6.5" style="19" customWidth="1"/>
    <col min="14817" max="14817" width="29.5" style="19" customWidth="1"/>
    <col min="14818" max="14818" width="23.625" style="19" customWidth="1"/>
    <col min="14819" max="14819" width="8" style="19" customWidth="1"/>
    <col min="14820" max="14820" width="9.125" style="19" customWidth="1"/>
    <col min="14821" max="14821" width="13.875" style="19" customWidth="1"/>
    <col min="14822" max="14822" width="13.5" style="19" customWidth="1"/>
    <col min="14823" max="15069" width="8.875" style="19"/>
    <col min="15070" max="15070" width="5" style="19" customWidth="1"/>
    <col min="15071" max="15071" width="33.375" style="19" customWidth="1"/>
    <col min="15072" max="15072" width="6.5" style="19" customWidth="1"/>
    <col min="15073" max="15073" width="29.5" style="19" customWidth="1"/>
    <col min="15074" max="15074" width="23.625" style="19" customWidth="1"/>
    <col min="15075" max="15075" width="8" style="19" customWidth="1"/>
    <col min="15076" max="15076" width="9.125" style="19" customWidth="1"/>
    <col min="15077" max="15077" width="13.875" style="19" customWidth="1"/>
    <col min="15078" max="15078" width="13.5" style="19" customWidth="1"/>
    <col min="15079" max="15325" width="8.875" style="19"/>
    <col min="15326" max="15326" width="5" style="19" customWidth="1"/>
    <col min="15327" max="15327" width="33.375" style="19" customWidth="1"/>
    <col min="15328" max="15328" width="6.5" style="19" customWidth="1"/>
    <col min="15329" max="15329" width="29.5" style="19" customWidth="1"/>
    <col min="15330" max="15330" width="23.625" style="19" customWidth="1"/>
    <col min="15331" max="15331" width="8" style="19" customWidth="1"/>
    <col min="15332" max="15332" width="9.125" style="19" customWidth="1"/>
    <col min="15333" max="15333" width="13.875" style="19" customWidth="1"/>
    <col min="15334" max="15334" width="13.5" style="19" customWidth="1"/>
    <col min="15335" max="15581" width="8.875" style="19"/>
    <col min="15582" max="15582" width="5" style="19" customWidth="1"/>
    <col min="15583" max="15583" width="33.375" style="19" customWidth="1"/>
    <col min="15584" max="15584" width="6.5" style="19" customWidth="1"/>
    <col min="15585" max="15585" width="29.5" style="19" customWidth="1"/>
    <col min="15586" max="15586" width="23.625" style="19" customWidth="1"/>
    <col min="15587" max="15587" width="8" style="19" customWidth="1"/>
    <col min="15588" max="15588" width="9.125" style="19" customWidth="1"/>
    <col min="15589" max="15589" width="13.875" style="19" customWidth="1"/>
    <col min="15590" max="15590" width="13.5" style="19" customWidth="1"/>
    <col min="15591" max="15837" width="8.875" style="19"/>
    <col min="15838" max="15838" width="5" style="19" customWidth="1"/>
    <col min="15839" max="15839" width="33.375" style="19" customWidth="1"/>
    <col min="15840" max="15840" width="6.5" style="19" customWidth="1"/>
    <col min="15841" max="15841" width="29.5" style="19" customWidth="1"/>
    <col min="15842" max="15842" width="23.625" style="19" customWidth="1"/>
    <col min="15843" max="15843" width="8" style="19" customWidth="1"/>
    <col min="15844" max="15844" width="9.125" style="19" customWidth="1"/>
    <col min="15845" max="15845" width="13.875" style="19" customWidth="1"/>
    <col min="15846" max="15846" width="13.5" style="19" customWidth="1"/>
    <col min="15847" max="16384" width="8.875" style="19"/>
  </cols>
  <sheetData>
    <row r="1" spans="2:13" s="55" customFormat="1" x14ac:dyDescent="0.25">
      <c r="B1" s="54"/>
      <c r="C1" s="54"/>
      <c r="D1" s="54"/>
      <c r="F1" s="54"/>
      <c r="H1" s="54"/>
      <c r="I1" s="54"/>
      <c r="J1" s="54"/>
      <c r="K1" s="54"/>
      <c r="L1" s="54"/>
      <c r="M1" s="54"/>
    </row>
    <row r="2" spans="2:13" s="58" customFormat="1" ht="20.25" x14ac:dyDescent="0.25">
      <c r="B2" s="56" t="s">
        <v>67</v>
      </c>
      <c r="C2" s="134" t="s">
        <v>68</v>
      </c>
      <c r="D2" s="135"/>
      <c r="E2" s="135"/>
      <c r="F2" s="5"/>
      <c r="G2" s="5"/>
      <c r="H2" s="57"/>
      <c r="I2" s="5"/>
      <c r="J2" s="5"/>
      <c r="K2" s="5"/>
      <c r="L2" s="5"/>
      <c r="M2" s="5"/>
    </row>
    <row r="3" spans="2:13" s="59" customFormat="1" ht="20.25" x14ac:dyDescent="0.25">
      <c r="C3" s="60" t="str">
        <f>'A7.3.Muc tieu khoa.phong'!$C$3</f>
        <v>KHOA/PHÒNG: HỒI SỨC SƠ SINH</v>
      </c>
      <c r="D3" s="61"/>
      <c r="E3" s="9"/>
      <c r="F3" s="62"/>
      <c r="G3" s="63"/>
      <c r="H3" s="64"/>
      <c r="I3" s="63"/>
      <c r="J3" s="63"/>
      <c r="K3" s="63"/>
      <c r="L3" s="63"/>
      <c r="M3" s="63"/>
    </row>
    <row r="4" spans="2:13" s="7" customFormat="1" ht="6" customHeight="1" x14ac:dyDescent="0.25">
      <c r="C4" s="136"/>
      <c r="D4" s="136"/>
      <c r="E4" s="136"/>
      <c r="F4" s="136"/>
      <c r="G4" s="136"/>
      <c r="H4" s="136"/>
      <c r="I4" s="58"/>
    </row>
    <row r="5" spans="2:13" s="15" customFormat="1" ht="25.5" x14ac:dyDescent="0.25">
      <c r="B5" s="65"/>
      <c r="C5" s="65" t="s">
        <v>69</v>
      </c>
      <c r="D5" s="65" t="s">
        <v>5</v>
      </c>
      <c r="E5" s="65" t="s">
        <v>70</v>
      </c>
      <c r="F5" s="65" t="s">
        <v>71</v>
      </c>
      <c r="G5" s="65" t="s">
        <v>72</v>
      </c>
      <c r="H5" s="65" t="s">
        <v>73</v>
      </c>
      <c r="I5" s="65" t="s">
        <v>74</v>
      </c>
      <c r="J5" s="65" t="s">
        <v>75</v>
      </c>
      <c r="K5" s="65" t="s">
        <v>76</v>
      </c>
      <c r="L5" s="65" t="s">
        <v>77</v>
      </c>
      <c r="M5" s="66" t="s">
        <v>78</v>
      </c>
    </row>
    <row r="6" spans="2:13" s="71" customFormat="1" ht="20.100000000000001" customHeight="1" x14ac:dyDescent="0.25">
      <c r="B6" s="67"/>
      <c r="C6" s="68" t="s">
        <v>6</v>
      </c>
      <c r="D6" s="106">
        <f>'A7.3.Muc tieu khoa.phong'!F6</f>
        <v>0.2</v>
      </c>
      <c r="E6" s="16"/>
      <c r="F6" s="69"/>
      <c r="G6" s="69"/>
      <c r="H6" s="69"/>
      <c r="I6" s="16"/>
      <c r="J6" s="17"/>
      <c r="K6" s="17"/>
      <c r="L6" s="70"/>
      <c r="M6" s="109">
        <v>0</v>
      </c>
    </row>
    <row r="7" spans="2:13" ht="25.5" x14ac:dyDescent="0.25">
      <c r="B7" s="72">
        <v>1</v>
      </c>
      <c r="C7" s="73" t="str">
        <f>'A7.3.Muc tieu khoa.phong'!E7</f>
        <v>Tổng Doanh thu tăng 10% so với năm 2022</v>
      </c>
      <c r="D7" s="74">
        <f>'A7.3.Muc tieu khoa.phong'!F7</f>
        <v>0.2</v>
      </c>
      <c r="E7" s="75" t="s">
        <v>79</v>
      </c>
      <c r="F7" s="76" t="s">
        <v>80</v>
      </c>
      <c r="G7" s="77">
        <v>45291</v>
      </c>
      <c r="H7" s="78" t="s">
        <v>81</v>
      </c>
      <c r="I7" s="79" t="s">
        <v>82</v>
      </c>
      <c r="J7" s="80">
        <v>0.1</v>
      </c>
      <c r="K7" s="23"/>
      <c r="L7" s="23">
        <f>IF(OR(K7="",K7&lt;8%),0%,K7/J7*100%)</f>
        <v>0</v>
      </c>
      <c r="M7" s="81">
        <f>L7*D7</f>
        <v>0</v>
      </c>
    </row>
    <row r="8" spans="2:13" ht="25.5" x14ac:dyDescent="0.25">
      <c r="B8" s="72">
        <v>2</v>
      </c>
      <c r="C8" s="73" t="str">
        <f>'A7.3.Muc tieu khoa.phong'!E8</f>
        <v>Doanh thu dịch vụ tăng 10% so với năm 2022</v>
      </c>
      <c r="D8" s="74">
        <f>'A7.3.Muc tieu khoa.phong'!F8</f>
        <v>0.2</v>
      </c>
      <c r="E8" s="75" t="s">
        <v>83</v>
      </c>
      <c r="F8" s="76" t="s">
        <v>80</v>
      </c>
      <c r="G8" s="77">
        <v>45291</v>
      </c>
      <c r="H8" s="78" t="s">
        <v>81</v>
      </c>
      <c r="I8" s="79" t="s">
        <v>82</v>
      </c>
      <c r="J8" s="80">
        <v>0.1</v>
      </c>
      <c r="K8" s="23"/>
      <c r="L8" s="23">
        <f>IF(OR(K8="",K8&lt;8%),0%,K8/J8*100%)</f>
        <v>0</v>
      </c>
      <c r="M8" s="81">
        <f t="shared" ref="M8:M12" si="0">L8*D8</f>
        <v>0</v>
      </c>
    </row>
    <row r="9" spans="2:13" ht="25.5" x14ac:dyDescent="0.25">
      <c r="B9" s="72">
        <v>3</v>
      </c>
      <c r="C9" s="73" t="str">
        <f>'A7.3.Muc tieu khoa.phong'!E9</f>
        <v>Tỷ lệ chênh lệch thu/chi tăng 10% so với năm 2022</v>
      </c>
      <c r="D9" s="74">
        <f>'A7.3.Muc tieu khoa.phong'!F9</f>
        <v>0.2</v>
      </c>
      <c r="E9" s="75" t="s">
        <v>84</v>
      </c>
      <c r="F9" s="76" t="s">
        <v>80</v>
      </c>
      <c r="G9" s="77">
        <v>45291</v>
      </c>
      <c r="H9" s="78" t="s">
        <v>81</v>
      </c>
      <c r="I9" s="79" t="s">
        <v>82</v>
      </c>
      <c r="J9" s="80">
        <v>0.1</v>
      </c>
      <c r="K9" s="23"/>
      <c r="L9" s="23">
        <f>IF(OR(K9="",K9&lt;8%),0%,K9/J9*100%)</f>
        <v>0</v>
      </c>
      <c r="M9" s="81">
        <f t="shared" si="0"/>
        <v>0</v>
      </c>
    </row>
    <row r="10" spans="2:13" ht="25.5" x14ac:dyDescent="0.25">
      <c r="B10" s="72">
        <v>4</v>
      </c>
      <c r="C10" s="73" t="str">
        <f>'A7.3.Muc tieu khoa.phong'!E10</f>
        <v>Tỷ lệ xuất toán bảo hiểm / tổng số đề nghị thanh toán bảo hiểm &lt;=2%</v>
      </c>
      <c r="D10" s="74">
        <f>'A7.3.Muc tieu khoa.phong'!F10</f>
        <v>0.2</v>
      </c>
      <c r="E10" s="75" t="s">
        <v>85</v>
      </c>
      <c r="F10" s="76" t="s">
        <v>86</v>
      </c>
      <c r="G10" s="77">
        <v>45291</v>
      </c>
      <c r="H10" s="78" t="s">
        <v>81</v>
      </c>
      <c r="I10" s="79" t="s">
        <v>82</v>
      </c>
      <c r="J10" s="82">
        <v>0.02</v>
      </c>
      <c r="K10" s="23"/>
      <c r="L10" s="74">
        <f>IF(AND(K10&lt;&gt;"",K10&lt;=J10),100%,0%)</f>
        <v>0</v>
      </c>
      <c r="M10" s="81">
        <f t="shared" si="0"/>
        <v>0</v>
      </c>
    </row>
    <row r="11" spans="2:13" ht="25.5" x14ac:dyDescent="0.25">
      <c r="B11" s="72">
        <v>5</v>
      </c>
      <c r="C11" s="73" t="str">
        <f>'A7.3.Muc tieu khoa.phong'!E12</f>
        <v xml:space="preserve">Chi phí VPP, Công cụ giảm 10% so với năm 2022 tương ứng với tỷ lệ người bệnh </v>
      </c>
      <c r="D11" s="74">
        <f>'A7.3.Muc tieu khoa.phong'!F11</f>
        <v>0</v>
      </c>
      <c r="E11" s="75" t="s">
        <v>87</v>
      </c>
      <c r="F11" s="76" t="s">
        <v>88</v>
      </c>
      <c r="G11" s="77">
        <v>45291</v>
      </c>
      <c r="H11" s="78" t="s">
        <v>81</v>
      </c>
      <c r="I11" s="79" t="s">
        <v>82</v>
      </c>
      <c r="J11" s="80">
        <v>0.1</v>
      </c>
      <c r="K11" s="23"/>
      <c r="L11" s="74">
        <f>IF(AND(K11&lt;&gt;"",K11&gt;=J11),100%,0%)</f>
        <v>0</v>
      </c>
      <c r="M11" s="81">
        <f t="shared" ref="M11" si="1">L11*D11</f>
        <v>0</v>
      </c>
    </row>
    <row r="12" spans="2:13" ht="25.5" x14ac:dyDescent="0.25">
      <c r="B12" s="72">
        <v>6</v>
      </c>
      <c r="C12" s="73" t="str">
        <f>'A7.3.Muc tieu khoa.phong'!E13</f>
        <v>Giảm 10% thuốc đắt tiền (10 loại thuốc theo kế hoạch) tương ứng với tỷ lệ bệnh nhân</v>
      </c>
      <c r="D12" s="74">
        <f>'A7.3.Muc tieu khoa.phong'!F12</f>
        <v>0.1</v>
      </c>
      <c r="E12" s="75" t="s">
        <v>125</v>
      </c>
      <c r="F12" s="76" t="s">
        <v>88</v>
      </c>
      <c r="G12" s="77">
        <v>45291</v>
      </c>
      <c r="H12" s="78" t="s">
        <v>81</v>
      </c>
      <c r="I12" s="79" t="s">
        <v>82</v>
      </c>
      <c r="J12" s="80">
        <v>0.1</v>
      </c>
      <c r="K12" s="23"/>
      <c r="L12" s="74">
        <f>IF(AND(K12&lt;&gt;"",K12&gt;=J12),100%,0%)</f>
        <v>0</v>
      </c>
      <c r="M12" s="81">
        <f t="shared" si="0"/>
        <v>0</v>
      </c>
    </row>
    <row r="13" spans="2:13" s="71" customFormat="1" ht="20.100000000000001" customHeight="1" x14ac:dyDescent="0.25">
      <c r="B13" s="67"/>
      <c r="C13" s="68" t="s">
        <v>13</v>
      </c>
      <c r="D13" s="106">
        <f>'A7.3.Muc tieu khoa.phong'!F14</f>
        <v>0.3</v>
      </c>
      <c r="E13" s="16"/>
      <c r="F13" s="69"/>
      <c r="G13" s="69"/>
      <c r="H13" s="69"/>
      <c r="I13" s="16"/>
      <c r="J13" s="17"/>
      <c r="K13" s="17"/>
      <c r="L13" s="70"/>
      <c r="M13" s="109">
        <v>0</v>
      </c>
    </row>
    <row r="14" spans="2:13" ht="25.5" x14ac:dyDescent="0.25">
      <c r="B14" s="72">
        <v>1</v>
      </c>
      <c r="C14" s="73" t="str">
        <f>'A7.3.Muc tieu khoa.phong'!E15</f>
        <v>Tỷ lệ Công suất giường thực tế so với số giường thực kê đạt 85%</v>
      </c>
      <c r="D14" s="74">
        <f>'A7.3.Muc tieu khoa.phong'!F15</f>
        <v>0.15</v>
      </c>
      <c r="E14" s="75" t="s">
        <v>89</v>
      </c>
      <c r="F14" s="76" t="s">
        <v>90</v>
      </c>
      <c r="G14" s="77">
        <v>45291</v>
      </c>
      <c r="H14" s="79" t="s">
        <v>91</v>
      </c>
      <c r="I14" s="79" t="s">
        <v>82</v>
      </c>
      <c r="J14" s="80">
        <v>0.85</v>
      </c>
      <c r="K14" s="23"/>
      <c r="L14" s="74">
        <f>IF(AND(K14&lt;&gt;"",K14&gt;=J14),100%,0%)</f>
        <v>0</v>
      </c>
      <c r="M14" s="23">
        <f>L14*D14</f>
        <v>0</v>
      </c>
    </row>
    <row r="15" spans="2:13" ht="25.5" x14ac:dyDescent="0.25">
      <c r="B15" s="72">
        <v>2</v>
      </c>
      <c r="C15" s="73" t="str">
        <f>'A7.3.Muc tieu khoa.phong'!E16</f>
        <v>Mức độ hài lòng của bệnh nhân đối với Bệnh viện đạt tối thiểu 4,5/5 điểm</v>
      </c>
      <c r="D15" s="74">
        <f>'A7.3.Muc tieu khoa.phong'!F16</f>
        <v>0.3</v>
      </c>
      <c r="E15" s="75" t="s">
        <v>92</v>
      </c>
      <c r="F15" s="76" t="s">
        <v>93</v>
      </c>
      <c r="G15" s="77">
        <v>45291</v>
      </c>
      <c r="H15" s="78" t="s">
        <v>94</v>
      </c>
      <c r="I15" s="79" t="s">
        <v>95</v>
      </c>
      <c r="J15" s="83">
        <v>4.5</v>
      </c>
      <c r="K15" s="84"/>
      <c r="L15" s="74">
        <f>IF(AND(K15&lt;&gt;"",K15&gt;=J15),K15/J15*100%,0%)</f>
        <v>0</v>
      </c>
      <c r="M15" s="23">
        <f t="shared" ref="M15:M18" si="2">L15*D15</f>
        <v>0</v>
      </c>
    </row>
    <row r="16" spans="2:13" ht="25.5" x14ac:dyDescent="0.25">
      <c r="B16" s="72">
        <v>3</v>
      </c>
      <c r="C16" s="24" t="s">
        <v>131</v>
      </c>
      <c r="D16" s="74">
        <f>'A7.3.Muc tieu khoa.phong'!F17</f>
        <v>0.3</v>
      </c>
      <c r="E16" s="75" t="s">
        <v>96</v>
      </c>
      <c r="F16" s="76" t="s">
        <v>130</v>
      </c>
      <c r="G16" s="77">
        <v>45291</v>
      </c>
      <c r="H16" s="78" t="s">
        <v>94</v>
      </c>
      <c r="I16" s="79" t="s">
        <v>95</v>
      </c>
      <c r="J16" s="85">
        <v>4.1500000000000004</v>
      </c>
      <c r="K16" s="85"/>
      <c r="L16" s="74">
        <f>IF(AND(K16&lt;&gt;"",K16&gt;=J16),K16/J16*100%,0%)</f>
        <v>0</v>
      </c>
      <c r="M16" s="23">
        <f t="shared" si="2"/>
        <v>0</v>
      </c>
    </row>
    <row r="17" spans="2:13" ht="25.5" x14ac:dyDescent="0.25">
      <c r="B17" s="72">
        <v>4</v>
      </c>
      <c r="C17" s="73" t="str">
        <f>'A7.3.Muc tieu khoa.phong'!E18</f>
        <v>Khiếu nại, phản ánh của khách hàng (Bên ngoài và nội bộ) không quá 03 lần/ quý</v>
      </c>
      <c r="D17" s="74">
        <f>'A7.3.Muc tieu khoa.phong'!F18</f>
        <v>0.2</v>
      </c>
      <c r="E17" s="75" t="s">
        <v>97</v>
      </c>
      <c r="F17" s="76" t="s">
        <v>132</v>
      </c>
      <c r="G17" s="77">
        <v>45291</v>
      </c>
      <c r="H17" s="78" t="s">
        <v>94</v>
      </c>
      <c r="I17" s="79" t="s">
        <v>98</v>
      </c>
      <c r="J17" s="110">
        <v>12</v>
      </c>
      <c r="K17" s="23"/>
      <c r="L17" s="74">
        <f>IF(AND(K17&lt;&gt;"",K17&lt;=J17),100%,0%)</f>
        <v>0</v>
      </c>
      <c r="M17" s="23">
        <f t="shared" si="2"/>
        <v>0</v>
      </c>
    </row>
    <row r="18" spans="2:13" ht="25.5" x14ac:dyDescent="0.25">
      <c r="B18" s="72">
        <v>5</v>
      </c>
      <c r="C18" s="73" t="str">
        <f>'A7.3.Muc tieu khoa.phong'!E20</f>
        <v>100% hồ sơ xuất viện ở khoa không bị sai sót</v>
      </c>
      <c r="D18" s="74">
        <f>'A7.3.Muc tieu khoa.phong'!F20</f>
        <v>0.05</v>
      </c>
      <c r="E18" s="75" t="s">
        <v>99</v>
      </c>
      <c r="F18" s="76" t="s">
        <v>100</v>
      </c>
      <c r="G18" s="77">
        <v>45291</v>
      </c>
      <c r="H18" s="79" t="s">
        <v>91</v>
      </c>
      <c r="I18" s="79" t="s">
        <v>82</v>
      </c>
      <c r="J18" s="82">
        <v>1</v>
      </c>
      <c r="K18" s="23"/>
      <c r="L18" s="74">
        <f t="shared" ref="L18" si="3">IF(AND(K18&lt;&gt;"",K18&gt;=J18),100%,0%)</f>
        <v>0</v>
      </c>
      <c r="M18" s="23">
        <f t="shared" si="2"/>
        <v>0</v>
      </c>
    </row>
    <row r="19" spans="2:13" s="71" customFormat="1" ht="20.100000000000001" customHeight="1" x14ac:dyDescent="0.25">
      <c r="B19" s="67"/>
      <c r="C19" s="68" t="s">
        <v>21</v>
      </c>
      <c r="D19" s="106">
        <f>'A7.3.Muc tieu khoa.phong'!F21</f>
        <v>0.3</v>
      </c>
      <c r="E19" s="16"/>
      <c r="F19" s="69"/>
      <c r="G19" s="69"/>
      <c r="H19" s="69"/>
      <c r="I19" s="16"/>
      <c r="J19" s="17"/>
      <c r="K19" s="17"/>
      <c r="L19" s="70"/>
      <c r="M19" s="109">
        <v>0</v>
      </c>
    </row>
    <row r="20" spans="2:13" ht="25.5" x14ac:dyDescent="0.25">
      <c r="B20" s="72">
        <v>1</v>
      </c>
      <c r="C20" s="73" t="str">
        <f>'A7.3.Muc tieu khoa.phong'!E22</f>
        <v>Không có trường hợp bệnh nhân gặp sự cố y khoa nặng, nghiêm trọng</v>
      </c>
      <c r="D20" s="74">
        <f>'A7.3.Muc tieu khoa.phong'!F22</f>
        <v>0.3</v>
      </c>
      <c r="E20" s="76" t="s">
        <v>101</v>
      </c>
      <c r="F20" s="76" t="s">
        <v>102</v>
      </c>
      <c r="G20" s="77">
        <v>45291</v>
      </c>
      <c r="H20" s="78" t="s">
        <v>94</v>
      </c>
      <c r="I20" s="79" t="s">
        <v>103</v>
      </c>
      <c r="J20" s="86">
        <v>0</v>
      </c>
      <c r="K20" s="87"/>
      <c r="L20" s="74">
        <f>IF(K20="",0%,IF(K20=J20,100%,MAX(0%,100%-K20*25%)))</f>
        <v>0</v>
      </c>
      <c r="M20" s="23">
        <f>L20*D20</f>
        <v>0</v>
      </c>
    </row>
    <row r="21" spans="2:13" ht="63.75" x14ac:dyDescent="0.25">
      <c r="B21" s="72">
        <v>2</v>
      </c>
      <c r="C21" s="73" t="str">
        <f>'A7.3.Muc tieu khoa.phong'!E23</f>
        <v>Triển khai sáng kiến cải tiến bơm surfactant theo phương pháp LISA cho các trẻ sinh non có chỉ định bơm surfactant và đang hỗ trợ hô hấp không xâm lấn</v>
      </c>
      <c r="D21" s="74">
        <f>'A7.3.Muc tieu khoa.phong'!F23</f>
        <v>0.15</v>
      </c>
      <c r="E21" s="88" t="s">
        <v>104</v>
      </c>
      <c r="F21" s="76" t="s">
        <v>105</v>
      </c>
      <c r="G21" s="77">
        <v>45291</v>
      </c>
      <c r="H21" s="79" t="s">
        <v>91</v>
      </c>
      <c r="I21" s="79" t="s">
        <v>82</v>
      </c>
      <c r="J21" s="80">
        <v>1</v>
      </c>
      <c r="K21" s="23"/>
      <c r="L21" s="74">
        <f>IF(AND(K21&lt;&gt;"",K21=J21),100%,0%)</f>
        <v>0</v>
      </c>
      <c r="M21" s="23">
        <f>L21*D21</f>
        <v>0</v>
      </c>
    </row>
    <row r="22" spans="2:13" s="29" customFormat="1" ht="25.5" x14ac:dyDescent="0.25">
      <c r="B22" s="72">
        <v>3</v>
      </c>
      <c r="C22" s="73" t="str">
        <f>'A7.3.Muc tieu khoa.phong'!E24</f>
        <v>Tỷ lệ bệnh nhân tử vong, bệnh nặng xin về &lt; 10%</v>
      </c>
      <c r="D22" s="74">
        <f>'A7.3.Muc tieu khoa.phong'!F24</f>
        <v>0.15</v>
      </c>
      <c r="E22" s="73" t="s">
        <v>106</v>
      </c>
      <c r="F22" s="76" t="s">
        <v>107</v>
      </c>
      <c r="G22" s="77">
        <v>45291</v>
      </c>
      <c r="H22" s="91" t="s">
        <v>108</v>
      </c>
      <c r="I22" s="79" t="s">
        <v>82</v>
      </c>
      <c r="J22" s="82">
        <v>0.1</v>
      </c>
      <c r="K22" s="79"/>
      <c r="L22" s="74">
        <f>IF(AND(K22&lt;&gt;"",K22&lt;=J22),100%,0%)</f>
        <v>0</v>
      </c>
      <c r="M22" s="23">
        <f t="shared" ref="M22:M24" si="4">L22*D22</f>
        <v>0</v>
      </c>
    </row>
    <row r="23" spans="2:13" ht="25.5" x14ac:dyDescent="0.25">
      <c r="B23" s="72">
        <v>4</v>
      </c>
      <c r="C23" s="73" t="str">
        <f>'A7.3.Muc tieu khoa.phong'!E25</f>
        <v>Lượt bệnh nhân khám trung bình &gt; 5000 lượt/ngày.</v>
      </c>
      <c r="D23" s="74">
        <f>'A7.3.Muc tieu khoa.phong'!F25</f>
        <v>0.25</v>
      </c>
      <c r="E23" s="76" t="s">
        <v>109</v>
      </c>
      <c r="F23" s="76" t="s">
        <v>110</v>
      </c>
      <c r="G23" s="77">
        <v>45291</v>
      </c>
      <c r="H23" s="78" t="s">
        <v>111</v>
      </c>
      <c r="I23" s="79" t="s">
        <v>103</v>
      </c>
      <c r="J23" s="89">
        <v>5000</v>
      </c>
      <c r="K23" s="79"/>
      <c r="L23" s="74">
        <f>IF(AND(K23&lt;&gt;"",K23&gt;=J23),100%,MAX(0%,100%-(QUOTIENT(J23-K23,200)*20%)))</f>
        <v>0</v>
      </c>
      <c r="M23" s="23">
        <f t="shared" si="4"/>
        <v>0</v>
      </c>
    </row>
    <row r="24" spans="2:13" ht="25.5" x14ac:dyDescent="0.25">
      <c r="B24" s="72">
        <v>5</v>
      </c>
      <c r="C24" s="73" t="str">
        <f>'A7.3.Muc tieu khoa.phong'!E27</f>
        <v>Tăng tỉ lệ trẻ sinh non được Kangaroo tại khoa 10% so với năm 2022</v>
      </c>
      <c r="D24" s="74">
        <f>'A7.3.Muc tieu khoa.phong'!F27</f>
        <v>0.15</v>
      </c>
      <c r="E24" s="88" t="s">
        <v>112</v>
      </c>
      <c r="F24" s="76" t="s">
        <v>88</v>
      </c>
      <c r="G24" s="77">
        <v>45291</v>
      </c>
      <c r="H24" s="79" t="s">
        <v>91</v>
      </c>
      <c r="I24" s="79" t="s">
        <v>82</v>
      </c>
      <c r="J24" s="82">
        <v>0.1</v>
      </c>
      <c r="K24" s="79"/>
      <c r="L24" s="74">
        <f t="shared" ref="L24" si="5">IF(AND(K24&lt;&gt;"",K24&gt;=J24),100%,0%)</f>
        <v>0</v>
      </c>
      <c r="M24" s="23">
        <f t="shared" si="4"/>
        <v>0</v>
      </c>
    </row>
    <row r="25" spans="2:13" s="71" customFormat="1" ht="20.100000000000001" customHeight="1" x14ac:dyDescent="0.25">
      <c r="B25" s="67"/>
      <c r="C25" s="68" t="s">
        <v>113</v>
      </c>
      <c r="D25" s="106">
        <f>'A7.3.Muc tieu khoa.phong'!F29</f>
        <v>0.2</v>
      </c>
      <c r="E25" s="16"/>
      <c r="F25" s="69"/>
      <c r="G25" s="69"/>
      <c r="H25" s="69"/>
      <c r="I25" s="16"/>
      <c r="J25" s="17"/>
      <c r="K25" s="17"/>
      <c r="L25" s="70"/>
      <c r="M25" s="109">
        <v>0</v>
      </c>
    </row>
    <row r="26" spans="2:13" ht="25.5" x14ac:dyDescent="0.25">
      <c r="B26" s="72">
        <v>1</v>
      </c>
      <c r="C26" s="73" t="str">
        <f>'A7.3.Muc tieu khoa.phong'!E30</f>
        <v>Vận hành hệ thống BSC-KPI trước ngày 30/09/2023</v>
      </c>
      <c r="D26" s="74">
        <f>'A7.3.Muc tieu khoa.phong'!F30</f>
        <v>0.3</v>
      </c>
      <c r="E26" s="76" t="s">
        <v>114</v>
      </c>
      <c r="F26" s="76" t="s">
        <v>115</v>
      </c>
      <c r="G26" s="77">
        <v>45291</v>
      </c>
      <c r="H26" s="78" t="s">
        <v>116</v>
      </c>
      <c r="I26" s="79" t="s">
        <v>117</v>
      </c>
      <c r="J26" s="90">
        <v>45199</v>
      </c>
      <c r="K26" s="90"/>
      <c r="L26" s="74">
        <f>IF(AND(K26&lt;&gt;"",K26&lt;=J26),100%,0%)</f>
        <v>0</v>
      </c>
      <c r="M26" s="23">
        <f>L26*D26</f>
        <v>0</v>
      </c>
    </row>
    <row r="27" spans="2:13" ht="25.5" x14ac:dyDescent="0.25">
      <c r="B27" s="72">
        <v>2</v>
      </c>
      <c r="C27" s="73" t="str">
        <f>'A7.3.Muc tieu khoa.phong'!E31</f>
        <v>Hoàn thành tổ chức hội thảo chuyên đề sơ sinh cùng với BV trước ngày 30/12/2023</v>
      </c>
      <c r="D27" s="74">
        <f>'A7.3.Muc tieu khoa.phong'!F31</f>
        <v>0.3</v>
      </c>
      <c r="E27" s="76" t="s">
        <v>128</v>
      </c>
      <c r="F27" s="76" t="s">
        <v>129</v>
      </c>
      <c r="G27" s="77">
        <v>45291</v>
      </c>
      <c r="H27" s="78" t="s">
        <v>116</v>
      </c>
      <c r="I27" s="79" t="s">
        <v>117</v>
      </c>
      <c r="J27" s="90">
        <v>45290</v>
      </c>
      <c r="K27" s="90"/>
      <c r="L27" s="74">
        <f>IF(AND(K27&lt;&gt;"",K27=J27),100%,0%)</f>
        <v>0</v>
      </c>
      <c r="M27" s="23">
        <f t="shared" ref="M27:M29" si="6">L27*D27</f>
        <v>0</v>
      </c>
    </row>
    <row r="28" spans="2:13" ht="38.25" x14ac:dyDescent="0.25">
      <c r="B28" s="72">
        <v>3</v>
      </c>
      <c r="C28" s="73" t="str">
        <f>'A7.3.Muc tieu khoa.phong'!E32</f>
        <v>Có ít nhất 1 đề tài Nghiên cứu khoa học cấp cơ sở được nghiệm thu, đăng báo và ứng dụng thực tế.</v>
      </c>
      <c r="D28" s="74">
        <f>'A7.3.Muc tieu khoa.phong'!F32</f>
        <v>0.3</v>
      </c>
      <c r="E28" s="76" t="s">
        <v>118</v>
      </c>
      <c r="F28" s="76" t="s">
        <v>119</v>
      </c>
      <c r="G28" s="77">
        <v>45291</v>
      </c>
      <c r="H28" s="91" t="s">
        <v>120</v>
      </c>
      <c r="I28" s="79" t="s">
        <v>103</v>
      </c>
      <c r="J28" s="89">
        <v>1</v>
      </c>
      <c r="K28" s="79"/>
      <c r="L28" s="74">
        <f t="shared" ref="L28:L29" si="7">IF(AND(K28&lt;&gt;"",K28&gt;=J28),100%,0%)</f>
        <v>0</v>
      </c>
      <c r="M28" s="23">
        <f t="shared" si="6"/>
        <v>0</v>
      </c>
    </row>
    <row r="29" spans="2:13" ht="25.5" x14ac:dyDescent="0.25">
      <c r="B29" s="72">
        <v>4</v>
      </c>
      <c r="C29" s="73" t="str">
        <f>'A7.3.Muc tieu khoa.phong'!E33</f>
        <v>Mỗi Bác sĩ/Điều dưỡng/Kỹ thuật viên tham dự ít nhất 6 hội thảo, sinh hoạt chuyên môn do nội bộ Bệnh viện Nhi đồng 2 tổ chức</v>
      </c>
      <c r="D29" s="74">
        <f>'A7.3.Muc tieu khoa.phong'!F33</f>
        <v>0.1</v>
      </c>
      <c r="E29" s="76" t="s">
        <v>133</v>
      </c>
      <c r="F29" s="76" t="s">
        <v>121</v>
      </c>
      <c r="G29" s="77">
        <v>45291</v>
      </c>
      <c r="H29" s="91" t="s">
        <v>120</v>
      </c>
      <c r="I29" s="79" t="s">
        <v>103</v>
      </c>
      <c r="J29" s="83">
        <v>6</v>
      </c>
      <c r="K29" s="79"/>
      <c r="L29" s="74">
        <f t="shared" si="7"/>
        <v>0</v>
      </c>
      <c r="M29" s="23">
        <f t="shared" si="6"/>
        <v>0</v>
      </c>
    </row>
    <row r="30" spans="2:13" s="97" customFormat="1" ht="20.100000000000001" customHeight="1" x14ac:dyDescent="0.25">
      <c r="B30" s="92"/>
      <c r="C30" s="93" t="s">
        <v>39</v>
      </c>
      <c r="D30" s="34">
        <f>D6+D13+D19+D25</f>
        <v>1</v>
      </c>
      <c r="E30" s="94"/>
      <c r="F30" s="95"/>
      <c r="G30" s="95"/>
      <c r="H30" s="95"/>
      <c r="I30" s="94"/>
      <c r="J30" s="94"/>
      <c r="K30" s="94"/>
      <c r="L30" s="96"/>
      <c r="M30" s="34">
        <f>M6+M13+M19+M25</f>
        <v>0</v>
      </c>
    </row>
    <row r="31" spans="2:13" x14ac:dyDescent="0.25">
      <c r="B31" s="98"/>
      <c r="C31" s="98"/>
      <c r="D31" s="38"/>
      <c r="E31" s="38"/>
      <c r="F31" s="98"/>
      <c r="G31" s="38"/>
      <c r="H31" s="99"/>
      <c r="I31" s="100"/>
      <c r="J31" s="98"/>
      <c r="K31" s="98"/>
      <c r="M31" s="19"/>
    </row>
    <row r="32" spans="2:13" ht="15.95" customHeight="1" x14ac:dyDescent="0.25">
      <c r="B32" s="98"/>
      <c r="C32" s="36" t="s">
        <v>40</v>
      </c>
      <c r="D32" s="36"/>
      <c r="E32" s="133" t="s">
        <v>122</v>
      </c>
      <c r="F32" s="133"/>
      <c r="G32" s="36"/>
      <c r="H32" s="133" t="s">
        <v>123</v>
      </c>
      <c r="I32" s="133"/>
      <c r="J32" s="133"/>
      <c r="K32" s="133"/>
      <c r="L32" s="133"/>
      <c r="M32" s="101"/>
    </row>
    <row r="33" spans="2:13" ht="15.95" customHeight="1" x14ac:dyDescent="0.25">
      <c r="B33" s="98"/>
      <c r="C33" s="38" t="s">
        <v>42</v>
      </c>
      <c r="D33" s="38"/>
      <c r="E33" s="131"/>
      <c r="F33" s="131"/>
      <c r="G33" s="38"/>
      <c r="H33" s="131" t="s">
        <v>43</v>
      </c>
      <c r="I33" s="131"/>
      <c r="J33" s="131"/>
      <c r="K33" s="131"/>
      <c r="L33" s="131"/>
      <c r="M33" s="98"/>
    </row>
    <row r="34" spans="2:13" x14ac:dyDescent="0.25">
      <c r="B34" s="98"/>
      <c r="C34" s="38"/>
      <c r="D34" s="102"/>
      <c r="E34" s="103"/>
      <c r="F34" s="38"/>
      <c r="G34" s="38"/>
      <c r="I34" s="38"/>
      <c r="J34" s="38"/>
      <c r="K34" s="38"/>
      <c r="L34" s="105"/>
      <c r="M34" s="105"/>
    </row>
    <row r="35" spans="2:13" x14ac:dyDescent="0.25">
      <c r="B35" s="98"/>
      <c r="C35" s="38"/>
      <c r="D35" s="102"/>
      <c r="E35" s="103"/>
      <c r="F35" s="38"/>
      <c r="G35" s="38"/>
      <c r="I35" s="38"/>
      <c r="J35" s="38"/>
      <c r="K35" s="38"/>
      <c r="L35" s="105"/>
      <c r="M35" s="105"/>
    </row>
    <row r="36" spans="2:13" x14ac:dyDescent="0.25">
      <c r="B36" s="98"/>
      <c r="C36" s="38"/>
      <c r="D36" s="102"/>
      <c r="E36" s="103"/>
      <c r="F36" s="38"/>
      <c r="G36" s="38"/>
      <c r="I36" s="38"/>
      <c r="J36" s="38"/>
      <c r="K36" s="38"/>
      <c r="L36" s="105"/>
      <c r="M36" s="105"/>
    </row>
    <row r="37" spans="2:13" x14ac:dyDescent="0.25">
      <c r="B37" s="98"/>
      <c r="C37" s="38"/>
      <c r="D37" s="102"/>
      <c r="E37" s="103"/>
      <c r="F37" s="38"/>
      <c r="G37" s="38"/>
      <c r="I37" s="38"/>
      <c r="J37" s="38"/>
      <c r="K37" s="38"/>
      <c r="L37" s="105"/>
      <c r="M37" s="105"/>
    </row>
    <row r="38" spans="2:13" x14ac:dyDescent="0.25">
      <c r="B38" s="98"/>
      <c r="C38" s="38"/>
      <c r="D38" s="102"/>
      <c r="E38" s="103"/>
      <c r="F38" s="38"/>
      <c r="G38" s="38"/>
      <c r="I38" s="38"/>
      <c r="J38" s="38"/>
      <c r="K38" s="38"/>
      <c r="L38" s="105"/>
      <c r="M38" s="105"/>
    </row>
    <row r="39" spans="2:13" ht="15.95" customHeight="1" x14ac:dyDescent="0.25">
      <c r="B39" s="98"/>
      <c r="C39" s="38" t="s">
        <v>44</v>
      </c>
      <c r="D39" s="38"/>
      <c r="E39" s="131" t="s">
        <v>44</v>
      </c>
      <c r="F39" s="131"/>
      <c r="G39" s="38"/>
      <c r="H39" s="131" t="s">
        <v>44</v>
      </c>
      <c r="I39" s="131"/>
      <c r="J39" s="131"/>
      <c r="K39" s="131"/>
      <c r="L39" s="131"/>
      <c r="M39" s="98"/>
    </row>
    <row r="40" spans="2:13" x14ac:dyDescent="0.25">
      <c r="B40" s="98"/>
      <c r="C40" s="98"/>
      <c r="D40" s="38"/>
      <c r="E40" s="98"/>
      <c r="F40" s="38"/>
      <c r="G40" s="38"/>
      <c r="H40" s="38"/>
      <c r="I40" s="98"/>
      <c r="J40" s="98"/>
      <c r="K40" s="98"/>
      <c r="L40" s="98"/>
      <c r="M40" s="38"/>
    </row>
  </sheetData>
  <autoFilter ref="A6:WKL30"/>
  <mergeCells count="8">
    <mergeCell ref="E39:F39"/>
    <mergeCell ref="H39:L39"/>
    <mergeCell ref="C2:E2"/>
    <mergeCell ref="C4:H4"/>
    <mergeCell ref="E32:F32"/>
    <mergeCell ref="H32:L32"/>
    <mergeCell ref="E33:F33"/>
    <mergeCell ref="H33:L33"/>
  </mergeCells>
  <conditionalFormatting sqref="C16">
    <cfRule type="cellIs" dxfId="0" priority="1" operator="equal">
      <formula>"X"</formula>
    </cfRule>
  </conditionalFormatting>
  <hyperlinks>
    <hyperlink ref="B2" location="'Muc luc'!A1" display="A7.6"/>
  </hyperlinks>
  <printOptions horizontalCentered="1"/>
  <pageMargins left="0" right="0" top="0" bottom="0" header="0.3" footer="0.3"/>
  <pageSetup paperSize="9" scale="65" orientation="landscape" horizontalDpi="0" verticalDpi="0"/>
  <headerFooter differentOddEven="1"/>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A7.3.Muc tieu khoa.phong</vt:lpstr>
      <vt:lpstr>A7.6.KPI Khoa.Phong</vt:lpstr>
      <vt:lpstr>'A7.3.Muc tieu khoa.phong'!Print_Area</vt:lpstr>
      <vt:lpstr>'A7.6.KPI Khoa.Phong'!Print_Area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Đặng Minh Thuận</dc:creator>
  <cp:lastModifiedBy>Ata</cp:lastModifiedBy>
  <dcterms:created xsi:type="dcterms:W3CDTF">2023-07-19T04:23:52Z</dcterms:created>
  <dcterms:modified xsi:type="dcterms:W3CDTF">2023-10-05T12:55:26Z</dcterms:modified>
</cp:coreProperties>
</file>