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_PC\Downloads\"/>
    </mc:Choice>
  </mc:AlternateContent>
  <bookViews>
    <workbookView xWindow="0" yWindow="0" windowWidth="15300" windowHeight="7545"/>
  </bookViews>
  <sheets>
    <sheet name="지불증" sheetId="1" r:id="rId1"/>
    <sheet name="정보" sheetId="2" r:id="rId2"/>
    <sheet name="Sheet3" sheetId="3" state="hidden" r:id="rId3"/>
  </sheets>
  <definedNames>
    <definedName name="거리표">정보!$H$11:$I$16</definedName>
    <definedName name="도착">정보!$G$11:$G$16</definedName>
    <definedName name="사원목록">정보!$A$11:$E$24</definedName>
    <definedName name="지급기준">정보!$B$4:$H$5</definedName>
    <definedName name="출발">정보!$H$10:$I$10</definedName>
  </definedNames>
  <calcPr calcId="162913"/>
</workbook>
</file>

<file path=xl/calcChain.xml><?xml version="1.0" encoding="utf-8"?>
<calcChain xmlns="http://schemas.openxmlformats.org/spreadsheetml/2006/main">
  <c r="A17" i="1" l="1"/>
  <c r="A18" i="1"/>
  <c r="A19" i="1"/>
  <c r="A20" i="1"/>
  <c r="A16" i="1"/>
  <c r="G17" i="1"/>
  <c r="G18" i="1"/>
  <c r="G19" i="1"/>
  <c r="G20" i="1"/>
  <c r="G16" i="1"/>
  <c r="F17" i="1"/>
  <c r="F18" i="1"/>
  <c r="F19" i="1"/>
  <c r="F20" i="1"/>
  <c r="F16" i="1"/>
  <c r="G10" i="1"/>
  <c r="F10" i="1"/>
  <c r="D10" i="1"/>
  <c r="C10" i="1"/>
  <c r="F12" i="1" l="1"/>
  <c r="A12" i="1" s="1"/>
</calcChain>
</file>

<file path=xl/sharedStrings.xml><?xml version="1.0" encoding="utf-8"?>
<sst xmlns="http://schemas.openxmlformats.org/spreadsheetml/2006/main" count="131" uniqueCount="105">
  <si>
    <t>일자</t>
    <phoneticPr fontId="5" type="noConversion"/>
  </si>
  <si>
    <t>출장목적</t>
    <phoneticPr fontId="5" type="noConversion"/>
  </si>
  <si>
    <t>행선지</t>
    <phoneticPr fontId="5" type="noConversion"/>
  </si>
  <si>
    <t>금액</t>
    <phoneticPr fontId="5" type="noConversion"/>
  </si>
  <si>
    <t>기안</t>
    <phoneticPr fontId="5" type="noConversion"/>
  </si>
  <si>
    <t>과장</t>
    <phoneticPr fontId="5" type="noConversion"/>
  </si>
  <si>
    <t>부장</t>
    <phoneticPr fontId="5" type="noConversion"/>
  </si>
  <si>
    <t>신청자</t>
    <phoneticPr fontId="5" type="noConversion"/>
  </si>
  <si>
    <t>사번</t>
    <phoneticPr fontId="5" type="noConversion"/>
  </si>
  <si>
    <t>부서</t>
    <phoneticPr fontId="5" type="noConversion"/>
  </si>
  <si>
    <t>직위</t>
    <phoneticPr fontId="5" type="noConversion"/>
  </si>
  <si>
    <t>전화</t>
    <phoneticPr fontId="5" type="noConversion"/>
  </si>
  <si>
    <t>거리(km)</t>
    <phoneticPr fontId="5" type="noConversion"/>
  </si>
  <si>
    <t>취급</t>
    <phoneticPr fontId="5" type="noConversion"/>
  </si>
  <si>
    <t>성명</t>
    <phoneticPr fontId="5" type="noConversion"/>
  </si>
  <si>
    <t>XI-5901</t>
  </si>
  <si>
    <t>GV-6639</t>
  </si>
  <si>
    <t>BZ-4364</t>
  </si>
  <si>
    <t>GR-8503</t>
  </si>
  <si>
    <t>QZ-7461</t>
  </si>
  <si>
    <t>ER-3318</t>
  </si>
  <si>
    <t>SM-9560</t>
  </si>
  <si>
    <t>AB-9833</t>
  </si>
  <si>
    <t>LP-5427</t>
  </si>
  <si>
    <t>HN-4733</t>
  </si>
  <si>
    <t>OE-3660</t>
  </si>
  <si>
    <t>VK-2787</t>
  </si>
  <si>
    <t>OE-9590</t>
  </si>
  <si>
    <t>LW-8542</t>
  </si>
  <si>
    <t>지급액</t>
    <phoneticPr fontId="5" type="noConversion"/>
  </si>
  <si>
    <t>1~24km</t>
    <phoneticPr fontId="5" type="noConversion"/>
  </si>
  <si>
    <t>25~30km</t>
    <phoneticPr fontId="5" type="noConversion"/>
  </si>
  <si>
    <t>31~40km</t>
    <phoneticPr fontId="5" type="noConversion"/>
  </si>
  <si>
    <t>41~50km</t>
    <phoneticPr fontId="5" type="noConversion"/>
  </si>
  <si>
    <t>51~60km</t>
    <phoneticPr fontId="5" type="noConversion"/>
  </si>
  <si>
    <t>61~200km</t>
    <phoneticPr fontId="5" type="noConversion"/>
  </si>
  <si>
    <t>201km이상</t>
    <phoneticPr fontId="5" type="noConversion"/>
  </si>
  <si>
    <t>영업3부</t>
    <phoneticPr fontId="5" type="noConversion"/>
  </si>
  <si>
    <t>과장</t>
    <phoneticPr fontId="5" type="noConversion"/>
  </si>
  <si>
    <t>부장</t>
    <phoneticPr fontId="5" type="noConversion"/>
  </si>
  <si>
    <t>대리</t>
    <phoneticPr fontId="5" type="noConversion"/>
  </si>
  <si>
    <t>차장</t>
    <phoneticPr fontId="5" type="noConversion"/>
  </si>
  <si>
    <t>주임</t>
    <phoneticPr fontId="5" type="noConversion"/>
  </si>
  <si>
    <t>기획부</t>
    <phoneticPr fontId="5" type="noConversion"/>
  </si>
  <si>
    <t>홍보부</t>
    <phoneticPr fontId="5" type="noConversion"/>
  </si>
  <si>
    <t>영업2부</t>
    <phoneticPr fontId="5" type="noConversion"/>
  </si>
  <si>
    <t>영업2부</t>
    <phoneticPr fontId="5" type="noConversion"/>
  </si>
  <si>
    <t>영업1부</t>
    <phoneticPr fontId="5" type="noConversion"/>
  </si>
  <si>
    <t>경영팀</t>
    <phoneticPr fontId="5" type="noConversion"/>
  </si>
  <si>
    <t>구매부</t>
    <phoneticPr fontId="5" type="noConversion"/>
  </si>
  <si>
    <t>367-0000</t>
  </si>
  <si>
    <t>767-0000</t>
  </si>
  <si>
    <t>463-0000</t>
  </si>
  <si>
    <t>684-0000</t>
  </si>
  <si>
    <t>319-0000</t>
  </si>
  <si>
    <t>885-0000</t>
  </si>
  <si>
    <t>566-0000</t>
  </si>
  <si>
    <t>947-0000</t>
  </si>
  <si>
    <t>447-0000</t>
  </si>
  <si>
    <t>910-0000</t>
  </si>
  <si>
    <t>365-0000</t>
  </si>
  <si>
    <t>924-0000</t>
  </si>
  <si>
    <t>854-0000</t>
  </si>
  <si>
    <t>591-0000</t>
  </si>
  <si>
    <r>
      <t>여비</t>
    </r>
    <r>
      <rPr>
        <b/>
        <sz val="24"/>
        <color theme="3"/>
        <rFont val="맑은 고딕"/>
        <family val="3"/>
        <charset val="129"/>
        <scheme val="major"/>
      </rPr>
      <t>·교통비 지불증</t>
    </r>
    <phoneticPr fontId="5" type="noConversion"/>
  </si>
  <si>
    <t>거래처 미팅</t>
    <phoneticPr fontId="5" type="noConversion"/>
  </si>
  <si>
    <t>거리별 지급 기준</t>
    <phoneticPr fontId="5" type="noConversion"/>
  </si>
  <si>
    <t>사원 목록</t>
    <phoneticPr fontId="5" type="noConversion"/>
  </si>
  <si>
    <t>교육 참석</t>
    <phoneticPr fontId="5" type="noConversion"/>
  </si>
  <si>
    <t>교육 참석</t>
    <phoneticPr fontId="5" type="noConversion"/>
  </si>
  <si>
    <t>세미나 진행</t>
    <phoneticPr fontId="5" type="noConversion"/>
  </si>
  <si>
    <t>전시회 참석</t>
    <phoneticPr fontId="5" type="noConversion"/>
  </si>
  <si>
    <t>NO.</t>
    <phoneticPr fontId="5" type="noConversion"/>
  </si>
  <si>
    <t>▣ 신 청 일 :</t>
    <phoneticPr fontId="5" type="noConversion"/>
  </si>
  <si>
    <t>사번</t>
    <phoneticPr fontId="5" type="noConversion"/>
  </si>
  <si>
    <t>LP-5427</t>
    <phoneticPr fontId="5" type="noConversion"/>
  </si>
  <si>
    <t>홍길동</t>
    <phoneticPr fontId="5" type="noConversion"/>
  </si>
  <si>
    <t>이순신</t>
    <phoneticPr fontId="5" type="noConversion"/>
  </si>
  <si>
    <t>김유신</t>
    <phoneticPr fontId="5" type="noConversion"/>
  </si>
  <si>
    <t>강감찬</t>
    <phoneticPr fontId="5" type="noConversion"/>
  </si>
  <si>
    <t>김탁구</t>
    <phoneticPr fontId="5" type="noConversion"/>
  </si>
  <si>
    <t>전지현</t>
    <phoneticPr fontId="5" type="noConversion"/>
  </si>
  <si>
    <t>정유미</t>
    <phoneticPr fontId="5" type="noConversion"/>
  </si>
  <si>
    <t>성나정</t>
    <phoneticPr fontId="5" type="noConversion"/>
  </si>
  <si>
    <t>도도희</t>
    <phoneticPr fontId="5" type="noConversion"/>
  </si>
  <si>
    <t>현빈</t>
    <phoneticPr fontId="5" type="noConversion"/>
  </si>
  <si>
    <t>* 이 하 여 백 *</t>
    <phoneticPr fontId="5" type="noConversion"/>
  </si>
  <si>
    <t>서울</t>
    <phoneticPr fontId="5" type="noConversion"/>
  </si>
  <si>
    <t>출발</t>
    <phoneticPr fontId="5" type="noConversion"/>
  </si>
  <si>
    <t>도착</t>
    <phoneticPr fontId="5" type="noConversion"/>
  </si>
  <si>
    <t>광주</t>
    <phoneticPr fontId="5" type="noConversion"/>
  </si>
  <si>
    <t>천안</t>
  </si>
  <si>
    <t>천안</t>
    <phoneticPr fontId="5" type="noConversion"/>
  </si>
  <si>
    <t>정도전</t>
    <phoneticPr fontId="5" type="noConversion"/>
  </si>
  <si>
    <t xml:space="preserve">              출발
도착</t>
    <phoneticPr fontId="5" type="noConversion"/>
  </si>
  <si>
    <t>인천</t>
    <phoneticPr fontId="5" type="noConversion"/>
  </si>
  <si>
    <t>오산</t>
    <phoneticPr fontId="5" type="noConversion"/>
  </si>
  <si>
    <t>횡성</t>
    <phoneticPr fontId="5" type="noConversion"/>
  </si>
  <si>
    <t>평창</t>
  </si>
  <si>
    <t>평창</t>
    <phoneticPr fontId="5" type="noConversion"/>
  </si>
  <si>
    <t>양평</t>
  </si>
  <si>
    <t>양평</t>
    <phoneticPr fontId="5" type="noConversion"/>
  </si>
  <si>
    <t>김설우</t>
    <phoneticPr fontId="5" type="noConversion"/>
  </si>
  <si>
    <t>박해진</t>
    <phoneticPr fontId="5" type="noConversion"/>
  </si>
  <si>
    <t>이대박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</si>
</sst>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76" formatCode="yyyy&quot;년&quot;\ m&quot;월&quot;\ d&quot;일&quot;;@"/>
    <numFmt numFmtId="177" formatCode="mm&quot;월&quot;\ dd&quot;일&quot;;@"/>
    <numFmt numFmtId="178" formatCode="\(&quot;₩&quot;\ #,##0\ \)"/>
    <numFmt numFmtId="179" formatCode="[DBNum4][$-412]&quot;일&quot;&quot;금&quot;\ General&quot;원&quot;&quot;정&quot;"/>
    <numFmt numFmtId="180" formatCode="#,##0_);[Red]\(#,##0\)"/>
    <numFmt numFmtId="181" formatCode="0.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3"/>
      <name val="맑은 고딕"/>
      <family val="2"/>
      <charset val="129"/>
      <scheme val="major"/>
    </font>
    <font>
      <b/>
      <sz val="24"/>
      <color theme="3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1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80" fontId="0" fillId="0" borderId="4" xfId="1" applyNumberFormat="1" applyFon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0" fontId="0" fillId="0" borderId="15" xfId="0" applyBorder="1">
      <alignment vertical="center"/>
    </xf>
    <xf numFmtId="176" fontId="0" fillId="0" borderId="3" xfId="0" applyNumberFormat="1" applyBorder="1" applyAlignment="1">
      <alignment horizontal="left" vertical="center"/>
    </xf>
    <xf numFmtId="0" fontId="0" fillId="0" borderId="16" xfId="0" applyBorder="1">
      <alignment vertical="center"/>
    </xf>
    <xf numFmtId="179" fontId="4" fillId="0" borderId="10" xfId="4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0" xfId="0" applyFill="1" applyBorder="1" applyAlignment="1">
      <alignment vertical="center" wrapText="1"/>
    </xf>
    <xf numFmtId="181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41" fontId="0" fillId="2" borderId="6" xfId="1" applyFont="1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41" fontId="0" fillId="2" borderId="14" xfId="1" applyFont="1" applyFill="1" applyBorder="1">
      <alignment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7" fillId="0" borderId="0" xfId="2" applyFont="1" applyBorder="1" applyAlignment="1">
      <alignment horizontal="center" vertical="center"/>
    </xf>
    <xf numFmtId="179" fontId="4" fillId="0" borderId="9" xfId="4" applyNumberFormat="1" applyBorder="1" applyAlignment="1">
      <alignment horizontal="center" vertical="center"/>
    </xf>
    <xf numFmtId="179" fontId="4" fillId="0" borderId="10" xfId="4" applyNumberFormat="1" applyBorder="1" applyAlignment="1">
      <alignment horizontal="center" vertical="center"/>
    </xf>
    <xf numFmtId="178" fontId="4" fillId="0" borderId="10" xfId="4" applyNumberFormat="1" applyBorder="1" applyAlignment="1">
      <alignment horizontal="center" vertical="center"/>
    </xf>
    <xf numFmtId="178" fontId="4" fillId="0" borderId="11" xfId="4" applyNumberForma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3" applyAlignment="1">
      <alignment horizontal="center" vertical="center"/>
    </xf>
  </cellXfs>
  <cellStyles count="5">
    <cellStyle name="쉼표 [0]" xfId="1" builtinId="6"/>
    <cellStyle name="제목" xfId="2" builtinId="15"/>
    <cellStyle name="제목 1" xfId="3" builtinId="16"/>
    <cellStyle name="제목 2" xfId="4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3</xdr:row>
      <xdr:rowOff>0</xdr:rowOff>
    </xdr:from>
    <xdr:to>
      <xdr:col>6</xdr:col>
      <xdr:colOff>1123950</xdr:colOff>
      <xdr:row>7</xdr:row>
      <xdr:rowOff>38100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904875"/>
          <a:ext cx="27527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showGridLines="0" tabSelected="1" workbookViewId="0">
      <selection activeCell="A16" sqref="A16:A20"/>
    </sheetView>
  </sheetViews>
  <sheetFormatPr defaultRowHeight="16.5" x14ac:dyDescent="0.3"/>
  <cols>
    <col min="1" max="1" width="5.5" customWidth="1"/>
    <col min="2" max="2" width="9.875" bestFit="1" customWidth="1"/>
    <col min="3" max="3" width="20.375" customWidth="1"/>
    <col min="4" max="4" width="7.375" bestFit="1" customWidth="1"/>
    <col min="5" max="5" width="7.375" customWidth="1"/>
    <col min="6" max="6" width="13.625" customWidth="1"/>
    <col min="7" max="7" width="15" customWidth="1"/>
  </cols>
  <sheetData>
    <row r="2" spans="1:7" ht="38.25" x14ac:dyDescent="0.3">
      <c r="A2" s="32" t="s">
        <v>64</v>
      </c>
      <c r="B2" s="32"/>
      <c r="C2" s="32"/>
      <c r="D2" s="32"/>
      <c r="E2" s="32"/>
      <c r="F2" s="32"/>
      <c r="G2" s="32"/>
    </row>
    <row r="5" spans="1:7" x14ac:dyDescent="0.3">
      <c r="A5" s="31" t="s">
        <v>73</v>
      </c>
      <c r="B5" s="31"/>
      <c r="C5" s="15">
        <v>43051</v>
      </c>
    </row>
    <row r="8" spans="1:7" ht="17.25" thickBot="1" x14ac:dyDescent="0.35">
      <c r="B8" s="3"/>
      <c r="C8" s="3"/>
      <c r="D8" s="3"/>
      <c r="E8" s="3"/>
      <c r="F8" s="3"/>
      <c r="G8" s="3"/>
    </row>
    <row r="9" spans="1:7" ht="27.75" customHeight="1" x14ac:dyDescent="0.3">
      <c r="A9" s="37" t="s">
        <v>74</v>
      </c>
      <c r="B9" s="38"/>
      <c r="C9" s="27" t="s">
        <v>7</v>
      </c>
      <c r="D9" s="43" t="s">
        <v>9</v>
      </c>
      <c r="E9" s="44"/>
      <c r="F9" s="27" t="s">
        <v>10</v>
      </c>
      <c r="G9" s="28" t="s">
        <v>11</v>
      </c>
    </row>
    <row r="10" spans="1:7" ht="27.75" customHeight="1" x14ac:dyDescent="0.3">
      <c r="A10" s="39" t="s">
        <v>75</v>
      </c>
      <c r="B10" s="40"/>
      <c r="C10" s="18" t="str">
        <f>VLOOKUP(A10,사원목록,2,FALSE)</f>
        <v>이순신</v>
      </c>
      <c r="D10" s="41" t="str">
        <f>VLOOKUP(A10,사원목록,3,FALSE)</f>
        <v>기획부</v>
      </c>
      <c r="E10" s="42"/>
      <c r="F10" s="18" t="str">
        <f>VLOOKUP(A10,사원목록,4,FALSE)</f>
        <v>차장</v>
      </c>
      <c r="G10" s="29" t="str">
        <f>VLOOKUP(A10,사원목록,5,FALSE)</f>
        <v>566-0000</v>
      </c>
    </row>
    <row r="11" spans="1:7" x14ac:dyDescent="0.3">
      <c r="A11" s="2"/>
      <c r="B11" s="3"/>
      <c r="C11" s="3"/>
      <c r="D11" s="3"/>
      <c r="E11" s="3"/>
      <c r="F11" s="3"/>
      <c r="G11" s="4"/>
    </row>
    <row r="12" spans="1:7" ht="26.25" customHeight="1" thickBot="1" x14ac:dyDescent="0.35">
      <c r="A12" s="33">
        <f>F12</f>
        <v>275000</v>
      </c>
      <c r="B12" s="34"/>
      <c r="C12" s="34"/>
      <c r="D12" s="34"/>
      <c r="E12" s="17"/>
      <c r="F12" s="35">
        <f>SUM(G16:G30)</f>
        <v>275000</v>
      </c>
      <c r="G12" s="36"/>
    </row>
    <row r="13" spans="1:7" x14ac:dyDescent="0.3">
      <c r="A13" s="2"/>
      <c r="B13" s="3"/>
      <c r="C13" s="3"/>
      <c r="D13" s="3"/>
      <c r="E13" s="3"/>
      <c r="F13" s="3"/>
      <c r="G13" s="4"/>
    </row>
    <row r="14" spans="1:7" x14ac:dyDescent="0.3">
      <c r="A14" s="47" t="s">
        <v>72</v>
      </c>
      <c r="B14" s="45" t="s">
        <v>0</v>
      </c>
      <c r="C14" s="45" t="s">
        <v>1</v>
      </c>
      <c r="D14" s="49" t="s">
        <v>2</v>
      </c>
      <c r="E14" s="50"/>
      <c r="F14" s="45" t="s">
        <v>12</v>
      </c>
      <c r="G14" s="51" t="s">
        <v>3</v>
      </c>
    </row>
    <row r="15" spans="1:7" x14ac:dyDescent="0.3">
      <c r="A15" s="48"/>
      <c r="B15" s="46"/>
      <c r="C15" s="46"/>
      <c r="D15" s="11" t="s">
        <v>88</v>
      </c>
      <c r="E15" s="11" t="s">
        <v>89</v>
      </c>
      <c r="F15" s="46"/>
      <c r="G15" s="52"/>
    </row>
    <row r="16" spans="1:7" ht="25.5" customHeight="1" x14ac:dyDescent="0.3">
      <c r="A16" s="21">
        <f>ROW()-15</f>
        <v>1</v>
      </c>
      <c r="B16" s="13">
        <v>43040</v>
      </c>
      <c r="C16" s="7" t="s">
        <v>70</v>
      </c>
      <c r="D16" s="1" t="s">
        <v>95</v>
      </c>
      <c r="E16" s="1" t="s">
        <v>90</v>
      </c>
      <c r="F16" s="18">
        <f>INDEX(거리표,MATCH(E16,도착,0),MATCH(D16,출발,0))</f>
        <v>311.5</v>
      </c>
      <c r="G16" s="24">
        <f>HLOOKUP(F16,지급기준,2,1)</f>
        <v>120000</v>
      </c>
    </row>
    <row r="17" spans="1:7" ht="25.5" customHeight="1" x14ac:dyDescent="0.3">
      <c r="A17" s="21">
        <f t="shared" ref="A17:A20" si="0">ROW()-15</f>
        <v>2</v>
      </c>
      <c r="B17" s="13">
        <v>43043</v>
      </c>
      <c r="C17" s="7" t="s">
        <v>71</v>
      </c>
      <c r="D17" s="1" t="s">
        <v>87</v>
      </c>
      <c r="E17" s="1" t="s">
        <v>100</v>
      </c>
      <c r="F17" s="30">
        <f>INDEX(거리표,MATCH(E17,도착,0),MATCH(D17,출발,0))</f>
        <v>54.6</v>
      </c>
      <c r="G17" s="24">
        <f>HLOOKUP(F17,지급기준,2,1)</f>
        <v>21000</v>
      </c>
    </row>
    <row r="18" spans="1:7" ht="25.5" customHeight="1" x14ac:dyDescent="0.3">
      <c r="A18" s="21">
        <f t="shared" si="0"/>
        <v>3</v>
      </c>
      <c r="B18" s="13">
        <v>43046</v>
      </c>
      <c r="C18" s="7" t="s">
        <v>65</v>
      </c>
      <c r="D18" s="1" t="s">
        <v>95</v>
      </c>
      <c r="E18" s="1" t="s">
        <v>91</v>
      </c>
      <c r="F18" s="30">
        <f>INDEX(거리표,MATCH(E18,도착,0),MATCH(D18,출발,0))</f>
        <v>111.9</v>
      </c>
      <c r="G18" s="24">
        <f>HLOOKUP(F18,지급기준,2,1)</f>
        <v>60000</v>
      </c>
    </row>
    <row r="19" spans="1:7" ht="25.5" customHeight="1" x14ac:dyDescent="0.3">
      <c r="A19" s="21">
        <f t="shared" si="0"/>
        <v>4</v>
      </c>
      <c r="B19" s="13">
        <v>43048</v>
      </c>
      <c r="C19" s="7" t="s">
        <v>68</v>
      </c>
      <c r="D19" s="1" t="s">
        <v>87</v>
      </c>
      <c r="E19" s="1" t="s">
        <v>96</v>
      </c>
      <c r="F19" s="30">
        <f>INDEX(거리표,MATCH(E19,도착,0),MATCH(D19,출발,0))</f>
        <v>38.200000000000003</v>
      </c>
      <c r="G19" s="24">
        <f>HLOOKUP(F19,지급기준,2,1)</f>
        <v>14000</v>
      </c>
    </row>
    <row r="20" spans="1:7" ht="25.5" customHeight="1" x14ac:dyDescent="0.3">
      <c r="A20" s="21">
        <f t="shared" si="0"/>
        <v>5</v>
      </c>
      <c r="B20" s="13">
        <v>43050</v>
      </c>
      <c r="C20" s="7" t="s">
        <v>69</v>
      </c>
      <c r="D20" s="1" t="s">
        <v>87</v>
      </c>
      <c r="E20" s="1" t="s">
        <v>98</v>
      </c>
      <c r="F20" s="30">
        <f>INDEX(거리표,MATCH(E20,도착,0),MATCH(D20,출발,0))</f>
        <v>169.2</v>
      </c>
      <c r="G20" s="24">
        <f>HLOOKUP(F20,지급기준,2,1)</f>
        <v>60000</v>
      </c>
    </row>
    <row r="21" spans="1:7" ht="25.5" customHeight="1" x14ac:dyDescent="0.3">
      <c r="A21" s="22" t="s">
        <v>86</v>
      </c>
      <c r="B21" s="14"/>
      <c r="C21" s="7"/>
      <c r="D21" s="1"/>
      <c r="E21" s="1"/>
      <c r="F21" s="18"/>
      <c r="G21" s="24"/>
    </row>
    <row r="22" spans="1:7" ht="25.5" customHeight="1" x14ac:dyDescent="0.3">
      <c r="A22" s="21"/>
      <c r="B22" s="14"/>
      <c r="C22" s="7"/>
      <c r="D22" s="1"/>
      <c r="E22" s="1"/>
      <c r="F22" s="18"/>
      <c r="G22" s="24"/>
    </row>
    <row r="23" spans="1:7" ht="25.5" customHeight="1" x14ac:dyDescent="0.3">
      <c r="A23" s="21"/>
      <c r="B23" s="14"/>
      <c r="C23" s="7"/>
      <c r="D23" s="1"/>
      <c r="E23" s="1"/>
      <c r="F23" s="18"/>
      <c r="G23" s="24"/>
    </row>
    <row r="24" spans="1:7" ht="25.5" customHeight="1" x14ac:dyDescent="0.3">
      <c r="A24" s="21"/>
      <c r="B24" s="14"/>
      <c r="C24" s="7"/>
      <c r="D24" s="1"/>
      <c r="E24" s="1"/>
      <c r="F24" s="18"/>
      <c r="G24" s="24"/>
    </row>
    <row r="25" spans="1:7" ht="25.5" customHeight="1" x14ac:dyDescent="0.3">
      <c r="A25" s="21"/>
      <c r="B25" s="14"/>
      <c r="C25" s="7"/>
      <c r="D25" s="1"/>
      <c r="E25" s="1"/>
      <c r="F25" s="18"/>
      <c r="G25" s="24"/>
    </row>
    <row r="26" spans="1:7" ht="25.5" customHeight="1" x14ac:dyDescent="0.3">
      <c r="A26" s="21"/>
      <c r="B26" s="14"/>
      <c r="C26" s="7"/>
      <c r="D26" s="1"/>
      <c r="E26" s="1"/>
      <c r="F26" s="18"/>
      <c r="G26" s="24"/>
    </row>
    <row r="27" spans="1:7" ht="25.5" customHeight="1" x14ac:dyDescent="0.3">
      <c r="A27" s="21"/>
      <c r="B27" s="14"/>
      <c r="C27" s="7"/>
      <c r="D27" s="1"/>
      <c r="E27" s="1"/>
      <c r="F27" s="18"/>
      <c r="G27" s="24"/>
    </row>
    <row r="28" spans="1:7" ht="25.5" customHeight="1" x14ac:dyDescent="0.3">
      <c r="A28" s="21"/>
      <c r="B28" s="14"/>
      <c r="C28" s="7"/>
      <c r="D28" s="1"/>
      <c r="E28" s="1"/>
      <c r="F28" s="18"/>
      <c r="G28" s="24"/>
    </row>
    <row r="29" spans="1:7" ht="25.5" customHeight="1" x14ac:dyDescent="0.3">
      <c r="A29" s="21"/>
      <c r="B29" s="14"/>
      <c r="C29" s="7"/>
      <c r="D29" s="1"/>
      <c r="E29" s="1"/>
      <c r="F29" s="18"/>
      <c r="G29" s="24"/>
    </row>
    <row r="30" spans="1:7" ht="25.5" customHeight="1" thickBot="1" x14ac:dyDescent="0.35">
      <c r="A30" s="23"/>
      <c r="B30" s="16"/>
      <c r="C30" s="8"/>
      <c r="D30" s="9"/>
      <c r="E30" s="9"/>
      <c r="F30" s="25"/>
      <c r="G30" s="26"/>
    </row>
  </sheetData>
  <sortState ref="A15:F19">
    <sortCondition ref="B15"/>
  </sortState>
  <mergeCells count="14">
    <mergeCell ref="C14:C15"/>
    <mergeCell ref="B14:B15"/>
    <mergeCell ref="A14:A15"/>
    <mergeCell ref="D14:E14"/>
    <mergeCell ref="G14:G15"/>
    <mergeCell ref="F14:F15"/>
    <mergeCell ref="A5:B5"/>
    <mergeCell ref="A2:G2"/>
    <mergeCell ref="A12:D12"/>
    <mergeCell ref="F12:G12"/>
    <mergeCell ref="A9:B9"/>
    <mergeCell ref="A10:B10"/>
    <mergeCell ref="D10:E10"/>
    <mergeCell ref="D9:E9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workbookViewId="0">
      <selection activeCell="G11" sqref="G11:G16"/>
    </sheetView>
  </sheetViews>
  <sheetFormatPr defaultRowHeight="16.5" x14ac:dyDescent="0.3"/>
  <cols>
    <col min="2" max="8" width="13.5" customWidth="1"/>
    <col min="9" max="9" width="14" customWidth="1"/>
  </cols>
  <sheetData>
    <row r="1" spans="1:9" ht="24.75" thickBot="1" x14ac:dyDescent="0.35">
      <c r="A1" s="54" t="s">
        <v>66</v>
      </c>
      <c r="B1" s="54"/>
      <c r="C1" s="54"/>
      <c r="D1" s="54"/>
      <c r="E1" s="54"/>
      <c r="F1" s="54"/>
      <c r="G1" s="54"/>
      <c r="H1" s="54"/>
    </row>
    <row r="2" spans="1:9" ht="17.25" thickTop="1" x14ac:dyDescent="0.3"/>
    <row r="3" spans="1:9" x14ac:dyDescent="0.3">
      <c r="A3" s="53" t="s">
        <v>12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6" t="s">
        <v>35</v>
      </c>
      <c r="H3" s="6" t="s">
        <v>36</v>
      </c>
    </row>
    <row r="4" spans="1:9" x14ac:dyDescent="0.3">
      <c r="A4" s="53"/>
      <c r="B4" s="1">
        <v>1</v>
      </c>
      <c r="C4" s="1">
        <v>25</v>
      </c>
      <c r="D4" s="1">
        <v>31</v>
      </c>
      <c r="E4" s="1">
        <v>41</v>
      </c>
      <c r="F4" s="1">
        <v>51</v>
      </c>
      <c r="G4" s="1">
        <v>61</v>
      </c>
      <c r="H4" s="1">
        <v>201</v>
      </c>
    </row>
    <row r="5" spans="1:9" x14ac:dyDescent="0.3">
      <c r="A5" s="6" t="s">
        <v>29</v>
      </c>
      <c r="B5" s="12">
        <v>8400</v>
      </c>
      <c r="C5" s="12">
        <v>10500</v>
      </c>
      <c r="D5" s="12">
        <v>14000</v>
      </c>
      <c r="E5" s="12">
        <v>17500</v>
      </c>
      <c r="F5" s="12">
        <v>21000</v>
      </c>
      <c r="G5" s="12">
        <v>60000</v>
      </c>
      <c r="H5" s="12">
        <v>120000</v>
      </c>
    </row>
    <row r="8" spans="1:9" ht="24.75" thickBot="1" x14ac:dyDescent="0.35">
      <c r="A8" s="54" t="s">
        <v>67</v>
      </c>
      <c r="B8" s="54"/>
      <c r="C8" s="54"/>
      <c r="D8" s="54"/>
      <c r="E8" s="54"/>
    </row>
    <row r="9" spans="1:9" ht="17.25" thickTop="1" x14ac:dyDescent="0.3"/>
    <row r="10" spans="1:9" ht="33" x14ac:dyDescent="0.3">
      <c r="A10" s="10" t="s">
        <v>8</v>
      </c>
      <c r="B10" s="10" t="s">
        <v>14</v>
      </c>
      <c r="C10" s="10" t="s">
        <v>9</v>
      </c>
      <c r="D10" s="10" t="s">
        <v>10</v>
      </c>
      <c r="E10" s="10" t="s">
        <v>11</v>
      </c>
      <c r="G10" s="19" t="s">
        <v>94</v>
      </c>
      <c r="H10" s="10" t="s">
        <v>87</v>
      </c>
      <c r="I10" s="10" t="s">
        <v>95</v>
      </c>
    </row>
    <row r="11" spans="1:9" x14ac:dyDescent="0.3">
      <c r="A11" s="1" t="s">
        <v>22</v>
      </c>
      <c r="B11" s="1" t="s">
        <v>76</v>
      </c>
      <c r="C11" s="1" t="s">
        <v>43</v>
      </c>
      <c r="D11" s="1" t="s">
        <v>39</v>
      </c>
      <c r="E11" s="1" t="s">
        <v>50</v>
      </c>
      <c r="G11" s="18" t="s">
        <v>96</v>
      </c>
      <c r="H11" s="1">
        <v>38.200000000000003</v>
      </c>
      <c r="I11" s="1">
        <v>67.599999999999994</v>
      </c>
    </row>
    <row r="12" spans="1:9" x14ac:dyDescent="0.3">
      <c r="A12" s="1" t="s">
        <v>17</v>
      </c>
      <c r="B12" s="1" t="s">
        <v>93</v>
      </c>
      <c r="C12" s="1" t="s">
        <v>43</v>
      </c>
      <c r="D12" s="1" t="s">
        <v>40</v>
      </c>
      <c r="E12" s="1" t="s">
        <v>51</v>
      </c>
      <c r="G12" s="18" t="s">
        <v>101</v>
      </c>
      <c r="H12" s="1">
        <v>54.6</v>
      </c>
      <c r="I12" s="20">
        <v>75</v>
      </c>
    </row>
    <row r="13" spans="1:9" x14ac:dyDescent="0.3">
      <c r="A13" s="1" t="s">
        <v>20</v>
      </c>
      <c r="B13" s="1" t="s">
        <v>78</v>
      </c>
      <c r="C13" s="1" t="s">
        <v>45</v>
      </c>
      <c r="D13" s="1" t="s">
        <v>38</v>
      </c>
      <c r="E13" s="1" t="s">
        <v>52</v>
      </c>
      <c r="G13" s="18" t="s">
        <v>92</v>
      </c>
      <c r="H13" s="1">
        <v>88.4</v>
      </c>
      <c r="I13" s="1">
        <v>111.9</v>
      </c>
    </row>
    <row r="14" spans="1:9" x14ac:dyDescent="0.3">
      <c r="A14" s="1" t="s">
        <v>18</v>
      </c>
      <c r="B14" s="1" t="s">
        <v>79</v>
      </c>
      <c r="C14" s="1" t="s">
        <v>44</v>
      </c>
      <c r="D14" s="1" t="s">
        <v>41</v>
      </c>
      <c r="E14" s="1" t="s">
        <v>53</v>
      </c>
      <c r="G14" s="18" t="s">
        <v>97</v>
      </c>
      <c r="H14" s="1">
        <v>105.9</v>
      </c>
      <c r="I14" s="1">
        <v>126.3</v>
      </c>
    </row>
    <row r="15" spans="1:9" x14ac:dyDescent="0.3">
      <c r="A15" s="1" t="s">
        <v>16</v>
      </c>
      <c r="B15" s="1" t="s">
        <v>102</v>
      </c>
      <c r="C15" s="1" t="s">
        <v>37</v>
      </c>
      <c r="D15" s="1" t="s">
        <v>39</v>
      </c>
      <c r="E15" s="1" t="s">
        <v>54</v>
      </c>
      <c r="G15" s="18" t="s">
        <v>99</v>
      </c>
      <c r="H15" s="1">
        <v>169.2</v>
      </c>
      <c r="I15" s="1">
        <v>189.6</v>
      </c>
    </row>
    <row r="16" spans="1:9" x14ac:dyDescent="0.3">
      <c r="A16" s="1" t="s">
        <v>24</v>
      </c>
      <c r="B16" s="1" t="s">
        <v>103</v>
      </c>
      <c r="C16" s="1" t="s">
        <v>47</v>
      </c>
      <c r="D16" s="1" t="s">
        <v>40</v>
      </c>
      <c r="E16" s="1" t="s">
        <v>55</v>
      </c>
      <c r="G16" s="18" t="s">
        <v>90</v>
      </c>
      <c r="H16" s="1">
        <v>352.9</v>
      </c>
      <c r="I16" s="1">
        <v>311.5</v>
      </c>
    </row>
    <row r="17" spans="1:5" x14ac:dyDescent="0.3">
      <c r="A17" s="1" t="s">
        <v>23</v>
      </c>
      <c r="B17" s="1" t="s">
        <v>77</v>
      </c>
      <c r="C17" s="1" t="s">
        <v>43</v>
      </c>
      <c r="D17" s="1" t="s">
        <v>41</v>
      </c>
      <c r="E17" s="1" t="s">
        <v>56</v>
      </c>
    </row>
    <row r="18" spans="1:5" x14ac:dyDescent="0.3">
      <c r="A18" s="1" t="s">
        <v>28</v>
      </c>
      <c r="B18" s="1" t="s">
        <v>104</v>
      </c>
      <c r="C18" s="1" t="s">
        <v>49</v>
      </c>
      <c r="D18" s="1" t="s">
        <v>39</v>
      </c>
      <c r="E18" s="1" t="s">
        <v>57</v>
      </c>
    </row>
    <row r="19" spans="1:5" x14ac:dyDescent="0.3">
      <c r="A19" s="1" t="s">
        <v>25</v>
      </c>
      <c r="B19" s="1" t="s">
        <v>80</v>
      </c>
      <c r="C19" s="1" t="s">
        <v>47</v>
      </c>
      <c r="D19" s="1" t="s">
        <v>39</v>
      </c>
      <c r="E19" s="1" t="s">
        <v>58</v>
      </c>
    </row>
    <row r="20" spans="1:5" x14ac:dyDescent="0.3">
      <c r="A20" s="1" t="s">
        <v>27</v>
      </c>
      <c r="B20" s="1" t="s">
        <v>81</v>
      </c>
      <c r="C20" s="1" t="s">
        <v>49</v>
      </c>
      <c r="D20" s="1" t="s">
        <v>38</v>
      </c>
      <c r="E20" s="1" t="s">
        <v>59</v>
      </c>
    </row>
    <row r="21" spans="1:5" x14ac:dyDescent="0.3">
      <c r="A21" s="1" t="s">
        <v>19</v>
      </c>
      <c r="B21" s="1" t="s">
        <v>82</v>
      </c>
      <c r="C21" s="1" t="s">
        <v>43</v>
      </c>
      <c r="D21" s="1" t="s">
        <v>42</v>
      </c>
      <c r="E21" s="1" t="s">
        <v>60</v>
      </c>
    </row>
    <row r="22" spans="1:5" x14ac:dyDescent="0.3">
      <c r="A22" s="1" t="s">
        <v>21</v>
      </c>
      <c r="B22" s="1" t="s">
        <v>83</v>
      </c>
      <c r="C22" s="1" t="s">
        <v>46</v>
      </c>
      <c r="D22" s="1" t="s">
        <v>40</v>
      </c>
      <c r="E22" s="1" t="s">
        <v>61</v>
      </c>
    </row>
    <row r="23" spans="1:5" x14ac:dyDescent="0.3">
      <c r="A23" s="1" t="s">
        <v>26</v>
      </c>
      <c r="B23" s="1" t="s">
        <v>84</v>
      </c>
      <c r="C23" s="1" t="s">
        <v>49</v>
      </c>
      <c r="D23" s="1" t="s">
        <v>41</v>
      </c>
      <c r="E23" s="1" t="s">
        <v>62</v>
      </c>
    </row>
    <row r="24" spans="1:5" x14ac:dyDescent="0.3">
      <c r="A24" s="1" t="s">
        <v>15</v>
      </c>
      <c r="B24" s="1" t="s">
        <v>85</v>
      </c>
      <c r="C24" s="1" t="s">
        <v>48</v>
      </c>
      <c r="D24" s="1" t="s">
        <v>41</v>
      </c>
      <c r="E24" s="1" t="s">
        <v>63</v>
      </c>
    </row>
  </sheetData>
  <sortState ref="G11:I16">
    <sortCondition ref="H11:H16"/>
  </sortState>
  <mergeCells count="3">
    <mergeCell ref="A3:A4"/>
    <mergeCell ref="A1:H1"/>
    <mergeCell ref="A8:E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6.5" x14ac:dyDescent="0.3"/>
  <sheetData>
    <row r="1" spans="1:4" x14ac:dyDescent="0.3">
      <c r="A1" s="6" t="s">
        <v>13</v>
      </c>
      <c r="B1" s="6" t="s">
        <v>4</v>
      </c>
      <c r="C1" s="6" t="s">
        <v>5</v>
      </c>
      <c r="D1" s="6" t="s">
        <v>6</v>
      </c>
    </row>
    <row r="2" spans="1:4" ht="51.75" customHeight="1" x14ac:dyDescent="0.3">
      <c r="A2" s="5"/>
      <c r="B2" s="5"/>
      <c r="C2" s="5"/>
      <c r="D2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지불증</vt:lpstr>
      <vt:lpstr>정보</vt:lpstr>
      <vt:lpstr>Sheet3</vt:lpstr>
      <vt:lpstr>거리표</vt:lpstr>
      <vt:lpstr>도착</vt:lpstr>
      <vt:lpstr>사원목록</vt:lpstr>
      <vt:lpstr>지급기준</vt:lpstr>
      <vt:lpstr>출발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한은숙</dc:creator>
  <cp:lastModifiedBy>USER_PC</cp:lastModifiedBy>
  <cp:lastPrinted>2014-02-02T19:35:19Z</cp:lastPrinted>
  <dcterms:created xsi:type="dcterms:W3CDTF">2010-09-25T18:38:50Z</dcterms:created>
  <dcterms:modified xsi:type="dcterms:W3CDTF">2022-04-18T04:17:48Z</dcterms:modified>
</cp:coreProperties>
</file>