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MASS HD\"/>
    </mc:Choice>
  </mc:AlternateContent>
  <bookViews>
    <workbookView xWindow="0" yWindow="0" windowWidth="20490" windowHeight="6930"/>
  </bookViews>
  <sheets>
    <sheet name="Sheet1" sheetId="1" r:id="rId1"/>
    <sheet name="BAOGIA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________NSO2" hidden="1">{"'Sheet1'!$L$16"}</definedName>
    <definedName name="________NSO2" hidden="1">{"'Sheet1'!$L$16"}</definedName>
    <definedName name="_______NSO2" hidden="1">{"'Sheet1'!$L$16"}</definedName>
    <definedName name="______a130" hidden="1">{"Offgrid",#N/A,FALSE,"OFFGRID";"Region",#N/A,FALSE,"REGION";"Offgrid -2",#N/A,FALSE,"OFFGRID";"WTP",#N/A,FALSE,"WTP";"WTP -2",#N/A,FALSE,"WTP";"Project",#N/A,FALSE,"PROJECT";"Summary -2",#N/A,FALSE,"SUMMARY"}</definedName>
    <definedName name="______CT4" hidden="1">{"'Sheet1'!$L$16"}</definedName>
    <definedName name="______h1" hidden="1">{"'Sheet1'!$L$16"}</definedName>
    <definedName name="______h2" hidden="1">{"'Sheet1'!$L$16"}</definedName>
    <definedName name="______NSO2" hidden="1">{"'Sheet1'!$L$16"}</definedName>
    <definedName name="_____a129" hidden="1">{"Offgrid",#N/A,FALSE,"OFFGRID";"Region",#N/A,FALSE,"REGION";"Offgrid -2",#N/A,FALSE,"OFFGRID";"WTP",#N/A,FALSE,"WTP";"WTP -2",#N/A,FALSE,"WTP";"Project",#N/A,FALSE,"PROJECT";"Summary -2",#N/A,FALSE,"SUMMARY"}</definedName>
    <definedName name="_____a130" hidden="1">{"Offgrid",#N/A,FALSE,"OFFGRID";"Region",#N/A,FALSE,"REGION";"Offgrid -2",#N/A,FALSE,"OFFGRID";"WTP",#N/A,FALSE,"WTP";"WTP -2",#N/A,FALSE,"WTP";"Project",#N/A,FALSE,"PROJECT";"Summary -2",#N/A,FALSE,"SUMMARY"}</definedName>
    <definedName name="_____CT4" hidden="1">{"'Sheet1'!$L$16"}</definedName>
    <definedName name="_____h1" hidden="1">{"'Sheet1'!$L$16"}</definedName>
    <definedName name="_____h2" hidden="1">{"'Sheet1'!$L$16"}</definedName>
    <definedName name="_____NSO2" hidden="1">{"'Sheet1'!$L$16"}</definedName>
    <definedName name="____a129" hidden="1">{"Offgrid",#N/A,FALSE,"OFFGRID";"Region",#N/A,FALSE,"REGION";"Offgrid -2",#N/A,FALSE,"OFFGRID";"WTP",#N/A,FALSE,"WTP";"WTP -2",#N/A,FALSE,"WTP";"Project",#N/A,FALSE,"PROJECT";"Summary -2",#N/A,FALSE,"SUMMARY"}</definedName>
    <definedName name="____a130" hidden="1">{"Offgrid",#N/A,FALSE,"OFFGRID";"Region",#N/A,FALSE,"REGION";"Offgrid -2",#N/A,FALSE,"OFFGRID";"WTP",#N/A,FALSE,"WTP";"WTP -2",#N/A,FALSE,"WTP";"Project",#N/A,FALSE,"PROJECT";"Summary -2",#N/A,FALSE,"SUMMARY"}</definedName>
    <definedName name="____CT4" hidden="1">{"'Sheet1'!$L$16"}</definedName>
    <definedName name="____h1" hidden="1">{"'Sheet1'!$L$16"}</definedName>
    <definedName name="____h2" hidden="1">{"'Sheet1'!$L$16"}</definedName>
    <definedName name="____NSO2" hidden="1">{"'Sheet1'!$L$16"}</definedName>
    <definedName name="___a1" hidden="1">{"'Sheet1'!$L$16"}</definedName>
    <definedName name="___a129" hidden="1">{"Offgrid",#N/A,FALSE,"OFFGRID";"Region",#N/A,FALSE,"REGION";"Offgrid -2",#N/A,FALSE,"OFFGRID";"WTP",#N/A,FALSE,"WTP";"WTP -2",#N/A,FALSE,"WTP";"Project",#N/A,FALSE,"PROJECT";"Summary -2",#N/A,FALSE,"SUMMARY"}</definedName>
    <definedName name="___a130" hidden="1">{"Offgrid",#N/A,FALSE,"OFFGRID";"Region",#N/A,FALSE,"REGION";"Offgrid -2",#N/A,FALSE,"OFFGRID";"WTP",#N/A,FALSE,"WTP";"WTP -2",#N/A,FALSE,"WTP";"Project",#N/A,FALSE,"PROJECT";"Summary -2",#N/A,FALSE,"SUMMARY"}</definedName>
    <definedName name="___CT3" hidden="1">{"'Sheet1'!$L$16"}</definedName>
    <definedName name="___CT4" hidden="1">{"'Sheet1'!$L$16"}</definedName>
    <definedName name="___h1" hidden="1">{"'Sheet1'!$L$16"}</definedName>
    <definedName name="___h2" hidden="1">{"'Sheet1'!$L$16"}</definedName>
    <definedName name="___NSO2" hidden="1">{"'Sheet1'!$L$16"}</definedName>
    <definedName name="___PA3" hidden="1">{"'Sheet1'!$L$16"}</definedName>
    <definedName name="__a1" hidden="1">{"'Sheet1'!$L$16"}</definedName>
    <definedName name="__a129" hidden="1">{"Offgrid",#N/A,FALSE,"OFFGRID";"Region",#N/A,FALSE,"REGION";"Offgrid -2",#N/A,FALSE,"OFFGRID";"WTP",#N/A,FALSE,"WTP";"WTP -2",#N/A,FALSE,"WTP";"Project",#N/A,FALSE,"PROJECT";"Summary -2",#N/A,FALSE,"SUMMARY"}</definedName>
    <definedName name="__a130" hidden="1">{"Offgrid",#N/A,FALSE,"OFFGRID";"Region",#N/A,FALSE,"REGION";"Offgrid -2",#N/A,FALSE,"OFFGRID";"WTP",#N/A,FALSE,"WTP";"WTP -2",#N/A,FALSE,"WTP";"Project",#N/A,FALSE,"PROJECT";"Summary -2",#N/A,FALSE,"SUMMARY"}</definedName>
    <definedName name="__CT3" hidden="1">{"'Sheet1'!$L$16"}</definedName>
    <definedName name="__CT4" hidden="1">{"'Sheet1'!$L$16"}</definedName>
    <definedName name="__h1" hidden="1">{"'Sheet1'!$L$16"}</definedName>
    <definedName name="__h2" hidden="1">{"'Sheet1'!$L$16"}</definedName>
    <definedName name="__NC251">#REF!</definedName>
    <definedName name="__NSO2" hidden="1">{"'Sheet1'!$L$16"}</definedName>
    <definedName name="__PA3" hidden="1">{"'Sheet1'!$L$16"}</definedName>
    <definedName name="__TB1">#REF!</definedName>
    <definedName name="_a1" hidden="1">{"'Sheet1'!$L$16"}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CT3" hidden="1">{"'Sheet1'!$L$16"}</definedName>
    <definedName name="_CT4" hidden="1">{"'Sheet1'!$L$16"}</definedName>
    <definedName name="_Fill" hidden="1">#REF!</definedName>
    <definedName name="_h1" hidden="1">{"'Sheet1'!$L$16"}</definedName>
    <definedName name="_h2" hidden="1">{"'Sheet1'!$L$16"}</definedName>
    <definedName name="_Key1" hidden="1">#REF!</definedName>
    <definedName name="_Key2" hidden="1">#REF!</definedName>
    <definedName name="_LDT641">#REF!</definedName>
    <definedName name="_NC251">#REF!</definedName>
    <definedName name="_NSO2" hidden="1">{"'Sheet1'!$L$16"}</definedName>
    <definedName name="_Order1" hidden="1">255</definedName>
    <definedName name="_Order2" hidden="1">255</definedName>
    <definedName name="_PA3" hidden="1">{"'Sheet1'!$L$16"}</definedName>
    <definedName name="_SL01">[1]NKC!$BI$1:$BI$65536</definedName>
    <definedName name="_SL02">[1]NKC!$BJ$1:$BJ$65536</definedName>
    <definedName name="_SL03">[1]NKC!$BK$1:$BK$65536</definedName>
    <definedName name="_SL04">[1]NKC!$BL$1:$BL$65536</definedName>
    <definedName name="_SL05">[1]NKC!$BM$1:$BM$65536</definedName>
    <definedName name="_SL06">[1]NKC!$BN$1:$BN$65536</definedName>
    <definedName name="_SL07">[1]NKC!$BO$1:$BO$65536</definedName>
    <definedName name="_SL08">[1]NKC!$BP$1:$BP$65536</definedName>
    <definedName name="_SL09">[1]NKC!$BQ$1:$BQ$65536</definedName>
    <definedName name="_SL10">[1]NKC!$BR$1:$BR$65536</definedName>
    <definedName name="_SL11">[1]NKC!$BS$1:$BS$65536</definedName>
    <definedName name="_SL12">[1]NKC!$BT$1:$BT$65536</definedName>
    <definedName name="_Sort" hidden="1">#REF!</definedName>
    <definedName name="_st01">[1]NKC!$BV$1:$BV$65536</definedName>
    <definedName name="_st02">[1]NKC!$BW$1:$BW$65536</definedName>
    <definedName name="_st03">[1]NKC!$BX$1:$BX$65536</definedName>
    <definedName name="_st04">[1]NKC!$BY$1:$BY$65536</definedName>
    <definedName name="_st05">[1]NKC!$BZ$1:$BZ$65536</definedName>
    <definedName name="_st06">[1]NKC!$CA$1:$CA$65536</definedName>
    <definedName name="_st07">[1]NKC!$CB$1:$CB$65536</definedName>
    <definedName name="_st08">[1]NKC!$CC$1:$CC$65536</definedName>
    <definedName name="_st09">[1]NKC!$CD$1:$CD$65536</definedName>
    <definedName name="_st10">[1]NKC!$CE$1:$CE$65536</definedName>
    <definedName name="_st11">[1]NKC!$CF$1:$CF$65536</definedName>
    <definedName name="_st12">[1]NKC!$CG$1:$CG$65536</definedName>
    <definedName name="_TB1">#REF!</definedName>
    <definedName name="_TT01">[1]NKC!$CI$1:$CI$65536</definedName>
    <definedName name="_TT02">[1]NKC!$CJ$1:$CJ$65536</definedName>
    <definedName name="_TT03">[1]NKC!$CK$1:$CK$65536</definedName>
    <definedName name="_TT04">[1]NKC!$CL$1:$CL$65536</definedName>
    <definedName name="_TT05">[1]NKC!$CM$1:$CM$65536</definedName>
    <definedName name="_TT06">[1]NKC!$CN$1:$CN$65536</definedName>
    <definedName name="_TT07">[1]NKC!$CO$1:$CO$65536</definedName>
    <definedName name="_TT08">[1]NKC!$CP$1:$CP$65536</definedName>
    <definedName name="_TT09">[1]NKC!$CQ$1:$CQ$65536</definedName>
    <definedName name="_TT10">[1]NKC!$CR$1:$CR$65536</definedName>
    <definedName name="_TT11">[1]NKC!$CS$1:$CS$65536</definedName>
    <definedName name="_TT12">[1]NKC!$CT$1:$CT$65536</definedName>
    <definedName name="âbc" hidden="1">{"'Sheet1'!$L$16"}</definedName>
    <definedName name="anscount" hidden="1">3</definedName>
    <definedName name="BacHang">#REF!</definedName>
    <definedName name="bai" hidden="1">{"'Sheet1'!$L$16"}</definedName>
    <definedName name="BangChu">'[2]phieu THU'!$M$11</definedName>
    <definedName name="bangchu1">'[1]In-TC (1)'!$O$10</definedName>
    <definedName name="bangchu2">'[1]In-TC (1)'!$O$42</definedName>
    <definedName name="BCBo" hidden="1">{"'Sheet1'!$L$16"}</definedName>
    <definedName name="BCTV" hidden="1">{"'Sheet1'!$L$16"}</definedName>
    <definedName name="BocXep">#REF!</definedName>
    <definedName name="BuGia">#REF!</definedName>
    <definedName name="CAMayTC">#REF!</definedName>
    <definedName name="CANC">#REF!</definedName>
    <definedName name="CANCMay">#REF!</definedName>
    <definedName name="CAPTVT">#REF!</definedName>
    <definedName name="CATHVT">#REF!</definedName>
    <definedName name="CDKT" hidden="1">{"'Sheet1'!$L$16"}</definedName>
    <definedName name="CDPS">'[1]CDPS-ok'!$B$11:$CC$158</definedName>
    <definedName name="chitietbgiang2" hidden="1">{"'Sheet1'!$L$16"}</definedName>
    <definedName name="chl" hidden="1">{"'Sheet1'!$L$16"}</definedName>
    <definedName name="CNco">[1]NKC!$AD$1:$AD$65536</definedName>
    <definedName name="CNno">[1]NKC!$AC$1:$AC$65536</definedName>
    <definedName name="Code" hidden="1">#REF!</definedName>
    <definedName name="CongNo">[1]CongNo!$C$19:$FH$236</definedName>
    <definedName name="CongNo_TK">[1]CongNo!$D$1:$D$65536</definedName>
    <definedName name="CPChung">#REF!</definedName>
    <definedName name="CPMTC">#REF!</definedName>
    <definedName name="CPNC">#REF!</definedName>
    <definedName name="CPVL">#REF!</definedName>
    <definedName name="CPVLXDTT">#REF!</definedName>
    <definedName name="CTCT1" hidden="1">{"'Sheet1'!$L$16"}</definedName>
    <definedName name="ctdv01">[1]HTK!#REF!</definedName>
    <definedName name="ctdv02">[1]HTK!#REF!</definedName>
    <definedName name="CUAXACAT" hidden="1">{"'Sheet1'!$L$16"}</definedName>
    <definedName name="d" hidden="1">{"'Sheet1'!$L$16"}</definedName>
    <definedName name="data1" hidden="1">#REF!</definedName>
    <definedName name="data2" hidden="1">#REF!</definedName>
    <definedName name="data3" hidden="1">#REF!</definedName>
    <definedName name="_xlnm.Database" hidden="1">#REF!</definedName>
    <definedName name="ddf" hidden="1">{"'Sheet1'!$L$16"}</definedName>
    <definedName name="DG">[1]NKC!$S$1:$S$65536</definedName>
    <definedName name="DiaChi">'[1]Co Inf'!$B$3</definedName>
    <definedName name="Địachỉ">'[3]Co Inf'!$B$3</definedName>
    <definedName name="DiaDiemXD">#REF!</definedName>
    <definedName name="dien" hidden="1">{"'Sheet1'!$L$16"}</definedName>
    <definedName name="Discount" hidden="1">#REF!</definedName>
    <definedName name="display_area_2" hidden="1">#REF!</definedName>
    <definedName name="Dtg">[1]CongNo!$C$20:$C$235</definedName>
    <definedName name="EndNhCong">#REF!</definedName>
    <definedName name="FCode" hidden="1">#REF!</definedName>
    <definedName name="fsd" hidden="1">{"Offgrid",#N/A,FALSE,"OFFGRID";"Region",#N/A,FALSE,"REGION";"Offgrid -2",#N/A,FALSE,"OFFGRID";"WTP",#N/A,FALSE,"WTP";"WTP -2",#N/A,FALSE,"WTP";"Project",#N/A,FALSE,"PROJECT";"Summary -2",#N/A,FALSE,"SUMMARY"}</definedName>
    <definedName name="GD">'[1]Co Inf'!$B$6</definedName>
    <definedName name="GDien">#REF!</definedName>
    <definedName name="GDiezel">#REF!</definedName>
    <definedName name="Gdp">#REF!</definedName>
    <definedName name="GiaMayTC">#REF!</definedName>
    <definedName name="GiaNC">#REF!</definedName>
    <definedName name="GiaNCMay">#REF!</definedName>
    <definedName name="GiaVLXD">#REF!</definedName>
    <definedName name="Gkh">#REF!</definedName>
    <definedName name="GMazut">#REF!</definedName>
    <definedName name="Gqlda">#REF!</definedName>
    <definedName name="GTB">#REF!</definedName>
    <definedName name="GTGT">#REF!</definedName>
    <definedName name="Gtv">#REF!</definedName>
    <definedName name="GXang">#REF!</definedName>
    <definedName name="Gxd">#REF!</definedName>
    <definedName name="Gxdcpt">#REF!</definedName>
    <definedName name="Gxdnt">#REF!</definedName>
    <definedName name="h" hidden="1">{"'Sheet1'!$L$16"}</definedName>
    <definedName name="hanh" hidden="1">{"'Sheet1'!$L$16"}</definedName>
    <definedName name="HaoHutBQ">#REF!</definedName>
    <definedName name="HaoHutVC">#REF!</definedName>
    <definedName name="HiddenRows" hidden="1">#REF!</definedName>
    <definedName name="HIEU" hidden="1">{"'Sheet1'!$L$16"}</definedName>
    <definedName name="ho" hidden="1">{"'Sheet1'!$L$16"}</definedName>
    <definedName name="HsDcLuong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khoi" hidden="1">{"'Sheet1'!$L$16"}</definedName>
    <definedName name="KieuTinhGia">#REF!</definedName>
    <definedName name="KLYeuCau">#REF!</definedName>
    <definedName name="ks" hidden="1">{"'Sheet1'!$L$16"}</definedName>
    <definedName name="ksbn" hidden="1">{"'Sheet1'!$L$16"}</definedName>
    <definedName name="kshn" hidden="1">{"'Sheet1'!$L$16"}</definedName>
    <definedName name="ksls" hidden="1">{"'Sheet1'!$L$16"}</definedName>
    <definedName name="kt">'[1]Co Inf'!$B$10</definedName>
    <definedName name="ktt">'[1]Co Inf'!$B$7</definedName>
    <definedName name="l" hidden="1">{"'Sheet1'!$L$16"}</definedName>
    <definedName name="lan" hidden="1">{#N/A,#N/A,TRUE,"BT M200 da 10x20"}</definedName>
    <definedName name="langson" hidden="1">{"'Sheet1'!$L$16"}</definedName>
    <definedName name="LDT">#REF!</definedName>
    <definedName name="LLLLL" hidden="1">{#N/A,#N/A,FALSE,"Chi tiÆt"}</definedName>
    <definedName name="Loai_KHang">[4]Sheet2!$A$2:$A$3</definedName>
    <definedName name="LoaiCtr">#REF!</definedName>
    <definedName name="luan" hidden="1">{"'Sheet1'!$L$16"}</definedName>
    <definedName name="MaDV">[1]HTK!#REF!</definedName>
    <definedName name="MaHTK">[1]HTK!$C$17:$C$304</definedName>
    <definedName name="MaN">[1]NKC!$U$1:$U$65536</definedName>
    <definedName name="MaNX">[1]NKC!$O$1:$O$65536</definedName>
    <definedName name="MaViet">#REF!</definedName>
    <definedName name="MaX">[1]NKC!$V$1:$V$65536</definedName>
    <definedName name="mayxd" hidden="1">{"'Sheet1'!$L$16"}</definedName>
    <definedName name="mm" hidden="1">{"'Sheet1'!$L$16"}</definedName>
    <definedName name="moi" hidden="1">#REF!</definedName>
    <definedName name="mxd" hidden="1">{"'Sheet1'!$L$16"}</definedName>
    <definedName name="Nam">'[1]Co Inf'!$B$11</definedName>
    <definedName name="ND.CPTKXD">#REF!</definedName>
    <definedName name="Ngay">'[1]Co Inf'!$B$12</definedName>
    <definedName name="ngu" hidden="1">{"'Sheet1'!$L$16"}</definedName>
    <definedName name="NhCongDKMay">#REF!</definedName>
    <definedName name="NKL" hidden="1">{"'Sheet1'!$L$16"}</definedName>
    <definedName name="NS.BCKTKT">#REF!</definedName>
    <definedName name="NS.GSTB">#REF!</definedName>
    <definedName name="NS.GSXD">#REF!</definedName>
    <definedName name="NS.HSThauTB">#REF!</definedName>
    <definedName name="NS.HSThauXD">#REF!</definedName>
    <definedName name="NS.KiemToan">#REF!</definedName>
    <definedName name="NS.LapDA">#REF!</definedName>
    <definedName name="NS.QLDA">#REF!</definedName>
    <definedName name="NS.QToan">#REF!</definedName>
    <definedName name="NS.Tk_Xd_Tb">#REF!</definedName>
    <definedName name="NS.TkTheoTB">#REF!</definedName>
    <definedName name="NS.TT_DT">#REF!</definedName>
    <definedName name="NS.TT_TK">#REF!</definedName>
    <definedName name="NXT">[1]HTK!$C$16:$DT$304</definedName>
    <definedName name="OrderTable" hidden="1">#REF!</definedName>
    <definedName name="Phuong_an_gia_dien">'[5]3. INTERNAL_Output'!#REF!</definedName>
    <definedName name="PNX">[1]NKC!$AT$1:$AT$65536</definedName>
    <definedName name="ProdForm" hidden="1">#REF!</definedName>
    <definedName name="Product" hidden="1">#REF!</definedName>
    <definedName name="PTC">[1]NKC!$AS$1:$AS$65536</definedName>
    <definedName name="RCArea" hidden="1">#REF!</definedName>
    <definedName name="rrrr" hidden="1">#REF!</definedName>
    <definedName name="SC">'[1]CDPS-ok'!$CF$1:$CF$65536</definedName>
    <definedName name="sd" hidden="1">{"'Sheet1'!$L$16"}</definedName>
    <definedName name="sds" hidden="1">{"'Sheet1'!$L$16"}</definedName>
    <definedName name="sdz" hidden="1">{"'Sheet1'!$L$16"}</definedName>
    <definedName name="sheet2" hidden="1">{"'Sheet1'!$L$16"}</definedName>
    <definedName name="SL">[1]NKC!$R$1:$R$65536</definedName>
    <definedName name="SLNCDKMay">#REF!</definedName>
    <definedName name="SoNgCong">#REF!</definedName>
    <definedName name="SpecialPrice" hidden="1">#REF!</definedName>
    <definedName name="ST">[1]NKC!$AJ$1:$AJ$65536</definedName>
    <definedName name="ST.NT">[1]NKC!$AI$1:$AI$65536</definedName>
    <definedName name="TB">#REF!</definedName>
    <definedName name="tbl_ProdInfo" hidden="1">#REF!</definedName>
    <definedName name="Ten">'[1]Co Inf'!$B$2</definedName>
    <definedName name="tên">'[3]Co Inf'!$B$2</definedName>
    <definedName name="TenCtrinh">#REF!</definedName>
    <definedName name="TenHMuc">#REF!</definedName>
    <definedName name="TGHĐ">[1]NKC!$AH$1:$AH$65536</definedName>
    <definedName name="Tgtgt_xd">#REF!</definedName>
    <definedName name="Thang">'[1]Co Inf'!$B$13</definedName>
    <definedName name="thu" hidden="1">{"'Sheet1'!$L$16"}</definedName>
    <definedName name="thuy" hidden="1">{"'Sheet1'!$L$16"}</definedName>
    <definedName name="TK">'[1]CDPS-ok'!$CE$11:$CE$158</definedName>
    <definedName name="tkcb01">#REF!</definedName>
    <definedName name="tkcb02">#REF!</definedName>
    <definedName name="tkcb03">#REF!</definedName>
    <definedName name="tkcb04">#REF!</definedName>
    <definedName name="tkcb05">#REF!</definedName>
    <definedName name="tkcb06">#REF!</definedName>
    <definedName name="tkcb07">#REF!</definedName>
    <definedName name="tkcb08">#REF!</definedName>
    <definedName name="tkcb09">#REF!</definedName>
    <definedName name="tkcb10">#REF!</definedName>
    <definedName name="tkcb11">#REF!</definedName>
    <definedName name="tkcb12">#REF!</definedName>
    <definedName name="TKco">[1]NKC!$AB$1:$AB$65536</definedName>
    <definedName name="TKno">[1]NKC!$AA$1:$AA$65536</definedName>
    <definedName name="tlc" hidden="1">{"'Sheet1'!$L$16"}</definedName>
    <definedName name="TNChiuThueTT">#REF!</definedName>
    <definedName name="TT">[1]NKC!$T$1:$T$65536</definedName>
    <definedName name="v" hidden="1">{"'Sheet1'!$L$16"}</definedName>
    <definedName name="V.clvl3" hidden="1">{"'Sheet1'!$L$16"}</definedName>
    <definedName name="VATTbi">#REF!</definedName>
    <definedName name="VCbo">#REF!</definedName>
    <definedName name="VCNBo">#REF!</definedName>
    <definedName name="vcoto" hidden="1">{"'Sheet1'!$L$16"}</definedName>
    <definedName name="VCThuy">#REF!</definedName>
    <definedName name="Viet" hidden="1">{"'Sheet1'!$L$16"}</definedName>
    <definedName name="VLGoc">#REF!</definedName>
    <definedName name="VLPhu">#REF!</definedName>
    <definedName name="VLTT">#REF!</definedName>
    <definedName name="wrn.Bang._.ke._.nhan._.hang." hidden="1">{#N/A,#N/A,FALSE,"Ke khai NH"}</definedName>
    <definedName name="wrn.Che._.do._.duoc._.huong." hidden="1">{#N/A,#N/A,FALSE,"BN (2)"}</definedName>
    <definedName name="wrn.chi._.tiÆt." hidden="1">{#N/A,#N/A,FALSE,"Chi tiÆt"}</definedName>
    <definedName name="wrn.Giáy._.bao._.no." hidden="1">{#N/A,#N/A,FALSE,"BN"}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vd." hidden="1">{#N/A,#N/A,TRUE,"BT M200 da 10x20"}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xlttbninh" hidden="1">{"'Sheet1'!$L$16"}</definedName>
    <definedName name="y" hidden="1">{"'Sheet1'!$L$16"}</definedName>
    <definedName name="yen" hidden="1">{#N/A,#N/A,FALSE,"Chi tiÆt"}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10" i="2"/>
  <c r="B11" i="2"/>
  <c r="B12" i="2"/>
  <c r="B13" i="2"/>
  <c r="B14" i="2"/>
  <c r="B16" i="2"/>
  <c r="B17" i="2"/>
  <c r="B18" i="2"/>
  <c r="B19" i="2"/>
  <c r="B20" i="2"/>
  <c r="B22" i="2"/>
  <c r="B23" i="2"/>
  <c r="B24" i="2"/>
  <c r="B25" i="2"/>
  <c r="B26" i="2"/>
  <c r="B28" i="2"/>
  <c r="B29" i="2"/>
  <c r="B30" i="2"/>
  <c r="B31" i="2"/>
  <c r="B32" i="2"/>
  <c r="B33" i="2"/>
  <c r="B34" i="2"/>
  <c r="B35" i="2"/>
  <c r="B36" i="2"/>
  <c r="B37" i="2"/>
  <c r="B38" i="2"/>
  <c r="B40" i="2"/>
  <c r="B41" i="2"/>
  <c r="B42" i="2"/>
  <c r="B43" i="2"/>
  <c r="B44" i="2"/>
  <c r="B46" i="2"/>
  <c r="B47" i="2"/>
  <c r="B48" i="2"/>
  <c r="B49" i="2"/>
  <c r="B50" i="2"/>
  <c r="B52" i="2"/>
  <c r="B53" i="2"/>
  <c r="B54" i="2"/>
  <c r="B55" i="2"/>
  <c r="B56" i="2"/>
  <c r="B58" i="2"/>
  <c r="B59" i="2"/>
  <c r="B60" i="2"/>
  <c r="B61" i="2"/>
  <c r="B62" i="2"/>
  <c r="B64" i="2"/>
  <c r="B65" i="2"/>
  <c r="B66" i="2"/>
  <c r="B67" i="2"/>
  <c r="B68" i="2"/>
  <c r="B70" i="2"/>
  <c r="B71" i="2"/>
  <c r="B72" i="2"/>
  <c r="B73" i="2"/>
  <c r="B74" i="2"/>
  <c r="B76" i="2"/>
  <c r="B77" i="2"/>
  <c r="B78" i="2"/>
  <c r="B79" i="2"/>
  <c r="B80" i="2"/>
  <c r="B81" i="2"/>
  <c r="B82" i="2"/>
  <c r="B83" i="2"/>
  <c r="B84" i="2"/>
  <c r="B85" i="2"/>
  <c r="B86" i="2"/>
  <c r="B88" i="2"/>
  <c r="B89" i="2"/>
  <c r="B90" i="2"/>
  <c r="B91" i="2"/>
  <c r="B92" i="2"/>
  <c r="B94" i="2"/>
  <c r="B95" i="2"/>
  <c r="B96" i="2"/>
  <c r="B97" i="2"/>
  <c r="B98" i="2"/>
  <c r="B99" i="2"/>
  <c r="D99" i="2" s="1"/>
  <c r="B100" i="2"/>
  <c r="B101" i="2"/>
  <c r="B102" i="2"/>
  <c r="B103" i="2"/>
  <c r="B104" i="2"/>
  <c r="B105" i="2"/>
  <c r="D105" i="2" s="1"/>
  <c r="L106" i="2" s="1"/>
  <c r="B106" i="2"/>
  <c r="B107" i="2"/>
  <c r="B108" i="2"/>
  <c r="B109" i="2"/>
  <c r="B110" i="2"/>
  <c r="B111" i="2"/>
  <c r="B112" i="2"/>
  <c r="B113" i="2"/>
  <c r="B114" i="2"/>
  <c r="B115" i="2"/>
  <c r="B116" i="2"/>
  <c r="B117" i="2"/>
  <c r="D117" i="2" s="1"/>
  <c r="B118" i="2"/>
  <c r="B119" i="2"/>
  <c r="B120" i="2"/>
  <c r="B121" i="2"/>
  <c r="B122" i="2"/>
  <c r="B123" i="2"/>
  <c r="D123" i="2" s="1"/>
  <c r="B124" i="2"/>
  <c r="B125" i="2"/>
  <c r="B126" i="2"/>
  <c r="B127" i="2"/>
  <c r="B128" i="2"/>
  <c r="B129" i="2"/>
  <c r="D129" i="2" s="1"/>
  <c r="L130" i="2" s="1"/>
  <c r="B130" i="2"/>
  <c r="B131" i="2"/>
  <c r="B132" i="2"/>
  <c r="B133" i="2"/>
  <c r="B134" i="2"/>
  <c r="R11" i="1"/>
  <c r="B57" i="2" s="1"/>
  <c r="R13" i="1"/>
  <c r="B69" i="2" s="1"/>
  <c r="D69" i="2" s="1"/>
  <c r="O10" i="1"/>
  <c r="P10" i="1" s="1"/>
  <c r="Q10" i="1" s="1"/>
  <c r="R10" i="1" s="1"/>
  <c r="B51" i="2" s="1"/>
  <c r="O11" i="1"/>
  <c r="P11" i="1" s="1"/>
  <c r="Q11" i="1" s="1"/>
  <c r="O12" i="1"/>
  <c r="P12" i="1" s="1"/>
  <c r="Q12" i="1" s="1"/>
  <c r="O13" i="1"/>
  <c r="P13" i="1" s="1"/>
  <c r="Q13" i="1" s="1"/>
  <c r="O14" i="1"/>
  <c r="P14" i="1" s="1"/>
  <c r="Q14" i="1" s="1"/>
  <c r="O15" i="1"/>
  <c r="P15" i="1" s="1"/>
  <c r="Q15" i="1" s="1"/>
  <c r="R15" i="1" s="1"/>
  <c r="O16" i="1"/>
  <c r="P16" i="1" s="1"/>
  <c r="Q16" i="1" s="1"/>
  <c r="R16" i="1" s="1"/>
  <c r="B87" i="2" s="1"/>
  <c r="O17" i="1"/>
  <c r="P17" i="1" s="1"/>
  <c r="Q17" i="1" s="1"/>
  <c r="O5" i="1"/>
  <c r="P5" i="1" s="1"/>
  <c r="Q5" i="1" s="1"/>
  <c r="R5" i="1" s="1"/>
  <c r="B21" i="2" s="1"/>
  <c r="O6" i="1"/>
  <c r="P6" i="1" s="1"/>
  <c r="Q6" i="1" s="1"/>
  <c r="O7" i="1"/>
  <c r="P7" i="1"/>
  <c r="Q7" i="1" s="1"/>
  <c r="R7" i="1" s="1"/>
  <c r="O8" i="1"/>
  <c r="P8" i="1" s="1"/>
  <c r="Q8" i="1" s="1"/>
  <c r="R8" i="1" s="1"/>
  <c r="O9" i="1"/>
  <c r="P9" i="1"/>
  <c r="Q9" i="1" s="1"/>
  <c r="D111" i="2"/>
  <c r="O112" i="2" s="1"/>
  <c r="A15" i="2"/>
  <c r="A21" i="2" s="1"/>
  <c r="A27" i="2" s="1"/>
  <c r="A33" i="2" s="1"/>
  <c r="A39" i="2" s="1"/>
  <c r="A45" i="2" s="1"/>
  <c r="A51" i="2" s="1"/>
  <c r="A57" i="2" s="1"/>
  <c r="A63" i="2" s="1"/>
  <c r="A69" i="2" s="1"/>
  <c r="A75" i="2" s="1"/>
  <c r="A81" i="2" s="1"/>
  <c r="A87" i="2" s="1"/>
  <c r="A93" i="2" s="1"/>
  <c r="A99" i="2" s="1"/>
  <c r="A105" i="2" s="1"/>
  <c r="A111" i="2" s="1"/>
  <c r="A117" i="2" s="1"/>
  <c r="A123" i="2" s="1"/>
  <c r="A129" i="2" s="1"/>
  <c r="B39" i="2" l="1"/>
  <c r="D39" i="2" s="1"/>
  <c r="D21" i="2"/>
  <c r="I22" i="2" s="1"/>
  <c r="D81" i="2"/>
  <c r="M82" i="2" s="1"/>
  <c r="M84" i="2" s="1"/>
  <c r="D57" i="2"/>
  <c r="M58" i="2" s="1"/>
  <c r="M60" i="2" s="1"/>
  <c r="R12" i="1"/>
  <c r="B63" i="2" s="1"/>
  <c r="D63" i="2" s="1"/>
  <c r="E64" i="2" s="1"/>
  <c r="R17" i="1"/>
  <c r="B93" i="2" s="1"/>
  <c r="D93" i="2" s="1"/>
  <c r="N94" i="2" s="1"/>
  <c r="N96" i="2" s="1"/>
  <c r="R9" i="1"/>
  <c r="B45" i="2" s="1"/>
  <c r="D45" i="2" s="1"/>
  <c r="R14" i="1"/>
  <c r="B75" i="2" s="1"/>
  <c r="D75" i="2" s="1"/>
  <c r="K76" i="2" s="1"/>
  <c r="K77" i="2" s="1"/>
  <c r="R6" i="1"/>
  <c r="B27" i="2" s="1"/>
  <c r="D27" i="2" s="1"/>
  <c r="D33" i="2"/>
  <c r="N34" i="2" s="1"/>
  <c r="N36" i="2" s="1"/>
  <c r="D51" i="2"/>
  <c r="N52" i="2" s="1"/>
  <c r="N54" i="2" s="1"/>
  <c r="D87" i="2"/>
  <c r="L88" i="2" s="1"/>
  <c r="L91" i="2" s="1"/>
  <c r="E130" i="2"/>
  <c r="E131" i="2" s="1"/>
  <c r="G130" i="2"/>
  <c r="G132" i="2" s="1"/>
  <c r="K130" i="2"/>
  <c r="K132" i="2" s="1"/>
  <c r="L100" i="2"/>
  <c r="L103" i="2" s="1"/>
  <c r="I100" i="2"/>
  <c r="I103" i="2" s="1"/>
  <c r="F100" i="2"/>
  <c r="E100" i="2"/>
  <c r="E102" i="2" s="1"/>
  <c r="J100" i="2"/>
  <c r="J102" i="2" s="1"/>
  <c r="O100" i="2"/>
  <c r="O103" i="2" s="1"/>
  <c r="N100" i="2"/>
  <c r="N101" i="2" s="1"/>
  <c r="G100" i="2"/>
  <c r="G102" i="2" s="1"/>
  <c r="M100" i="2"/>
  <c r="M102" i="2" s="1"/>
  <c r="L124" i="2"/>
  <c r="L127" i="2" s="1"/>
  <c r="G124" i="2"/>
  <c r="G126" i="2" s="1"/>
  <c r="F124" i="2"/>
  <c r="E124" i="2"/>
  <c r="E126" i="2" s="1"/>
  <c r="O124" i="2"/>
  <c r="O127" i="2" s="1"/>
  <c r="N124" i="2"/>
  <c r="N126" i="2" s="1"/>
  <c r="M124" i="2"/>
  <c r="M126" i="2" s="1"/>
  <c r="J124" i="2"/>
  <c r="J126" i="2" s="1"/>
  <c r="I124" i="2"/>
  <c r="I127" i="2" s="1"/>
  <c r="N118" i="2"/>
  <c r="N120" i="2" s="1"/>
  <c r="H118" i="2"/>
  <c r="H120" i="2" s="1"/>
  <c r="G118" i="2"/>
  <c r="G120" i="2" s="1"/>
  <c r="P118" i="2"/>
  <c r="P120" i="2" s="1"/>
  <c r="O118" i="2"/>
  <c r="K118" i="2"/>
  <c r="I118" i="2"/>
  <c r="I121" i="2" s="1"/>
  <c r="I70" i="2"/>
  <c r="I72" i="2" s="1"/>
  <c r="M70" i="2"/>
  <c r="M72" i="2" s="1"/>
  <c r="H70" i="2"/>
  <c r="H72" i="2" s="1"/>
  <c r="O70" i="2"/>
  <c r="O73" i="2" s="1"/>
  <c r="J70" i="2"/>
  <c r="J72" i="2" s="1"/>
  <c r="G70" i="2"/>
  <c r="G72" i="2" s="1"/>
  <c r="E70" i="2"/>
  <c r="E73" i="2" s="1"/>
  <c r="P70" i="2"/>
  <c r="P72" i="2" s="1"/>
  <c r="F112" i="2"/>
  <c r="F115" i="2" s="1"/>
  <c r="H112" i="2"/>
  <c r="H114" i="2" s="1"/>
  <c r="M130" i="2"/>
  <c r="M132" i="2" s="1"/>
  <c r="I112" i="2"/>
  <c r="O130" i="2"/>
  <c r="O133" i="2" s="1"/>
  <c r="J112" i="2"/>
  <c r="J114" i="2" s="1"/>
  <c r="K112" i="2"/>
  <c r="M112" i="2"/>
  <c r="M114" i="2" s="1"/>
  <c r="N112" i="2"/>
  <c r="O113" i="2" s="1"/>
  <c r="E112" i="2"/>
  <c r="E114" i="2" s="1"/>
  <c r="P112" i="2"/>
  <c r="P114" i="2" s="1"/>
  <c r="L133" i="2"/>
  <c r="L109" i="2"/>
  <c r="O115" i="2"/>
  <c r="E106" i="2"/>
  <c r="M106" i="2"/>
  <c r="H100" i="2"/>
  <c r="P100" i="2"/>
  <c r="P102" i="2" s="1"/>
  <c r="F106" i="2"/>
  <c r="N106" i="2"/>
  <c r="L112" i="2"/>
  <c r="J118" i="2"/>
  <c r="H124" i="2"/>
  <c r="P124" i="2"/>
  <c r="P126" i="2" s="1"/>
  <c r="F130" i="2"/>
  <c r="N130" i="2"/>
  <c r="O106" i="2"/>
  <c r="P106" i="2"/>
  <c r="P108" i="2" s="1"/>
  <c r="L118" i="2"/>
  <c r="H130" i="2"/>
  <c r="P130" i="2"/>
  <c r="P132" i="2" s="1"/>
  <c r="H106" i="2"/>
  <c r="K100" i="2"/>
  <c r="I106" i="2"/>
  <c r="G112" i="2"/>
  <c r="E118" i="2"/>
  <c r="M118" i="2"/>
  <c r="K124" i="2"/>
  <c r="I130" i="2"/>
  <c r="G106" i="2"/>
  <c r="J106" i="2"/>
  <c r="F118" i="2"/>
  <c r="J130" i="2"/>
  <c r="K106" i="2"/>
  <c r="K70" i="2"/>
  <c r="G82" i="2"/>
  <c r="O82" i="2"/>
  <c r="H58" i="2"/>
  <c r="L70" i="2"/>
  <c r="F70" i="2"/>
  <c r="N70" i="2"/>
  <c r="J82" i="2"/>
  <c r="E82" i="2"/>
  <c r="I25" i="2"/>
  <c r="M22" i="2"/>
  <c r="F22" i="2"/>
  <c r="N22" i="2"/>
  <c r="G22" i="2"/>
  <c r="H22" i="2"/>
  <c r="P22" i="2"/>
  <c r="P24" i="2" s="1"/>
  <c r="J22" i="2"/>
  <c r="K22" i="2"/>
  <c r="L22" i="2"/>
  <c r="E22" i="2"/>
  <c r="O22" i="2"/>
  <c r="L40" i="2" l="1"/>
  <c r="L43" i="2" s="1"/>
  <c r="F40" i="2"/>
  <c r="P40" i="2"/>
  <c r="P42" i="2" s="1"/>
  <c r="G40" i="2"/>
  <c r="K40" i="2"/>
  <c r="K43" i="2" s="1"/>
  <c r="M40" i="2"/>
  <c r="J40" i="2"/>
  <c r="J42" i="2" s="1"/>
  <c r="O40" i="2"/>
  <c r="O43" i="2" s="1"/>
  <c r="H40" i="2"/>
  <c r="E40" i="2"/>
  <c r="I40" i="2"/>
  <c r="N40" i="2"/>
  <c r="K28" i="2"/>
  <c r="H28" i="2"/>
  <c r="H31" i="2" s="1"/>
  <c r="F28" i="2"/>
  <c r="F31" i="2" s="1"/>
  <c r="J46" i="2"/>
  <c r="J48" i="2" s="1"/>
  <c r="M46" i="2"/>
  <c r="O46" i="2"/>
  <c r="E46" i="2"/>
  <c r="E47" i="2" s="1"/>
  <c r="F46" i="2"/>
  <c r="P46" i="2"/>
  <c r="P48" i="2" s="1"/>
  <c r="H46" i="2"/>
  <c r="H47" i="2" s="1"/>
  <c r="N46" i="2"/>
  <c r="N49" i="2" s="1"/>
  <c r="K46" i="2"/>
  <c r="K48" i="2" s="1"/>
  <c r="L46" i="2"/>
  <c r="G46" i="2"/>
  <c r="G48" i="2" s="1"/>
  <c r="I46" i="2"/>
  <c r="G28" i="2"/>
  <c r="G30" i="2" s="1"/>
  <c r="K30" i="2"/>
  <c r="J28" i="2"/>
  <c r="J30" i="2" s="1"/>
  <c r="O28" i="2"/>
  <c r="O31" i="2" s="1"/>
  <c r="M28" i="2"/>
  <c r="M30" i="2" s="1"/>
  <c r="N28" i="2"/>
  <c r="E28" i="2"/>
  <c r="E31" i="2" s="1"/>
  <c r="I28" i="2"/>
  <c r="I31" i="2" s="1"/>
  <c r="L28" i="2"/>
  <c r="L31" i="2" s="1"/>
  <c r="P82" i="2"/>
  <c r="P84" i="2" s="1"/>
  <c r="P28" i="2"/>
  <c r="P30" i="2" s="1"/>
  <c r="H82" i="2"/>
  <c r="H83" i="2" s="1"/>
  <c r="K82" i="2"/>
  <c r="K84" i="2" s="1"/>
  <c r="E58" i="2"/>
  <c r="E59" i="2" s="1"/>
  <c r="L58" i="2"/>
  <c r="L61" i="2" s="1"/>
  <c r="P58" i="2"/>
  <c r="P60" i="2" s="1"/>
  <c r="K58" i="2"/>
  <c r="K60" i="2" s="1"/>
  <c r="K94" i="2"/>
  <c r="K96" i="2" s="1"/>
  <c r="N35" i="2"/>
  <c r="F94" i="2"/>
  <c r="F97" i="2" s="1"/>
  <c r="N37" i="2"/>
  <c r="J58" i="2"/>
  <c r="M94" i="2"/>
  <c r="M96" i="2" s="1"/>
  <c r="F58" i="2"/>
  <c r="F61" i="2" s="1"/>
  <c r="H34" i="2"/>
  <c r="H36" i="2" s="1"/>
  <c r="O58" i="2"/>
  <c r="O61" i="2" s="1"/>
  <c r="N58" i="2"/>
  <c r="N60" i="2" s="1"/>
  <c r="G58" i="2"/>
  <c r="L82" i="2"/>
  <c r="P94" i="2"/>
  <c r="P96" i="2" s="1"/>
  <c r="K34" i="2"/>
  <c r="K36" i="2" s="1"/>
  <c r="I76" i="2"/>
  <c r="I79" i="2" s="1"/>
  <c r="J76" i="2"/>
  <c r="H94" i="2"/>
  <c r="H95" i="2" s="1"/>
  <c r="F82" i="2"/>
  <c r="F85" i="2" s="1"/>
  <c r="I82" i="2"/>
  <c r="I85" i="2" s="1"/>
  <c r="I58" i="2"/>
  <c r="I61" i="2" s="1"/>
  <c r="N82" i="2"/>
  <c r="N84" i="2" s="1"/>
  <c r="E76" i="2"/>
  <c r="E78" i="2" s="1"/>
  <c r="F76" i="2"/>
  <c r="F79" i="2" s="1"/>
  <c r="J88" i="2"/>
  <c r="J90" i="2" s="1"/>
  <c r="N76" i="2"/>
  <c r="N78" i="2" s="1"/>
  <c r="L76" i="2"/>
  <c r="L79" i="2" s="1"/>
  <c r="F52" i="2"/>
  <c r="F55" i="2" s="1"/>
  <c r="M76" i="2"/>
  <c r="M78" i="2" s="1"/>
  <c r="J52" i="2"/>
  <c r="J54" i="2" s="1"/>
  <c r="O76" i="2"/>
  <c r="O79" i="2" s="1"/>
  <c r="K88" i="2"/>
  <c r="K90" i="2" s="1"/>
  <c r="M34" i="2"/>
  <c r="M36" i="2" s="1"/>
  <c r="G76" i="2"/>
  <c r="G78" i="2" s="1"/>
  <c r="M88" i="2"/>
  <c r="M90" i="2" s="1"/>
  <c r="L64" i="2"/>
  <c r="P76" i="2"/>
  <c r="P78" i="2" s="1"/>
  <c r="H76" i="2"/>
  <c r="H78" i="2" s="1"/>
  <c r="L34" i="2"/>
  <c r="L37" i="2" s="1"/>
  <c r="E88" i="2"/>
  <c r="E90" i="2" s="1"/>
  <c r="O64" i="2"/>
  <c r="O67" i="2" s="1"/>
  <c r="E94" i="2"/>
  <c r="E96" i="2" s="1"/>
  <c r="G94" i="2"/>
  <c r="G96" i="2" s="1"/>
  <c r="L94" i="2"/>
  <c r="J94" i="2"/>
  <c r="J96" i="2" s="1"/>
  <c r="I94" i="2"/>
  <c r="I97" i="2" s="1"/>
  <c r="P34" i="2"/>
  <c r="P36" i="2" s="1"/>
  <c r="O94" i="2"/>
  <c r="O97" i="2" s="1"/>
  <c r="O34" i="2"/>
  <c r="O37" i="2" s="1"/>
  <c r="P64" i="2"/>
  <c r="P66" i="2" s="1"/>
  <c r="J64" i="2"/>
  <c r="J66" i="2" s="1"/>
  <c r="H64" i="2"/>
  <c r="H65" i="2" s="1"/>
  <c r="N64" i="2"/>
  <c r="N67" i="2" s="1"/>
  <c r="G88" i="2"/>
  <c r="G90" i="2" s="1"/>
  <c r="G64" i="2"/>
  <c r="G66" i="2" s="1"/>
  <c r="I64" i="2"/>
  <c r="I66" i="2" s="1"/>
  <c r="F64" i="2"/>
  <c r="F67" i="2" s="1"/>
  <c r="K64" i="2"/>
  <c r="K66" i="2" s="1"/>
  <c r="P88" i="2"/>
  <c r="P90" i="2" s="1"/>
  <c r="N88" i="2"/>
  <c r="N89" i="2" s="1"/>
  <c r="M64" i="2"/>
  <c r="M66" i="2" s="1"/>
  <c r="F88" i="2"/>
  <c r="F91" i="2" s="1"/>
  <c r="O88" i="2"/>
  <c r="O91" i="2" s="1"/>
  <c r="J34" i="2"/>
  <c r="J36" i="2" s="1"/>
  <c r="I88" i="2"/>
  <c r="I52" i="2"/>
  <c r="I54" i="2" s="1"/>
  <c r="K52" i="2"/>
  <c r="K53" i="2" s="1"/>
  <c r="F34" i="2"/>
  <c r="F37" i="2" s="1"/>
  <c r="I34" i="2"/>
  <c r="I37" i="2" s="1"/>
  <c r="E52" i="2"/>
  <c r="E54" i="2" s="1"/>
  <c r="E34" i="2"/>
  <c r="E36" i="2" s="1"/>
  <c r="G34" i="2"/>
  <c r="G36" i="2" s="1"/>
  <c r="G52" i="2"/>
  <c r="G54" i="2" s="1"/>
  <c r="H88" i="2"/>
  <c r="H89" i="2" s="1"/>
  <c r="L52" i="2"/>
  <c r="L55" i="2" s="1"/>
  <c r="H52" i="2"/>
  <c r="H55" i="2" s="1"/>
  <c r="M52" i="2"/>
  <c r="M54" i="2" s="1"/>
  <c r="E133" i="2"/>
  <c r="L113" i="2"/>
  <c r="P52" i="2"/>
  <c r="P54" i="2" s="1"/>
  <c r="O52" i="2"/>
  <c r="O55" i="2" s="1"/>
  <c r="F131" i="2"/>
  <c r="E132" i="2"/>
  <c r="H119" i="2"/>
  <c r="N102" i="2"/>
  <c r="O120" i="2"/>
  <c r="F126" i="2"/>
  <c r="L132" i="2"/>
  <c r="J113" i="2"/>
  <c r="J115" i="2" s="1"/>
  <c r="L119" i="2"/>
  <c r="I114" i="2"/>
  <c r="O114" i="2"/>
  <c r="J71" i="2"/>
  <c r="J73" i="2" s="1"/>
  <c r="F102" i="2"/>
  <c r="E127" i="2"/>
  <c r="L131" i="2"/>
  <c r="K133" i="2"/>
  <c r="K119" i="2"/>
  <c r="L102" i="2"/>
  <c r="K120" i="2"/>
  <c r="G125" i="2"/>
  <c r="G127" i="2" s="1"/>
  <c r="N119" i="2"/>
  <c r="M119" i="2"/>
  <c r="M121" i="2" s="1"/>
  <c r="K121" i="2"/>
  <c r="E71" i="2"/>
  <c r="M131" i="2"/>
  <c r="M133" i="2" s="1"/>
  <c r="K131" i="2"/>
  <c r="G101" i="2"/>
  <c r="G103" i="2" s="1"/>
  <c r="N121" i="2"/>
  <c r="E101" i="2"/>
  <c r="P119" i="2"/>
  <c r="O119" i="2"/>
  <c r="H73" i="2"/>
  <c r="K115" i="2"/>
  <c r="P113" i="2"/>
  <c r="H71" i="2"/>
  <c r="K113" i="2"/>
  <c r="F101" i="2"/>
  <c r="E103" i="2"/>
  <c r="H113" i="2"/>
  <c r="H77" i="2"/>
  <c r="I71" i="2"/>
  <c r="K114" i="2"/>
  <c r="F103" i="2"/>
  <c r="N95" i="2"/>
  <c r="F114" i="2"/>
  <c r="N97" i="2"/>
  <c r="L126" i="2"/>
  <c r="I126" i="2"/>
  <c r="I73" i="2"/>
  <c r="I119" i="2"/>
  <c r="E125" i="2"/>
  <c r="F127" i="2"/>
  <c r="I113" i="2"/>
  <c r="I120" i="2"/>
  <c r="I102" i="2"/>
  <c r="O102" i="2"/>
  <c r="F125" i="2"/>
  <c r="H115" i="2"/>
  <c r="O72" i="2"/>
  <c r="J119" i="2"/>
  <c r="J121" i="2" s="1"/>
  <c r="H121" i="2"/>
  <c r="N53" i="2"/>
  <c r="O125" i="2"/>
  <c r="N127" i="2"/>
  <c r="N114" i="2"/>
  <c r="N115" i="2"/>
  <c r="N113" i="2"/>
  <c r="K78" i="2"/>
  <c r="N103" i="2"/>
  <c r="E72" i="2"/>
  <c r="P125" i="2"/>
  <c r="O101" i="2"/>
  <c r="N125" i="2"/>
  <c r="E115" i="2"/>
  <c r="E113" i="2"/>
  <c r="F113" i="2"/>
  <c r="K79" i="2"/>
  <c r="O121" i="2"/>
  <c r="N55" i="2"/>
  <c r="G71" i="2"/>
  <c r="G73" i="2" s="1"/>
  <c r="I115" i="2"/>
  <c r="K108" i="2"/>
  <c r="M107" i="2"/>
  <c r="M109" i="2" s="1"/>
  <c r="L107" i="2"/>
  <c r="K109" i="2"/>
  <c r="K107" i="2"/>
  <c r="O109" i="2"/>
  <c r="O108" i="2"/>
  <c r="P131" i="2"/>
  <c r="O131" i="2"/>
  <c r="N133" i="2"/>
  <c r="N131" i="2"/>
  <c r="N132" i="2"/>
  <c r="L115" i="2"/>
  <c r="L114" i="2"/>
  <c r="O126" i="2"/>
  <c r="I132" i="2"/>
  <c r="I133" i="2"/>
  <c r="L121" i="2"/>
  <c r="L120" i="2"/>
  <c r="F133" i="2"/>
  <c r="F132" i="2"/>
  <c r="P107" i="2"/>
  <c r="O107" i="2"/>
  <c r="N109" i="2"/>
  <c r="N107" i="2"/>
  <c r="N108" i="2"/>
  <c r="M113" i="2"/>
  <c r="M115" i="2" s="1"/>
  <c r="J132" i="2"/>
  <c r="G108" i="2"/>
  <c r="G114" i="2"/>
  <c r="G113" i="2"/>
  <c r="G115" i="2" s="1"/>
  <c r="H109" i="2"/>
  <c r="H107" i="2"/>
  <c r="H108" i="2"/>
  <c r="J107" i="2"/>
  <c r="J109" i="2" s="1"/>
  <c r="I107" i="2"/>
  <c r="H133" i="2"/>
  <c r="H131" i="2"/>
  <c r="H132" i="2"/>
  <c r="J131" i="2"/>
  <c r="J133" i="2" s="1"/>
  <c r="I131" i="2"/>
  <c r="O132" i="2"/>
  <c r="F109" i="2"/>
  <c r="F108" i="2"/>
  <c r="G131" i="2"/>
  <c r="G133" i="2" s="1"/>
  <c r="J108" i="2"/>
  <c r="I108" i="2"/>
  <c r="I109" i="2"/>
  <c r="J125" i="2"/>
  <c r="J127" i="2" s="1"/>
  <c r="I125" i="2"/>
  <c r="H127" i="2"/>
  <c r="H125" i="2"/>
  <c r="H126" i="2"/>
  <c r="K126" i="2"/>
  <c r="M125" i="2"/>
  <c r="M127" i="2" s="1"/>
  <c r="L125" i="2"/>
  <c r="K127" i="2"/>
  <c r="K125" i="2"/>
  <c r="J120" i="2"/>
  <c r="I101" i="2"/>
  <c r="H103" i="2"/>
  <c r="H101" i="2"/>
  <c r="J101" i="2"/>
  <c r="J103" i="2" s="1"/>
  <c r="H102" i="2"/>
  <c r="F120" i="2"/>
  <c r="F121" i="2"/>
  <c r="M108" i="2"/>
  <c r="L108" i="2"/>
  <c r="E120" i="2"/>
  <c r="G119" i="2"/>
  <c r="G121" i="2" s="1"/>
  <c r="F119" i="2"/>
  <c r="E121" i="2"/>
  <c r="E119" i="2"/>
  <c r="M120" i="2"/>
  <c r="K102" i="2"/>
  <c r="M101" i="2"/>
  <c r="M103" i="2" s="1"/>
  <c r="L101" i="2"/>
  <c r="K103" i="2"/>
  <c r="K101" i="2"/>
  <c r="G107" i="2"/>
  <c r="G109" i="2" s="1"/>
  <c r="F107" i="2"/>
  <c r="E109" i="2"/>
  <c r="E107" i="2"/>
  <c r="E108" i="2"/>
  <c r="P101" i="2"/>
  <c r="F71" i="2"/>
  <c r="L73" i="2"/>
  <c r="L72" i="2"/>
  <c r="O85" i="2"/>
  <c r="E84" i="2"/>
  <c r="E85" i="2"/>
  <c r="E83" i="2"/>
  <c r="G84" i="2"/>
  <c r="J60" i="2"/>
  <c r="M71" i="2"/>
  <c r="M73" i="2" s="1"/>
  <c r="L71" i="2"/>
  <c r="K73" i="2"/>
  <c r="K71" i="2"/>
  <c r="K72" i="2"/>
  <c r="N72" i="2"/>
  <c r="P71" i="2"/>
  <c r="N71" i="2"/>
  <c r="O71" i="2"/>
  <c r="N73" i="2"/>
  <c r="F73" i="2"/>
  <c r="F72" i="2"/>
  <c r="E67" i="2"/>
  <c r="E65" i="2"/>
  <c r="E66" i="2"/>
  <c r="J84" i="2"/>
  <c r="H61" i="2"/>
  <c r="H59" i="2"/>
  <c r="H60" i="2"/>
  <c r="E60" i="2"/>
  <c r="E61" i="2"/>
  <c r="L49" i="2"/>
  <c r="O49" i="2"/>
  <c r="M48" i="2"/>
  <c r="I42" i="2"/>
  <c r="I43" i="2"/>
  <c r="H43" i="2"/>
  <c r="H41" i="2"/>
  <c r="H42" i="2"/>
  <c r="G42" i="2"/>
  <c r="F43" i="2"/>
  <c r="F42" i="2"/>
  <c r="G41" i="2"/>
  <c r="G43" i="2" s="1"/>
  <c r="F41" i="2"/>
  <c r="E43" i="2"/>
  <c r="E41" i="2"/>
  <c r="E42" i="2"/>
  <c r="N43" i="2"/>
  <c r="N41" i="2"/>
  <c r="N42" i="2"/>
  <c r="N31" i="2"/>
  <c r="N29" i="2"/>
  <c r="N30" i="2"/>
  <c r="I30" i="2"/>
  <c r="E30" i="2"/>
  <c r="H24" i="2"/>
  <c r="H25" i="2"/>
  <c r="J23" i="2"/>
  <c r="J25" i="2" s="1"/>
  <c r="I23" i="2"/>
  <c r="H23" i="2"/>
  <c r="G24" i="2"/>
  <c r="O25" i="2"/>
  <c r="O24" i="2"/>
  <c r="O23" i="2"/>
  <c r="N25" i="2"/>
  <c r="N23" i="2"/>
  <c r="P23" i="2"/>
  <c r="N24" i="2"/>
  <c r="E25" i="2"/>
  <c r="E23" i="2"/>
  <c r="F23" i="2"/>
  <c r="G23" i="2"/>
  <c r="G25" i="2" s="1"/>
  <c r="E24" i="2"/>
  <c r="F25" i="2"/>
  <c r="F24" i="2"/>
  <c r="L25" i="2"/>
  <c r="L24" i="2"/>
  <c r="M24" i="2"/>
  <c r="M23" i="2"/>
  <c r="M25" i="2" s="1"/>
  <c r="K25" i="2"/>
  <c r="K23" i="2"/>
  <c r="L23" i="2"/>
  <c r="K24" i="2"/>
  <c r="J24" i="2"/>
  <c r="I24" i="2"/>
  <c r="I41" i="2" l="1"/>
  <c r="E49" i="2"/>
  <c r="M41" i="2"/>
  <c r="M43" i="2" s="1"/>
  <c r="F59" i="2"/>
  <c r="J41" i="2"/>
  <c r="J43" i="2" s="1"/>
  <c r="N48" i="2"/>
  <c r="L84" i="2"/>
  <c r="K42" i="2"/>
  <c r="K41" i="2"/>
  <c r="L41" i="2"/>
  <c r="P29" i="2"/>
  <c r="H85" i="2"/>
  <c r="L48" i="2"/>
  <c r="O29" i="2"/>
  <c r="M42" i="2"/>
  <c r="J47" i="2"/>
  <c r="J49" i="2" s="1"/>
  <c r="I29" i="2"/>
  <c r="H48" i="2"/>
  <c r="K47" i="2"/>
  <c r="K49" i="2"/>
  <c r="P47" i="2"/>
  <c r="H29" i="2"/>
  <c r="L47" i="2"/>
  <c r="H30" i="2"/>
  <c r="O41" i="2"/>
  <c r="O42" i="2"/>
  <c r="M47" i="2"/>
  <c r="M49" i="2" s="1"/>
  <c r="J77" i="2"/>
  <c r="J79" i="2" s="1"/>
  <c r="F48" i="2"/>
  <c r="P41" i="2"/>
  <c r="H49" i="2"/>
  <c r="J29" i="2"/>
  <c r="J31" i="2" s="1"/>
  <c r="I47" i="2"/>
  <c r="L42" i="2"/>
  <c r="K35" i="2"/>
  <c r="K37" i="2"/>
  <c r="F29" i="2"/>
  <c r="M29" i="2"/>
  <c r="M31" i="2" s="1"/>
  <c r="I49" i="2"/>
  <c r="H35" i="2"/>
  <c r="F49" i="2"/>
  <c r="L59" i="2"/>
  <c r="F47" i="2"/>
  <c r="F30" i="2"/>
  <c r="I48" i="2"/>
  <c r="I78" i="2"/>
  <c r="E48" i="2"/>
  <c r="J78" i="2"/>
  <c r="E79" i="2"/>
  <c r="K85" i="2"/>
  <c r="G59" i="2"/>
  <c r="G61" i="2" s="1"/>
  <c r="M59" i="2"/>
  <c r="M61" i="2" s="1"/>
  <c r="E29" i="2"/>
  <c r="L29" i="2"/>
  <c r="L30" i="2"/>
  <c r="G47" i="2"/>
  <c r="G49" i="2" s="1"/>
  <c r="K59" i="2"/>
  <c r="G29" i="2"/>
  <c r="G31" i="2" s="1"/>
  <c r="L60" i="2"/>
  <c r="K61" i="2"/>
  <c r="K29" i="2"/>
  <c r="K31" i="2"/>
  <c r="G60" i="2"/>
  <c r="O47" i="2"/>
  <c r="K83" i="2"/>
  <c r="O30" i="2"/>
  <c r="N47" i="2"/>
  <c r="H84" i="2"/>
  <c r="O48" i="2"/>
  <c r="H37" i="2"/>
  <c r="F83" i="2"/>
  <c r="H97" i="2"/>
  <c r="M95" i="2"/>
  <c r="M97" i="2" s="1"/>
  <c r="K95" i="2"/>
  <c r="K97" i="2"/>
  <c r="G83" i="2"/>
  <c r="G85" i="2" s="1"/>
  <c r="F60" i="2"/>
  <c r="L83" i="2"/>
  <c r="I60" i="2"/>
  <c r="N59" i="2"/>
  <c r="L85" i="2"/>
  <c r="L77" i="2"/>
  <c r="M83" i="2"/>
  <c r="M85" i="2" s="1"/>
  <c r="N61" i="2"/>
  <c r="O59" i="2"/>
  <c r="O60" i="2"/>
  <c r="P59" i="2"/>
  <c r="I84" i="2"/>
  <c r="F84" i="2"/>
  <c r="H96" i="2"/>
  <c r="I83" i="2"/>
  <c r="J83" i="2"/>
  <c r="J85" i="2" s="1"/>
  <c r="I55" i="2"/>
  <c r="E97" i="2"/>
  <c r="O83" i="2"/>
  <c r="I59" i="2"/>
  <c r="O84" i="2"/>
  <c r="I96" i="2"/>
  <c r="N85" i="2"/>
  <c r="J59" i="2"/>
  <c r="J61" i="2" s="1"/>
  <c r="P83" i="2"/>
  <c r="N66" i="2"/>
  <c r="F77" i="2"/>
  <c r="E77" i="2"/>
  <c r="F65" i="2"/>
  <c r="F95" i="2"/>
  <c r="F78" i="2"/>
  <c r="K65" i="2"/>
  <c r="N77" i="2"/>
  <c r="G77" i="2"/>
  <c r="G79" i="2" s="1"/>
  <c r="I89" i="2"/>
  <c r="J89" i="2"/>
  <c r="J91" i="2" s="1"/>
  <c r="N79" i="2"/>
  <c r="L65" i="2"/>
  <c r="H91" i="2"/>
  <c r="E55" i="2"/>
  <c r="L78" i="2"/>
  <c r="I35" i="2"/>
  <c r="L54" i="2"/>
  <c r="L95" i="2"/>
  <c r="L97" i="2"/>
  <c r="H67" i="2"/>
  <c r="H66" i="2"/>
  <c r="L66" i="2"/>
  <c r="L96" i="2"/>
  <c r="M77" i="2"/>
  <c r="M79" i="2" s="1"/>
  <c r="N83" i="2"/>
  <c r="O65" i="2"/>
  <c r="N91" i="2"/>
  <c r="P65" i="2"/>
  <c r="L67" i="2"/>
  <c r="F53" i="2"/>
  <c r="M35" i="2"/>
  <c r="M37" i="2" s="1"/>
  <c r="F66" i="2"/>
  <c r="I53" i="2"/>
  <c r="H54" i="2"/>
  <c r="L36" i="2"/>
  <c r="O95" i="2"/>
  <c r="M53" i="2"/>
  <c r="M55" i="2" s="1"/>
  <c r="E53" i="2"/>
  <c r="H79" i="2"/>
  <c r="N90" i="2"/>
  <c r="P53" i="2"/>
  <c r="E89" i="2"/>
  <c r="I77" i="2"/>
  <c r="I90" i="2"/>
  <c r="L90" i="2"/>
  <c r="L35" i="2"/>
  <c r="F89" i="2"/>
  <c r="F90" i="2"/>
  <c r="K89" i="2"/>
  <c r="E91" i="2"/>
  <c r="G89" i="2"/>
  <c r="G91" i="2" s="1"/>
  <c r="K91" i="2"/>
  <c r="O89" i="2"/>
  <c r="L89" i="2"/>
  <c r="E37" i="2"/>
  <c r="I65" i="2"/>
  <c r="I67" i="2"/>
  <c r="M89" i="2"/>
  <c r="M91" i="2" s="1"/>
  <c r="O78" i="2"/>
  <c r="P77" i="2"/>
  <c r="J65" i="2"/>
  <c r="J67" i="2" s="1"/>
  <c r="G35" i="2"/>
  <c r="G37" i="2" s="1"/>
  <c r="P35" i="2"/>
  <c r="O77" i="2"/>
  <c r="O96" i="2"/>
  <c r="F96" i="2"/>
  <c r="G65" i="2"/>
  <c r="G67" i="2" s="1"/>
  <c r="O54" i="2"/>
  <c r="P95" i="2"/>
  <c r="N65" i="2"/>
  <c r="H90" i="2"/>
  <c r="J53" i="2"/>
  <c r="J55" i="2" s="1"/>
  <c r="O66" i="2"/>
  <c r="K67" i="2"/>
  <c r="I36" i="2"/>
  <c r="P89" i="2"/>
  <c r="I91" i="2"/>
  <c r="M65" i="2"/>
  <c r="M67" i="2" s="1"/>
  <c r="E95" i="2"/>
  <c r="O53" i="2"/>
  <c r="F54" i="2"/>
  <c r="O36" i="2"/>
  <c r="O35" i="2"/>
  <c r="G95" i="2"/>
  <c r="G97" i="2" s="1"/>
  <c r="J95" i="2"/>
  <c r="J97" i="2" s="1"/>
  <c r="I95" i="2"/>
  <c r="G53" i="2"/>
  <c r="G55" i="2" s="1"/>
  <c r="H53" i="2"/>
  <c r="O90" i="2"/>
  <c r="E35" i="2"/>
  <c r="J35" i="2"/>
  <c r="J37" i="2" s="1"/>
  <c r="L53" i="2"/>
  <c r="K54" i="2"/>
  <c r="F36" i="2"/>
  <c r="F35" i="2"/>
  <c r="K55" i="2"/>
  <c r="D116" i="2"/>
  <c r="D104" i="2"/>
  <c r="D74" i="2"/>
  <c r="S13" i="1" s="1"/>
  <c r="D128" i="2"/>
  <c r="D134" i="2"/>
  <c r="D110" i="2"/>
  <c r="D122" i="2"/>
  <c r="D26" i="2"/>
  <c r="S5" i="1" s="1"/>
  <c r="D44" i="2" l="1"/>
  <c r="S8" i="1" s="1"/>
  <c r="D32" i="2"/>
  <c r="S6" i="1" s="1"/>
  <c r="D50" i="2"/>
  <c r="S9" i="1" s="1"/>
  <c r="D62" i="2"/>
  <c r="S11" i="1" s="1"/>
  <c r="D86" i="2"/>
  <c r="S15" i="1" s="1"/>
  <c r="D80" i="2"/>
  <c r="S14" i="1" s="1"/>
  <c r="D38" i="2"/>
  <c r="S7" i="1" s="1"/>
  <c r="D98" i="2"/>
  <c r="S17" i="1" s="1"/>
  <c r="D92" i="2"/>
  <c r="S16" i="1" s="1"/>
  <c r="D68" i="2"/>
  <c r="S12" i="1" s="1"/>
  <c r="D56" i="2"/>
  <c r="S10" i="1" s="1"/>
  <c r="O3" i="1" l="1"/>
  <c r="P3" i="1" s="1"/>
  <c r="Q3" i="1" s="1"/>
  <c r="R3" i="1" s="1"/>
  <c r="B9" i="2" s="1"/>
  <c r="D9" i="2" s="1"/>
  <c r="O4" i="1"/>
  <c r="P4" i="1" s="1"/>
  <c r="Q4" i="1" s="1"/>
  <c r="R4" i="1" s="1"/>
  <c r="B15" i="2" s="1"/>
  <c r="D15" i="2" s="1"/>
  <c r="O2" i="1"/>
  <c r="P2" i="1" s="1"/>
  <c r="Q2" i="1" s="1"/>
  <c r="R2" i="1" s="1"/>
  <c r="B3" i="2" s="1"/>
  <c r="D3" i="2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K10" i="2" l="1"/>
  <c r="I10" i="2"/>
  <c r="L10" i="2"/>
  <c r="E10" i="2"/>
  <c r="M10" i="2"/>
  <c r="M12" i="2" s="1"/>
  <c r="O10" i="2"/>
  <c r="G10" i="2"/>
  <c r="G12" i="2" s="1"/>
  <c r="F10" i="2"/>
  <c r="J10" i="2"/>
  <c r="J12" i="2" s="1"/>
  <c r="H10" i="2"/>
  <c r="P10" i="2"/>
  <c r="P12" i="2" s="1"/>
  <c r="N10" i="2"/>
  <c r="L16" i="2"/>
  <c r="I16" i="2"/>
  <c r="M16" i="2"/>
  <c r="M18" i="2" s="1"/>
  <c r="O16" i="2"/>
  <c r="H16" i="2"/>
  <c r="G16" i="2"/>
  <c r="G18" i="2" s="1"/>
  <c r="E16" i="2"/>
  <c r="N16" i="2"/>
  <c r="K16" i="2"/>
  <c r="F16" i="2"/>
  <c r="P16" i="2"/>
  <c r="P18" i="2" s="1"/>
  <c r="J16" i="2"/>
  <c r="J18" i="2" s="1"/>
  <c r="P4" i="2"/>
  <c r="P6" i="2" s="1"/>
  <c r="L4" i="2"/>
  <c r="H4" i="2"/>
  <c r="J4" i="2"/>
  <c r="J6" i="2" s="1"/>
  <c r="G4" i="2"/>
  <c r="G6" i="2" s="1"/>
  <c r="F4" i="2"/>
  <c r="N4" i="2"/>
  <c r="E4" i="2"/>
  <c r="M4" i="2"/>
  <c r="M6" i="2" s="1"/>
  <c r="K4" i="2"/>
  <c r="O4" i="2"/>
  <c r="I4" i="2"/>
  <c r="O19" i="2" l="1"/>
  <c r="O18" i="2"/>
  <c r="F7" i="2"/>
  <c r="F6" i="2"/>
  <c r="F18" i="2"/>
  <c r="F19" i="2"/>
  <c r="I19" i="2"/>
  <c r="I18" i="2"/>
  <c r="O13" i="2"/>
  <c r="O12" i="2"/>
  <c r="G5" i="2"/>
  <c r="G7" i="2" s="1"/>
  <c r="F5" i="2"/>
  <c r="E6" i="2"/>
  <c r="E7" i="2"/>
  <c r="E5" i="2"/>
  <c r="F13" i="2"/>
  <c r="F12" i="2"/>
  <c r="L19" i="2"/>
  <c r="L18" i="2"/>
  <c r="I6" i="2"/>
  <c r="I7" i="2"/>
  <c r="N18" i="2"/>
  <c r="N19" i="2"/>
  <c r="N17" i="2"/>
  <c r="O17" i="2"/>
  <c r="P17" i="2"/>
  <c r="N13" i="2"/>
  <c r="O11" i="2"/>
  <c r="P11" i="2"/>
  <c r="N11" i="2"/>
  <c r="N12" i="2"/>
  <c r="G11" i="2"/>
  <c r="G13" i="2" s="1"/>
  <c r="F11" i="2"/>
  <c r="E13" i="2"/>
  <c r="E12" i="2"/>
  <c r="E11" i="2"/>
  <c r="O5" i="2"/>
  <c r="N7" i="2"/>
  <c r="N6" i="2"/>
  <c r="P5" i="2"/>
  <c r="N5" i="2"/>
  <c r="K18" i="2"/>
  <c r="K19" i="2"/>
  <c r="L17" i="2"/>
  <c r="M17" i="2"/>
  <c r="M19" i="2" s="1"/>
  <c r="K17" i="2"/>
  <c r="O6" i="2"/>
  <c r="O7" i="2"/>
  <c r="H5" i="2"/>
  <c r="H6" i="2"/>
  <c r="H7" i="2"/>
  <c r="J5" i="2"/>
  <c r="J7" i="2" s="1"/>
  <c r="I5" i="2"/>
  <c r="E19" i="2"/>
  <c r="G17" i="2"/>
  <c r="G19" i="2" s="1"/>
  <c r="E18" i="2"/>
  <c r="F17" i="2"/>
  <c r="E17" i="2"/>
  <c r="L11" i="2"/>
  <c r="L13" i="2"/>
  <c r="L12" i="2"/>
  <c r="M5" i="2"/>
  <c r="M7" i="2" s="1"/>
  <c r="K7" i="2"/>
  <c r="K5" i="2"/>
  <c r="L5" i="2"/>
  <c r="K6" i="2"/>
  <c r="L6" i="2"/>
  <c r="L7" i="2"/>
  <c r="H11" i="2"/>
  <c r="I11" i="2"/>
  <c r="H13" i="2"/>
  <c r="J11" i="2"/>
  <c r="J13" i="2" s="1"/>
  <c r="H12" i="2"/>
  <c r="I13" i="2"/>
  <c r="I12" i="2"/>
  <c r="H19" i="2"/>
  <c r="H18" i="2"/>
  <c r="H17" i="2"/>
  <c r="J17" i="2"/>
  <c r="J19" i="2" s="1"/>
  <c r="I17" i="2"/>
  <c r="K12" i="2"/>
  <c r="K13" i="2"/>
  <c r="K11" i="2"/>
  <c r="M11" i="2"/>
  <c r="M13" i="2" s="1"/>
  <c r="D20" i="2" l="1"/>
  <c r="S4" i="1" s="1"/>
  <c r="D8" i="2"/>
  <c r="S2" i="1" s="1"/>
  <c r="D14" i="2"/>
  <c r="S3" i="1" s="1"/>
</calcChain>
</file>

<file path=xl/sharedStrings.xml><?xml version="1.0" encoding="utf-8"?>
<sst xmlns="http://schemas.openxmlformats.org/spreadsheetml/2006/main" count="187" uniqueCount="59">
  <si>
    <t>MST</t>
  </si>
  <si>
    <t>C</t>
  </si>
  <si>
    <t>PHÓ GIÁM ĐỐC</t>
  </si>
  <si>
    <t>A</t>
  </si>
  <si>
    <t>B</t>
  </si>
  <si>
    <t>D</t>
  </si>
  <si>
    <t>E</t>
  </si>
  <si>
    <t>F</t>
  </si>
  <si>
    <t>G</t>
  </si>
  <si>
    <t>H</t>
  </si>
  <si>
    <t>Sở Kế hoạch và Đầu tư 1</t>
  </si>
  <si>
    <t>Sở Kế hoạch và Đầu tư 2</t>
  </si>
  <si>
    <t>Sở Kế hoạch và Đầu tư 3</t>
  </si>
  <si>
    <t>aaa</t>
  </si>
  <si>
    <t>bbb</t>
  </si>
  <si>
    <t>ccc</t>
  </si>
  <si>
    <t>đdd</t>
  </si>
  <si>
    <t>0706785101</t>
  </si>
  <si>
    <t>Bà Phương</t>
  </si>
  <si>
    <t>Anh Trường</t>
  </si>
  <si>
    <t>Chị Hai</t>
  </si>
  <si>
    <t>Longi 450</t>
  </si>
  <si>
    <t>SHARP 445</t>
  </si>
  <si>
    <t>Inverter 01</t>
  </si>
  <si>
    <t>Longi450 ahahaa</t>
  </si>
  <si>
    <t>SHARP 445 AHAHAHA</t>
  </si>
  <si>
    <t>Inverter 01 AHAHAHA</t>
  </si>
  <si>
    <t>Tấm</t>
  </si>
  <si>
    <t>Bộ</t>
  </si>
  <si>
    <t>SL</t>
  </si>
  <si>
    <t>VAT</t>
  </si>
  <si>
    <t>STT</t>
  </si>
  <si>
    <t>đồng Việt Nam./.)</t>
  </si>
  <si>
    <t>INPUT</t>
  </si>
  <si>
    <t>HD#</t>
  </si>
  <si>
    <t>ê</t>
  </si>
  <si>
    <t>f</t>
  </si>
  <si>
    <t>g</t>
  </si>
  <si>
    <t>z</t>
  </si>
  <si>
    <t>ffff</t>
  </si>
  <si>
    <t>ư</t>
  </si>
  <si>
    <t>ươ</t>
  </si>
  <si>
    <t>wwwww</t>
  </si>
  <si>
    <t>czew 2</t>
  </si>
  <si>
    <t>TEN_CTY</t>
  </si>
  <si>
    <t>SO_KH</t>
  </si>
  <si>
    <t>CAP_NGAY</t>
  </si>
  <si>
    <t>DIA_CHI</t>
  </si>
  <si>
    <t>SDT</t>
  </si>
  <si>
    <t>TEN_KHACH</t>
  </si>
  <si>
    <t>CHUC_VU</t>
  </si>
  <si>
    <t>TEN_TB</t>
  </si>
  <si>
    <t>THONG_SO</t>
  </si>
  <si>
    <t>DVT</t>
  </si>
  <si>
    <t>DON_GIA</t>
  </si>
  <si>
    <t>THANH_TIEN1</t>
  </si>
  <si>
    <t>THANH_TIEN2</t>
  </si>
  <si>
    <t>TONG_TIEN</t>
  </si>
  <si>
    <t>BANG_CHU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</si>
</sst>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13" x14ac:knownFonts="1">
    <font>
      <sz val="11"/>
      <color theme="1"/>
      <name val="Calibri"/>
      <family val="2"/>
      <charset val="1"/>
      <scheme val="minor"/>
    </font>
    <font>
      <b/>
      <sz val="11.5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VNI-Times"/>
    </font>
    <font>
      <sz val="10"/>
      <name val=".VnArial"/>
      <family val="2"/>
    </font>
    <font>
      <sz val="22"/>
      <color theme="1"/>
      <name val="Calibri"/>
      <family val="2"/>
      <scheme val="minor"/>
    </font>
    <font>
      <sz val="22"/>
      <name val="Times New Roman"/>
      <family val="1"/>
    </font>
    <font>
      <b/>
      <sz val="22"/>
      <color rgb="FF000000"/>
      <name val="Times New Roman"/>
      <family val="1"/>
    </font>
    <font>
      <b/>
      <sz val="22"/>
      <color indexed="12"/>
      <name val="Times New Roman"/>
      <family val="1"/>
    </font>
    <font>
      <b/>
      <sz val="22"/>
      <name val="Times New Roman"/>
      <family val="1"/>
    </font>
    <font>
      <sz val="22"/>
      <color indexed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5" fillId="0" borderId="0"/>
    <xf numFmtId="0" fontId="6" fillId="0" borderId="0"/>
  </cellStyleXfs>
  <cellXfs count="33">
    <xf numFmtId="0" fontId="0" fillId="0" borderId="0" xfId="0"/>
    <xf numFmtId="0" fontId="7" fillId="0" borderId="0" xfId="1" applyFont="1"/>
    <xf numFmtId="0" fontId="8" fillId="3" borderId="0" xfId="2" applyFont="1" applyFill="1"/>
    <xf numFmtId="3" fontId="9" fillId="2" borderId="1" xfId="1" applyNumberFormat="1" applyFont="1" applyFill="1" applyBorder="1" applyAlignment="1">
      <alignment horizontal="right" vertical="center" wrapText="1"/>
    </xf>
    <xf numFmtId="164" fontId="8" fillId="3" borderId="0" xfId="2" applyNumberFormat="1" applyFont="1" applyFill="1"/>
    <xf numFmtId="0" fontId="10" fillId="4" borderId="0" xfId="3" applyFont="1" applyFill="1" applyAlignment="1" applyProtection="1">
      <alignment horizontal="center"/>
      <protection hidden="1"/>
    </xf>
    <xf numFmtId="0" fontId="11" fillId="5" borderId="0" xfId="3" applyFont="1" applyFill="1" applyAlignment="1" applyProtection="1">
      <alignment horizontal="center"/>
      <protection hidden="1"/>
    </xf>
    <xf numFmtId="0" fontId="11" fillId="6" borderId="0" xfId="3" applyFont="1" applyFill="1" applyAlignment="1" applyProtection="1">
      <alignment horizontal="center"/>
      <protection hidden="1"/>
    </xf>
    <xf numFmtId="0" fontId="11" fillId="7" borderId="0" xfId="3" applyFont="1" applyFill="1" applyAlignment="1" applyProtection="1">
      <alignment horizontal="center"/>
      <protection hidden="1"/>
    </xf>
    <xf numFmtId="0" fontId="11" fillId="8" borderId="0" xfId="3" applyFont="1" applyFill="1" applyAlignment="1" applyProtection="1">
      <alignment horizontal="center"/>
      <protection hidden="1"/>
    </xf>
    <xf numFmtId="0" fontId="8" fillId="4" borderId="0" xfId="3" applyFont="1" applyFill="1" applyProtection="1">
      <protection hidden="1"/>
    </xf>
    <xf numFmtId="0" fontId="12" fillId="5" borderId="0" xfId="3" applyFont="1" applyFill="1" applyProtection="1">
      <protection hidden="1"/>
    </xf>
    <xf numFmtId="0" fontId="12" fillId="6" borderId="0" xfId="3" applyFont="1" applyFill="1" applyProtection="1">
      <protection hidden="1"/>
    </xf>
    <xf numFmtId="0" fontId="12" fillId="7" borderId="0" xfId="3" applyFont="1" applyFill="1" applyProtection="1">
      <protection hidden="1"/>
    </xf>
    <xf numFmtId="0" fontId="12" fillId="8" borderId="0" xfId="3" applyFont="1" applyFill="1" applyProtection="1">
      <protection hidden="1"/>
    </xf>
    <xf numFmtId="0" fontId="12" fillId="5" borderId="0" xfId="4" applyFont="1" applyFill="1" applyAlignment="1" applyProtection="1">
      <alignment horizontal="center"/>
      <protection hidden="1"/>
    </xf>
    <xf numFmtId="0" fontId="12" fillId="6" borderId="0" xfId="4" applyFont="1" applyFill="1" applyAlignment="1" applyProtection="1">
      <alignment horizontal="center"/>
      <protection hidden="1"/>
    </xf>
    <xf numFmtId="0" fontId="12" fillId="7" borderId="0" xfId="4" applyFont="1" applyFill="1" applyAlignment="1" applyProtection="1">
      <alignment horizontal="center"/>
      <protection hidden="1"/>
    </xf>
    <xf numFmtId="0" fontId="12" fillId="8" borderId="0" xfId="4" applyFont="1" applyFill="1" applyAlignment="1" applyProtection="1">
      <alignment horizontal="center"/>
      <protection hidden="1"/>
    </xf>
    <xf numFmtId="0" fontId="12" fillId="5" borderId="0" xfId="3" applyFont="1" applyFill="1" applyAlignment="1" applyProtection="1">
      <alignment horizontal="center"/>
      <protection hidden="1"/>
    </xf>
    <xf numFmtId="0" fontId="12" fillId="6" borderId="0" xfId="3" applyFont="1" applyFill="1" applyAlignment="1" applyProtection="1">
      <alignment horizontal="center"/>
      <protection hidden="1"/>
    </xf>
    <xf numFmtId="0" fontId="12" fillId="7" borderId="0" xfId="3" applyFont="1" applyFill="1" applyAlignment="1" applyProtection="1">
      <alignment horizontal="center"/>
      <protection hidden="1"/>
    </xf>
    <xf numFmtId="0" fontId="12" fillId="8" borderId="0" xfId="3" applyFont="1" applyFill="1" applyAlignment="1" applyProtection="1">
      <alignment horizontal="center"/>
      <protection hidden="1"/>
    </xf>
    <xf numFmtId="0" fontId="12" fillId="3" borderId="0" xfId="3" applyFont="1" applyFill="1" applyProtection="1">
      <protection hidden="1"/>
    </xf>
    <xf numFmtId="0" fontId="8" fillId="3" borderId="0" xfId="3" applyFont="1" applyFill="1" applyProtection="1">
      <protection hidden="1"/>
    </xf>
    <xf numFmtId="0" fontId="0" fillId="0" borderId="0" xfId="0" applyFill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0" fontId="1" fillId="0" borderId="0" xfId="0" applyFont="1" applyFill="1"/>
    <xf numFmtId="14" fontId="0" fillId="0" borderId="0" xfId="0" applyNumberFormat="1" applyFill="1"/>
    <xf numFmtId="0" fontId="0" fillId="0" borderId="0" xfId="0" quotePrefix="1" applyFill="1"/>
    <xf numFmtId="3" fontId="0" fillId="0" borderId="0" xfId="0" applyNumberFormat="1" applyFill="1"/>
  </cellXfs>
  <cellStyles count="5">
    <cellStyle name="Normal" xfId="0" builtinId="0"/>
    <cellStyle name="Normal 2" xfId="1"/>
    <cellStyle name="Normal 3 2" xfId="2"/>
    <cellStyle name="Normal_Dichso" xfId="4"/>
    <cellStyle name="Normal_DocSoUnicod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UONG/SO%20MAU2014%20-%20GHI%20TAY%2021-05-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uongbhs/Downloads/doi-so-thanh-chu-trong-exce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invisible/My%20Documents/Downloads/HaiSon2009Thu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EXCELLENCE%20TEAM/NEW%20FORM%20FS_2707/2707_03.%20FS%20BA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EXCELLENCE%20TEAM/FORM%20FS_2019.03.27/20190327_02.%20FS%20CHO%20THUE%20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 Inf"/>
      <sheetName val="CDKTok"/>
      <sheetName val="KQKD"/>
      <sheetName val="LCTT"/>
      <sheetName val="CDPS-ok"/>
      <sheetName val="NKC"/>
      <sheetName val="CĐTK - tu dat chi)"/>
      <sheetName val="SoCai"/>
      <sheetName val="CTDT"/>
      <sheetName val="SQ"/>
      <sheetName val="TGNH"/>
      <sheetName val="HTK"/>
      <sheetName val="ctHTK"/>
      <sheetName val="SoTSCD"/>
      <sheetName val="PB-TSCD"/>
      <sheetName val="PB-CPTT-ok"/>
      <sheetName val="THZ"/>
      <sheetName val="CongNo"/>
      <sheetName val="CT cong no P. Trả"/>
      <sheetName val="ct-CN (2)"/>
      <sheetName val="ct-vAY"/>
      <sheetName val="€"/>
      <sheetName val="BLmau chuan"/>
      <sheetName val="BLQLy "/>
      <sheetName val="PB-L"/>
      <sheetName val="In-NX"/>
      <sheetName val="In-TC (1)"/>
      <sheetName val="In-TC (2)"/>
      <sheetName val="phieu TH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ieu THU"/>
      <sheetName val="phieu CHI"/>
      <sheetName val="Co Inf"/>
      <sheetName val="Sheet2"/>
    </sheetNames>
    <sheetDataSet>
      <sheetData sheetId="0">
        <row r="11">
          <cell r="M11" t="str">
            <v>Bốn mươi lăm tỷ sáu trăm bảy mươi tám triệu sáu mươi lăm ngàn đồng.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TSCD"/>
      <sheetName val="ChiTieu"/>
      <sheetName val="Co Inf"/>
      <sheetName val="CDKT"/>
      <sheetName val="KQKD.KT"/>
      <sheetName val="LCTT"/>
      <sheetName val="TGNH"/>
      <sheetName val="CDPS-ok"/>
      <sheetName val="Z.hh"/>
      <sheetName val="HTK"/>
      <sheetName val="ct-154"/>
      <sheetName val="NKC"/>
      <sheetName val="SoTSCD"/>
      <sheetName val="CongNo"/>
      <sheetName val="PB-CPTT-ok"/>
      <sheetName val="PB-TSCD"/>
      <sheetName val="ct-CN"/>
      <sheetName val="ct-CN (2)"/>
      <sheetName val="ctHTK"/>
      <sheetName val="SoCai"/>
      <sheetName val="SQ"/>
      <sheetName val="ct-Vay"/>
      <sheetName val="642-L"/>
      <sheetName val="PB-L"/>
      <sheetName val="LDT"/>
      <sheetName val="3. INTERNAL_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------"/>
      <sheetName val="KH_Đầu tư"/>
      <sheetName val="KH_Investment"/>
      <sheetName val="KH_Bảng chào giá"/>
      <sheetName val="KH_Báo giá chi tiết"/>
      <sheetName val="KH_Quotation"/>
      <sheetName val="KH_Detail quotation"/>
      <sheetName val="1. INTERNAL_Phân tích chào giá"/>
      <sheetName val="INTERNAL_Pricelist"/>
      <sheetName val="2. INTERNAL_ Assumptions"/>
      <sheetName val="3. INTERNAL_Output"/>
      <sheetName val="4. INTERNAL_Financial Model"/>
      <sheetName val="5. Interest and Depreciation"/>
      <sheetName val="2.1. INTERNAL_Comparison"/>
      <sheetName val="6. INTERNAL_Reference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KH_Báo cáo"/>
      <sheetName val="KH_Report"/>
      <sheetName val="KH_Bảng chào giá"/>
      <sheetName val="KH_Báo giá chi tiết"/>
      <sheetName val="KH_Quotation"/>
      <sheetName val="KH_Detail quotation"/>
      <sheetName val="INTERNAL_Tổng hợp "/>
      <sheetName val="1. INTERNAL_Phân tích chào giá"/>
      <sheetName val="INTERNAL_Pricelist"/>
      <sheetName val="2.1 PA bán lại HT"/>
      <sheetName val="KHONG SU DUNG"/>
      <sheetName val="2. INTERNAL_ Assumptions"/>
      <sheetName val="3. INTERNAL_Output"/>
      <sheetName val="4. INTERNAL_Financial Model"/>
      <sheetName val="5. Interest and Depreciation"/>
      <sheetName val="6. INTERNAL_Reference"/>
      <sheetName val="5.1. Bảng tính bảo hiểm "/>
      <sheetName val="INTERNAL_DELETE"/>
      <sheetName val="03. Financial Mod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8"/>
  <sheetViews>
    <sheetView tabSelected="1" workbookViewId="0"/>
  </sheetViews>
  <sheetFormatPr defaultRowHeight="15" x14ac:dyDescent="0.25"/>
  <cols>
    <col min="1" max="2" width="9.140625" style="25"/>
    <col min="3" max="3" width="11" style="25" bestFit="1" customWidth="1"/>
    <col min="4" max="4" width="9.140625" style="25"/>
    <col min="5" max="5" width="13.42578125" style="25" customWidth="1"/>
    <col min="6" max="13" width="9.140625" style="25"/>
    <col min="14" max="14" width="11.7109375" style="25" bestFit="1" customWidth="1"/>
    <col min="15" max="15" width="15.85546875" style="32" customWidth="1"/>
    <col min="16" max="16" width="16.42578125" style="32" customWidth="1"/>
    <col min="17" max="17" width="13.5703125" style="32" customWidth="1"/>
    <col min="18" max="18" width="18.5703125" style="25" customWidth="1"/>
    <col min="19" max="19" width="58.42578125" style="25" bestFit="1" customWidth="1"/>
    <col min="20" max="16384" width="9.140625" style="25"/>
  </cols>
  <sheetData>
    <row r="1" spans="1:19" s="26" customFormat="1" x14ac:dyDescent="0.25">
      <c r="A1" s="26" t="s">
        <v>31</v>
      </c>
      <c r="B1" s="26" t="s">
        <v>44</v>
      </c>
      <c r="C1" s="26" t="s">
        <v>0</v>
      </c>
      <c r="D1" s="26" t="s">
        <v>45</v>
      </c>
      <c r="E1" s="26" t="s">
        <v>46</v>
      </c>
      <c r="F1" s="26" t="s">
        <v>47</v>
      </c>
      <c r="G1" s="26" t="s">
        <v>48</v>
      </c>
      <c r="H1" s="26" t="s">
        <v>49</v>
      </c>
      <c r="I1" s="26" t="s">
        <v>50</v>
      </c>
      <c r="J1" s="26" t="s">
        <v>51</v>
      </c>
      <c r="K1" s="26" t="s">
        <v>52</v>
      </c>
      <c r="L1" s="26" t="s">
        <v>53</v>
      </c>
      <c r="M1" s="27" t="s">
        <v>29</v>
      </c>
      <c r="N1" s="27" t="s">
        <v>54</v>
      </c>
      <c r="O1" s="28" t="s">
        <v>55</v>
      </c>
      <c r="P1" s="28" t="s">
        <v>56</v>
      </c>
      <c r="Q1" s="28" t="s">
        <v>30</v>
      </c>
      <c r="R1" s="27" t="s">
        <v>57</v>
      </c>
      <c r="S1" s="27" t="s">
        <v>58</v>
      </c>
    </row>
    <row r="2" spans="1:19" x14ac:dyDescent="0.25">
      <c r="A2" s="26">
        <v>1</v>
      </c>
      <c r="B2" s="29" t="s">
        <v>3</v>
      </c>
      <c r="C2" s="25">
        <v>2222222222</v>
      </c>
      <c r="D2" s="25" t="s">
        <v>10</v>
      </c>
      <c r="E2" s="30">
        <v>42736</v>
      </c>
      <c r="F2" s="25" t="s">
        <v>13</v>
      </c>
      <c r="G2" s="31" t="s">
        <v>17</v>
      </c>
      <c r="H2" s="25" t="s">
        <v>18</v>
      </c>
      <c r="I2" s="25" t="s">
        <v>2</v>
      </c>
      <c r="J2" s="25" t="s">
        <v>21</v>
      </c>
      <c r="K2" s="25" t="s">
        <v>24</v>
      </c>
      <c r="L2" s="25" t="s">
        <v>27</v>
      </c>
      <c r="M2" s="25">
        <v>27</v>
      </c>
      <c r="N2" s="32">
        <v>2720000</v>
      </c>
      <c r="O2" s="32">
        <f>N2*M2</f>
        <v>73440000</v>
      </c>
      <c r="P2" s="32">
        <f>O2</f>
        <v>73440000</v>
      </c>
      <c r="Q2" s="32">
        <f>ROUND(P2*0.1,0)</f>
        <v>7344000</v>
      </c>
      <c r="R2" s="32">
        <f>Q2+P2</f>
        <v>80784000</v>
      </c>
      <c r="S2" s="25" t="str">
        <f ca="1">"(Bằng chữ: "&amp;OFFSET(BAOGIA!D8,0,0)</f>
        <v>(Bằng chữ: Tám mươi triệu bảy trăm tám mươi bốn ngàn đồng Việt Nam./.)</v>
      </c>
    </row>
    <row r="3" spans="1:19" x14ac:dyDescent="0.25">
      <c r="A3" s="26">
        <v>2</v>
      </c>
      <c r="B3" s="29" t="s">
        <v>4</v>
      </c>
      <c r="C3" s="25">
        <f>C2+100</f>
        <v>2222222322</v>
      </c>
      <c r="D3" s="25" t="s">
        <v>11</v>
      </c>
      <c r="E3" s="30">
        <f>E2+1</f>
        <v>42737</v>
      </c>
      <c r="F3" s="25" t="s">
        <v>14</v>
      </c>
      <c r="G3" s="31" t="s">
        <v>17</v>
      </c>
      <c r="H3" s="25" t="s">
        <v>19</v>
      </c>
      <c r="I3" s="25" t="s">
        <v>2</v>
      </c>
      <c r="J3" s="25" t="s">
        <v>22</v>
      </c>
      <c r="K3" s="25" t="s">
        <v>25</v>
      </c>
      <c r="L3" s="25" t="s">
        <v>27</v>
      </c>
      <c r="M3" s="25">
        <v>30</v>
      </c>
      <c r="N3" s="32">
        <v>3000000</v>
      </c>
      <c r="O3" s="32">
        <f t="shared" ref="O3:O4" si="0">N3*M3</f>
        <v>90000000</v>
      </c>
      <c r="P3" s="32">
        <f t="shared" ref="P3:P17" si="1">O3</f>
        <v>90000000</v>
      </c>
      <c r="Q3" s="32">
        <f t="shared" ref="Q3:Q17" si="2">ROUND(P3*0.1,0)</f>
        <v>9000000</v>
      </c>
      <c r="R3" s="32">
        <f t="shared" ref="R3:R17" si="3">Q3+P3</f>
        <v>99000000</v>
      </c>
      <c r="S3" s="25" t="str">
        <f ca="1">"(Bằng chữ: "&amp;OFFSET(BAOGIA!D9,5*A2,0)</f>
        <v>(Bằng chữ: Chín mươi chín triệu đồng Việt Nam./.)</v>
      </c>
    </row>
    <row r="4" spans="1:19" x14ac:dyDescent="0.25">
      <c r="A4" s="26">
        <v>3</v>
      </c>
      <c r="B4" s="29" t="s">
        <v>1</v>
      </c>
      <c r="C4" s="25">
        <f t="shared" ref="C4" si="4">C3+100</f>
        <v>2222222422</v>
      </c>
      <c r="D4" s="25" t="s">
        <v>12</v>
      </c>
      <c r="E4" s="30">
        <f t="shared" ref="E4" si="5">E3+1</f>
        <v>42738</v>
      </c>
      <c r="F4" s="25" t="s">
        <v>15</v>
      </c>
      <c r="G4" s="31" t="s">
        <v>17</v>
      </c>
      <c r="H4" s="25" t="s">
        <v>20</v>
      </c>
      <c r="I4" s="25" t="s">
        <v>2</v>
      </c>
      <c r="J4" s="25" t="s">
        <v>23</v>
      </c>
      <c r="K4" s="25" t="s">
        <v>26</v>
      </c>
      <c r="L4" s="25" t="s">
        <v>28</v>
      </c>
      <c r="M4" s="25">
        <v>5</v>
      </c>
      <c r="N4" s="32">
        <v>80000000</v>
      </c>
      <c r="O4" s="32">
        <f t="shared" si="0"/>
        <v>400000000</v>
      </c>
      <c r="P4" s="32">
        <f t="shared" si="1"/>
        <v>400000000</v>
      </c>
      <c r="Q4" s="32">
        <f t="shared" si="2"/>
        <v>40000000</v>
      </c>
      <c r="R4" s="32">
        <f t="shared" si="3"/>
        <v>440000000</v>
      </c>
      <c r="S4" s="25" t="str">
        <f ca="1">"(Bằng chữ: "&amp;OFFSET(BAOGIA!D10,5*A3,0)</f>
        <v>(Bằng chữ: Bốn trăm bốn mươi triệu đồng Việt Nam./.)</v>
      </c>
    </row>
    <row r="5" spans="1:19" x14ac:dyDescent="0.25">
      <c r="A5" s="26">
        <v>4</v>
      </c>
      <c r="B5" s="29" t="s">
        <v>5</v>
      </c>
      <c r="C5" s="25">
        <f t="shared" ref="C5:C9" si="6">C4+100</f>
        <v>2222222522</v>
      </c>
      <c r="D5" s="25" t="s">
        <v>12</v>
      </c>
      <c r="E5" s="30">
        <f t="shared" ref="E5:E9" si="7">E4+1</f>
        <v>42739</v>
      </c>
      <c r="F5" s="25" t="s">
        <v>16</v>
      </c>
      <c r="G5" s="31" t="s">
        <v>17</v>
      </c>
      <c r="H5" s="25" t="s">
        <v>20</v>
      </c>
      <c r="I5" s="25" t="s">
        <v>2</v>
      </c>
      <c r="J5" s="25" t="s">
        <v>23</v>
      </c>
      <c r="K5" s="25" t="s">
        <v>26</v>
      </c>
      <c r="L5" s="25" t="s">
        <v>28</v>
      </c>
      <c r="M5" s="25">
        <v>2</v>
      </c>
      <c r="N5" s="32">
        <v>80000000</v>
      </c>
      <c r="O5" s="32">
        <f t="shared" ref="O5:O9" si="8">N5*M5</f>
        <v>160000000</v>
      </c>
      <c r="P5" s="32">
        <f t="shared" si="1"/>
        <v>160000000</v>
      </c>
      <c r="Q5" s="32">
        <f t="shared" si="2"/>
        <v>16000000</v>
      </c>
      <c r="R5" s="32">
        <f t="shared" si="3"/>
        <v>176000000</v>
      </c>
      <c r="S5" s="25" t="str">
        <f ca="1">"(Bằng chữ: "&amp;OFFSET(BAOGIA!D11,5*A4,0)</f>
        <v>(Bằng chữ: Một trăm bảy mươi sáu triệu đồng Việt Nam./.)</v>
      </c>
    </row>
    <row r="6" spans="1:19" x14ac:dyDescent="0.25">
      <c r="A6" s="26">
        <v>5</v>
      </c>
      <c r="B6" s="29" t="s">
        <v>6</v>
      </c>
      <c r="C6" s="25">
        <f t="shared" si="6"/>
        <v>2222222622</v>
      </c>
      <c r="D6" s="25" t="s">
        <v>12</v>
      </c>
      <c r="E6" s="30">
        <f t="shared" si="7"/>
        <v>42740</v>
      </c>
      <c r="F6" s="25" t="s">
        <v>35</v>
      </c>
      <c r="G6" s="31" t="s">
        <v>17</v>
      </c>
      <c r="H6" s="25" t="s">
        <v>20</v>
      </c>
      <c r="I6" s="25" t="s">
        <v>2</v>
      </c>
      <c r="J6" s="25" t="s">
        <v>23</v>
      </c>
      <c r="K6" s="25" t="s">
        <v>26</v>
      </c>
      <c r="L6" s="25" t="s">
        <v>28</v>
      </c>
      <c r="M6" s="25">
        <v>1</v>
      </c>
      <c r="N6" s="32">
        <v>80000000</v>
      </c>
      <c r="O6" s="32">
        <f t="shared" si="8"/>
        <v>80000000</v>
      </c>
      <c r="P6" s="32">
        <f t="shared" si="1"/>
        <v>80000000</v>
      </c>
      <c r="Q6" s="32">
        <f t="shared" si="2"/>
        <v>8000000</v>
      </c>
      <c r="R6" s="32">
        <f t="shared" si="3"/>
        <v>88000000</v>
      </c>
      <c r="S6" s="25" t="str">
        <f ca="1">"(Bằng chữ: "&amp;OFFSET(BAOGIA!D12,5*A5,0)</f>
        <v>(Bằng chữ: Tám mươi tám triệu đồng Việt Nam./.)</v>
      </c>
    </row>
    <row r="7" spans="1:19" x14ac:dyDescent="0.25">
      <c r="A7" s="26">
        <v>6</v>
      </c>
      <c r="B7" s="29" t="s">
        <v>7</v>
      </c>
      <c r="C7" s="25">
        <f t="shared" si="6"/>
        <v>2222222722</v>
      </c>
      <c r="D7" s="25" t="s">
        <v>12</v>
      </c>
      <c r="E7" s="30">
        <f t="shared" si="7"/>
        <v>42741</v>
      </c>
      <c r="F7" s="25" t="s">
        <v>36</v>
      </c>
      <c r="G7" s="31" t="s">
        <v>17</v>
      </c>
      <c r="H7" s="25" t="s">
        <v>20</v>
      </c>
      <c r="I7" s="25" t="s">
        <v>2</v>
      </c>
      <c r="J7" s="25" t="s">
        <v>23</v>
      </c>
      <c r="K7" s="25" t="s">
        <v>26</v>
      </c>
      <c r="L7" s="25" t="s">
        <v>28</v>
      </c>
      <c r="M7" s="25">
        <v>100</v>
      </c>
      <c r="N7" s="32">
        <v>80000000</v>
      </c>
      <c r="O7" s="32">
        <f t="shared" si="8"/>
        <v>8000000000</v>
      </c>
      <c r="P7" s="32">
        <f t="shared" si="1"/>
        <v>8000000000</v>
      </c>
      <c r="Q7" s="32">
        <f t="shared" si="2"/>
        <v>800000000</v>
      </c>
      <c r="R7" s="32">
        <f t="shared" si="3"/>
        <v>8800000000</v>
      </c>
      <c r="S7" s="25" t="str">
        <f ca="1">"(Bằng chữ: "&amp;OFFSET(BAOGIA!D13,5*A6,0)</f>
        <v>(Bằng chữ: Tám tỷ tám trăm triệu đồng Việt Nam./.)</v>
      </c>
    </row>
    <row r="8" spans="1:19" x14ac:dyDescent="0.25">
      <c r="A8" s="26">
        <v>7</v>
      </c>
      <c r="B8" s="29" t="s">
        <v>8</v>
      </c>
      <c r="C8" s="25">
        <f t="shared" si="6"/>
        <v>2222222822</v>
      </c>
      <c r="D8" s="25" t="s">
        <v>12</v>
      </c>
      <c r="E8" s="30">
        <f t="shared" si="7"/>
        <v>42742</v>
      </c>
      <c r="F8" s="25" t="s">
        <v>37</v>
      </c>
      <c r="G8" s="31" t="s">
        <v>17</v>
      </c>
      <c r="H8" s="25" t="s">
        <v>20</v>
      </c>
      <c r="I8" s="25" t="s">
        <v>2</v>
      </c>
      <c r="J8" s="25" t="s">
        <v>23</v>
      </c>
      <c r="K8" s="25" t="s">
        <v>26</v>
      </c>
      <c r="L8" s="25" t="s">
        <v>28</v>
      </c>
      <c r="M8" s="25">
        <v>90</v>
      </c>
      <c r="N8" s="32">
        <v>80000000</v>
      </c>
      <c r="O8" s="32">
        <f t="shared" si="8"/>
        <v>7200000000</v>
      </c>
      <c r="P8" s="32">
        <f t="shared" si="1"/>
        <v>7200000000</v>
      </c>
      <c r="Q8" s="32">
        <f t="shared" si="2"/>
        <v>720000000</v>
      </c>
      <c r="R8" s="32">
        <f t="shared" si="3"/>
        <v>7920000000</v>
      </c>
      <c r="S8" s="25" t="str">
        <f ca="1">"(Bằng chữ: "&amp;OFFSET(BAOGIA!D14,5*A7,0)</f>
        <v>(Bằng chữ: Bảy tỷ chín trăm hai mươi triệu đồng Việt Nam./.)</v>
      </c>
    </row>
    <row r="9" spans="1:19" x14ac:dyDescent="0.25">
      <c r="A9" s="26">
        <v>8</v>
      </c>
      <c r="B9" s="29" t="s">
        <v>9</v>
      </c>
      <c r="C9" s="25">
        <f t="shared" si="6"/>
        <v>2222222922</v>
      </c>
      <c r="D9" s="25" t="s">
        <v>12</v>
      </c>
      <c r="E9" s="30">
        <f t="shared" si="7"/>
        <v>42743</v>
      </c>
      <c r="F9" s="25" t="s">
        <v>38</v>
      </c>
      <c r="G9" s="31" t="s">
        <v>17</v>
      </c>
      <c r="H9" s="25" t="s">
        <v>20</v>
      </c>
      <c r="I9" s="25" t="s">
        <v>2</v>
      </c>
      <c r="J9" s="25" t="s">
        <v>23</v>
      </c>
      <c r="K9" s="25" t="s">
        <v>26</v>
      </c>
      <c r="L9" s="25" t="s">
        <v>28</v>
      </c>
      <c r="M9" s="25">
        <v>1</v>
      </c>
      <c r="N9" s="32">
        <v>80000000</v>
      </c>
      <c r="O9" s="32">
        <f t="shared" si="8"/>
        <v>80000000</v>
      </c>
      <c r="P9" s="32">
        <f t="shared" si="1"/>
        <v>80000000</v>
      </c>
      <c r="Q9" s="32">
        <f t="shared" si="2"/>
        <v>8000000</v>
      </c>
      <c r="R9" s="32">
        <f t="shared" si="3"/>
        <v>88000000</v>
      </c>
      <c r="S9" s="25" t="str">
        <f ca="1">"(Bằng chữ: "&amp;OFFSET(BAOGIA!D15,5*A8,0)</f>
        <v>(Bằng chữ: Tám mươi tám triệu đồng Việt Nam./.)</v>
      </c>
    </row>
    <row r="10" spans="1:19" x14ac:dyDescent="0.25">
      <c r="A10" s="26">
        <v>9</v>
      </c>
      <c r="B10" s="29" t="s">
        <v>9</v>
      </c>
      <c r="C10" s="25">
        <f t="shared" ref="C10:C17" si="9">C9+100</f>
        <v>2222223022</v>
      </c>
      <c r="D10" s="25" t="s">
        <v>12</v>
      </c>
      <c r="E10" s="30">
        <f t="shared" ref="E10:E17" si="10">E9+1</f>
        <v>42744</v>
      </c>
      <c r="F10" s="25" t="s">
        <v>39</v>
      </c>
      <c r="G10" s="31" t="s">
        <v>17</v>
      </c>
      <c r="H10" s="25" t="s">
        <v>20</v>
      </c>
      <c r="I10" s="25" t="s">
        <v>2</v>
      </c>
      <c r="J10" s="25" t="s">
        <v>23</v>
      </c>
      <c r="K10" s="25" t="s">
        <v>26</v>
      </c>
      <c r="L10" s="25" t="s">
        <v>28</v>
      </c>
      <c r="M10" s="25">
        <v>2</v>
      </c>
      <c r="N10" s="32">
        <v>80000000</v>
      </c>
      <c r="O10" s="32">
        <f t="shared" ref="O10:O17" si="11">N10*M10</f>
        <v>160000000</v>
      </c>
      <c r="P10" s="32">
        <f t="shared" si="1"/>
        <v>160000000</v>
      </c>
      <c r="Q10" s="32">
        <f t="shared" si="2"/>
        <v>16000000</v>
      </c>
      <c r="R10" s="32">
        <f t="shared" si="3"/>
        <v>176000000</v>
      </c>
      <c r="S10" s="25" t="str">
        <f ca="1">"(Bằng chữ: "&amp;OFFSET(BAOGIA!D16,5*A9,0)</f>
        <v>(Bằng chữ: Một trăm bảy mươi sáu triệu đồng Việt Nam./.)</v>
      </c>
    </row>
    <row r="11" spans="1:19" x14ac:dyDescent="0.25">
      <c r="A11" s="26">
        <v>10</v>
      </c>
      <c r="B11" s="29" t="s">
        <v>9</v>
      </c>
      <c r="C11" s="25">
        <f t="shared" si="9"/>
        <v>2222223122</v>
      </c>
      <c r="D11" s="25" t="s">
        <v>12</v>
      </c>
      <c r="E11" s="30">
        <f t="shared" si="10"/>
        <v>42745</v>
      </c>
      <c r="F11" s="25" t="s">
        <v>40</v>
      </c>
      <c r="G11" s="31" t="s">
        <v>17</v>
      </c>
      <c r="H11" s="25" t="s">
        <v>20</v>
      </c>
      <c r="I11" s="25" t="s">
        <v>2</v>
      </c>
      <c r="J11" s="25" t="s">
        <v>23</v>
      </c>
      <c r="K11" s="25" t="s">
        <v>26</v>
      </c>
      <c r="L11" s="25" t="s">
        <v>28</v>
      </c>
      <c r="M11" s="25">
        <v>3</v>
      </c>
      <c r="N11" s="32">
        <v>80000000</v>
      </c>
      <c r="O11" s="32">
        <f t="shared" si="11"/>
        <v>240000000</v>
      </c>
      <c r="P11" s="32">
        <f t="shared" si="1"/>
        <v>240000000</v>
      </c>
      <c r="Q11" s="32">
        <f t="shared" si="2"/>
        <v>24000000</v>
      </c>
      <c r="R11" s="32">
        <f t="shared" si="3"/>
        <v>264000000</v>
      </c>
      <c r="S11" s="25" t="str">
        <f ca="1">"(Bằng chữ: "&amp;OFFSET(BAOGIA!D17,5*A10,0)</f>
        <v>(Bằng chữ: Hai trăm sáu mươi bốn triệu đồng Việt Nam./.)</v>
      </c>
    </row>
    <row r="12" spans="1:19" x14ac:dyDescent="0.25">
      <c r="A12" s="26">
        <v>11</v>
      </c>
      <c r="B12" s="29" t="s">
        <v>9</v>
      </c>
      <c r="C12" s="25">
        <f t="shared" si="9"/>
        <v>2222223222</v>
      </c>
      <c r="D12" s="25" t="s">
        <v>12</v>
      </c>
      <c r="E12" s="30">
        <f t="shared" si="10"/>
        <v>42746</v>
      </c>
      <c r="F12" s="25" t="s">
        <v>40</v>
      </c>
      <c r="G12" s="31" t="s">
        <v>17</v>
      </c>
      <c r="H12" s="25" t="s">
        <v>20</v>
      </c>
      <c r="I12" s="25" t="s">
        <v>2</v>
      </c>
      <c r="J12" s="25" t="s">
        <v>23</v>
      </c>
      <c r="K12" s="25" t="s">
        <v>26</v>
      </c>
      <c r="L12" s="25" t="s">
        <v>28</v>
      </c>
      <c r="M12" s="25">
        <v>4</v>
      </c>
      <c r="N12" s="32">
        <v>80000000</v>
      </c>
      <c r="O12" s="32">
        <f t="shared" si="11"/>
        <v>320000000</v>
      </c>
      <c r="P12" s="32">
        <f t="shared" si="1"/>
        <v>320000000</v>
      </c>
      <c r="Q12" s="32">
        <f t="shared" si="2"/>
        <v>32000000</v>
      </c>
      <c r="R12" s="32">
        <f t="shared" si="3"/>
        <v>352000000</v>
      </c>
      <c r="S12" s="25" t="str">
        <f ca="1">"(Bằng chữ: "&amp;OFFSET(BAOGIA!D18,5*A11,0)</f>
        <v>(Bằng chữ: Ba trăm năm mươi hai triệu đồng Việt Nam./.)</v>
      </c>
    </row>
    <row r="13" spans="1:19" x14ac:dyDescent="0.25">
      <c r="A13" s="26">
        <v>12</v>
      </c>
      <c r="B13" s="29" t="s">
        <v>9</v>
      </c>
      <c r="C13" s="25">
        <f t="shared" si="9"/>
        <v>2222223322</v>
      </c>
      <c r="D13" s="25" t="s">
        <v>12</v>
      </c>
      <c r="E13" s="30">
        <f t="shared" si="10"/>
        <v>42747</v>
      </c>
      <c r="F13" s="25" t="s">
        <v>40</v>
      </c>
      <c r="G13" s="31" t="s">
        <v>17</v>
      </c>
      <c r="H13" s="25" t="s">
        <v>20</v>
      </c>
      <c r="I13" s="25" t="s">
        <v>2</v>
      </c>
      <c r="J13" s="25" t="s">
        <v>23</v>
      </c>
      <c r="K13" s="25" t="s">
        <v>26</v>
      </c>
      <c r="L13" s="25" t="s">
        <v>28</v>
      </c>
      <c r="M13" s="25">
        <v>5</v>
      </c>
      <c r="N13" s="32">
        <v>80000000</v>
      </c>
      <c r="O13" s="32">
        <f t="shared" si="11"/>
        <v>400000000</v>
      </c>
      <c r="P13" s="32">
        <f t="shared" si="1"/>
        <v>400000000</v>
      </c>
      <c r="Q13" s="32">
        <f t="shared" si="2"/>
        <v>40000000</v>
      </c>
      <c r="R13" s="32">
        <f t="shared" si="3"/>
        <v>440000000</v>
      </c>
      <c r="S13" s="25" t="str">
        <f ca="1">"(Bằng chữ: "&amp;OFFSET(BAOGIA!D19,5*A12,0)</f>
        <v>(Bằng chữ: Bốn trăm bốn mươi triệu đồng Việt Nam./.)</v>
      </c>
    </row>
    <row r="14" spans="1:19" x14ac:dyDescent="0.25">
      <c r="A14" s="26">
        <v>13</v>
      </c>
      <c r="B14" s="29" t="s">
        <v>9</v>
      </c>
      <c r="C14" s="25">
        <f t="shared" si="9"/>
        <v>2222223422</v>
      </c>
      <c r="D14" s="25" t="s">
        <v>12</v>
      </c>
      <c r="E14" s="30">
        <f t="shared" si="10"/>
        <v>42748</v>
      </c>
      <c r="F14" s="25" t="s">
        <v>41</v>
      </c>
      <c r="G14" s="31" t="s">
        <v>17</v>
      </c>
      <c r="H14" s="25" t="s">
        <v>20</v>
      </c>
      <c r="I14" s="25" t="s">
        <v>2</v>
      </c>
      <c r="J14" s="25" t="s">
        <v>23</v>
      </c>
      <c r="K14" s="25" t="s">
        <v>26</v>
      </c>
      <c r="L14" s="25" t="s">
        <v>28</v>
      </c>
      <c r="M14" s="25">
        <v>6</v>
      </c>
      <c r="N14" s="32">
        <v>80000000</v>
      </c>
      <c r="O14" s="32">
        <f t="shared" si="11"/>
        <v>480000000</v>
      </c>
      <c r="P14" s="32">
        <f t="shared" si="1"/>
        <v>480000000</v>
      </c>
      <c r="Q14" s="32">
        <f t="shared" si="2"/>
        <v>48000000</v>
      </c>
      <c r="R14" s="32">
        <f t="shared" si="3"/>
        <v>528000000</v>
      </c>
      <c r="S14" s="25" t="str">
        <f ca="1">"(Bằng chữ: "&amp;OFFSET(BAOGIA!D20,5*A13,0)</f>
        <v>(Bằng chữ: Năm trăm hai mươi tám triệu đồng Việt Nam./.)</v>
      </c>
    </row>
    <row r="15" spans="1:19" x14ac:dyDescent="0.25">
      <c r="A15" s="26">
        <v>14</v>
      </c>
      <c r="B15" s="29" t="s">
        <v>9</v>
      </c>
      <c r="C15" s="25">
        <f t="shared" si="9"/>
        <v>2222223522</v>
      </c>
      <c r="D15" s="25" t="s">
        <v>12</v>
      </c>
      <c r="E15" s="30">
        <f t="shared" si="10"/>
        <v>42749</v>
      </c>
      <c r="F15" s="25" t="s">
        <v>41</v>
      </c>
      <c r="G15" s="31" t="s">
        <v>17</v>
      </c>
      <c r="H15" s="25" t="s">
        <v>20</v>
      </c>
      <c r="I15" s="25" t="s">
        <v>2</v>
      </c>
      <c r="J15" s="25" t="s">
        <v>23</v>
      </c>
      <c r="K15" s="25" t="s">
        <v>26</v>
      </c>
      <c r="L15" s="25" t="s">
        <v>28</v>
      </c>
      <c r="M15" s="25">
        <v>7</v>
      </c>
      <c r="N15" s="32">
        <v>80000000</v>
      </c>
      <c r="O15" s="32">
        <f t="shared" si="11"/>
        <v>560000000</v>
      </c>
      <c r="P15" s="32">
        <f t="shared" si="1"/>
        <v>560000000</v>
      </c>
      <c r="Q15" s="32">
        <f t="shared" si="2"/>
        <v>56000000</v>
      </c>
      <c r="R15" s="32">
        <f t="shared" si="3"/>
        <v>616000000</v>
      </c>
      <c r="S15" s="25" t="str">
        <f ca="1">"(Bằng chữ: "&amp;OFFSET(BAOGIA!D21,5*A14,0)</f>
        <v>(Bằng chữ: Sáu trăm mười sáu triệu đồng Việt Nam./.)</v>
      </c>
    </row>
    <row r="16" spans="1:19" x14ac:dyDescent="0.25">
      <c r="A16" s="26">
        <v>15</v>
      </c>
      <c r="B16" s="29" t="s">
        <v>9</v>
      </c>
      <c r="C16" s="25">
        <f t="shared" si="9"/>
        <v>2222223622</v>
      </c>
      <c r="D16" s="25" t="s">
        <v>12</v>
      </c>
      <c r="E16" s="30">
        <f t="shared" si="10"/>
        <v>42750</v>
      </c>
      <c r="F16" s="25" t="s">
        <v>42</v>
      </c>
      <c r="G16" s="31" t="s">
        <v>17</v>
      </c>
      <c r="H16" s="25" t="s">
        <v>20</v>
      </c>
      <c r="I16" s="25" t="s">
        <v>2</v>
      </c>
      <c r="J16" s="25" t="s">
        <v>23</v>
      </c>
      <c r="K16" s="25" t="s">
        <v>26</v>
      </c>
      <c r="L16" s="25" t="s">
        <v>28</v>
      </c>
      <c r="M16" s="25">
        <v>8</v>
      </c>
      <c r="N16" s="32">
        <v>80000000</v>
      </c>
      <c r="O16" s="32">
        <f t="shared" si="11"/>
        <v>640000000</v>
      </c>
      <c r="P16" s="32">
        <f t="shared" si="1"/>
        <v>640000000</v>
      </c>
      <c r="Q16" s="32">
        <f t="shared" si="2"/>
        <v>64000000</v>
      </c>
      <c r="R16" s="32">
        <f t="shared" si="3"/>
        <v>704000000</v>
      </c>
      <c r="S16" s="25" t="str">
        <f ca="1">"(Bằng chữ: "&amp;OFFSET(BAOGIA!D22,5*A15,0)</f>
        <v>(Bằng chữ: Bảy trăm lẻ bốn triệu đồng Việt Nam./.)</v>
      </c>
    </row>
    <row r="17" spans="1:19" x14ac:dyDescent="0.25">
      <c r="A17" s="26">
        <v>16</v>
      </c>
      <c r="B17" s="29" t="s">
        <v>9</v>
      </c>
      <c r="C17" s="25">
        <f t="shared" si="9"/>
        <v>2222223722</v>
      </c>
      <c r="D17" s="25" t="s">
        <v>12</v>
      </c>
      <c r="E17" s="30">
        <f t="shared" si="10"/>
        <v>42751</v>
      </c>
      <c r="F17" s="25" t="s">
        <v>43</v>
      </c>
      <c r="G17" s="31" t="s">
        <v>17</v>
      </c>
      <c r="H17" s="25" t="s">
        <v>20</v>
      </c>
      <c r="I17" s="25" t="s">
        <v>2</v>
      </c>
      <c r="J17" s="25" t="s">
        <v>23</v>
      </c>
      <c r="K17" s="25" t="s">
        <v>26</v>
      </c>
      <c r="L17" s="25" t="s">
        <v>28</v>
      </c>
      <c r="M17" s="25">
        <v>9</v>
      </c>
      <c r="N17" s="32">
        <v>80000000</v>
      </c>
      <c r="O17" s="32">
        <f t="shared" si="11"/>
        <v>720000000</v>
      </c>
      <c r="P17" s="32">
        <f t="shared" si="1"/>
        <v>720000000</v>
      </c>
      <c r="Q17" s="32">
        <f t="shared" si="2"/>
        <v>72000000</v>
      </c>
      <c r="R17" s="32">
        <f t="shared" si="3"/>
        <v>792000000</v>
      </c>
      <c r="S17" s="25" t="str">
        <f ca="1">"(Bằng chữ: "&amp;OFFSET(BAOGIA!D23,5*A16,0)</f>
        <v>(Bằng chữ: Bảy trăm chín mươi hai triệu đồng Việt Nam./.)</v>
      </c>
    </row>
    <row r="18" spans="1:19" x14ac:dyDescent="0.25">
      <c r="A18" s="26">
        <v>17</v>
      </c>
    </row>
    <row r="19" spans="1:19" x14ac:dyDescent="0.25">
      <c r="A19" s="26">
        <v>18</v>
      </c>
    </row>
    <row r="20" spans="1:19" x14ac:dyDescent="0.25">
      <c r="A20" s="26">
        <v>19</v>
      </c>
    </row>
    <row r="21" spans="1:19" x14ac:dyDescent="0.25">
      <c r="A21" s="26">
        <v>20</v>
      </c>
    </row>
    <row r="22" spans="1:19" x14ac:dyDescent="0.25">
      <c r="A22" s="26">
        <v>21</v>
      </c>
    </row>
    <row r="23" spans="1:19" x14ac:dyDescent="0.25">
      <c r="A23" s="26">
        <v>22</v>
      </c>
    </row>
    <row r="24" spans="1:19" x14ac:dyDescent="0.25">
      <c r="A24" s="26">
        <v>23</v>
      </c>
    </row>
    <row r="25" spans="1:19" x14ac:dyDescent="0.25">
      <c r="A25" s="26">
        <v>24</v>
      </c>
    </row>
    <row r="26" spans="1:19" x14ac:dyDescent="0.25">
      <c r="A26" s="26">
        <v>25</v>
      </c>
    </row>
    <row r="27" spans="1:19" x14ac:dyDescent="0.25">
      <c r="A27" s="26">
        <v>26</v>
      </c>
    </row>
    <row r="28" spans="1:19" x14ac:dyDescent="0.25">
      <c r="A28" s="26">
        <v>27</v>
      </c>
    </row>
    <row r="29" spans="1:19" x14ac:dyDescent="0.25">
      <c r="A29" s="26">
        <v>28</v>
      </c>
    </row>
    <row r="30" spans="1:19" x14ac:dyDescent="0.25">
      <c r="A30" s="26">
        <v>29</v>
      </c>
    </row>
    <row r="31" spans="1:19" x14ac:dyDescent="0.25">
      <c r="A31" s="26">
        <v>30</v>
      </c>
    </row>
    <row r="32" spans="1:19" x14ac:dyDescent="0.25">
      <c r="A32" s="26">
        <v>31</v>
      </c>
    </row>
    <row r="33" spans="1:1" x14ac:dyDescent="0.25">
      <c r="A33" s="26">
        <v>32</v>
      </c>
    </row>
    <row r="34" spans="1:1" x14ac:dyDescent="0.25">
      <c r="A34" s="26">
        <v>33</v>
      </c>
    </row>
    <row r="35" spans="1:1" x14ac:dyDescent="0.25">
      <c r="A35" s="26">
        <v>34</v>
      </c>
    </row>
    <row r="36" spans="1:1" x14ac:dyDescent="0.25">
      <c r="A36" s="26">
        <v>35</v>
      </c>
    </row>
    <row r="37" spans="1:1" x14ac:dyDescent="0.25">
      <c r="A37" s="26">
        <v>36</v>
      </c>
    </row>
    <row r="38" spans="1:1" x14ac:dyDescent="0.25">
      <c r="A38" s="26">
        <v>37</v>
      </c>
    </row>
    <row r="39" spans="1:1" x14ac:dyDescent="0.25">
      <c r="A39" s="26">
        <v>38</v>
      </c>
    </row>
    <row r="40" spans="1:1" x14ac:dyDescent="0.25">
      <c r="A40" s="26">
        <v>39</v>
      </c>
    </row>
    <row r="41" spans="1:1" x14ac:dyDescent="0.25">
      <c r="A41" s="26">
        <v>40</v>
      </c>
    </row>
    <row r="42" spans="1:1" x14ac:dyDescent="0.25">
      <c r="A42" s="26">
        <v>41</v>
      </c>
    </row>
    <row r="43" spans="1:1" x14ac:dyDescent="0.25">
      <c r="A43" s="26">
        <v>42</v>
      </c>
    </row>
    <row r="44" spans="1:1" x14ac:dyDescent="0.25">
      <c r="A44" s="26">
        <v>43</v>
      </c>
    </row>
    <row r="45" spans="1:1" x14ac:dyDescent="0.25">
      <c r="A45" s="26">
        <v>44</v>
      </c>
    </row>
    <row r="46" spans="1:1" x14ac:dyDescent="0.25">
      <c r="A46" s="26">
        <v>45</v>
      </c>
    </row>
    <row r="47" spans="1:1" x14ac:dyDescent="0.25">
      <c r="A47" s="26">
        <v>46</v>
      </c>
    </row>
    <row r="48" spans="1:1" x14ac:dyDescent="0.25">
      <c r="A48" s="26">
        <v>47</v>
      </c>
    </row>
    <row r="49" spans="1:1" x14ac:dyDescent="0.25">
      <c r="A49" s="26">
        <v>48</v>
      </c>
    </row>
    <row r="50" spans="1:1" x14ac:dyDescent="0.25">
      <c r="A50" s="26">
        <v>49</v>
      </c>
    </row>
    <row r="51" spans="1:1" x14ac:dyDescent="0.25">
      <c r="A51" s="26">
        <v>50</v>
      </c>
    </row>
    <row r="52" spans="1:1" x14ac:dyDescent="0.25">
      <c r="A52" s="26">
        <v>51</v>
      </c>
    </row>
    <row r="53" spans="1:1" x14ac:dyDescent="0.25">
      <c r="A53" s="26">
        <v>52</v>
      </c>
    </row>
    <row r="54" spans="1:1" x14ac:dyDescent="0.25">
      <c r="A54" s="26">
        <v>53</v>
      </c>
    </row>
    <row r="55" spans="1:1" x14ac:dyDescent="0.25">
      <c r="A55" s="26">
        <v>54</v>
      </c>
    </row>
    <row r="56" spans="1:1" x14ac:dyDescent="0.25">
      <c r="A56" s="26">
        <v>55</v>
      </c>
    </row>
    <row r="57" spans="1:1" x14ac:dyDescent="0.25">
      <c r="A57" s="26">
        <v>56</v>
      </c>
    </row>
    <row r="58" spans="1:1" x14ac:dyDescent="0.25">
      <c r="A58" s="26">
        <v>57</v>
      </c>
    </row>
    <row r="59" spans="1:1" x14ac:dyDescent="0.25">
      <c r="A59" s="26">
        <v>58</v>
      </c>
    </row>
    <row r="60" spans="1:1" x14ac:dyDescent="0.25">
      <c r="A60" s="26">
        <v>59</v>
      </c>
    </row>
    <row r="61" spans="1:1" x14ac:dyDescent="0.25">
      <c r="A61" s="26">
        <v>60</v>
      </c>
    </row>
    <row r="62" spans="1:1" x14ac:dyDescent="0.25">
      <c r="A62" s="26">
        <v>61</v>
      </c>
    </row>
    <row r="63" spans="1:1" x14ac:dyDescent="0.25">
      <c r="A63" s="26">
        <v>62</v>
      </c>
    </row>
    <row r="64" spans="1:1" x14ac:dyDescent="0.25">
      <c r="A64" s="26">
        <v>63</v>
      </c>
    </row>
    <row r="65" spans="1:1" x14ac:dyDescent="0.25">
      <c r="A65" s="26">
        <v>64</v>
      </c>
    </row>
    <row r="66" spans="1:1" x14ac:dyDescent="0.25">
      <c r="A66" s="26">
        <v>65</v>
      </c>
    </row>
    <row r="67" spans="1:1" x14ac:dyDescent="0.25">
      <c r="A67" s="26">
        <v>66</v>
      </c>
    </row>
    <row r="68" spans="1:1" x14ac:dyDescent="0.25">
      <c r="A68" s="26">
        <v>67</v>
      </c>
    </row>
    <row r="69" spans="1:1" x14ac:dyDescent="0.25">
      <c r="A69" s="26">
        <v>68</v>
      </c>
    </row>
    <row r="70" spans="1:1" x14ac:dyDescent="0.25">
      <c r="A70" s="26">
        <v>69</v>
      </c>
    </row>
    <row r="71" spans="1:1" x14ac:dyDescent="0.25">
      <c r="A71" s="26">
        <v>70</v>
      </c>
    </row>
    <row r="72" spans="1:1" x14ac:dyDescent="0.25">
      <c r="A72" s="26">
        <v>71</v>
      </c>
    </row>
    <row r="73" spans="1:1" x14ac:dyDescent="0.25">
      <c r="A73" s="26">
        <v>72</v>
      </c>
    </row>
    <row r="74" spans="1:1" x14ac:dyDescent="0.25">
      <c r="A74" s="26">
        <v>73</v>
      </c>
    </row>
    <row r="75" spans="1:1" x14ac:dyDescent="0.25">
      <c r="A75" s="26">
        <v>74</v>
      </c>
    </row>
    <row r="76" spans="1:1" x14ac:dyDescent="0.25">
      <c r="A76" s="26">
        <v>75</v>
      </c>
    </row>
    <row r="77" spans="1:1" x14ac:dyDescent="0.25">
      <c r="A77" s="26">
        <v>76</v>
      </c>
    </row>
    <row r="78" spans="1:1" x14ac:dyDescent="0.25">
      <c r="A78" s="26">
        <v>77</v>
      </c>
    </row>
    <row r="79" spans="1:1" x14ac:dyDescent="0.25">
      <c r="A79" s="26">
        <v>78</v>
      </c>
    </row>
    <row r="80" spans="1:1" x14ac:dyDescent="0.25">
      <c r="A80" s="26">
        <v>79</v>
      </c>
    </row>
    <row r="81" spans="1:1" x14ac:dyDescent="0.25">
      <c r="A81" s="26">
        <v>80</v>
      </c>
    </row>
    <row r="82" spans="1:1" x14ac:dyDescent="0.25">
      <c r="A82" s="26">
        <v>81</v>
      </c>
    </row>
    <row r="83" spans="1:1" x14ac:dyDescent="0.25">
      <c r="A83" s="26">
        <v>82</v>
      </c>
    </row>
    <row r="84" spans="1:1" x14ac:dyDescent="0.25">
      <c r="A84" s="26">
        <v>83</v>
      </c>
    </row>
    <row r="85" spans="1:1" x14ac:dyDescent="0.25">
      <c r="A85" s="26">
        <v>84</v>
      </c>
    </row>
    <row r="86" spans="1:1" x14ac:dyDescent="0.25">
      <c r="A86" s="26">
        <v>85</v>
      </c>
    </row>
    <row r="87" spans="1:1" x14ac:dyDescent="0.25">
      <c r="A87" s="26">
        <v>86</v>
      </c>
    </row>
    <row r="88" spans="1:1" x14ac:dyDescent="0.25">
      <c r="A88" s="26">
        <v>87</v>
      </c>
    </row>
    <row r="89" spans="1:1" x14ac:dyDescent="0.25">
      <c r="A89" s="26">
        <v>88</v>
      </c>
    </row>
    <row r="90" spans="1:1" x14ac:dyDescent="0.25">
      <c r="A90" s="26">
        <v>89</v>
      </c>
    </row>
    <row r="91" spans="1:1" x14ac:dyDescent="0.25">
      <c r="A91" s="26">
        <v>90</v>
      </c>
    </row>
    <row r="92" spans="1:1" x14ac:dyDescent="0.25">
      <c r="A92" s="26">
        <v>91</v>
      </c>
    </row>
    <row r="93" spans="1:1" x14ac:dyDescent="0.25">
      <c r="A93" s="26">
        <v>92</v>
      </c>
    </row>
    <row r="94" spans="1:1" x14ac:dyDescent="0.25">
      <c r="A94" s="26">
        <v>93</v>
      </c>
    </row>
    <row r="95" spans="1:1" x14ac:dyDescent="0.25">
      <c r="A95" s="26">
        <v>94</v>
      </c>
    </row>
    <row r="96" spans="1:1" x14ac:dyDescent="0.25">
      <c r="A96" s="26">
        <v>95</v>
      </c>
    </row>
    <row r="97" spans="1:1" x14ac:dyDescent="0.25">
      <c r="A97" s="26">
        <v>96</v>
      </c>
    </row>
    <row r="98" spans="1:1" x14ac:dyDescent="0.25">
      <c r="A98" s="26">
        <v>97</v>
      </c>
    </row>
    <row r="99" spans="1:1" x14ac:dyDescent="0.25">
      <c r="A99" s="26">
        <v>98</v>
      </c>
    </row>
    <row r="100" spans="1:1" x14ac:dyDescent="0.25">
      <c r="A100" s="26">
        <v>99</v>
      </c>
    </row>
    <row r="101" spans="1:1" x14ac:dyDescent="0.25">
      <c r="A101" s="26">
        <v>100</v>
      </c>
    </row>
    <row r="102" spans="1:1" x14ac:dyDescent="0.25">
      <c r="A102" s="26">
        <v>101</v>
      </c>
    </row>
    <row r="103" spans="1:1" x14ac:dyDescent="0.25">
      <c r="A103" s="26">
        <v>102</v>
      </c>
    </row>
    <row r="104" spans="1:1" x14ac:dyDescent="0.25">
      <c r="A104" s="26">
        <v>103</v>
      </c>
    </row>
    <row r="105" spans="1:1" x14ac:dyDescent="0.25">
      <c r="A105" s="26">
        <v>104</v>
      </c>
    </row>
    <row r="106" spans="1:1" x14ac:dyDescent="0.25">
      <c r="A106" s="26">
        <v>105</v>
      </c>
    </row>
    <row r="107" spans="1:1" x14ac:dyDescent="0.25">
      <c r="A107" s="26">
        <v>106</v>
      </c>
    </row>
    <row r="108" spans="1:1" x14ac:dyDescent="0.25">
      <c r="A108" s="26">
        <v>107</v>
      </c>
    </row>
    <row r="109" spans="1:1" x14ac:dyDescent="0.25">
      <c r="A109" s="26">
        <v>108</v>
      </c>
    </row>
    <row r="110" spans="1:1" x14ac:dyDescent="0.25">
      <c r="A110" s="26">
        <v>109</v>
      </c>
    </row>
    <row r="111" spans="1:1" x14ac:dyDescent="0.25">
      <c r="A111" s="26">
        <v>110</v>
      </c>
    </row>
    <row r="112" spans="1:1" x14ac:dyDescent="0.25">
      <c r="A112" s="26">
        <v>111</v>
      </c>
    </row>
    <row r="113" spans="1:1" x14ac:dyDescent="0.25">
      <c r="A113" s="26">
        <v>112</v>
      </c>
    </row>
    <row r="114" spans="1:1" x14ac:dyDescent="0.25">
      <c r="A114" s="26">
        <v>113</v>
      </c>
    </row>
    <row r="115" spans="1:1" x14ac:dyDescent="0.25">
      <c r="A115" s="26">
        <v>114</v>
      </c>
    </row>
    <row r="116" spans="1:1" x14ac:dyDescent="0.25">
      <c r="A116" s="26">
        <v>115</v>
      </c>
    </row>
    <row r="117" spans="1:1" x14ac:dyDescent="0.25">
      <c r="A117" s="26">
        <v>116</v>
      </c>
    </row>
    <row r="118" spans="1:1" x14ac:dyDescent="0.25">
      <c r="A118" s="26">
        <v>117</v>
      </c>
    </row>
    <row r="119" spans="1:1" x14ac:dyDescent="0.25">
      <c r="A119" s="26">
        <v>118</v>
      </c>
    </row>
    <row r="120" spans="1:1" x14ac:dyDescent="0.25">
      <c r="A120" s="26">
        <v>119</v>
      </c>
    </row>
    <row r="121" spans="1:1" x14ac:dyDescent="0.25">
      <c r="A121" s="26">
        <v>120</v>
      </c>
    </row>
    <row r="122" spans="1:1" x14ac:dyDescent="0.25">
      <c r="A122" s="26">
        <v>121</v>
      </c>
    </row>
    <row r="123" spans="1:1" x14ac:dyDescent="0.25">
      <c r="A123" s="26">
        <v>122</v>
      </c>
    </row>
    <row r="124" spans="1:1" x14ac:dyDescent="0.25">
      <c r="A124" s="26">
        <v>123</v>
      </c>
    </row>
    <row r="125" spans="1:1" x14ac:dyDescent="0.25">
      <c r="A125" s="26">
        <v>124</v>
      </c>
    </row>
    <row r="126" spans="1:1" x14ac:dyDescent="0.25">
      <c r="A126" s="26">
        <v>125</v>
      </c>
    </row>
    <row r="127" spans="1:1" x14ac:dyDescent="0.25">
      <c r="A127" s="26">
        <v>126</v>
      </c>
    </row>
    <row r="128" spans="1:1" x14ac:dyDescent="0.25">
      <c r="A128" s="26">
        <v>127</v>
      </c>
    </row>
    <row r="129" spans="1:1" x14ac:dyDescent="0.25">
      <c r="A129" s="26">
        <v>128</v>
      </c>
    </row>
    <row r="130" spans="1:1" x14ac:dyDescent="0.25">
      <c r="A130" s="26">
        <v>129</v>
      </c>
    </row>
    <row r="131" spans="1:1" x14ac:dyDescent="0.25">
      <c r="A131" s="26">
        <v>130</v>
      </c>
    </row>
    <row r="132" spans="1:1" x14ac:dyDescent="0.25">
      <c r="A132" s="26">
        <v>131</v>
      </c>
    </row>
    <row r="133" spans="1:1" x14ac:dyDescent="0.25">
      <c r="A133" s="26">
        <v>132</v>
      </c>
    </row>
    <row r="134" spans="1:1" x14ac:dyDescent="0.25">
      <c r="A134" s="26">
        <v>133</v>
      </c>
    </row>
    <row r="135" spans="1:1" x14ac:dyDescent="0.25">
      <c r="A135" s="26">
        <v>134</v>
      </c>
    </row>
    <row r="136" spans="1:1" x14ac:dyDescent="0.25">
      <c r="A136" s="26">
        <v>135</v>
      </c>
    </row>
    <row r="137" spans="1:1" x14ac:dyDescent="0.25">
      <c r="A137" s="26">
        <v>136</v>
      </c>
    </row>
    <row r="138" spans="1:1" x14ac:dyDescent="0.25">
      <c r="A138" s="26">
        <v>137</v>
      </c>
    </row>
    <row r="139" spans="1:1" x14ac:dyDescent="0.25">
      <c r="A139" s="26">
        <v>138</v>
      </c>
    </row>
    <row r="140" spans="1:1" x14ac:dyDescent="0.25">
      <c r="A140" s="26">
        <v>139</v>
      </c>
    </row>
    <row r="141" spans="1:1" x14ac:dyDescent="0.25">
      <c r="A141" s="26">
        <v>140</v>
      </c>
    </row>
    <row r="142" spans="1:1" x14ac:dyDescent="0.25">
      <c r="A142" s="26">
        <v>141</v>
      </c>
    </row>
    <row r="143" spans="1:1" x14ac:dyDescent="0.25">
      <c r="A143" s="26">
        <v>142</v>
      </c>
    </row>
    <row r="144" spans="1:1" x14ac:dyDescent="0.25">
      <c r="A144" s="26">
        <v>143</v>
      </c>
    </row>
    <row r="145" spans="1:1" x14ac:dyDescent="0.25">
      <c r="A145" s="26">
        <v>144</v>
      </c>
    </row>
    <row r="146" spans="1:1" x14ac:dyDescent="0.25">
      <c r="A146" s="26">
        <v>145</v>
      </c>
    </row>
    <row r="147" spans="1:1" x14ac:dyDescent="0.25">
      <c r="A147" s="26">
        <v>146</v>
      </c>
    </row>
    <row r="148" spans="1:1" x14ac:dyDescent="0.25">
      <c r="A148" s="26">
        <v>147</v>
      </c>
    </row>
    <row r="149" spans="1:1" x14ac:dyDescent="0.25">
      <c r="A149" s="26">
        <v>148</v>
      </c>
    </row>
    <row r="150" spans="1:1" x14ac:dyDescent="0.25">
      <c r="A150" s="26">
        <v>149</v>
      </c>
    </row>
    <row r="151" spans="1:1" x14ac:dyDescent="0.25">
      <c r="A151" s="26">
        <v>150</v>
      </c>
    </row>
    <row r="152" spans="1:1" x14ac:dyDescent="0.25">
      <c r="A152" s="26">
        <v>151</v>
      </c>
    </row>
    <row r="153" spans="1:1" x14ac:dyDescent="0.25">
      <c r="A153" s="26">
        <v>152</v>
      </c>
    </row>
    <row r="154" spans="1:1" x14ac:dyDescent="0.25">
      <c r="A154" s="26">
        <v>153</v>
      </c>
    </row>
    <row r="155" spans="1:1" x14ac:dyDescent="0.25">
      <c r="A155" s="26">
        <v>154</v>
      </c>
    </row>
    <row r="156" spans="1:1" x14ac:dyDescent="0.25">
      <c r="A156" s="26">
        <v>155</v>
      </c>
    </row>
    <row r="157" spans="1:1" x14ac:dyDescent="0.25">
      <c r="A157" s="26">
        <v>156</v>
      </c>
    </row>
    <row r="158" spans="1:1" x14ac:dyDescent="0.25">
      <c r="A158" s="26">
        <v>157</v>
      </c>
    </row>
    <row r="159" spans="1:1" x14ac:dyDescent="0.25">
      <c r="A159" s="26">
        <v>158</v>
      </c>
    </row>
    <row r="160" spans="1:1" x14ac:dyDescent="0.25">
      <c r="A160" s="26">
        <v>159</v>
      </c>
    </row>
    <row r="161" spans="1:1" x14ac:dyDescent="0.25">
      <c r="A161" s="26">
        <v>160</v>
      </c>
    </row>
    <row r="162" spans="1:1" x14ac:dyDescent="0.25">
      <c r="A162" s="26">
        <v>161</v>
      </c>
    </row>
    <row r="163" spans="1:1" x14ac:dyDescent="0.25">
      <c r="A163" s="26">
        <v>162</v>
      </c>
    </row>
    <row r="164" spans="1:1" x14ac:dyDescent="0.25">
      <c r="A164" s="26">
        <v>163</v>
      </c>
    </row>
    <row r="165" spans="1:1" x14ac:dyDescent="0.25">
      <c r="A165" s="26">
        <v>164</v>
      </c>
    </row>
    <row r="166" spans="1:1" x14ac:dyDescent="0.25">
      <c r="A166" s="26">
        <v>165</v>
      </c>
    </row>
    <row r="167" spans="1:1" x14ac:dyDescent="0.25">
      <c r="A167" s="26">
        <v>166</v>
      </c>
    </row>
    <row r="168" spans="1:1" x14ac:dyDescent="0.25">
      <c r="A168" s="26">
        <v>167</v>
      </c>
    </row>
    <row r="169" spans="1:1" x14ac:dyDescent="0.25">
      <c r="A169" s="26">
        <v>168</v>
      </c>
    </row>
    <row r="170" spans="1:1" x14ac:dyDescent="0.25">
      <c r="A170" s="26">
        <v>169</v>
      </c>
    </row>
    <row r="171" spans="1:1" x14ac:dyDescent="0.25">
      <c r="A171" s="26">
        <v>170</v>
      </c>
    </row>
    <row r="172" spans="1:1" x14ac:dyDescent="0.25">
      <c r="A172" s="26">
        <v>171</v>
      </c>
    </row>
    <row r="173" spans="1:1" x14ac:dyDescent="0.25">
      <c r="A173" s="26">
        <v>172</v>
      </c>
    </row>
    <row r="174" spans="1:1" x14ac:dyDescent="0.25">
      <c r="A174" s="26">
        <v>173</v>
      </c>
    </row>
    <row r="175" spans="1:1" x14ac:dyDescent="0.25">
      <c r="A175" s="26">
        <v>174</v>
      </c>
    </row>
    <row r="176" spans="1:1" x14ac:dyDescent="0.25">
      <c r="A176" s="26">
        <v>175</v>
      </c>
    </row>
    <row r="177" spans="1:1" x14ac:dyDescent="0.25">
      <c r="A177" s="26">
        <v>176</v>
      </c>
    </row>
    <row r="178" spans="1:1" x14ac:dyDescent="0.25">
      <c r="A178" s="26">
        <v>177</v>
      </c>
    </row>
    <row r="179" spans="1:1" x14ac:dyDescent="0.25">
      <c r="A179" s="26">
        <v>178</v>
      </c>
    </row>
    <row r="180" spans="1:1" x14ac:dyDescent="0.25">
      <c r="A180" s="26">
        <v>179</v>
      </c>
    </row>
    <row r="181" spans="1:1" x14ac:dyDescent="0.25">
      <c r="A181" s="26">
        <v>180</v>
      </c>
    </row>
    <row r="182" spans="1:1" x14ac:dyDescent="0.25">
      <c r="A182" s="26">
        <v>181</v>
      </c>
    </row>
    <row r="183" spans="1:1" x14ac:dyDescent="0.25">
      <c r="A183" s="26">
        <v>182</v>
      </c>
    </row>
    <row r="184" spans="1:1" x14ac:dyDescent="0.25">
      <c r="A184" s="26">
        <v>183</v>
      </c>
    </row>
    <row r="185" spans="1:1" x14ac:dyDescent="0.25">
      <c r="A185" s="26">
        <v>184</v>
      </c>
    </row>
    <row r="186" spans="1:1" x14ac:dyDescent="0.25">
      <c r="A186" s="26">
        <v>185</v>
      </c>
    </row>
    <row r="187" spans="1:1" x14ac:dyDescent="0.25">
      <c r="A187" s="26">
        <v>186</v>
      </c>
    </row>
    <row r="188" spans="1:1" x14ac:dyDescent="0.25">
      <c r="A188" s="26">
        <v>187</v>
      </c>
    </row>
    <row r="189" spans="1:1" x14ac:dyDescent="0.25">
      <c r="A189" s="26">
        <v>188</v>
      </c>
    </row>
    <row r="190" spans="1:1" x14ac:dyDescent="0.25">
      <c r="A190" s="26">
        <v>189</v>
      </c>
    </row>
    <row r="191" spans="1:1" x14ac:dyDescent="0.25">
      <c r="A191" s="26">
        <v>190</v>
      </c>
    </row>
    <row r="192" spans="1:1" x14ac:dyDescent="0.25">
      <c r="A192" s="26">
        <v>191</v>
      </c>
    </row>
    <row r="193" spans="1:1" x14ac:dyDescent="0.25">
      <c r="A193" s="26">
        <v>192</v>
      </c>
    </row>
    <row r="194" spans="1:1" x14ac:dyDescent="0.25">
      <c r="A194" s="26">
        <v>193</v>
      </c>
    </row>
    <row r="195" spans="1:1" x14ac:dyDescent="0.25">
      <c r="A195" s="26">
        <v>194</v>
      </c>
    </row>
    <row r="196" spans="1:1" x14ac:dyDescent="0.25">
      <c r="A196" s="26">
        <v>195</v>
      </c>
    </row>
    <row r="197" spans="1:1" x14ac:dyDescent="0.25">
      <c r="A197" s="26">
        <v>196</v>
      </c>
    </row>
    <row r="198" spans="1:1" x14ac:dyDescent="0.25">
      <c r="A198" s="26">
        <v>197</v>
      </c>
    </row>
    <row r="199" spans="1:1" x14ac:dyDescent="0.25">
      <c r="A199" s="26">
        <v>198</v>
      </c>
    </row>
    <row r="200" spans="1:1" x14ac:dyDescent="0.25">
      <c r="A200" s="26">
        <v>199</v>
      </c>
    </row>
    <row r="201" spans="1:1" x14ac:dyDescent="0.25">
      <c r="A201" s="26">
        <v>200</v>
      </c>
    </row>
    <row r="202" spans="1:1" x14ac:dyDescent="0.25">
      <c r="A202" s="26">
        <v>201</v>
      </c>
    </row>
    <row r="203" spans="1:1" x14ac:dyDescent="0.25">
      <c r="A203" s="26">
        <v>202</v>
      </c>
    </row>
    <row r="204" spans="1:1" x14ac:dyDescent="0.25">
      <c r="A204" s="26">
        <v>203</v>
      </c>
    </row>
    <row r="205" spans="1:1" x14ac:dyDescent="0.25">
      <c r="A205" s="26">
        <v>204</v>
      </c>
    </row>
    <row r="206" spans="1:1" x14ac:dyDescent="0.25">
      <c r="A206" s="26">
        <v>205</v>
      </c>
    </row>
    <row r="207" spans="1:1" x14ac:dyDescent="0.25">
      <c r="A207" s="26">
        <v>206</v>
      </c>
    </row>
    <row r="208" spans="1:1" x14ac:dyDescent="0.25">
      <c r="A208" s="26">
        <v>207</v>
      </c>
    </row>
    <row r="209" spans="1:1" x14ac:dyDescent="0.25">
      <c r="A209" s="26">
        <v>208</v>
      </c>
    </row>
    <row r="210" spans="1:1" x14ac:dyDescent="0.25">
      <c r="A210" s="26">
        <v>209</v>
      </c>
    </row>
    <row r="211" spans="1:1" x14ac:dyDescent="0.25">
      <c r="A211" s="26">
        <v>210</v>
      </c>
    </row>
    <row r="212" spans="1:1" x14ac:dyDescent="0.25">
      <c r="A212" s="26">
        <v>211</v>
      </c>
    </row>
    <row r="213" spans="1:1" x14ac:dyDescent="0.25">
      <c r="A213" s="26">
        <v>212</v>
      </c>
    </row>
    <row r="214" spans="1:1" x14ac:dyDescent="0.25">
      <c r="A214" s="26">
        <v>213</v>
      </c>
    </row>
    <row r="215" spans="1:1" x14ac:dyDescent="0.25">
      <c r="A215" s="26">
        <v>214</v>
      </c>
    </row>
    <row r="216" spans="1:1" x14ac:dyDescent="0.25">
      <c r="A216" s="26">
        <v>215</v>
      </c>
    </row>
    <row r="217" spans="1:1" x14ac:dyDescent="0.25">
      <c r="A217" s="26">
        <v>216</v>
      </c>
    </row>
    <row r="218" spans="1:1" x14ac:dyDescent="0.25">
      <c r="A218" s="26">
        <v>217</v>
      </c>
    </row>
    <row r="219" spans="1:1" x14ac:dyDescent="0.25">
      <c r="A219" s="26">
        <v>218</v>
      </c>
    </row>
    <row r="220" spans="1:1" x14ac:dyDescent="0.25">
      <c r="A220" s="26">
        <v>219</v>
      </c>
    </row>
    <row r="221" spans="1:1" x14ac:dyDescent="0.25">
      <c r="A221" s="26">
        <v>220</v>
      </c>
    </row>
    <row r="222" spans="1:1" x14ac:dyDescent="0.25">
      <c r="A222" s="26">
        <v>221</v>
      </c>
    </row>
    <row r="223" spans="1:1" x14ac:dyDescent="0.25">
      <c r="A223" s="26">
        <v>222</v>
      </c>
    </row>
    <row r="224" spans="1:1" x14ac:dyDescent="0.25">
      <c r="A224" s="26">
        <v>223</v>
      </c>
    </row>
    <row r="225" spans="1:1" x14ac:dyDescent="0.25">
      <c r="A225" s="26">
        <v>224</v>
      </c>
    </row>
    <row r="226" spans="1:1" x14ac:dyDescent="0.25">
      <c r="A226" s="26">
        <v>225</v>
      </c>
    </row>
    <row r="227" spans="1:1" x14ac:dyDescent="0.25">
      <c r="A227" s="26">
        <v>226</v>
      </c>
    </row>
    <row r="228" spans="1:1" x14ac:dyDescent="0.25">
      <c r="A228" s="26">
        <v>227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134"/>
  <sheetViews>
    <sheetView topLeftCell="A115" zoomScale="55" zoomScaleNormal="55" workbookViewId="0">
      <selection activeCell="B3" sqref="B3:B134"/>
    </sheetView>
  </sheetViews>
  <sheetFormatPr defaultColWidth="9" defaultRowHeight="28.5" x14ac:dyDescent="0.45"/>
  <cols>
    <col min="1" max="1" width="14.28515625" style="1" customWidth="1"/>
    <col min="2" max="2" width="23.5703125" style="1" customWidth="1"/>
    <col min="3" max="3" width="15.85546875" style="1" customWidth="1"/>
    <col min="4" max="4" width="52.140625" style="1" customWidth="1"/>
    <col min="5" max="16384" width="9" style="1"/>
  </cols>
  <sheetData>
    <row r="1" spans="1:18" ht="27.6" customHeight="1" x14ac:dyDescent="0.45"/>
    <row r="2" spans="1:18" x14ac:dyDescent="0.45">
      <c r="A2" s="1" t="s">
        <v>34</v>
      </c>
      <c r="B2" s="1" t="s">
        <v>33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45">
      <c r="A3" s="1">
        <v>1</v>
      </c>
      <c r="B3" s="3">
        <f>VLOOKUP(A3,Sheet1!A:R,18,0)</f>
        <v>80784000</v>
      </c>
      <c r="C3" s="4"/>
      <c r="D3" s="5" t="str">
        <f>RIGHT("000000000000"&amp;ROUND(B3,0),12)</f>
        <v>000080784000</v>
      </c>
      <c r="E3" s="6">
        <v>1</v>
      </c>
      <c r="F3" s="6">
        <v>2</v>
      </c>
      <c r="G3" s="6">
        <v>3</v>
      </c>
      <c r="H3" s="7">
        <v>4</v>
      </c>
      <c r="I3" s="7">
        <v>5</v>
      </c>
      <c r="J3" s="7">
        <v>6</v>
      </c>
      <c r="K3" s="8">
        <v>7</v>
      </c>
      <c r="L3" s="8">
        <v>8</v>
      </c>
      <c r="M3" s="8">
        <v>9</v>
      </c>
      <c r="N3" s="9">
        <v>10</v>
      </c>
      <c r="O3" s="9">
        <v>11</v>
      </c>
      <c r="P3" s="9">
        <v>12</v>
      </c>
      <c r="Q3" s="2"/>
      <c r="R3" s="2"/>
    </row>
    <row r="4" spans="1:18" x14ac:dyDescent="0.45">
      <c r="B4" s="3" t="e">
        <f>VLOOKUP(A4,Sheet1!A:R,18,0)</f>
        <v>#N/A</v>
      </c>
      <c r="C4" s="2"/>
      <c r="D4" s="10"/>
      <c r="E4" s="11">
        <f>VALUE(MID(D3,E3,1))</f>
        <v>0</v>
      </c>
      <c r="F4" s="11">
        <f>VALUE(MID(D3,F3,1))</f>
        <v>0</v>
      </c>
      <c r="G4" s="11">
        <f>VALUE(MID(D3,G3,1))</f>
        <v>0</v>
      </c>
      <c r="H4" s="12">
        <f>VALUE(MID(D3,H3,1))</f>
        <v>0</v>
      </c>
      <c r="I4" s="12">
        <f>VALUE(MID(D3,I3,1))</f>
        <v>8</v>
      </c>
      <c r="J4" s="12">
        <f>VALUE(MID(D3,J3,1))</f>
        <v>0</v>
      </c>
      <c r="K4" s="13">
        <f>VALUE(MID(D3,K3,1))</f>
        <v>7</v>
      </c>
      <c r="L4" s="13">
        <f>VALUE(MID(D3,L3,1))</f>
        <v>8</v>
      </c>
      <c r="M4" s="13">
        <f>VALUE(MID(D3,M3,1))</f>
        <v>4</v>
      </c>
      <c r="N4" s="14">
        <f>VALUE(MID(D3,N3,1))</f>
        <v>0</v>
      </c>
      <c r="O4" s="14">
        <f>VALUE(MID(D3,O3,1))</f>
        <v>0</v>
      </c>
      <c r="P4" s="14">
        <f>VALUE(MID(D3,P3,1))</f>
        <v>0</v>
      </c>
      <c r="Q4" s="2"/>
      <c r="R4" s="2"/>
    </row>
    <row r="5" spans="1:18" ht="16.5" customHeight="1" x14ac:dyDescent="0.45">
      <c r="B5" s="3" t="e">
        <f>VLOOKUP(A5,Sheet1!A:R,18,0)</f>
        <v>#N/A</v>
      </c>
      <c r="C5" s="2"/>
      <c r="D5" s="10"/>
      <c r="E5" s="11">
        <f>SUM(E4:E4)</f>
        <v>0</v>
      </c>
      <c r="F5" s="11">
        <f>SUM(E4:F4)</f>
        <v>0</v>
      </c>
      <c r="G5" s="11">
        <f>SUM(E4:G4)</f>
        <v>0</v>
      </c>
      <c r="H5" s="12">
        <f>SUM(H4:H4)</f>
        <v>0</v>
      </c>
      <c r="I5" s="12">
        <f>SUM(H4:I4)</f>
        <v>8</v>
      </c>
      <c r="J5" s="12">
        <f>SUM(H4:J4)</f>
        <v>8</v>
      </c>
      <c r="K5" s="13">
        <f>SUM(K4:K4)</f>
        <v>7</v>
      </c>
      <c r="L5" s="13">
        <f>SUM(K4:L4)</f>
        <v>15</v>
      </c>
      <c r="M5" s="13">
        <f>SUM(K4:M4)</f>
        <v>19</v>
      </c>
      <c r="N5" s="14">
        <f>SUM(N4:N4)</f>
        <v>0</v>
      </c>
      <c r="O5" s="14">
        <f>SUM(N4:O4)</f>
        <v>0</v>
      </c>
      <c r="P5" s="14">
        <f>SUM(N4:P4)</f>
        <v>0</v>
      </c>
      <c r="Q5" s="2"/>
      <c r="R5" s="2"/>
    </row>
    <row r="6" spans="1:18" x14ac:dyDescent="0.45">
      <c r="B6" s="3" t="e">
        <f>VLOOKUP(A6,Sheet1!A:R,18,0)</f>
        <v>#N/A</v>
      </c>
      <c r="C6" s="2"/>
      <c r="D6" s="10"/>
      <c r="E6" s="15" t="str">
        <f>IF(E4=0,"",CHOOSE(E4,"một","hai","ba","bốn","năm","sáu","bảy","tám","chín"))</f>
        <v/>
      </c>
      <c r="F6" s="15" t="str">
        <f>IF(F4=0,IF(AND(E4&lt;&gt;0,G4&lt;&gt;0),"lẻ",""),CHOOSE(F4,"mười","hai","ba","bốn","năm","sáu","bảy","tám","chín"))</f>
        <v/>
      </c>
      <c r="G6" s="15" t="str">
        <f>IF(G4=0,"",CHOOSE(G4,IF(F4&gt;1,"mốt","một"),"hai","ba","bốn",IF(F4=0,"năm","lăm"),"sáu","bảy","tám","chín"))</f>
        <v/>
      </c>
      <c r="H6" s="16" t="str">
        <f>IF(H4=0,"",CHOOSE(H4,"một","hai","ba","bốn","năm","sáu","bảy","tám","chín"))</f>
        <v/>
      </c>
      <c r="I6" s="16" t="str">
        <f>IF(I4=0,IF(AND(H4&lt;&gt;0,J4&lt;&gt;0),"lẻ",""),CHOOSE(I4,"mười","hai","ba","bốn","năm","sáu","bảy","tám","chín"))</f>
        <v>tám</v>
      </c>
      <c r="J6" s="16" t="str">
        <f>IF(J4=0,"",CHOOSE(J4,IF(I4&gt;1,"mốt","một"),"hai","ba","bốn",IF(I4=0,"năm","lăm"),"sáu","bảy","tám","chín"))</f>
        <v/>
      </c>
      <c r="K6" s="17" t="str">
        <f>IF(K4=0,"",CHOOSE(K4,"một","hai","ba","bốn","năm","sáu","bảy","tám","chín"))</f>
        <v>bảy</v>
      </c>
      <c r="L6" s="17" t="str">
        <f>IF(L4=0,IF(AND(K4&lt;&gt;0,M4&lt;&gt;0),"lẻ",""),CHOOSE(L4,"mười","hai","ba","bốn","năm","sáu","bảy","tám","chín"))</f>
        <v>tám</v>
      </c>
      <c r="M6" s="17" t="str">
        <f>IF(M4=0,"",CHOOSE(M4,IF(L4&gt;1,"mốt","một"),"hai","ba","bốn",IF(L4=0,"năm","lăm"),"sáu","bảy","tám","chín"))</f>
        <v>bốn</v>
      </c>
      <c r="N6" s="18" t="str">
        <f>IF(N4=0,"",CHOOSE(N4,"một","hai","ba","bốn","năm","sáu","bảy","tám","chín"))</f>
        <v/>
      </c>
      <c r="O6" s="18" t="str">
        <f>IF(O4=0,IF(AND(N4&lt;&gt;0,P4&lt;&gt;0),"lẻ",""),CHOOSE(O4,"mười","hai","ba","bốn","năm","sáu","bảy","tám","chín"))</f>
        <v/>
      </c>
      <c r="P6" s="18" t="str">
        <f>IF(P4=0,"",CHOOSE(P4,IF(O4&gt;1,"mốt","một"),"hai","ba","bốn",IF(O4=0,"năm","lăm"),"sáu","bảy","tám","chín"))</f>
        <v/>
      </c>
      <c r="Q6" s="2"/>
      <c r="R6" s="2"/>
    </row>
    <row r="7" spans="1:18" x14ac:dyDescent="0.45">
      <c r="B7" s="3" t="e">
        <f>VLOOKUP(A7,Sheet1!A:R,18,0)</f>
        <v>#N/A</v>
      </c>
      <c r="C7" s="2"/>
      <c r="D7" s="10"/>
      <c r="E7" s="19" t="str">
        <f>IF(E4=0,"","trăm")</f>
        <v/>
      </c>
      <c r="F7" s="19" t="str">
        <f>IF(F4=0,"",IF(F4=1,"","mươi"))</f>
        <v/>
      </c>
      <c r="G7" s="19" t="str">
        <f>IF(AND(G4=0,G5=0),"","tỷ")</f>
        <v/>
      </c>
      <c r="H7" s="20" t="str">
        <f>IF(H4=0,"","trăm")</f>
        <v/>
      </c>
      <c r="I7" s="20" t="str">
        <f>IF(I4=0,"",IF(I4=1,"","mươi"))</f>
        <v>mươi</v>
      </c>
      <c r="J7" s="20" t="str">
        <f>IF(AND(J4=0,J5=0),"","triệu")</f>
        <v>triệu</v>
      </c>
      <c r="K7" s="21" t="str">
        <f>IF(K4=0,"","trăm")</f>
        <v>trăm</v>
      </c>
      <c r="L7" s="21" t="str">
        <f>IF(L4=0,"",IF(L4=1,"","mươi"))</f>
        <v>mươi</v>
      </c>
      <c r="M7" s="21" t="str">
        <f>IF(AND(M4=0,M5=0),"","ngàn")</f>
        <v>ngàn</v>
      </c>
      <c r="N7" s="22" t="str">
        <f>IF(N4=0,"","trăm")</f>
        <v/>
      </c>
      <c r="O7" s="22" t="str">
        <f>IF(O4=0,"",IF(O4=1,"","mươi"))</f>
        <v/>
      </c>
      <c r="P7" s="22" t="s">
        <v>32</v>
      </c>
      <c r="Q7" s="2"/>
      <c r="R7" s="2"/>
    </row>
    <row r="8" spans="1:18" x14ac:dyDescent="0.45">
      <c r="B8" s="3" t="e">
        <f>VLOOKUP(A8,Sheet1!A:R,18,0)</f>
        <v>#N/A</v>
      </c>
      <c r="C8" s="2"/>
      <c r="D8" s="23" t="str">
        <f>UPPER(LEFT(TRIM(E6&amp;" "&amp;E7&amp;" "&amp;F6&amp;" "&amp;F7&amp;" "&amp;G6&amp;" "&amp;G7&amp;" "&amp;H6&amp;" "&amp;H7&amp;" "&amp;I6&amp;" "&amp;I7&amp;" "&amp;J6&amp;" "&amp;J7&amp;" "&amp;K6&amp;" "&amp;K7&amp;" "&amp;L6&amp;" "&amp;L7&amp;" "&amp;M6&amp;" "&amp;M7&amp;" "&amp;N6&amp;" "&amp;N7&amp;" "&amp;O6&amp;" "&amp;O7&amp;" "&amp;P6&amp;" "&amp;P7),1))&amp;RIGHT(TRIM(E6&amp;" "&amp;E7&amp;" "&amp;F6&amp;" "&amp;F7&amp;" "&amp;G6&amp;" "&amp;G7&amp;" "&amp;H6&amp;" "&amp;H7&amp;" "&amp;I6&amp;" "&amp;I7&amp;" "&amp;J6&amp;" "&amp;J7&amp;" "&amp;K6&amp;" "&amp;K7&amp;" "&amp;L6&amp;" "&amp;L7&amp;" "&amp;M6&amp;" "&amp;M7&amp;" "&amp;N6&amp;" "&amp;N7&amp;" "&amp;O6&amp;" "&amp;O7&amp;" "&amp;P6&amp;" "&amp;P7),LEN(TRIM(E6&amp;" "&amp;E7&amp;" "&amp;F6&amp;" "&amp;F7&amp;" "&amp;G6&amp;" "&amp;G7&amp;" "&amp;H6&amp;" "&amp;H7&amp;" "&amp;I6&amp;" "&amp;I7&amp;" "&amp;J6&amp;" "&amp;J7&amp;" "&amp;K6&amp;" "&amp;K7&amp;" "&amp;L6&amp;" "&amp;L7&amp;" "&amp;M6&amp;" "&amp;M7&amp;" "&amp;N6&amp;" "&amp;N7&amp;" "&amp;O6&amp;" "&amp;O7&amp;" "&amp;P6&amp;" "&amp;P7))-1)</f>
        <v>Tám mươi triệu bảy trăm tám mươi bốn ngàn đồng Việt Nam./.)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"/>
      <c r="R8" s="2"/>
    </row>
    <row r="9" spans="1:18" x14ac:dyDescent="0.45">
      <c r="A9" s="1">
        <v>2</v>
      </c>
      <c r="B9" s="3">
        <f>VLOOKUP(A9,Sheet1!A:R,18,0)</f>
        <v>99000000</v>
      </c>
      <c r="C9" s="4"/>
      <c r="D9" s="5" t="str">
        <f>RIGHT("000000000000"&amp;ROUND(B9,0),12)</f>
        <v>000099000000</v>
      </c>
      <c r="E9" s="6">
        <v>1</v>
      </c>
      <c r="F9" s="6">
        <v>2</v>
      </c>
      <c r="G9" s="6">
        <v>3</v>
      </c>
      <c r="H9" s="7">
        <v>4</v>
      </c>
      <c r="I9" s="7">
        <v>5</v>
      </c>
      <c r="J9" s="7">
        <v>6</v>
      </c>
      <c r="K9" s="8">
        <v>7</v>
      </c>
      <c r="L9" s="8">
        <v>8</v>
      </c>
      <c r="M9" s="8">
        <v>9</v>
      </c>
      <c r="N9" s="9">
        <v>10</v>
      </c>
      <c r="O9" s="9">
        <v>11</v>
      </c>
      <c r="P9" s="9">
        <v>12</v>
      </c>
    </row>
    <row r="10" spans="1:18" x14ac:dyDescent="0.45">
      <c r="B10" s="3" t="e">
        <f>VLOOKUP(A10,Sheet1!A:R,18,0)</f>
        <v>#N/A</v>
      </c>
      <c r="C10" s="2"/>
      <c r="D10" s="10"/>
      <c r="E10" s="11">
        <f>VALUE(MID(D9,E9,1))</f>
        <v>0</v>
      </c>
      <c r="F10" s="11">
        <f>VALUE(MID(D9,F9,1))</f>
        <v>0</v>
      </c>
      <c r="G10" s="11">
        <f>VALUE(MID(D9,G9,1))</f>
        <v>0</v>
      </c>
      <c r="H10" s="12">
        <f>VALUE(MID(D9,H9,1))</f>
        <v>0</v>
      </c>
      <c r="I10" s="12">
        <f>VALUE(MID(D9,I9,1))</f>
        <v>9</v>
      </c>
      <c r="J10" s="12">
        <f>VALUE(MID(D9,J9,1))</f>
        <v>9</v>
      </c>
      <c r="K10" s="13">
        <f>VALUE(MID(D9,K9,1))</f>
        <v>0</v>
      </c>
      <c r="L10" s="13">
        <f>VALUE(MID(D9,L9,1))</f>
        <v>0</v>
      </c>
      <c r="M10" s="13">
        <f>VALUE(MID(D9,M9,1))</f>
        <v>0</v>
      </c>
      <c r="N10" s="14">
        <f>VALUE(MID(D9,N9,1))</f>
        <v>0</v>
      </c>
      <c r="O10" s="14">
        <f>VALUE(MID(D9,O9,1))</f>
        <v>0</v>
      </c>
      <c r="P10" s="14">
        <f>VALUE(MID(D9,P9,1))</f>
        <v>0</v>
      </c>
    </row>
    <row r="11" spans="1:18" x14ac:dyDescent="0.45">
      <c r="B11" s="3" t="e">
        <f>VLOOKUP(A11,Sheet1!A:R,18,0)</f>
        <v>#N/A</v>
      </c>
      <c r="C11" s="2"/>
      <c r="D11" s="10"/>
      <c r="E11" s="11">
        <f>SUM(E10:E10)</f>
        <v>0</v>
      </c>
      <c r="F11" s="11">
        <f>SUM(E10:F10)</f>
        <v>0</v>
      </c>
      <c r="G11" s="11">
        <f>SUM(E10:G10)</f>
        <v>0</v>
      </c>
      <c r="H11" s="12">
        <f>SUM(H10:H10)</f>
        <v>0</v>
      </c>
      <c r="I11" s="12">
        <f>SUM(H10:I10)</f>
        <v>9</v>
      </c>
      <c r="J11" s="12">
        <f>SUM(H10:J10)</f>
        <v>18</v>
      </c>
      <c r="K11" s="13">
        <f>SUM(K10:K10)</f>
        <v>0</v>
      </c>
      <c r="L11" s="13">
        <f>SUM(K10:L10)</f>
        <v>0</v>
      </c>
      <c r="M11" s="13">
        <f>SUM(K10:M10)</f>
        <v>0</v>
      </c>
      <c r="N11" s="14">
        <f>SUM(N10:N10)</f>
        <v>0</v>
      </c>
      <c r="O11" s="14">
        <f>SUM(N10:O10)</f>
        <v>0</v>
      </c>
      <c r="P11" s="14">
        <f>SUM(N10:P10)</f>
        <v>0</v>
      </c>
    </row>
    <row r="12" spans="1:18" x14ac:dyDescent="0.45">
      <c r="B12" s="3" t="e">
        <f>VLOOKUP(A12,Sheet1!A:R,18,0)</f>
        <v>#N/A</v>
      </c>
      <c r="C12" s="2"/>
      <c r="D12" s="10"/>
      <c r="E12" s="15" t="str">
        <f>IF(E10=0,"",CHOOSE(E10,"một","hai","ba","bốn","năm","sáu","bảy","tám","chín"))</f>
        <v/>
      </c>
      <c r="F12" s="15" t="str">
        <f>IF(F10=0,IF(AND(E10&lt;&gt;0,G10&lt;&gt;0),"lẻ",""),CHOOSE(F10,"mười","hai","ba","bốn","năm","sáu","bảy","tám","chín"))</f>
        <v/>
      </c>
      <c r="G12" s="15" t="str">
        <f>IF(G10=0,"",CHOOSE(G10,IF(F10&gt;1,"mốt","một"),"hai","ba","bốn",IF(F10=0,"năm","lăm"),"sáu","bảy","tám","chín"))</f>
        <v/>
      </c>
      <c r="H12" s="16" t="str">
        <f>IF(H10=0,"",CHOOSE(H10,"một","hai","ba","bốn","năm","sáu","bảy","tám","chín"))</f>
        <v/>
      </c>
      <c r="I12" s="16" t="str">
        <f>IF(I10=0,IF(AND(H10&lt;&gt;0,J10&lt;&gt;0),"lẻ",""),CHOOSE(I10,"mười","hai","ba","bốn","năm","sáu","bảy","tám","chín"))</f>
        <v>chín</v>
      </c>
      <c r="J12" s="16" t="str">
        <f>IF(J10=0,"",CHOOSE(J10,IF(I10&gt;1,"mốt","một"),"hai","ba","bốn",IF(I10=0,"năm","lăm"),"sáu","bảy","tám","chín"))</f>
        <v>chín</v>
      </c>
      <c r="K12" s="17" t="str">
        <f>IF(K10=0,"",CHOOSE(K10,"một","hai","ba","bốn","năm","sáu","bảy","tám","chín"))</f>
        <v/>
      </c>
      <c r="L12" s="17" t="str">
        <f>IF(L10=0,IF(AND(K10&lt;&gt;0,M10&lt;&gt;0),"lẻ",""),CHOOSE(L10,"mười","hai","ba","bốn","năm","sáu","bảy","tám","chín"))</f>
        <v/>
      </c>
      <c r="M12" s="17" t="str">
        <f>IF(M10=0,"",CHOOSE(M10,IF(L10&gt;1,"mốt","một"),"hai","ba","bốn",IF(L10=0,"năm","lăm"),"sáu","bảy","tám","chín"))</f>
        <v/>
      </c>
      <c r="N12" s="18" t="str">
        <f>IF(N10=0,"",CHOOSE(N10,"một","hai","ba","bốn","năm","sáu","bảy","tám","chín"))</f>
        <v/>
      </c>
      <c r="O12" s="18" t="str">
        <f>IF(O10=0,IF(AND(N10&lt;&gt;0,P10&lt;&gt;0),"lẻ",""),CHOOSE(O10,"mười","hai","ba","bốn","năm","sáu","bảy","tám","chín"))</f>
        <v/>
      </c>
      <c r="P12" s="18" t="str">
        <f>IF(P10=0,"",CHOOSE(P10,IF(O10&gt;1,"mốt","một"),"hai","ba","bốn",IF(O10=0,"năm","lăm"),"sáu","bảy","tám","chín"))</f>
        <v/>
      </c>
    </row>
    <row r="13" spans="1:18" x14ac:dyDescent="0.45">
      <c r="B13" s="3" t="e">
        <f>VLOOKUP(A13,Sheet1!A:R,18,0)</f>
        <v>#N/A</v>
      </c>
      <c r="C13" s="2"/>
      <c r="D13" s="10"/>
      <c r="E13" s="19" t="str">
        <f>IF(E10=0,"","trăm")</f>
        <v/>
      </c>
      <c r="F13" s="19" t="str">
        <f>IF(F10=0,"",IF(F10=1,"","mươi"))</f>
        <v/>
      </c>
      <c r="G13" s="19" t="str">
        <f>IF(AND(G10=0,G11=0),"","tỷ")</f>
        <v/>
      </c>
      <c r="H13" s="20" t="str">
        <f>IF(H10=0,"","trăm")</f>
        <v/>
      </c>
      <c r="I13" s="20" t="str">
        <f>IF(I10=0,"",IF(I10=1,"","mươi"))</f>
        <v>mươi</v>
      </c>
      <c r="J13" s="20" t="str">
        <f>IF(AND(J10=0,J11=0),"","triệu")</f>
        <v>triệu</v>
      </c>
      <c r="K13" s="21" t="str">
        <f>IF(K10=0,"","trăm")</f>
        <v/>
      </c>
      <c r="L13" s="21" t="str">
        <f>IF(L10=0,"",IF(L10=1,"","mươi"))</f>
        <v/>
      </c>
      <c r="M13" s="21" t="str">
        <f>IF(AND(M10=0,M11=0),"","ngàn")</f>
        <v/>
      </c>
      <c r="N13" s="22" t="str">
        <f>IF(N10=0,"","trăm")</f>
        <v/>
      </c>
      <c r="O13" s="22" t="str">
        <f>IF(O10=0,"",IF(O10=1,"","mươi"))</f>
        <v/>
      </c>
      <c r="P13" s="22" t="s">
        <v>32</v>
      </c>
    </row>
    <row r="14" spans="1:18" x14ac:dyDescent="0.45">
      <c r="B14" s="3" t="e">
        <f>VLOOKUP(A14,Sheet1!A:R,18,0)</f>
        <v>#N/A</v>
      </c>
      <c r="C14" s="2"/>
      <c r="D14" s="23" t="str">
        <f>UPPER(LEFT(TRIM(E12&amp;" "&amp;E13&amp;" "&amp;F12&amp;" "&amp;F13&amp;" "&amp;G12&amp;" "&amp;G13&amp;" "&amp;H12&amp;" "&amp;H13&amp;" "&amp;I12&amp;" "&amp;I13&amp;" "&amp;J12&amp;" "&amp;J13&amp;" "&amp;K12&amp;" "&amp;K13&amp;" "&amp;L12&amp;" "&amp;L13&amp;" "&amp;M12&amp;" "&amp;M13&amp;" "&amp;N12&amp;" "&amp;N13&amp;" "&amp;O12&amp;" "&amp;O13&amp;" "&amp;P12&amp;" "&amp;P13),1))&amp;RIGHT(TRIM(E12&amp;" "&amp;E13&amp;" "&amp;F12&amp;" "&amp;F13&amp;" "&amp;G12&amp;" "&amp;G13&amp;" "&amp;H12&amp;" "&amp;H13&amp;" "&amp;I12&amp;" "&amp;I13&amp;" "&amp;J12&amp;" "&amp;J13&amp;" "&amp;K12&amp;" "&amp;K13&amp;" "&amp;L12&amp;" "&amp;L13&amp;" "&amp;M12&amp;" "&amp;M13&amp;" "&amp;N12&amp;" "&amp;N13&amp;" "&amp;O12&amp;" "&amp;O13&amp;" "&amp;P12&amp;" "&amp;P13),LEN(TRIM(E12&amp;" "&amp;E13&amp;" "&amp;F12&amp;" "&amp;F13&amp;" "&amp;G12&amp;" "&amp;G13&amp;" "&amp;H12&amp;" "&amp;H13&amp;" "&amp;I12&amp;" "&amp;I13&amp;" "&amp;J12&amp;" "&amp;J13&amp;" "&amp;K12&amp;" "&amp;K13&amp;" "&amp;L12&amp;" "&amp;L13&amp;" "&amp;M12&amp;" "&amp;M13&amp;" "&amp;N12&amp;" "&amp;N13&amp;" "&amp;O12&amp;" "&amp;O13&amp;" "&amp;P12&amp;" "&amp;P13))-1)</f>
        <v>Chín mươi chín triệu đồng Việt Nam./.)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</row>
    <row r="15" spans="1:18" x14ac:dyDescent="0.45">
      <c r="A15" s="1">
        <f>A9+1</f>
        <v>3</v>
      </c>
      <c r="B15" s="3">
        <f>VLOOKUP(A15,Sheet1!A:R,18,0)</f>
        <v>440000000</v>
      </c>
      <c r="C15" s="4"/>
      <c r="D15" s="5" t="str">
        <f>RIGHT("000000000000"&amp;ROUND(B15,0),12)</f>
        <v>000440000000</v>
      </c>
      <c r="E15" s="6">
        <v>1</v>
      </c>
      <c r="F15" s="6">
        <v>2</v>
      </c>
      <c r="G15" s="6">
        <v>3</v>
      </c>
      <c r="H15" s="7">
        <v>4</v>
      </c>
      <c r="I15" s="7">
        <v>5</v>
      </c>
      <c r="J15" s="7">
        <v>6</v>
      </c>
      <c r="K15" s="8">
        <v>7</v>
      </c>
      <c r="L15" s="8">
        <v>8</v>
      </c>
      <c r="M15" s="8">
        <v>9</v>
      </c>
      <c r="N15" s="9">
        <v>10</v>
      </c>
      <c r="O15" s="9">
        <v>11</v>
      </c>
      <c r="P15" s="9">
        <v>12</v>
      </c>
    </row>
    <row r="16" spans="1:18" x14ac:dyDescent="0.45">
      <c r="B16" s="3" t="e">
        <f>VLOOKUP(A16,Sheet1!A:R,18,0)</f>
        <v>#N/A</v>
      </c>
      <c r="C16" s="2"/>
      <c r="D16" s="10"/>
      <c r="E16" s="11">
        <f>VALUE(MID(D15,E15,1))</f>
        <v>0</v>
      </c>
      <c r="F16" s="11">
        <f>VALUE(MID(D15,F15,1))</f>
        <v>0</v>
      </c>
      <c r="G16" s="11">
        <f>VALUE(MID(D15,G15,1))</f>
        <v>0</v>
      </c>
      <c r="H16" s="12">
        <f>VALUE(MID(D15,H15,1))</f>
        <v>4</v>
      </c>
      <c r="I16" s="12">
        <f>VALUE(MID(D15,I15,1))</f>
        <v>4</v>
      </c>
      <c r="J16" s="12">
        <f>VALUE(MID(D15,J15,1))</f>
        <v>0</v>
      </c>
      <c r="K16" s="13">
        <f>VALUE(MID(D15,K15,1))</f>
        <v>0</v>
      </c>
      <c r="L16" s="13">
        <f>VALUE(MID(D15,L15,1))</f>
        <v>0</v>
      </c>
      <c r="M16" s="13">
        <f>VALUE(MID(D15,M15,1))</f>
        <v>0</v>
      </c>
      <c r="N16" s="14">
        <f>VALUE(MID(D15,N15,1))</f>
        <v>0</v>
      </c>
      <c r="O16" s="14">
        <f>VALUE(MID(D15,O15,1))</f>
        <v>0</v>
      </c>
      <c r="P16" s="14">
        <f>VALUE(MID(D15,P15,1))</f>
        <v>0</v>
      </c>
    </row>
    <row r="17" spans="1:16" x14ac:dyDescent="0.45">
      <c r="B17" s="3" t="e">
        <f>VLOOKUP(A17,Sheet1!A:R,18,0)</f>
        <v>#N/A</v>
      </c>
      <c r="C17" s="2"/>
      <c r="D17" s="10"/>
      <c r="E17" s="11">
        <f>SUM(E16:E16)</f>
        <v>0</v>
      </c>
      <c r="F17" s="11">
        <f>SUM(E16:F16)</f>
        <v>0</v>
      </c>
      <c r="G17" s="11">
        <f>SUM(E16:G16)</f>
        <v>0</v>
      </c>
      <c r="H17" s="12">
        <f>SUM(H16:H16)</f>
        <v>4</v>
      </c>
      <c r="I17" s="12">
        <f>SUM(H16:I16)</f>
        <v>8</v>
      </c>
      <c r="J17" s="12">
        <f>SUM(H16:J16)</f>
        <v>8</v>
      </c>
      <c r="K17" s="13">
        <f>SUM(K16:K16)</f>
        <v>0</v>
      </c>
      <c r="L17" s="13">
        <f>SUM(K16:L16)</f>
        <v>0</v>
      </c>
      <c r="M17" s="13">
        <f>SUM(K16:M16)</f>
        <v>0</v>
      </c>
      <c r="N17" s="14">
        <f>SUM(N16:N16)</f>
        <v>0</v>
      </c>
      <c r="O17" s="14">
        <f>SUM(N16:O16)</f>
        <v>0</v>
      </c>
      <c r="P17" s="14">
        <f>SUM(N16:P16)</f>
        <v>0</v>
      </c>
    </row>
    <row r="18" spans="1:16" x14ac:dyDescent="0.45">
      <c r="B18" s="3" t="e">
        <f>VLOOKUP(A18,Sheet1!A:R,18,0)</f>
        <v>#N/A</v>
      </c>
      <c r="C18" s="2"/>
      <c r="D18" s="10"/>
      <c r="E18" s="15" t="str">
        <f>IF(E16=0,"",CHOOSE(E16,"một","hai","ba","bốn","năm","sáu","bảy","tám","chín"))</f>
        <v/>
      </c>
      <c r="F18" s="15" t="str">
        <f>IF(F16=0,IF(AND(E16&lt;&gt;0,G16&lt;&gt;0),"lẻ",""),CHOOSE(F16,"mười","hai","ba","bốn","năm","sáu","bảy","tám","chín"))</f>
        <v/>
      </c>
      <c r="G18" s="15" t="str">
        <f>IF(G16=0,"",CHOOSE(G16,IF(F16&gt;1,"mốt","một"),"hai","ba","bốn",IF(F16=0,"năm","lăm"),"sáu","bảy","tám","chín"))</f>
        <v/>
      </c>
      <c r="H18" s="16" t="str">
        <f>IF(H16=0,"",CHOOSE(H16,"một","hai","ba","bốn","năm","sáu","bảy","tám","chín"))</f>
        <v>bốn</v>
      </c>
      <c r="I18" s="16" t="str">
        <f>IF(I16=0,IF(AND(H16&lt;&gt;0,J16&lt;&gt;0),"lẻ",""),CHOOSE(I16,"mười","hai","ba","bốn","năm","sáu","bảy","tám","chín"))</f>
        <v>bốn</v>
      </c>
      <c r="J18" s="16" t="str">
        <f>IF(J16=0,"",CHOOSE(J16,IF(I16&gt;1,"mốt","một"),"hai","ba","bốn",IF(I16=0,"năm","lăm"),"sáu","bảy","tám","chín"))</f>
        <v/>
      </c>
      <c r="K18" s="17" t="str">
        <f>IF(K16=0,"",CHOOSE(K16,"một","hai","ba","bốn","năm","sáu","bảy","tám","chín"))</f>
        <v/>
      </c>
      <c r="L18" s="17" t="str">
        <f>IF(L16=0,IF(AND(K16&lt;&gt;0,M16&lt;&gt;0),"lẻ",""),CHOOSE(L16,"mười","hai","ba","bốn","năm","sáu","bảy","tám","chín"))</f>
        <v/>
      </c>
      <c r="M18" s="17" t="str">
        <f>IF(M16=0,"",CHOOSE(M16,IF(L16&gt;1,"mốt","một"),"hai","ba","bốn",IF(L16=0,"năm","lăm"),"sáu","bảy","tám","chín"))</f>
        <v/>
      </c>
      <c r="N18" s="18" t="str">
        <f>IF(N16=0,"",CHOOSE(N16,"một","hai","ba","bốn","năm","sáu","bảy","tám","chín"))</f>
        <v/>
      </c>
      <c r="O18" s="18" t="str">
        <f>IF(O16=0,IF(AND(N16&lt;&gt;0,P16&lt;&gt;0),"lẻ",""),CHOOSE(O16,"mười","hai","ba","bốn","năm","sáu","bảy","tám","chín"))</f>
        <v/>
      </c>
      <c r="P18" s="18" t="str">
        <f>IF(P16=0,"",CHOOSE(P16,IF(O16&gt;1,"mốt","một"),"hai","ba","bốn",IF(O16=0,"năm","lăm"),"sáu","bảy","tám","chín"))</f>
        <v/>
      </c>
    </row>
    <row r="19" spans="1:16" x14ac:dyDescent="0.45">
      <c r="B19" s="3" t="e">
        <f>VLOOKUP(A19,Sheet1!A:R,18,0)</f>
        <v>#N/A</v>
      </c>
      <c r="C19" s="2"/>
      <c r="D19" s="10"/>
      <c r="E19" s="19" t="str">
        <f>IF(E16=0,"","trăm")</f>
        <v/>
      </c>
      <c r="F19" s="19" t="str">
        <f>IF(F16=0,"",IF(F16=1,"","mươi"))</f>
        <v/>
      </c>
      <c r="G19" s="19" t="str">
        <f>IF(AND(G16=0,G17=0),"","tỷ")</f>
        <v/>
      </c>
      <c r="H19" s="20" t="str">
        <f>IF(H16=0,"","trăm")</f>
        <v>trăm</v>
      </c>
      <c r="I19" s="20" t="str">
        <f>IF(I16=0,"",IF(I16=1,"","mươi"))</f>
        <v>mươi</v>
      </c>
      <c r="J19" s="20" t="str">
        <f>IF(AND(J16=0,J17=0),"","triệu")</f>
        <v>triệu</v>
      </c>
      <c r="K19" s="21" t="str">
        <f>IF(K16=0,"","trăm")</f>
        <v/>
      </c>
      <c r="L19" s="21" t="str">
        <f>IF(L16=0,"",IF(L16=1,"","mươi"))</f>
        <v/>
      </c>
      <c r="M19" s="21" t="str">
        <f>IF(AND(M16=0,M17=0),"","ngàn")</f>
        <v/>
      </c>
      <c r="N19" s="22" t="str">
        <f>IF(N16=0,"","trăm")</f>
        <v/>
      </c>
      <c r="O19" s="22" t="str">
        <f>IF(O16=0,"",IF(O16=1,"","mươi"))</f>
        <v/>
      </c>
      <c r="P19" s="22" t="s">
        <v>32</v>
      </c>
    </row>
    <row r="20" spans="1:16" x14ac:dyDescent="0.45">
      <c r="B20" s="3" t="e">
        <f>VLOOKUP(A20,Sheet1!A:R,18,0)</f>
        <v>#N/A</v>
      </c>
      <c r="C20" s="2"/>
      <c r="D20" s="23" t="str">
        <f>UPPER(LEFT(TRIM(E18&amp;" "&amp;E19&amp;" "&amp;F18&amp;" "&amp;F19&amp;" "&amp;G18&amp;" "&amp;G19&amp;" "&amp;H18&amp;" "&amp;H19&amp;" "&amp;I18&amp;" "&amp;I19&amp;" "&amp;J18&amp;" "&amp;J19&amp;" "&amp;K18&amp;" "&amp;K19&amp;" "&amp;L18&amp;" "&amp;L19&amp;" "&amp;M18&amp;" "&amp;M19&amp;" "&amp;N18&amp;" "&amp;N19&amp;" "&amp;O18&amp;" "&amp;O19&amp;" "&amp;P18&amp;" "&amp;P19),1))&amp;RIGHT(TRIM(E18&amp;" "&amp;E19&amp;" "&amp;F18&amp;" "&amp;F19&amp;" "&amp;G18&amp;" "&amp;G19&amp;" "&amp;H18&amp;" "&amp;H19&amp;" "&amp;I18&amp;" "&amp;I19&amp;" "&amp;J18&amp;" "&amp;J19&amp;" "&amp;K18&amp;" "&amp;K19&amp;" "&amp;L18&amp;" "&amp;L19&amp;" "&amp;M18&amp;" "&amp;M19&amp;" "&amp;N18&amp;" "&amp;N19&amp;" "&amp;O18&amp;" "&amp;O19&amp;" "&amp;P18&amp;" "&amp;P19),LEN(TRIM(E18&amp;" "&amp;E19&amp;" "&amp;F18&amp;" "&amp;F19&amp;" "&amp;G18&amp;" "&amp;G19&amp;" "&amp;H18&amp;" "&amp;H19&amp;" "&amp;I18&amp;" "&amp;I19&amp;" "&amp;J18&amp;" "&amp;J19&amp;" "&amp;K18&amp;" "&amp;K19&amp;" "&amp;L18&amp;" "&amp;L19&amp;" "&amp;M18&amp;" "&amp;M19&amp;" "&amp;N18&amp;" "&amp;N19&amp;" "&amp;O18&amp;" "&amp;O19&amp;" "&amp;P18&amp;" "&amp;P19))-1)</f>
        <v>Bốn trăm bốn mươi triệu đồng Việt Nam./.)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</row>
    <row r="21" spans="1:16" x14ac:dyDescent="0.45">
      <c r="A21" s="1">
        <f>A15+1</f>
        <v>4</v>
      </c>
      <c r="B21" s="3">
        <f>VLOOKUP(A21,Sheet1!A:R,18,0)</f>
        <v>176000000</v>
      </c>
      <c r="C21" s="4"/>
      <c r="D21" s="5" t="str">
        <f>RIGHT("000000000000"&amp;ROUND(B21,0),12)</f>
        <v>000176000000</v>
      </c>
      <c r="E21" s="6">
        <v>1</v>
      </c>
      <c r="F21" s="6">
        <v>2</v>
      </c>
      <c r="G21" s="6">
        <v>3</v>
      </c>
      <c r="H21" s="7">
        <v>4</v>
      </c>
      <c r="I21" s="7">
        <v>5</v>
      </c>
      <c r="J21" s="7">
        <v>6</v>
      </c>
      <c r="K21" s="8">
        <v>7</v>
      </c>
      <c r="L21" s="8">
        <v>8</v>
      </c>
      <c r="M21" s="8">
        <v>9</v>
      </c>
      <c r="N21" s="9">
        <v>10</v>
      </c>
      <c r="O21" s="9">
        <v>11</v>
      </c>
      <c r="P21" s="9">
        <v>12</v>
      </c>
    </row>
    <row r="22" spans="1:16" x14ac:dyDescent="0.45">
      <c r="B22" s="3" t="e">
        <f>VLOOKUP(A22,Sheet1!A:R,18,0)</f>
        <v>#N/A</v>
      </c>
      <c r="C22" s="2"/>
      <c r="D22" s="10"/>
      <c r="E22" s="11">
        <f>VALUE(MID(D21,E21,1))</f>
        <v>0</v>
      </c>
      <c r="F22" s="11">
        <f>VALUE(MID(D21,F21,1))</f>
        <v>0</v>
      </c>
      <c r="G22" s="11">
        <f>VALUE(MID(D21,G21,1))</f>
        <v>0</v>
      </c>
      <c r="H22" s="12">
        <f>VALUE(MID(D21,H21,1))</f>
        <v>1</v>
      </c>
      <c r="I22" s="12">
        <f>VALUE(MID(D21,I21,1))</f>
        <v>7</v>
      </c>
      <c r="J22" s="12">
        <f>VALUE(MID(D21,J21,1))</f>
        <v>6</v>
      </c>
      <c r="K22" s="13">
        <f>VALUE(MID(D21,K21,1))</f>
        <v>0</v>
      </c>
      <c r="L22" s="13">
        <f>VALUE(MID(D21,L21,1))</f>
        <v>0</v>
      </c>
      <c r="M22" s="13">
        <f>VALUE(MID(D21,M21,1))</f>
        <v>0</v>
      </c>
      <c r="N22" s="14">
        <f>VALUE(MID(D21,N21,1))</f>
        <v>0</v>
      </c>
      <c r="O22" s="14">
        <f>VALUE(MID(D21,O21,1))</f>
        <v>0</v>
      </c>
      <c r="P22" s="14">
        <f>VALUE(MID(D21,P21,1))</f>
        <v>0</v>
      </c>
    </row>
    <row r="23" spans="1:16" x14ac:dyDescent="0.45">
      <c r="B23" s="3" t="e">
        <f>VLOOKUP(A23,Sheet1!A:R,18,0)</f>
        <v>#N/A</v>
      </c>
      <c r="C23" s="2"/>
      <c r="D23" s="10"/>
      <c r="E23" s="11">
        <f>SUM(E22:E22)</f>
        <v>0</v>
      </c>
      <c r="F23" s="11">
        <f>SUM(E22:F22)</f>
        <v>0</v>
      </c>
      <c r="G23" s="11">
        <f>SUM(E22:G22)</f>
        <v>0</v>
      </c>
      <c r="H23" s="12">
        <f>SUM(H22:H22)</f>
        <v>1</v>
      </c>
      <c r="I23" s="12">
        <f>SUM(H22:I22)</f>
        <v>8</v>
      </c>
      <c r="J23" s="12">
        <f>SUM(H22:J22)</f>
        <v>14</v>
      </c>
      <c r="K23" s="13">
        <f>SUM(K22:K22)</f>
        <v>0</v>
      </c>
      <c r="L23" s="13">
        <f>SUM(K22:L22)</f>
        <v>0</v>
      </c>
      <c r="M23" s="13">
        <f>SUM(K22:M22)</f>
        <v>0</v>
      </c>
      <c r="N23" s="14">
        <f>SUM(N22:N22)</f>
        <v>0</v>
      </c>
      <c r="O23" s="14">
        <f>SUM(N22:O22)</f>
        <v>0</v>
      </c>
      <c r="P23" s="14">
        <f>SUM(N22:P22)</f>
        <v>0</v>
      </c>
    </row>
    <row r="24" spans="1:16" x14ac:dyDescent="0.45">
      <c r="B24" s="3" t="e">
        <f>VLOOKUP(A24,Sheet1!A:R,18,0)</f>
        <v>#N/A</v>
      </c>
      <c r="C24" s="2"/>
      <c r="D24" s="10"/>
      <c r="E24" s="15" t="str">
        <f>IF(E22=0,"",CHOOSE(E22,"một","hai","ba","bốn","năm","sáu","bảy","tám","chín"))</f>
        <v/>
      </c>
      <c r="F24" s="15" t="str">
        <f>IF(F22=0,IF(AND(E22&lt;&gt;0,G22&lt;&gt;0),"lẻ",""),CHOOSE(F22,"mười","hai","ba","bốn","năm","sáu","bảy","tám","chín"))</f>
        <v/>
      </c>
      <c r="G24" s="15" t="str">
        <f>IF(G22=0,"",CHOOSE(G22,IF(F22&gt;1,"mốt","một"),"hai","ba","bốn",IF(F22=0,"năm","lăm"),"sáu","bảy","tám","chín"))</f>
        <v/>
      </c>
      <c r="H24" s="16" t="str">
        <f>IF(H22=0,"",CHOOSE(H22,"một","hai","ba","bốn","năm","sáu","bảy","tám","chín"))</f>
        <v>một</v>
      </c>
      <c r="I24" s="16" t="str">
        <f>IF(I22=0,IF(AND(H22&lt;&gt;0,J22&lt;&gt;0),"lẻ",""),CHOOSE(I22,"mười","hai","ba","bốn","năm","sáu","bảy","tám","chín"))</f>
        <v>bảy</v>
      </c>
      <c r="J24" s="16" t="str">
        <f>IF(J22=0,"",CHOOSE(J22,IF(I22&gt;1,"mốt","một"),"hai","ba","bốn",IF(I22=0,"năm","lăm"),"sáu","bảy","tám","chín"))</f>
        <v>sáu</v>
      </c>
      <c r="K24" s="17" t="str">
        <f>IF(K22=0,"",CHOOSE(K22,"một","hai","ba","bốn","năm","sáu","bảy","tám","chín"))</f>
        <v/>
      </c>
      <c r="L24" s="17" t="str">
        <f>IF(L22=0,IF(AND(K22&lt;&gt;0,M22&lt;&gt;0),"lẻ",""),CHOOSE(L22,"mười","hai","ba","bốn","năm","sáu","bảy","tám","chín"))</f>
        <v/>
      </c>
      <c r="M24" s="17" t="str">
        <f>IF(M22=0,"",CHOOSE(M22,IF(L22&gt;1,"mốt","một"),"hai","ba","bốn",IF(L22=0,"năm","lăm"),"sáu","bảy","tám","chín"))</f>
        <v/>
      </c>
      <c r="N24" s="18" t="str">
        <f>IF(N22=0,"",CHOOSE(N22,"một","hai","ba","bốn","năm","sáu","bảy","tám","chín"))</f>
        <v/>
      </c>
      <c r="O24" s="18" t="str">
        <f>IF(O22=0,IF(AND(N22&lt;&gt;0,P22&lt;&gt;0),"lẻ",""),CHOOSE(O22,"mười","hai","ba","bốn","năm","sáu","bảy","tám","chín"))</f>
        <v/>
      </c>
      <c r="P24" s="18" t="str">
        <f>IF(P22=0,"",CHOOSE(P22,IF(O22&gt;1,"mốt","một"),"hai","ba","bốn",IF(O22=0,"năm","lăm"),"sáu","bảy","tám","chín"))</f>
        <v/>
      </c>
    </row>
    <row r="25" spans="1:16" x14ac:dyDescent="0.45">
      <c r="B25" s="3" t="e">
        <f>VLOOKUP(A25,Sheet1!A:R,18,0)</f>
        <v>#N/A</v>
      </c>
      <c r="C25" s="2"/>
      <c r="D25" s="10"/>
      <c r="E25" s="19" t="str">
        <f>IF(E22=0,"","trăm")</f>
        <v/>
      </c>
      <c r="F25" s="19" t="str">
        <f>IF(F22=0,"",IF(F22=1,"","mươi"))</f>
        <v/>
      </c>
      <c r="G25" s="19" t="str">
        <f>IF(AND(G22=0,G23=0),"","tỷ")</f>
        <v/>
      </c>
      <c r="H25" s="20" t="str">
        <f>IF(H22=0,"","trăm")</f>
        <v>trăm</v>
      </c>
      <c r="I25" s="20" t="str">
        <f>IF(I22=0,"",IF(I22=1,"","mươi"))</f>
        <v>mươi</v>
      </c>
      <c r="J25" s="20" t="str">
        <f>IF(AND(J22=0,J23=0),"","triệu")</f>
        <v>triệu</v>
      </c>
      <c r="K25" s="21" t="str">
        <f>IF(K22=0,"","trăm")</f>
        <v/>
      </c>
      <c r="L25" s="21" t="str">
        <f>IF(L22=0,"",IF(L22=1,"","mươi"))</f>
        <v/>
      </c>
      <c r="M25" s="21" t="str">
        <f>IF(AND(M22=0,M23=0),"","ngàn")</f>
        <v/>
      </c>
      <c r="N25" s="22" t="str">
        <f>IF(N22=0,"","trăm")</f>
        <v/>
      </c>
      <c r="O25" s="22" t="str">
        <f>IF(O22=0,"",IF(O22=1,"","mươi"))</f>
        <v/>
      </c>
      <c r="P25" s="22" t="s">
        <v>32</v>
      </c>
    </row>
    <row r="26" spans="1:16" x14ac:dyDescent="0.45">
      <c r="B26" s="3" t="e">
        <f>VLOOKUP(A26,Sheet1!A:R,18,0)</f>
        <v>#N/A</v>
      </c>
      <c r="C26" s="2"/>
      <c r="D26" s="23" t="str">
        <f>UPPER(LEFT(TRIM(E24&amp;" "&amp;E25&amp;" "&amp;F24&amp;" "&amp;F25&amp;" "&amp;G24&amp;" "&amp;G25&amp;" "&amp;H24&amp;" "&amp;H25&amp;" "&amp;I24&amp;" "&amp;I25&amp;" "&amp;J24&amp;" "&amp;J25&amp;" "&amp;K24&amp;" "&amp;K25&amp;" "&amp;L24&amp;" "&amp;L25&amp;" "&amp;M24&amp;" "&amp;M25&amp;" "&amp;N24&amp;" "&amp;N25&amp;" "&amp;O24&amp;" "&amp;O25&amp;" "&amp;P24&amp;" "&amp;P25),1))&amp;RIGHT(TRIM(E24&amp;" "&amp;E25&amp;" "&amp;F24&amp;" "&amp;F25&amp;" "&amp;G24&amp;" "&amp;G25&amp;" "&amp;H24&amp;" "&amp;H25&amp;" "&amp;I24&amp;" "&amp;I25&amp;" "&amp;J24&amp;" "&amp;J25&amp;" "&amp;K24&amp;" "&amp;K25&amp;" "&amp;L24&amp;" "&amp;L25&amp;" "&amp;M24&amp;" "&amp;M25&amp;" "&amp;N24&amp;" "&amp;N25&amp;" "&amp;O24&amp;" "&amp;O25&amp;" "&amp;P24&amp;" "&amp;P25),LEN(TRIM(E24&amp;" "&amp;E25&amp;" "&amp;F24&amp;" "&amp;F25&amp;" "&amp;G24&amp;" "&amp;G25&amp;" "&amp;H24&amp;" "&amp;H25&amp;" "&amp;I24&amp;" "&amp;I25&amp;" "&amp;J24&amp;" "&amp;J25&amp;" "&amp;K24&amp;" "&amp;K25&amp;" "&amp;L24&amp;" "&amp;L25&amp;" "&amp;M24&amp;" "&amp;M25&amp;" "&amp;N24&amp;" "&amp;N25&amp;" "&amp;O24&amp;" "&amp;O25&amp;" "&amp;P24&amp;" "&amp;P25))-1)</f>
        <v>Một trăm bảy mươi sáu triệu đồng Việt Nam./.)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</row>
    <row r="27" spans="1:16" x14ac:dyDescent="0.45">
      <c r="A27" s="1">
        <f>A21+1</f>
        <v>5</v>
      </c>
      <c r="B27" s="3">
        <f>VLOOKUP(A27,Sheet1!A:R,18,0)</f>
        <v>88000000</v>
      </c>
      <c r="C27" s="4"/>
      <c r="D27" s="5" t="str">
        <f>RIGHT("000000000000"&amp;ROUND(B27,0),12)</f>
        <v>000088000000</v>
      </c>
      <c r="E27" s="6">
        <v>1</v>
      </c>
      <c r="F27" s="6">
        <v>2</v>
      </c>
      <c r="G27" s="6">
        <v>3</v>
      </c>
      <c r="H27" s="7">
        <v>4</v>
      </c>
      <c r="I27" s="7">
        <v>5</v>
      </c>
      <c r="J27" s="7">
        <v>6</v>
      </c>
      <c r="K27" s="8">
        <v>7</v>
      </c>
      <c r="L27" s="8">
        <v>8</v>
      </c>
      <c r="M27" s="8">
        <v>9</v>
      </c>
      <c r="N27" s="9">
        <v>10</v>
      </c>
      <c r="O27" s="9">
        <v>11</v>
      </c>
      <c r="P27" s="9">
        <v>12</v>
      </c>
    </row>
    <row r="28" spans="1:16" x14ac:dyDescent="0.45">
      <c r="B28" s="3" t="e">
        <f>VLOOKUP(A28,Sheet1!A:R,18,0)</f>
        <v>#N/A</v>
      </c>
      <c r="C28" s="2"/>
      <c r="D28" s="10"/>
      <c r="E28" s="11">
        <f>VALUE(MID(D27,E27,1))</f>
        <v>0</v>
      </c>
      <c r="F28" s="11">
        <f>VALUE(MID(D27,F27,1))</f>
        <v>0</v>
      </c>
      <c r="G28" s="11">
        <f>VALUE(MID(D27,G27,1))</f>
        <v>0</v>
      </c>
      <c r="H28" s="12">
        <f>VALUE(MID(D27,H27,1))</f>
        <v>0</v>
      </c>
      <c r="I28" s="12">
        <f>VALUE(MID(D27,I27,1))</f>
        <v>8</v>
      </c>
      <c r="J28" s="12">
        <f>VALUE(MID(D27,J27,1))</f>
        <v>8</v>
      </c>
      <c r="K28" s="13">
        <f>VALUE(MID(D27,K27,1))</f>
        <v>0</v>
      </c>
      <c r="L28" s="13">
        <f>VALUE(MID(D27,L27,1))</f>
        <v>0</v>
      </c>
      <c r="M28" s="13">
        <f>VALUE(MID(D27,M27,1))</f>
        <v>0</v>
      </c>
      <c r="N28" s="14">
        <f>VALUE(MID(D27,N27,1))</f>
        <v>0</v>
      </c>
      <c r="O28" s="14">
        <f>VALUE(MID(D27,O27,1))</f>
        <v>0</v>
      </c>
      <c r="P28" s="14">
        <f>VALUE(MID(D27,P27,1))</f>
        <v>0</v>
      </c>
    </row>
    <row r="29" spans="1:16" x14ac:dyDescent="0.45">
      <c r="B29" s="3" t="e">
        <f>VLOOKUP(A29,Sheet1!A:R,18,0)</f>
        <v>#N/A</v>
      </c>
      <c r="C29" s="2"/>
      <c r="D29" s="10"/>
      <c r="E29" s="11">
        <f>SUM(E28:E28)</f>
        <v>0</v>
      </c>
      <c r="F29" s="11">
        <f>SUM(E28:F28)</f>
        <v>0</v>
      </c>
      <c r="G29" s="11">
        <f>SUM(E28:G28)</f>
        <v>0</v>
      </c>
      <c r="H29" s="12">
        <f>SUM(H28:H28)</f>
        <v>0</v>
      </c>
      <c r="I29" s="12">
        <f>SUM(H28:I28)</f>
        <v>8</v>
      </c>
      <c r="J29" s="12">
        <f>SUM(H28:J28)</f>
        <v>16</v>
      </c>
      <c r="K29" s="13">
        <f>SUM(K28:K28)</f>
        <v>0</v>
      </c>
      <c r="L29" s="13">
        <f>SUM(K28:L28)</f>
        <v>0</v>
      </c>
      <c r="M29" s="13">
        <f>SUM(K28:M28)</f>
        <v>0</v>
      </c>
      <c r="N29" s="14">
        <f>SUM(N28:N28)</f>
        <v>0</v>
      </c>
      <c r="O29" s="14">
        <f>SUM(N28:O28)</f>
        <v>0</v>
      </c>
      <c r="P29" s="14">
        <f>SUM(N28:P28)</f>
        <v>0</v>
      </c>
    </row>
    <row r="30" spans="1:16" x14ac:dyDescent="0.45">
      <c r="B30" s="3" t="e">
        <f>VLOOKUP(A30,Sheet1!A:R,18,0)</f>
        <v>#N/A</v>
      </c>
      <c r="C30" s="2"/>
      <c r="D30" s="10"/>
      <c r="E30" s="15" t="str">
        <f>IF(E28=0,"",CHOOSE(E28,"một","hai","ba","bốn","năm","sáu","bảy","tám","chín"))</f>
        <v/>
      </c>
      <c r="F30" s="15" t="str">
        <f>IF(F28=0,IF(AND(E28&lt;&gt;0,G28&lt;&gt;0),"lẻ",""),CHOOSE(F28,"mười","hai","ba","bốn","năm","sáu","bảy","tám","chín"))</f>
        <v/>
      </c>
      <c r="G30" s="15" t="str">
        <f>IF(G28=0,"",CHOOSE(G28,IF(F28&gt;1,"mốt","một"),"hai","ba","bốn",IF(F28=0,"năm","lăm"),"sáu","bảy","tám","chín"))</f>
        <v/>
      </c>
      <c r="H30" s="16" t="str">
        <f>IF(H28=0,"",CHOOSE(H28,"một","hai","ba","bốn","năm","sáu","bảy","tám","chín"))</f>
        <v/>
      </c>
      <c r="I30" s="16" t="str">
        <f>IF(I28=0,IF(AND(H28&lt;&gt;0,J28&lt;&gt;0),"lẻ",""),CHOOSE(I28,"mười","hai","ba","bốn","năm","sáu","bảy","tám","chín"))</f>
        <v>tám</v>
      </c>
      <c r="J30" s="16" t="str">
        <f>IF(J28=0,"",CHOOSE(J28,IF(I28&gt;1,"mốt","một"),"hai","ba","bốn",IF(I28=0,"năm","lăm"),"sáu","bảy","tám","chín"))</f>
        <v>tám</v>
      </c>
      <c r="K30" s="17" t="str">
        <f>IF(K28=0,"",CHOOSE(K28,"một","hai","ba","bốn","năm","sáu","bảy","tám","chín"))</f>
        <v/>
      </c>
      <c r="L30" s="17" t="str">
        <f>IF(L28=0,IF(AND(K28&lt;&gt;0,M28&lt;&gt;0),"lẻ",""),CHOOSE(L28,"mười","hai","ba","bốn","năm","sáu","bảy","tám","chín"))</f>
        <v/>
      </c>
      <c r="M30" s="17" t="str">
        <f>IF(M28=0,"",CHOOSE(M28,IF(L28&gt;1,"mốt","một"),"hai","ba","bốn",IF(L28=0,"năm","lăm"),"sáu","bảy","tám","chín"))</f>
        <v/>
      </c>
      <c r="N30" s="18" t="str">
        <f>IF(N28=0,"",CHOOSE(N28,"một","hai","ba","bốn","năm","sáu","bảy","tám","chín"))</f>
        <v/>
      </c>
      <c r="O30" s="18" t="str">
        <f>IF(O28=0,IF(AND(N28&lt;&gt;0,P28&lt;&gt;0),"lẻ",""),CHOOSE(O28,"mười","hai","ba","bốn","năm","sáu","bảy","tám","chín"))</f>
        <v/>
      </c>
      <c r="P30" s="18" t="str">
        <f>IF(P28=0,"",CHOOSE(P28,IF(O28&gt;1,"mốt","một"),"hai","ba","bốn",IF(O28=0,"năm","lăm"),"sáu","bảy","tám","chín"))</f>
        <v/>
      </c>
    </row>
    <row r="31" spans="1:16" x14ac:dyDescent="0.45">
      <c r="B31" s="3" t="e">
        <f>VLOOKUP(A31,Sheet1!A:R,18,0)</f>
        <v>#N/A</v>
      </c>
      <c r="C31" s="2"/>
      <c r="D31" s="10"/>
      <c r="E31" s="19" t="str">
        <f>IF(E28=0,"","trăm")</f>
        <v/>
      </c>
      <c r="F31" s="19" t="str">
        <f>IF(F28=0,"",IF(F28=1,"","mươi"))</f>
        <v/>
      </c>
      <c r="G31" s="19" t="str">
        <f>IF(AND(G28=0,G29=0),"","tỷ")</f>
        <v/>
      </c>
      <c r="H31" s="20" t="str">
        <f>IF(H28=0,"","trăm")</f>
        <v/>
      </c>
      <c r="I31" s="20" t="str">
        <f>IF(I28=0,"",IF(I28=1,"","mươi"))</f>
        <v>mươi</v>
      </c>
      <c r="J31" s="20" t="str">
        <f>IF(AND(J28=0,J29=0),"","triệu")</f>
        <v>triệu</v>
      </c>
      <c r="K31" s="21" t="str">
        <f>IF(K28=0,"","trăm")</f>
        <v/>
      </c>
      <c r="L31" s="21" t="str">
        <f>IF(L28=0,"",IF(L28=1,"","mươi"))</f>
        <v/>
      </c>
      <c r="M31" s="21" t="str">
        <f>IF(AND(M28=0,M29=0),"","ngàn")</f>
        <v/>
      </c>
      <c r="N31" s="22" t="str">
        <f>IF(N28=0,"","trăm")</f>
        <v/>
      </c>
      <c r="O31" s="22" t="str">
        <f>IF(O28=0,"",IF(O28=1,"","mươi"))</f>
        <v/>
      </c>
      <c r="P31" s="22" t="s">
        <v>32</v>
      </c>
    </row>
    <row r="32" spans="1:16" x14ac:dyDescent="0.45">
      <c r="B32" s="3" t="e">
        <f>VLOOKUP(A32,Sheet1!A:R,18,0)</f>
        <v>#N/A</v>
      </c>
      <c r="C32" s="2"/>
      <c r="D32" s="23" t="str">
        <f>UPPER(LEFT(TRIM(E30&amp;" "&amp;E31&amp;" "&amp;F30&amp;" "&amp;F31&amp;" "&amp;G30&amp;" "&amp;G31&amp;" "&amp;H30&amp;" "&amp;H31&amp;" "&amp;I30&amp;" "&amp;I31&amp;" "&amp;J30&amp;" "&amp;J31&amp;" "&amp;K30&amp;" "&amp;K31&amp;" "&amp;L30&amp;" "&amp;L31&amp;" "&amp;M30&amp;" "&amp;M31&amp;" "&amp;N30&amp;" "&amp;N31&amp;" "&amp;O30&amp;" "&amp;O31&amp;" "&amp;P30&amp;" "&amp;P31),1))&amp;RIGHT(TRIM(E30&amp;" "&amp;E31&amp;" "&amp;F30&amp;" "&amp;F31&amp;" "&amp;G30&amp;" "&amp;G31&amp;" "&amp;H30&amp;" "&amp;H31&amp;" "&amp;I30&amp;" "&amp;I31&amp;" "&amp;J30&amp;" "&amp;J31&amp;" "&amp;K30&amp;" "&amp;K31&amp;" "&amp;L30&amp;" "&amp;L31&amp;" "&amp;M30&amp;" "&amp;M31&amp;" "&amp;N30&amp;" "&amp;N31&amp;" "&amp;O30&amp;" "&amp;O31&amp;" "&amp;P30&amp;" "&amp;P31),LEN(TRIM(E30&amp;" "&amp;E31&amp;" "&amp;F30&amp;" "&amp;F31&amp;" "&amp;G30&amp;" "&amp;G31&amp;" "&amp;H30&amp;" "&amp;H31&amp;" "&amp;I30&amp;" "&amp;I31&amp;" "&amp;J30&amp;" "&amp;J31&amp;" "&amp;K30&amp;" "&amp;K31&amp;" "&amp;L30&amp;" "&amp;L31&amp;" "&amp;M30&amp;" "&amp;M31&amp;" "&amp;N30&amp;" "&amp;N31&amp;" "&amp;O30&amp;" "&amp;O31&amp;" "&amp;P30&amp;" "&amp;P31))-1)</f>
        <v>Tám mươi tám triệu đồng Việt Nam./.)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</row>
    <row r="33" spans="1:16" x14ac:dyDescent="0.45">
      <c r="A33" s="1">
        <f>A27+1</f>
        <v>6</v>
      </c>
      <c r="B33" s="3">
        <f>VLOOKUP(A33,Sheet1!A:R,18,0)</f>
        <v>8800000000</v>
      </c>
      <c r="C33" s="4"/>
      <c r="D33" s="5" t="str">
        <f>RIGHT("000000000000"&amp;ROUND(B33,0),12)</f>
        <v>008800000000</v>
      </c>
      <c r="E33" s="6">
        <v>1</v>
      </c>
      <c r="F33" s="6">
        <v>2</v>
      </c>
      <c r="G33" s="6">
        <v>3</v>
      </c>
      <c r="H33" s="7">
        <v>4</v>
      </c>
      <c r="I33" s="7">
        <v>5</v>
      </c>
      <c r="J33" s="7">
        <v>6</v>
      </c>
      <c r="K33" s="8">
        <v>7</v>
      </c>
      <c r="L33" s="8">
        <v>8</v>
      </c>
      <c r="M33" s="8">
        <v>9</v>
      </c>
      <c r="N33" s="9">
        <v>10</v>
      </c>
      <c r="O33" s="9">
        <v>11</v>
      </c>
      <c r="P33" s="9">
        <v>12</v>
      </c>
    </row>
    <row r="34" spans="1:16" x14ac:dyDescent="0.45">
      <c r="B34" s="3" t="e">
        <f>VLOOKUP(A34,Sheet1!A:R,18,0)</f>
        <v>#N/A</v>
      </c>
      <c r="C34" s="2"/>
      <c r="D34" s="10"/>
      <c r="E34" s="11">
        <f>VALUE(MID(D33,E33,1))</f>
        <v>0</v>
      </c>
      <c r="F34" s="11">
        <f>VALUE(MID(D33,F33,1))</f>
        <v>0</v>
      </c>
      <c r="G34" s="11">
        <f>VALUE(MID(D33,G33,1))</f>
        <v>8</v>
      </c>
      <c r="H34" s="12">
        <f>VALUE(MID(D33,H33,1))</f>
        <v>8</v>
      </c>
      <c r="I34" s="12">
        <f>VALUE(MID(D33,I33,1))</f>
        <v>0</v>
      </c>
      <c r="J34" s="12">
        <f>VALUE(MID(D33,J33,1))</f>
        <v>0</v>
      </c>
      <c r="K34" s="13">
        <f>VALUE(MID(D33,K33,1))</f>
        <v>0</v>
      </c>
      <c r="L34" s="13">
        <f>VALUE(MID(D33,L33,1))</f>
        <v>0</v>
      </c>
      <c r="M34" s="13">
        <f>VALUE(MID(D33,M33,1))</f>
        <v>0</v>
      </c>
      <c r="N34" s="14">
        <f>VALUE(MID(D33,N33,1))</f>
        <v>0</v>
      </c>
      <c r="O34" s="14">
        <f>VALUE(MID(D33,O33,1))</f>
        <v>0</v>
      </c>
      <c r="P34" s="14">
        <f>VALUE(MID(D33,P33,1))</f>
        <v>0</v>
      </c>
    </row>
    <row r="35" spans="1:16" x14ac:dyDescent="0.45">
      <c r="B35" s="3" t="e">
        <f>VLOOKUP(A35,Sheet1!A:R,18,0)</f>
        <v>#N/A</v>
      </c>
      <c r="C35" s="2"/>
      <c r="D35" s="10"/>
      <c r="E35" s="11">
        <f>SUM(E34:E34)</f>
        <v>0</v>
      </c>
      <c r="F35" s="11">
        <f>SUM(E34:F34)</f>
        <v>0</v>
      </c>
      <c r="G35" s="11">
        <f>SUM(E34:G34)</f>
        <v>8</v>
      </c>
      <c r="H35" s="12">
        <f>SUM(H34:H34)</f>
        <v>8</v>
      </c>
      <c r="I35" s="12">
        <f>SUM(H34:I34)</f>
        <v>8</v>
      </c>
      <c r="J35" s="12">
        <f>SUM(H34:J34)</f>
        <v>8</v>
      </c>
      <c r="K35" s="13">
        <f>SUM(K34:K34)</f>
        <v>0</v>
      </c>
      <c r="L35" s="13">
        <f>SUM(K34:L34)</f>
        <v>0</v>
      </c>
      <c r="M35" s="13">
        <f>SUM(K34:M34)</f>
        <v>0</v>
      </c>
      <c r="N35" s="14">
        <f>SUM(N34:N34)</f>
        <v>0</v>
      </c>
      <c r="O35" s="14">
        <f>SUM(N34:O34)</f>
        <v>0</v>
      </c>
      <c r="P35" s="14">
        <f>SUM(N34:P34)</f>
        <v>0</v>
      </c>
    </row>
    <row r="36" spans="1:16" x14ac:dyDescent="0.45">
      <c r="B36" s="3" t="e">
        <f>VLOOKUP(A36,Sheet1!A:R,18,0)</f>
        <v>#N/A</v>
      </c>
      <c r="C36" s="2"/>
      <c r="D36" s="10"/>
      <c r="E36" s="15" t="str">
        <f>IF(E34=0,"",CHOOSE(E34,"một","hai","ba","bốn","năm","sáu","bảy","tám","chín"))</f>
        <v/>
      </c>
      <c r="F36" s="15" t="str">
        <f>IF(F34=0,IF(AND(E34&lt;&gt;0,G34&lt;&gt;0),"lẻ",""),CHOOSE(F34,"mười","hai","ba","bốn","năm","sáu","bảy","tám","chín"))</f>
        <v/>
      </c>
      <c r="G36" s="15" t="str">
        <f>IF(G34=0,"",CHOOSE(G34,IF(F34&gt;1,"mốt","một"),"hai","ba","bốn",IF(F34=0,"năm","lăm"),"sáu","bảy","tám","chín"))</f>
        <v>tám</v>
      </c>
      <c r="H36" s="16" t="str">
        <f>IF(H34=0,"",CHOOSE(H34,"một","hai","ba","bốn","năm","sáu","bảy","tám","chín"))</f>
        <v>tám</v>
      </c>
      <c r="I36" s="16" t="str">
        <f>IF(I34=0,IF(AND(H34&lt;&gt;0,J34&lt;&gt;0),"lẻ",""),CHOOSE(I34,"mười","hai","ba","bốn","năm","sáu","bảy","tám","chín"))</f>
        <v/>
      </c>
      <c r="J36" s="16" t="str">
        <f>IF(J34=0,"",CHOOSE(J34,IF(I34&gt;1,"mốt","một"),"hai","ba","bốn",IF(I34=0,"năm","lăm"),"sáu","bảy","tám","chín"))</f>
        <v/>
      </c>
      <c r="K36" s="17" t="str">
        <f>IF(K34=0,"",CHOOSE(K34,"một","hai","ba","bốn","năm","sáu","bảy","tám","chín"))</f>
        <v/>
      </c>
      <c r="L36" s="17" t="str">
        <f>IF(L34=0,IF(AND(K34&lt;&gt;0,M34&lt;&gt;0),"lẻ",""),CHOOSE(L34,"mười","hai","ba","bốn","năm","sáu","bảy","tám","chín"))</f>
        <v/>
      </c>
      <c r="M36" s="17" t="str">
        <f>IF(M34=0,"",CHOOSE(M34,IF(L34&gt;1,"mốt","một"),"hai","ba","bốn",IF(L34=0,"năm","lăm"),"sáu","bảy","tám","chín"))</f>
        <v/>
      </c>
      <c r="N36" s="18" t="str">
        <f>IF(N34=0,"",CHOOSE(N34,"một","hai","ba","bốn","năm","sáu","bảy","tám","chín"))</f>
        <v/>
      </c>
      <c r="O36" s="18" t="str">
        <f>IF(O34=0,IF(AND(N34&lt;&gt;0,P34&lt;&gt;0),"lẻ",""),CHOOSE(O34,"mười","hai","ba","bốn","năm","sáu","bảy","tám","chín"))</f>
        <v/>
      </c>
      <c r="P36" s="18" t="str">
        <f>IF(P34=0,"",CHOOSE(P34,IF(O34&gt;1,"mốt","một"),"hai","ba","bốn",IF(O34=0,"năm","lăm"),"sáu","bảy","tám","chín"))</f>
        <v/>
      </c>
    </row>
    <row r="37" spans="1:16" x14ac:dyDescent="0.45">
      <c r="B37" s="3" t="e">
        <f>VLOOKUP(A37,Sheet1!A:R,18,0)</f>
        <v>#N/A</v>
      </c>
      <c r="C37" s="2"/>
      <c r="D37" s="10"/>
      <c r="E37" s="19" t="str">
        <f>IF(E34=0,"","trăm")</f>
        <v/>
      </c>
      <c r="F37" s="19" t="str">
        <f>IF(F34=0,"",IF(F34=1,"","mươi"))</f>
        <v/>
      </c>
      <c r="G37" s="19" t="str">
        <f>IF(AND(G34=0,G35=0),"","tỷ")</f>
        <v>tỷ</v>
      </c>
      <c r="H37" s="20" t="str">
        <f>IF(H34=0,"","trăm")</f>
        <v>trăm</v>
      </c>
      <c r="I37" s="20" t="str">
        <f>IF(I34=0,"",IF(I34=1,"","mươi"))</f>
        <v/>
      </c>
      <c r="J37" s="20" t="str">
        <f>IF(AND(J34=0,J35=0),"","triệu")</f>
        <v>triệu</v>
      </c>
      <c r="K37" s="21" t="str">
        <f>IF(K34=0,"","trăm")</f>
        <v/>
      </c>
      <c r="L37" s="21" t="str">
        <f>IF(L34=0,"",IF(L34=1,"","mươi"))</f>
        <v/>
      </c>
      <c r="M37" s="21" t="str">
        <f>IF(AND(M34=0,M35=0),"","ngàn")</f>
        <v/>
      </c>
      <c r="N37" s="22" t="str">
        <f>IF(N34=0,"","trăm")</f>
        <v/>
      </c>
      <c r="O37" s="22" t="str">
        <f>IF(O34=0,"",IF(O34=1,"","mươi"))</f>
        <v/>
      </c>
      <c r="P37" s="22" t="s">
        <v>32</v>
      </c>
    </row>
    <row r="38" spans="1:16" x14ac:dyDescent="0.45">
      <c r="B38" s="3" t="e">
        <f>VLOOKUP(A38,Sheet1!A:R,18,0)</f>
        <v>#N/A</v>
      </c>
      <c r="C38" s="2"/>
      <c r="D38" s="23" t="str">
        <f>UPPER(LEFT(TRIM(E36&amp;" "&amp;E37&amp;" "&amp;F36&amp;" "&amp;F37&amp;" "&amp;G36&amp;" "&amp;G37&amp;" "&amp;H36&amp;" "&amp;H37&amp;" "&amp;I36&amp;" "&amp;I37&amp;" "&amp;J36&amp;" "&amp;J37&amp;" "&amp;K36&amp;" "&amp;K37&amp;" "&amp;L36&amp;" "&amp;L37&amp;" "&amp;M36&amp;" "&amp;M37&amp;" "&amp;N36&amp;" "&amp;N37&amp;" "&amp;O36&amp;" "&amp;O37&amp;" "&amp;P36&amp;" "&amp;P37),1))&amp;RIGHT(TRIM(E36&amp;" "&amp;E37&amp;" "&amp;F36&amp;" "&amp;F37&amp;" "&amp;G36&amp;" "&amp;G37&amp;" "&amp;H36&amp;" "&amp;H37&amp;" "&amp;I36&amp;" "&amp;I37&amp;" "&amp;J36&amp;" "&amp;J37&amp;" "&amp;K36&amp;" "&amp;K37&amp;" "&amp;L36&amp;" "&amp;L37&amp;" "&amp;M36&amp;" "&amp;M37&amp;" "&amp;N36&amp;" "&amp;N37&amp;" "&amp;O36&amp;" "&amp;O37&amp;" "&amp;P36&amp;" "&amp;P37),LEN(TRIM(E36&amp;" "&amp;E37&amp;" "&amp;F36&amp;" "&amp;F37&amp;" "&amp;G36&amp;" "&amp;G37&amp;" "&amp;H36&amp;" "&amp;H37&amp;" "&amp;I36&amp;" "&amp;I37&amp;" "&amp;J36&amp;" "&amp;J37&amp;" "&amp;K36&amp;" "&amp;K37&amp;" "&amp;L36&amp;" "&amp;L37&amp;" "&amp;M36&amp;" "&amp;M37&amp;" "&amp;N36&amp;" "&amp;N37&amp;" "&amp;O36&amp;" "&amp;O37&amp;" "&amp;P36&amp;" "&amp;P37))-1)</f>
        <v>Tám tỷ tám trăm triệu đồng Việt Nam./.)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spans="1:16" x14ac:dyDescent="0.45">
      <c r="A39" s="1">
        <f>A33+1</f>
        <v>7</v>
      </c>
      <c r="B39" s="3">
        <f>VLOOKUP(A39,Sheet1!A:R,18,0)</f>
        <v>7920000000</v>
      </c>
      <c r="C39" s="4"/>
      <c r="D39" s="5" t="str">
        <f>RIGHT("000000000000"&amp;ROUND(B39,0),12)</f>
        <v>007920000000</v>
      </c>
      <c r="E39" s="6">
        <v>1</v>
      </c>
      <c r="F39" s="6">
        <v>2</v>
      </c>
      <c r="G39" s="6">
        <v>3</v>
      </c>
      <c r="H39" s="7">
        <v>4</v>
      </c>
      <c r="I39" s="7">
        <v>5</v>
      </c>
      <c r="J39" s="7">
        <v>6</v>
      </c>
      <c r="K39" s="8">
        <v>7</v>
      </c>
      <c r="L39" s="8">
        <v>8</v>
      </c>
      <c r="M39" s="8">
        <v>9</v>
      </c>
      <c r="N39" s="9">
        <v>10</v>
      </c>
      <c r="O39" s="9">
        <v>11</v>
      </c>
      <c r="P39" s="9">
        <v>12</v>
      </c>
    </row>
    <row r="40" spans="1:16" x14ac:dyDescent="0.45">
      <c r="B40" s="3" t="e">
        <f>VLOOKUP(A40,Sheet1!A:R,18,0)</f>
        <v>#N/A</v>
      </c>
      <c r="C40" s="2"/>
      <c r="D40" s="10"/>
      <c r="E40" s="11">
        <f>VALUE(MID(D39,E39,1))</f>
        <v>0</v>
      </c>
      <c r="F40" s="11">
        <f>VALUE(MID(D39,F39,1))</f>
        <v>0</v>
      </c>
      <c r="G40" s="11">
        <f>VALUE(MID(D39,G39,1))</f>
        <v>7</v>
      </c>
      <c r="H40" s="12">
        <f>VALUE(MID(D39,H39,1))</f>
        <v>9</v>
      </c>
      <c r="I40" s="12">
        <f>VALUE(MID(D39,I39,1))</f>
        <v>2</v>
      </c>
      <c r="J40" s="12">
        <f>VALUE(MID(D39,J39,1))</f>
        <v>0</v>
      </c>
      <c r="K40" s="13">
        <f>VALUE(MID(D39,K39,1))</f>
        <v>0</v>
      </c>
      <c r="L40" s="13">
        <f>VALUE(MID(D39,L39,1))</f>
        <v>0</v>
      </c>
      <c r="M40" s="13">
        <f>VALUE(MID(D39,M39,1))</f>
        <v>0</v>
      </c>
      <c r="N40" s="14">
        <f>VALUE(MID(D39,N39,1))</f>
        <v>0</v>
      </c>
      <c r="O40" s="14">
        <f>VALUE(MID(D39,O39,1))</f>
        <v>0</v>
      </c>
      <c r="P40" s="14">
        <f>VALUE(MID(D39,P39,1))</f>
        <v>0</v>
      </c>
    </row>
    <row r="41" spans="1:16" x14ac:dyDescent="0.45">
      <c r="B41" s="3" t="e">
        <f>VLOOKUP(A41,Sheet1!A:R,18,0)</f>
        <v>#N/A</v>
      </c>
      <c r="C41" s="2"/>
      <c r="D41" s="10"/>
      <c r="E41" s="11">
        <f>SUM(E40:E40)</f>
        <v>0</v>
      </c>
      <c r="F41" s="11">
        <f>SUM(E40:F40)</f>
        <v>0</v>
      </c>
      <c r="G41" s="11">
        <f>SUM(E40:G40)</f>
        <v>7</v>
      </c>
      <c r="H41" s="12">
        <f>SUM(H40:H40)</f>
        <v>9</v>
      </c>
      <c r="I41" s="12">
        <f>SUM(H40:I40)</f>
        <v>11</v>
      </c>
      <c r="J41" s="12">
        <f>SUM(H40:J40)</f>
        <v>11</v>
      </c>
      <c r="K41" s="13">
        <f>SUM(K40:K40)</f>
        <v>0</v>
      </c>
      <c r="L41" s="13">
        <f>SUM(K40:L40)</f>
        <v>0</v>
      </c>
      <c r="M41" s="13">
        <f>SUM(K40:M40)</f>
        <v>0</v>
      </c>
      <c r="N41" s="14">
        <f>SUM(N40:N40)</f>
        <v>0</v>
      </c>
      <c r="O41" s="14">
        <f>SUM(N40:O40)</f>
        <v>0</v>
      </c>
      <c r="P41" s="14">
        <f>SUM(N40:P40)</f>
        <v>0</v>
      </c>
    </row>
    <row r="42" spans="1:16" x14ac:dyDescent="0.45">
      <c r="B42" s="3" t="e">
        <f>VLOOKUP(A42,Sheet1!A:R,18,0)</f>
        <v>#N/A</v>
      </c>
      <c r="C42" s="2"/>
      <c r="D42" s="10"/>
      <c r="E42" s="15" t="str">
        <f>IF(E40=0,"",CHOOSE(E40,"một","hai","ba","bốn","năm","sáu","bảy","tám","chín"))</f>
        <v/>
      </c>
      <c r="F42" s="15" t="str">
        <f>IF(F40=0,IF(AND(E40&lt;&gt;0,G40&lt;&gt;0),"lẻ",""),CHOOSE(F40,"mười","hai","ba","bốn","năm","sáu","bảy","tám","chín"))</f>
        <v/>
      </c>
      <c r="G42" s="15" t="str">
        <f>IF(G40=0,"",CHOOSE(G40,IF(F40&gt;1,"mốt","một"),"hai","ba","bốn",IF(F40=0,"năm","lăm"),"sáu","bảy","tám","chín"))</f>
        <v>bảy</v>
      </c>
      <c r="H42" s="16" t="str">
        <f>IF(H40=0,"",CHOOSE(H40,"một","hai","ba","bốn","năm","sáu","bảy","tám","chín"))</f>
        <v>chín</v>
      </c>
      <c r="I42" s="16" t="str">
        <f>IF(I40=0,IF(AND(H40&lt;&gt;0,J40&lt;&gt;0),"lẻ",""),CHOOSE(I40,"mười","hai","ba","bốn","năm","sáu","bảy","tám","chín"))</f>
        <v>hai</v>
      </c>
      <c r="J42" s="16" t="str">
        <f>IF(J40=0,"",CHOOSE(J40,IF(I40&gt;1,"mốt","một"),"hai","ba","bốn",IF(I40=0,"năm","lăm"),"sáu","bảy","tám","chín"))</f>
        <v/>
      </c>
      <c r="K42" s="17" t="str">
        <f>IF(K40=0,"",CHOOSE(K40,"một","hai","ba","bốn","năm","sáu","bảy","tám","chín"))</f>
        <v/>
      </c>
      <c r="L42" s="17" t="str">
        <f>IF(L40=0,IF(AND(K40&lt;&gt;0,M40&lt;&gt;0),"lẻ",""),CHOOSE(L40,"mười","hai","ba","bốn","năm","sáu","bảy","tám","chín"))</f>
        <v/>
      </c>
      <c r="M42" s="17" t="str">
        <f>IF(M40=0,"",CHOOSE(M40,IF(L40&gt;1,"mốt","một"),"hai","ba","bốn",IF(L40=0,"năm","lăm"),"sáu","bảy","tám","chín"))</f>
        <v/>
      </c>
      <c r="N42" s="18" t="str">
        <f>IF(N40=0,"",CHOOSE(N40,"một","hai","ba","bốn","năm","sáu","bảy","tám","chín"))</f>
        <v/>
      </c>
      <c r="O42" s="18" t="str">
        <f>IF(O40=0,IF(AND(N40&lt;&gt;0,P40&lt;&gt;0),"lẻ",""),CHOOSE(O40,"mười","hai","ba","bốn","năm","sáu","bảy","tám","chín"))</f>
        <v/>
      </c>
      <c r="P42" s="18" t="str">
        <f>IF(P40=0,"",CHOOSE(P40,IF(O40&gt;1,"mốt","một"),"hai","ba","bốn",IF(O40=0,"năm","lăm"),"sáu","bảy","tám","chín"))</f>
        <v/>
      </c>
    </row>
    <row r="43" spans="1:16" x14ac:dyDescent="0.45">
      <c r="B43" s="3" t="e">
        <f>VLOOKUP(A43,Sheet1!A:R,18,0)</f>
        <v>#N/A</v>
      </c>
      <c r="C43" s="2"/>
      <c r="D43" s="10"/>
      <c r="E43" s="19" t="str">
        <f>IF(E40=0,"","trăm")</f>
        <v/>
      </c>
      <c r="F43" s="19" t="str">
        <f>IF(F40=0,"",IF(F40=1,"","mươi"))</f>
        <v/>
      </c>
      <c r="G43" s="19" t="str">
        <f>IF(AND(G40=0,G41=0),"","tỷ")</f>
        <v>tỷ</v>
      </c>
      <c r="H43" s="20" t="str">
        <f>IF(H40=0,"","trăm")</f>
        <v>trăm</v>
      </c>
      <c r="I43" s="20" t="str">
        <f>IF(I40=0,"",IF(I40=1,"","mươi"))</f>
        <v>mươi</v>
      </c>
      <c r="J43" s="20" t="str">
        <f>IF(AND(J40=0,J41=0),"","triệu")</f>
        <v>triệu</v>
      </c>
      <c r="K43" s="21" t="str">
        <f>IF(K40=0,"","trăm")</f>
        <v/>
      </c>
      <c r="L43" s="21" t="str">
        <f>IF(L40=0,"",IF(L40=1,"","mươi"))</f>
        <v/>
      </c>
      <c r="M43" s="21" t="str">
        <f>IF(AND(M40=0,M41=0),"","ngàn")</f>
        <v/>
      </c>
      <c r="N43" s="22" t="str">
        <f>IF(N40=0,"","trăm")</f>
        <v/>
      </c>
      <c r="O43" s="22" t="str">
        <f>IF(O40=0,"",IF(O40=1,"","mươi"))</f>
        <v/>
      </c>
      <c r="P43" s="22" t="s">
        <v>32</v>
      </c>
    </row>
    <row r="44" spans="1:16" x14ac:dyDescent="0.45">
      <c r="B44" s="3" t="e">
        <f>VLOOKUP(A44,Sheet1!A:R,18,0)</f>
        <v>#N/A</v>
      </c>
      <c r="C44" s="2"/>
      <c r="D44" s="23" t="str">
        <f>UPPER(LEFT(TRIM(E42&amp;" "&amp;E43&amp;" "&amp;F42&amp;" "&amp;F43&amp;" "&amp;G42&amp;" "&amp;G43&amp;" "&amp;H42&amp;" "&amp;H43&amp;" "&amp;I42&amp;" "&amp;I43&amp;" "&amp;J42&amp;" "&amp;J43&amp;" "&amp;K42&amp;" "&amp;K43&amp;" "&amp;L42&amp;" "&amp;L43&amp;" "&amp;M42&amp;" "&amp;M43&amp;" "&amp;N42&amp;" "&amp;N43&amp;" "&amp;O42&amp;" "&amp;O43&amp;" "&amp;P42&amp;" "&amp;P43),1))&amp;RIGHT(TRIM(E42&amp;" "&amp;E43&amp;" "&amp;F42&amp;" "&amp;F43&amp;" "&amp;G42&amp;" "&amp;G43&amp;" "&amp;H42&amp;" "&amp;H43&amp;" "&amp;I42&amp;" "&amp;I43&amp;" "&amp;J42&amp;" "&amp;J43&amp;" "&amp;K42&amp;" "&amp;K43&amp;" "&amp;L42&amp;" "&amp;L43&amp;" "&amp;M42&amp;" "&amp;M43&amp;" "&amp;N42&amp;" "&amp;N43&amp;" "&amp;O42&amp;" "&amp;O43&amp;" "&amp;P42&amp;" "&amp;P43),LEN(TRIM(E42&amp;" "&amp;E43&amp;" "&amp;F42&amp;" "&amp;F43&amp;" "&amp;G42&amp;" "&amp;G43&amp;" "&amp;H42&amp;" "&amp;H43&amp;" "&amp;I42&amp;" "&amp;I43&amp;" "&amp;J42&amp;" "&amp;J43&amp;" "&amp;K42&amp;" "&amp;K43&amp;" "&amp;L42&amp;" "&amp;L43&amp;" "&amp;M42&amp;" "&amp;M43&amp;" "&amp;N42&amp;" "&amp;N43&amp;" "&amp;O42&amp;" "&amp;O43&amp;" "&amp;P42&amp;" "&amp;P43))-1)</f>
        <v>Bảy tỷ chín trăm hai mươi triệu đồng Việt Nam./.)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</row>
    <row r="45" spans="1:16" x14ac:dyDescent="0.45">
      <c r="A45" s="1">
        <f>A39+1</f>
        <v>8</v>
      </c>
      <c r="B45" s="3">
        <f>VLOOKUP(A45,Sheet1!A:R,18,0)</f>
        <v>88000000</v>
      </c>
      <c r="C45" s="4"/>
      <c r="D45" s="5" t="str">
        <f>RIGHT("000000000000"&amp;ROUND(B45,0),12)</f>
        <v>000088000000</v>
      </c>
      <c r="E45" s="6">
        <v>1</v>
      </c>
      <c r="F45" s="6">
        <v>2</v>
      </c>
      <c r="G45" s="6">
        <v>3</v>
      </c>
      <c r="H45" s="7">
        <v>4</v>
      </c>
      <c r="I45" s="7">
        <v>5</v>
      </c>
      <c r="J45" s="7">
        <v>6</v>
      </c>
      <c r="K45" s="8">
        <v>7</v>
      </c>
      <c r="L45" s="8">
        <v>8</v>
      </c>
      <c r="M45" s="8">
        <v>9</v>
      </c>
      <c r="N45" s="9">
        <v>10</v>
      </c>
      <c r="O45" s="9">
        <v>11</v>
      </c>
      <c r="P45" s="9">
        <v>12</v>
      </c>
    </row>
    <row r="46" spans="1:16" x14ac:dyDescent="0.45">
      <c r="B46" s="3" t="e">
        <f>VLOOKUP(A46,Sheet1!A:R,18,0)</f>
        <v>#N/A</v>
      </c>
      <c r="C46" s="2"/>
      <c r="D46" s="10"/>
      <c r="E46" s="11">
        <f>VALUE(MID(D45,E45,1))</f>
        <v>0</v>
      </c>
      <c r="F46" s="11">
        <f>VALUE(MID(D45,F45,1))</f>
        <v>0</v>
      </c>
      <c r="G46" s="11">
        <f>VALUE(MID(D45,G45,1))</f>
        <v>0</v>
      </c>
      <c r="H46" s="12">
        <f>VALUE(MID(D45,H45,1))</f>
        <v>0</v>
      </c>
      <c r="I46" s="12">
        <f>VALUE(MID(D45,I45,1))</f>
        <v>8</v>
      </c>
      <c r="J46" s="12">
        <f>VALUE(MID(D45,J45,1))</f>
        <v>8</v>
      </c>
      <c r="K46" s="13">
        <f>VALUE(MID(D45,K45,1))</f>
        <v>0</v>
      </c>
      <c r="L46" s="13">
        <f>VALUE(MID(D45,L45,1))</f>
        <v>0</v>
      </c>
      <c r="M46" s="13">
        <f>VALUE(MID(D45,M45,1))</f>
        <v>0</v>
      </c>
      <c r="N46" s="14">
        <f>VALUE(MID(D45,N45,1))</f>
        <v>0</v>
      </c>
      <c r="O46" s="14">
        <f>VALUE(MID(D45,O45,1))</f>
        <v>0</v>
      </c>
      <c r="P46" s="14">
        <f>VALUE(MID(D45,P45,1))</f>
        <v>0</v>
      </c>
    </row>
    <row r="47" spans="1:16" x14ac:dyDescent="0.45">
      <c r="B47" s="3" t="e">
        <f>VLOOKUP(A47,Sheet1!A:R,18,0)</f>
        <v>#N/A</v>
      </c>
      <c r="C47" s="2"/>
      <c r="D47" s="10"/>
      <c r="E47" s="11">
        <f>SUM(E46:E46)</f>
        <v>0</v>
      </c>
      <c r="F47" s="11">
        <f>SUM(E46:F46)</f>
        <v>0</v>
      </c>
      <c r="G47" s="11">
        <f>SUM(E46:G46)</f>
        <v>0</v>
      </c>
      <c r="H47" s="12">
        <f>SUM(H46:H46)</f>
        <v>0</v>
      </c>
      <c r="I47" s="12">
        <f>SUM(H46:I46)</f>
        <v>8</v>
      </c>
      <c r="J47" s="12">
        <f>SUM(H46:J46)</f>
        <v>16</v>
      </c>
      <c r="K47" s="13">
        <f>SUM(K46:K46)</f>
        <v>0</v>
      </c>
      <c r="L47" s="13">
        <f>SUM(K46:L46)</f>
        <v>0</v>
      </c>
      <c r="M47" s="13">
        <f>SUM(K46:M46)</f>
        <v>0</v>
      </c>
      <c r="N47" s="14">
        <f>SUM(N46:N46)</f>
        <v>0</v>
      </c>
      <c r="O47" s="14">
        <f>SUM(N46:O46)</f>
        <v>0</v>
      </c>
      <c r="P47" s="14">
        <f>SUM(N46:P46)</f>
        <v>0</v>
      </c>
    </row>
    <row r="48" spans="1:16" x14ac:dyDescent="0.45">
      <c r="B48" s="3" t="e">
        <f>VLOOKUP(A48,Sheet1!A:R,18,0)</f>
        <v>#N/A</v>
      </c>
      <c r="C48" s="2"/>
      <c r="D48" s="10"/>
      <c r="E48" s="15" t="str">
        <f>IF(E46=0,"",CHOOSE(E46,"một","hai","ba","bốn","năm","sáu","bảy","tám","chín"))</f>
        <v/>
      </c>
      <c r="F48" s="15" t="str">
        <f>IF(F46=0,IF(AND(E46&lt;&gt;0,G46&lt;&gt;0),"lẻ",""),CHOOSE(F46,"mười","hai","ba","bốn","năm","sáu","bảy","tám","chín"))</f>
        <v/>
      </c>
      <c r="G48" s="15" t="str">
        <f>IF(G46=0,"",CHOOSE(G46,IF(F46&gt;1,"mốt","một"),"hai","ba","bốn",IF(F46=0,"năm","lăm"),"sáu","bảy","tám","chín"))</f>
        <v/>
      </c>
      <c r="H48" s="16" t="str">
        <f>IF(H46=0,"",CHOOSE(H46,"một","hai","ba","bốn","năm","sáu","bảy","tám","chín"))</f>
        <v/>
      </c>
      <c r="I48" s="16" t="str">
        <f>IF(I46=0,IF(AND(H46&lt;&gt;0,J46&lt;&gt;0),"lẻ",""),CHOOSE(I46,"mười","hai","ba","bốn","năm","sáu","bảy","tám","chín"))</f>
        <v>tám</v>
      </c>
      <c r="J48" s="16" t="str">
        <f>IF(J46=0,"",CHOOSE(J46,IF(I46&gt;1,"mốt","một"),"hai","ba","bốn",IF(I46=0,"năm","lăm"),"sáu","bảy","tám","chín"))</f>
        <v>tám</v>
      </c>
      <c r="K48" s="17" t="str">
        <f>IF(K46=0,"",CHOOSE(K46,"một","hai","ba","bốn","năm","sáu","bảy","tám","chín"))</f>
        <v/>
      </c>
      <c r="L48" s="17" t="str">
        <f>IF(L46=0,IF(AND(K46&lt;&gt;0,M46&lt;&gt;0),"lẻ",""),CHOOSE(L46,"mười","hai","ba","bốn","năm","sáu","bảy","tám","chín"))</f>
        <v/>
      </c>
      <c r="M48" s="17" t="str">
        <f>IF(M46=0,"",CHOOSE(M46,IF(L46&gt;1,"mốt","một"),"hai","ba","bốn",IF(L46=0,"năm","lăm"),"sáu","bảy","tám","chín"))</f>
        <v/>
      </c>
      <c r="N48" s="18" t="str">
        <f>IF(N46=0,"",CHOOSE(N46,"một","hai","ba","bốn","năm","sáu","bảy","tám","chín"))</f>
        <v/>
      </c>
      <c r="O48" s="18" t="str">
        <f>IF(O46=0,IF(AND(N46&lt;&gt;0,P46&lt;&gt;0),"lẻ",""),CHOOSE(O46,"mười","hai","ba","bốn","năm","sáu","bảy","tám","chín"))</f>
        <v/>
      </c>
      <c r="P48" s="18" t="str">
        <f>IF(P46=0,"",CHOOSE(P46,IF(O46&gt;1,"mốt","một"),"hai","ba","bốn",IF(O46=0,"năm","lăm"),"sáu","bảy","tám","chín"))</f>
        <v/>
      </c>
    </row>
    <row r="49" spans="1:16" x14ac:dyDescent="0.45">
      <c r="B49" s="3" t="e">
        <f>VLOOKUP(A49,Sheet1!A:R,18,0)</f>
        <v>#N/A</v>
      </c>
      <c r="C49" s="2"/>
      <c r="D49" s="10"/>
      <c r="E49" s="19" t="str">
        <f>IF(E46=0,"","trăm")</f>
        <v/>
      </c>
      <c r="F49" s="19" t="str">
        <f>IF(F46=0,"",IF(F46=1,"","mươi"))</f>
        <v/>
      </c>
      <c r="G49" s="19" t="str">
        <f>IF(AND(G46=0,G47=0),"","tỷ")</f>
        <v/>
      </c>
      <c r="H49" s="20" t="str">
        <f>IF(H46=0,"","trăm")</f>
        <v/>
      </c>
      <c r="I49" s="20" t="str">
        <f>IF(I46=0,"",IF(I46=1,"","mươi"))</f>
        <v>mươi</v>
      </c>
      <c r="J49" s="20" t="str">
        <f>IF(AND(J46=0,J47=0),"","triệu")</f>
        <v>triệu</v>
      </c>
      <c r="K49" s="21" t="str">
        <f>IF(K46=0,"","trăm")</f>
        <v/>
      </c>
      <c r="L49" s="21" t="str">
        <f>IF(L46=0,"",IF(L46=1,"","mươi"))</f>
        <v/>
      </c>
      <c r="M49" s="21" t="str">
        <f>IF(AND(M46=0,M47=0),"","ngàn")</f>
        <v/>
      </c>
      <c r="N49" s="22" t="str">
        <f>IF(N46=0,"","trăm")</f>
        <v/>
      </c>
      <c r="O49" s="22" t="str">
        <f>IF(O46=0,"",IF(O46=1,"","mươi"))</f>
        <v/>
      </c>
      <c r="P49" s="22" t="s">
        <v>32</v>
      </c>
    </row>
    <row r="50" spans="1:16" x14ac:dyDescent="0.45">
      <c r="B50" s="3" t="e">
        <f>VLOOKUP(A50,Sheet1!A:R,18,0)</f>
        <v>#N/A</v>
      </c>
      <c r="C50" s="2"/>
      <c r="D50" s="23" t="str">
        <f>UPPER(LEFT(TRIM(E48&amp;" "&amp;E49&amp;" "&amp;F48&amp;" "&amp;F49&amp;" "&amp;G48&amp;" "&amp;G49&amp;" "&amp;H48&amp;" "&amp;H49&amp;" "&amp;I48&amp;" "&amp;I49&amp;" "&amp;J48&amp;" "&amp;J49&amp;" "&amp;K48&amp;" "&amp;K49&amp;" "&amp;L48&amp;" "&amp;L49&amp;" "&amp;M48&amp;" "&amp;M49&amp;" "&amp;N48&amp;" "&amp;N49&amp;" "&amp;O48&amp;" "&amp;O49&amp;" "&amp;P48&amp;" "&amp;P49),1))&amp;RIGHT(TRIM(E48&amp;" "&amp;E49&amp;" "&amp;F48&amp;" "&amp;F49&amp;" "&amp;G48&amp;" "&amp;G49&amp;" "&amp;H48&amp;" "&amp;H49&amp;" "&amp;I48&amp;" "&amp;I49&amp;" "&amp;J48&amp;" "&amp;J49&amp;" "&amp;K48&amp;" "&amp;K49&amp;" "&amp;L48&amp;" "&amp;L49&amp;" "&amp;M48&amp;" "&amp;M49&amp;" "&amp;N48&amp;" "&amp;N49&amp;" "&amp;O48&amp;" "&amp;O49&amp;" "&amp;P48&amp;" "&amp;P49),LEN(TRIM(E48&amp;" "&amp;E49&amp;" "&amp;F48&amp;" "&amp;F49&amp;" "&amp;G48&amp;" "&amp;G49&amp;" "&amp;H48&amp;" "&amp;H49&amp;" "&amp;I48&amp;" "&amp;I49&amp;" "&amp;J48&amp;" "&amp;J49&amp;" "&amp;K48&amp;" "&amp;K49&amp;" "&amp;L48&amp;" "&amp;L49&amp;" "&amp;M48&amp;" "&amp;M49&amp;" "&amp;N48&amp;" "&amp;N49&amp;" "&amp;O48&amp;" "&amp;O49&amp;" "&amp;P48&amp;" "&amp;P49))-1)</f>
        <v>Tám mươi tám triệu đồng Việt Nam./.)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</row>
    <row r="51" spans="1:16" x14ac:dyDescent="0.45">
      <c r="A51" s="1">
        <f>A45+1</f>
        <v>9</v>
      </c>
      <c r="B51" s="3">
        <f>VLOOKUP(A51,Sheet1!A:R,18,0)</f>
        <v>176000000</v>
      </c>
      <c r="C51" s="4"/>
      <c r="D51" s="5" t="str">
        <f>RIGHT("000000000000"&amp;ROUND(B51,0),12)</f>
        <v>000176000000</v>
      </c>
      <c r="E51" s="6">
        <v>1</v>
      </c>
      <c r="F51" s="6">
        <v>2</v>
      </c>
      <c r="G51" s="6">
        <v>3</v>
      </c>
      <c r="H51" s="7">
        <v>4</v>
      </c>
      <c r="I51" s="7">
        <v>5</v>
      </c>
      <c r="J51" s="7">
        <v>6</v>
      </c>
      <c r="K51" s="8">
        <v>7</v>
      </c>
      <c r="L51" s="8">
        <v>8</v>
      </c>
      <c r="M51" s="8">
        <v>9</v>
      </c>
      <c r="N51" s="9">
        <v>10</v>
      </c>
      <c r="O51" s="9">
        <v>11</v>
      </c>
      <c r="P51" s="9">
        <v>12</v>
      </c>
    </row>
    <row r="52" spans="1:16" x14ac:dyDescent="0.45">
      <c r="B52" s="3" t="e">
        <f>VLOOKUP(A52,Sheet1!A:R,18,0)</f>
        <v>#N/A</v>
      </c>
      <c r="C52" s="2"/>
      <c r="D52" s="10"/>
      <c r="E52" s="11">
        <f>VALUE(MID(D51,E51,1))</f>
        <v>0</v>
      </c>
      <c r="F52" s="11">
        <f>VALUE(MID(D51,F51,1))</f>
        <v>0</v>
      </c>
      <c r="G52" s="11">
        <f>VALUE(MID(D51,G51,1))</f>
        <v>0</v>
      </c>
      <c r="H52" s="12">
        <f>VALUE(MID(D51,H51,1))</f>
        <v>1</v>
      </c>
      <c r="I52" s="12">
        <f>VALUE(MID(D51,I51,1))</f>
        <v>7</v>
      </c>
      <c r="J52" s="12">
        <f>VALUE(MID(D51,J51,1))</f>
        <v>6</v>
      </c>
      <c r="K52" s="13">
        <f>VALUE(MID(D51,K51,1))</f>
        <v>0</v>
      </c>
      <c r="L52" s="13">
        <f>VALUE(MID(D51,L51,1))</f>
        <v>0</v>
      </c>
      <c r="M52" s="13">
        <f>VALUE(MID(D51,M51,1))</f>
        <v>0</v>
      </c>
      <c r="N52" s="14">
        <f>VALUE(MID(D51,N51,1))</f>
        <v>0</v>
      </c>
      <c r="O52" s="14">
        <f>VALUE(MID(D51,O51,1))</f>
        <v>0</v>
      </c>
      <c r="P52" s="14">
        <f>VALUE(MID(D51,P51,1))</f>
        <v>0</v>
      </c>
    </row>
    <row r="53" spans="1:16" x14ac:dyDescent="0.45">
      <c r="B53" s="3" t="e">
        <f>VLOOKUP(A53,Sheet1!A:R,18,0)</f>
        <v>#N/A</v>
      </c>
      <c r="C53" s="2"/>
      <c r="D53" s="10"/>
      <c r="E53" s="11">
        <f>SUM(E52:E52)</f>
        <v>0</v>
      </c>
      <c r="F53" s="11">
        <f>SUM(E52:F52)</f>
        <v>0</v>
      </c>
      <c r="G53" s="11">
        <f>SUM(E52:G52)</f>
        <v>0</v>
      </c>
      <c r="H53" s="12">
        <f>SUM(H52:H52)</f>
        <v>1</v>
      </c>
      <c r="I53" s="12">
        <f>SUM(H52:I52)</f>
        <v>8</v>
      </c>
      <c r="J53" s="12">
        <f>SUM(H52:J52)</f>
        <v>14</v>
      </c>
      <c r="K53" s="13">
        <f>SUM(K52:K52)</f>
        <v>0</v>
      </c>
      <c r="L53" s="13">
        <f>SUM(K52:L52)</f>
        <v>0</v>
      </c>
      <c r="M53" s="13">
        <f>SUM(K52:M52)</f>
        <v>0</v>
      </c>
      <c r="N53" s="14">
        <f>SUM(N52:N52)</f>
        <v>0</v>
      </c>
      <c r="O53" s="14">
        <f>SUM(N52:O52)</f>
        <v>0</v>
      </c>
      <c r="P53" s="14">
        <f>SUM(N52:P52)</f>
        <v>0</v>
      </c>
    </row>
    <row r="54" spans="1:16" x14ac:dyDescent="0.45">
      <c r="B54" s="3" t="e">
        <f>VLOOKUP(A54,Sheet1!A:R,18,0)</f>
        <v>#N/A</v>
      </c>
      <c r="C54" s="2"/>
      <c r="D54" s="10"/>
      <c r="E54" s="15" t="str">
        <f>IF(E52=0,"",CHOOSE(E52,"một","hai","ba","bốn","năm","sáu","bảy","tám","chín"))</f>
        <v/>
      </c>
      <c r="F54" s="15" t="str">
        <f>IF(F52=0,IF(AND(E52&lt;&gt;0,G52&lt;&gt;0),"lẻ",""),CHOOSE(F52,"mười","hai","ba","bốn","năm","sáu","bảy","tám","chín"))</f>
        <v/>
      </c>
      <c r="G54" s="15" t="str">
        <f>IF(G52=0,"",CHOOSE(G52,IF(F52&gt;1,"mốt","một"),"hai","ba","bốn",IF(F52=0,"năm","lăm"),"sáu","bảy","tám","chín"))</f>
        <v/>
      </c>
      <c r="H54" s="16" t="str">
        <f>IF(H52=0,"",CHOOSE(H52,"một","hai","ba","bốn","năm","sáu","bảy","tám","chín"))</f>
        <v>một</v>
      </c>
      <c r="I54" s="16" t="str">
        <f>IF(I52=0,IF(AND(H52&lt;&gt;0,J52&lt;&gt;0),"lẻ",""),CHOOSE(I52,"mười","hai","ba","bốn","năm","sáu","bảy","tám","chín"))</f>
        <v>bảy</v>
      </c>
      <c r="J54" s="16" t="str">
        <f>IF(J52=0,"",CHOOSE(J52,IF(I52&gt;1,"mốt","một"),"hai","ba","bốn",IF(I52=0,"năm","lăm"),"sáu","bảy","tám","chín"))</f>
        <v>sáu</v>
      </c>
      <c r="K54" s="17" t="str">
        <f>IF(K52=0,"",CHOOSE(K52,"một","hai","ba","bốn","năm","sáu","bảy","tám","chín"))</f>
        <v/>
      </c>
      <c r="L54" s="17" t="str">
        <f>IF(L52=0,IF(AND(K52&lt;&gt;0,M52&lt;&gt;0),"lẻ",""),CHOOSE(L52,"mười","hai","ba","bốn","năm","sáu","bảy","tám","chín"))</f>
        <v/>
      </c>
      <c r="M54" s="17" t="str">
        <f>IF(M52=0,"",CHOOSE(M52,IF(L52&gt;1,"mốt","một"),"hai","ba","bốn",IF(L52=0,"năm","lăm"),"sáu","bảy","tám","chín"))</f>
        <v/>
      </c>
      <c r="N54" s="18" t="str">
        <f>IF(N52=0,"",CHOOSE(N52,"một","hai","ba","bốn","năm","sáu","bảy","tám","chín"))</f>
        <v/>
      </c>
      <c r="O54" s="18" t="str">
        <f>IF(O52=0,IF(AND(N52&lt;&gt;0,P52&lt;&gt;0),"lẻ",""),CHOOSE(O52,"mười","hai","ba","bốn","năm","sáu","bảy","tám","chín"))</f>
        <v/>
      </c>
      <c r="P54" s="18" t="str">
        <f>IF(P52=0,"",CHOOSE(P52,IF(O52&gt;1,"mốt","một"),"hai","ba","bốn",IF(O52=0,"năm","lăm"),"sáu","bảy","tám","chín"))</f>
        <v/>
      </c>
    </row>
    <row r="55" spans="1:16" x14ac:dyDescent="0.45">
      <c r="B55" s="3" t="e">
        <f>VLOOKUP(A55,Sheet1!A:R,18,0)</f>
        <v>#N/A</v>
      </c>
      <c r="C55" s="2"/>
      <c r="D55" s="10"/>
      <c r="E55" s="19" t="str">
        <f>IF(E52=0,"","trăm")</f>
        <v/>
      </c>
      <c r="F55" s="19" t="str">
        <f>IF(F52=0,"",IF(F52=1,"","mươi"))</f>
        <v/>
      </c>
      <c r="G55" s="19" t="str">
        <f>IF(AND(G52=0,G53=0),"","tỷ")</f>
        <v/>
      </c>
      <c r="H55" s="20" t="str">
        <f>IF(H52=0,"","trăm")</f>
        <v>trăm</v>
      </c>
      <c r="I55" s="20" t="str">
        <f>IF(I52=0,"",IF(I52=1,"","mươi"))</f>
        <v>mươi</v>
      </c>
      <c r="J55" s="20" t="str">
        <f>IF(AND(J52=0,J53=0),"","triệu")</f>
        <v>triệu</v>
      </c>
      <c r="K55" s="21" t="str">
        <f>IF(K52=0,"","trăm")</f>
        <v/>
      </c>
      <c r="L55" s="21" t="str">
        <f>IF(L52=0,"",IF(L52=1,"","mươi"))</f>
        <v/>
      </c>
      <c r="M55" s="21" t="str">
        <f>IF(AND(M52=0,M53=0),"","ngàn")</f>
        <v/>
      </c>
      <c r="N55" s="22" t="str">
        <f>IF(N52=0,"","trăm")</f>
        <v/>
      </c>
      <c r="O55" s="22" t="str">
        <f>IF(O52=0,"",IF(O52=1,"","mươi"))</f>
        <v/>
      </c>
      <c r="P55" s="22" t="s">
        <v>32</v>
      </c>
    </row>
    <row r="56" spans="1:16" x14ac:dyDescent="0.45">
      <c r="B56" s="3" t="e">
        <f>VLOOKUP(A56,Sheet1!A:R,18,0)</f>
        <v>#N/A</v>
      </c>
      <c r="C56" s="2"/>
      <c r="D56" s="23" t="str">
        <f>UPPER(LEFT(TRIM(E54&amp;" "&amp;E55&amp;" "&amp;F54&amp;" "&amp;F55&amp;" "&amp;G54&amp;" "&amp;G55&amp;" "&amp;H54&amp;" "&amp;H55&amp;" "&amp;I54&amp;" "&amp;I55&amp;" "&amp;J54&amp;" "&amp;J55&amp;" "&amp;K54&amp;" "&amp;K55&amp;" "&amp;L54&amp;" "&amp;L55&amp;" "&amp;M54&amp;" "&amp;M55&amp;" "&amp;N54&amp;" "&amp;N55&amp;" "&amp;O54&amp;" "&amp;O55&amp;" "&amp;P54&amp;" "&amp;P55),1))&amp;RIGHT(TRIM(E54&amp;" "&amp;E55&amp;" "&amp;F54&amp;" "&amp;F55&amp;" "&amp;G54&amp;" "&amp;G55&amp;" "&amp;H54&amp;" "&amp;H55&amp;" "&amp;I54&amp;" "&amp;I55&amp;" "&amp;J54&amp;" "&amp;J55&amp;" "&amp;K54&amp;" "&amp;K55&amp;" "&amp;L54&amp;" "&amp;L55&amp;" "&amp;M54&amp;" "&amp;M55&amp;" "&amp;N54&amp;" "&amp;N55&amp;" "&amp;O54&amp;" "&amp;O55&amp;" "&amp;P54&amp;" "&amp;P55),LEN(TRIM(E54&amp;" "&amp;E55&amp;" "&amp;F54&amp;" "&amp;F55&amp;" "&amp;G54&amp;" "&amp;G55&amp;" "&amp;H54&amp;" "&amp;H55&amp;" "&amp;I54&amp;" "&amp;I55&amp;" "&amp;J54&amp;" "&amp;J55&amp;" "&amp;K54&amp;" "&amp;K55&amp;" "&amp;L54&amp;" "&amp;L55&amp;" "&amp;M54&amp;" "&amp;M55&amp;" "&amp;N54&amp;" "&amp;N55&amp;" "&amp;O54&amp;" "&amp;O55&amp;" "&amp;P54&amp;" "&amp;P55))-1)</f>
        <v>Một trăm bảy mươi sáu triệu đồng Việt Nam./.)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</row>
    <row r="57" spans="1:16" x14ac:dyDescent="0.45">
      <c r="A57" s="1">
        <f>A51+1</f>
        <v>10</v>
      </c>
      <c r="B57" s="3">
        <f>VLOOKUP(A57,Sheet1!A:R,18,0)</f>
        <v>264000000</v>
      </c>
      <c r="C57" s="4"/>
      <c r="D57" s="5" t="str">
        <f>RIGHT("000000000000"&amp;ROUND(B57,0),12)</f>
        <v>000264000000</v>
      </c>
      <c r="E57" s="6">
        <v>1</v>
      </c>
      <c r="F57" s="6">
        <v>2</v>
      </c>
      <c r="G57" s="6">
        <v>3</v>
      </c>
      <c r="H57" s="7">
        <v>4</v>
      </c>
      <c r="I57" s="7">
        <v>5</v>
      </c>
      <c r="J57" s="7">
        <v>6</v>
      </c>
      <c r="K57" s="8">
        <v>7</v>
      </c>
      <c r="L57" s="8">
        <v>8</v>
      </c>
      <c r="M57" s="8">
        <v>9</v>
      </c>
      <c r="N57" s="9">
        <v>10</v>
      </c>
      <c r="O57" s="9">
        <v>11</v>
      </c>
      <c r="P57" s="9">
        <v>12</v>
      </c>
    </row>
    <row r="58" spans="1:16" x14ac:dyDescent="0.45">
      <c r="B58" s="3" t="e">
        <f>VLOOKUP(A58,Sheet1!A:R,18,0)</f>
        <v>#N/A</v>
      </c>
      <c r="C58" s="2"/>
      <c r="D58" s="10"/>
      <c r="E58" s="11">
        <f>VALUE(MID(D57,E57,1))</f>
        <v>0</v>
      </c>
      <c r="F58" s="11">
        <f>VALUE(MID(D57,F57,1))</f>
        <v>0</v>
      </c>
      <c r="G58" s="11">
        <f>VALUE(MID(D57,G57,1))</f>
        <v>0</v>
      </c>
      <c r="H58" s="12">
        <f>VALUE(MID(D57,H57,1))</f>
        <v>2</v>
      </c>
      <c r="I58" s="12">
        <f>VALUE(MID(D57,I57,1))</f>
        <v>6</v>
      </c>
      <c r="J58" s="12">
        <f>VALUE(MID(D57,J57,1))</f>
        <v>4</v>
      </c>
      <c r="K58" s="13">
        <f>VALUE(MID(D57,K57,1))</f>
        <v>0</v>
      </c>
      <c r="L58" s="13">
        <f>VALUE(MID(D57,L57,1))</f>
        <v>0</v>
      </c>
      <c r="M58" s="13">
        <f>VALUE(MID(D57,M57,1))</f>
        <v>0</v>
      </c>
      <c r="N58" s="14">
        <f>VALUE(MID(D57,N57,1))</f>
        <v>0</v>
      </c>
      <c r="O58" s="14">
        <f>VALUE(MID(D57,O57,1))</f>
        <v>0</v>
      </c>
      <c r="P58" s="14">
        <f>VALUE(MID(D57,P57,1))</f>
        <v>0</v>
      </c>
    </row>
    <row r="59" spans="1:16" x14ac:dyDescent="0.45">
      <c r="B59" s="3" t="e">
        <f>VLOOKUP(A59,Sheet1!A:R,18,0)</f>
        <v>#N/A</v>
      </c>
      <c r="C59" s="2"/>
      <c r="D59" s="10"/>
      <c r="E59" s="11">
        <f>SUM(E58:E58)</f>
        <v>0</v>
      </c>
      <c r="F59" s="11">
        <f>SUM(E58:F58)</f>
        <v>0</v>
      </c>
      <c r="G59" s="11">
        <f>SUM(E58:G58)</f>
        <v>0</v>
      </c>
      <c r="H59" s="12">
        <f>SUM(H58:H58)</f>
        <v>2</v>
      </c>
      <c r="I59" s="12">
        <f>SUM(H58:I58)</f>
        <v>8</v>
      </c>
      <c r="J59" s="12">
        <f>SUM(H58:J58)</f>
        <v>12</v>
      </c>
      <c r="K59" s="13">
        <f>SUM(K58:K58)</f>
        <v>0</v>
      </c>
      <c r="L59" s="13">
        <f>SUM(K58:L58)</f>
        <v>0</v>
      </c>
      <c r="M59" s="13">
        <f>SUM(K58:M58)</f>
        <v>0</v>
      </c>
      <c r="N59" s="14">
        <f>SUM(N58:N58)</f>
        <v>0</v>
      </c>
      <c r="O59" s="14">
        <f>SUM(N58:O58)</f>
        <v>0</v>
      </c>
      <c r="P59" s="14">
        <f>SUM(N58:P58)</f>
        <v>0</v>
      </c>
    </row>
    <row r="60" spans="1:16" x14ac:dyDescent="0.45">
      <c r="B60" s="3" t="e">
        <f>VLOOKUP(A60,Sheet1!A:R,18,0)</f>
        <v>#N/A</v>
      </c>
      <c r="C60" s="2"/>
      <c r="D60" s="10"/>
      <c r="E60" s="15" t="str">
        <f>IF(E58=0,"",CHOOSE(E58,"một","hai","ba","bốn","năm","sáu","bảy","tám","chín"))</f>
        <v/>
      </c>
      <c r="F60" s="15" t="str">
        <f>IF(F58=0,IF(AND(E58&lt;&gt;0,G58&lt;&gt;0),"lẻ",""),CHOOSE(F58,"mười","hai","ba","bốn","năm","sáu","bảy","tám","chín"))</f>
        <v/>
      </c>
      <c r="G60" s="15" t="str">
        <f>IF(G58=0,"",CHOOSE(G58,IF(F58&gt;1,"mốt","một"),"hai","ba","bốn",IF(F58=0,"năm","lăm"),"sáu","bảy","tám","chín"))</f>
        <v/>
      </c>
      <c r="H60" s="16" t="str">
        <f>IF(H58=0,"",CHOOSE(H58,"một","hai","ba","bốn","năm","sáu","bảy","tám","chín"))</f>
        <v>hai</v>
      </c>
      <c r="I60" s="16" t="str">
        <f>IF(I58=0,IF(AND(H58&lt;&gt;0,J58&lt;&gt;0),"lẻ",""),CHOOSE(I58,"mười","hai","ba","bốn","năm","sáu","bảy","tám","chín"))</f>
        <v>sáu</v>
      </c>
      <c r="J60" s="16" t="str">
        <f>IF(J58=0,"",CHOOSE(J58,IF(I58&gt;1,"mốt","một"),"hai","ba","bốn",IF(I58=0,"năm","lăm"),"sáu","bảy","tám","chín"))</f>
        <v>bốn</v>
      </c>
      <c r="K60" s="17" t="str">
        <f>IF(K58=0,"",CHOOSE(K58,"một","hai","ba","bốn","năm","sáu","bảy","tám","chín"))</f>
        <v/>
      </c>
      <c r="L60" s="17" t="str">
        <f>IF(L58=0,IF(AND(K58&lt;&gt;0,M58&lt;&gt;0),"lẻ",""),CHOOSE(L58,"mười","hai","ba","bốn","năm","sáu","bảy","tám","chín"))</f>
        <v/>
      </c>
      <c r="M60" s="17" t="str">
        <f>IF(M58=0,"",CHOOSE(M58,IF(L58&gt;1,"mốt","một"),"hai","ba","bốn",IF(L58=0,"năm","lăm"),"sáu","bảy","tám","chín"))</f>
        <v/>
      </c>
      <c r="N60" s="18" t="str">
        <f>IF(N58=0,"",CHOOSE(N58,"một","hai","ba","bốn","năm","sáu","bảy","tám","chín"))</f>
        <v/>
      </c>
      <c r="O60" s="18" t="str">
        <f>IF(O58=0,IF(AND(N58&lt;&gt;0,P58&lt;&gt;0),"lẻ",""),CHOOSE(O58,"mười","hai","ba","bốn","năm","sáu","bảy","tám","chín"))</f>
        <v/>
      </c>
      <c r="P60" s="18" t="str">
        <f>IF(P58=0,"",CHOOSE(P58,IF(O58&gt;1,"mốt","một"),"hai","ba","bốn",IF(O58=0,"năm","lăm"),"sáu","bảy","tám","chín"))</f>
        <v/>
      </c>
    </row>
    <row r="61" spans="1:16" x14ac:dyDescent="0.45">
      <c r="B61" s="3" t="e">
        <f>VLOOKUP(A61,Sheet1!A:R,18,0)</f>
        <v>#N/A</v>
      </c>
      <c r="C61" s="2"/>
      <c r="D61" s="10"/>
      <c r="E61" s="19" t="str">
        <f>IF(E58=0,"","trăm")</f>
        <v/>
      </c>
      <c r="F61" s="19" t="str">
        <f>IF(F58=0,"",IF(F58=1,"","mươi"))</f>
        <v/>
      </c>
      <c r="G61" s="19" t="str">
        <f>IF(AND(G58=0,G59=0),"","tỷ")</f>
        <v/>
      </c>
      <c r="H61" s="20" t="str">
        <f>IF(H58=0,"","trăm")</f>
        <v>trăm</v>
      </c>
      <c r="I61" s="20" t="str">
        <f>IF(I58=0,"",IF(I58=1,"","mươi"))</f>
        <v>mươi</v>
      </c>
      <c r="J61" s="20" t="str">
        <f>IF(AND(J58=0,J59=0),"","triệu")</f>
        <v>triệu</v>
      </c>
      <c r="K61" s="21" t="str">
        <f>IF(K58=0,"","trăm")</f>
        <v/>
      </c>
      <c r="L61" s="21" t="str">
        <f>IF(L58=0,"",IF(L58=1,"","mươi"))</f>
        <v/>
      </c>
      <c r="M61" s="21" t="str">
        <f>IF(AND(M58=0,M59=0),"","ngàn")</f>
        <v/>
      </c>
      <c r="N61" s="22" t="str">
        <f>IF(N58=0,"","trăm")</f>
        <v/>
      </c>
      <c r="O61" s="22" t="str">
        <f>IF(O58=0,"",IF(O58=1,"","mươi"))</f>
        <v/>
      </c>
      <c r="P61" s="22" t="s">
        <v>32</v>
      </c>
    </row>
    <row r="62" spans="1:16" x14ac:dyDescent="0.45">
      <c r="B62" s="3" t="e">
        <f>VLOOKUP(A62,Sheet1!A:R,18,0)</f>
        <v>#N/A</v>
      </c>
      <c r="C62" s="2"/>
      <c r="D62" s="23" t="str">
        <f>UPPER(LEFT(TRIM(E60&amp;" "&amp;E61&amp;" "&amp;F60&amp;" "&amp;F61&amp;" "&amp;G60&amp;" "&amp;G61&amp;" "&amp;H60&amp;" "&amp;H61&amp;" "&amp;I60&amp;" "&amp;I61&amp;" "&amp;J60&amp;" "&amp;J61&amp;" "&amp;K60&amp;" "&amp;K61&amp;" "&amp;L60&amp;" "&amp;L61&amp;" "&amp;M60&amp;" "&amp;M61&amp;" "&amp;N60&amp;" "&amp;N61&amp;" "&amp;O60&amp;" "&amp;O61&amp;" "&amp;P60&amp;" "&amp;P61),1))&amp;RIGHT(TRIM(E60&amp;" "&amp;E61&amp;" "&amp;F60&amp;" "&amp;F61&amp;" "&amp;G60&amp;" "&amp;G61&amp;" "&amp;H60&amp;" "&amp;H61&amp;" "&amp;I60&amp;" "&amp;I61&amp;" "&amp;J60&amp;" "&amp;J61&amp;" "&amp;K60&amp;" "&amp;K61&amp;" "&amp;L60&amp;" "&amp;L61&amp;" "&amp;M60&amp;" "&amp;M61&amp;" "&amp;N60&amp;" "&amp;N61&amp;" "&amp;O60&amp;" "&amp;O61&amp;" "&amp;P60&amp;" "&amp;P61),LEN(TRIM(E60&amp;" "&amp;E61&amp;" "&amp;F60&amp;" "&amp;F61&amp;" "&amp;G60&amp;" "&amp;G61&amp;" "&amp;H60&amp;" "&amp;H61&amp;" "&amp;I60&amp;" "&amp;I61&amp;" "&amp;J60&amp;" "&amp;J61&amp;" "&amp;K60&amp;" "&amp;K61&amp;" "&amp;L60&amp;" "&amp;L61&amp;" "&amp;M60&amp;" "&amp;M61&amp;" "&amp;N60&amp;" "&amp;N61&amp;" "&amp;O60&amp;" "&amp;O61&amp;" "&amp;P60&amp;" "&amp;P61))-1)</f>
        <v>Hai trăm sáu mươi bốn triệu đồng Việt Nam./.)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</row>
    <row r="63" spans="1:16" x14ac:dyDescent="0.45">
      <c r="A63" s="1">
        <f>A57+1</f>
        <v>11</v>
      </c>
      <c r="B63" s="3">
        <f>VLOOKUP(A63,Sheet1!A:R,18,0)</f>
        <v>352000000</v>
      </c>
      <c r="C63" s="4"/>
      <c r="D63" s="5" t="str">
        <f>RIGHT("000000000000"&amp;ROUND(B63,0),12)</f>
        <v>000352000000</v>
      </c>
      <c r="E63" s="6">
        <v>1</v>
      </c>
      <c r="F63" s="6">
        <v>2</v>
      </c>
      <c r="G63" s="6">
        <v>3</v>
      </c>
      <c r="H63" s="7">
        <v>4</v>
      </c>
      <c r="I63" s="7">
        <v>5</v>
      </c>
      <c r="J63" s="7">
        <v>6</v>
      </c>
      <c r="K63" s="8">
        <v>7</v>
      </c>
      <c r="L63" s="8">
        <v>8</v>
      </c>
      <c r="M63" s="8">
        <v>9</v>
      </c>
      <c r="N63" s="9">
        <v>10</v>
      </c>
      <c r="O63" s="9">
        <v>11</v>
      </c>
      <c r="P63" s="9">
        <v>12</v>
      </c>
    </row>
    <row r="64" spans="1:16" x14ac:dyDescent="0.45">
      <c r="B64" s="3" t="e">
        <f>VLOOKUP(A64,Sheet1!A:R,18,0)</f>
        <v>#N/A</v>
      </c>
      <c r="C64" s="2"/>
      <c r="D64" s="10"/>
      <c r="E64" s="11">
        <f>VALUE(MID(D63,E63,1))</f>
        <v>0</v>
      </c>
      <c r="F64" s="11">
        <f>VALUE(MID(D63,F63,1))</f>
        <v>0</v>
      </c>
      <c r="G64" s="11">
        <f>VALUE(MID(D63,G63,1))</f>
        <v>0</v>
      </c>
      <c r="H64" s="12">
        <f>VALUE(MID(D63,H63,1))</f>
        <v>3</v>
      </c>
      <c r="I64" s="12">
        <f>VALUE(MID(D63,I63,1))</f>
        <v>5</v>
      </c>
      <c r="J64" s="12">
        <f>VALUE(MID(D63,J63,1))</f>
        <v>2</v>
      </c>
      <c r="K64" s="13">
        <f>VALUE(MID(D63,K63,1))</f>
        <v>0</v>
      </c>
      <c r="L64" s="13">
        <f>VALUE(MID(D63,L63,1))</f>
        <v>0</v>
      </c>
      <c r="M64" s="13">
        <f>VALUE(MID(D63,M63,1))</f>
        <v>0</v>
      </c>
      <c r="N64" s="14">
        <f>VALUE(MID(D63,N63,1))</f>
        <v>0</v>
      </c>
      <c r="O64" s="14">
        <f>VALUE(MID(D63,O63,1))</f>
        <v>0</v>
      </c>
      <c r="P64" s="14">
        <f>VALUE(MID(D63,P63,1))</f>
        <v>0</v>
      </c>
    </row>
    <row r="65" spans="1:16" x14ac:dyDescent="0.45">
      <c r="B65" s="3" t="e">
        <f>VLOOKUP(A65,Sheet1!A:R,18,0)</f>
        <v>#N/A</v>
      </c>
      <c r="C65" s="2"/>
      <c r="D65" s="10"/>
      <c r="E65" s="11">
        <f>SUM(E64:E64)</f>
        <v>0</v>
      </c>
      <c r="F65" s="11">
        <f>SUM(E64:F64)</f>
        <v>0</v>
      </c>
      <c r="G65" s="11">
        <f>SUM(E64:G64)</f>
        <v>0</v>
      </c>
      <c r="H65" s="12">
        <f>SUM(H64:H64)</f>
        <v>3</v>
      </c>
      <c r="I65" s="12">
        <f>SUM(H64:I64)</f>
        <v>8</v>
      </c>
      <c r="J65" s="12">
        <f>SUM(H64:J64)</f>
        <v>10</v>
      </c>
      <c r="K65" s="13">
        <f>SUM(K64:K64)</f>
        <v>0</v>
      </c>
      <c r="L65" s="13">
        <f>SUM(K64:L64)</f>
        <v>0</v>
      </c>
      <c r="M65" s="13">
        <f>SUM(K64:M64)</f>
        <v>0</v>
      </c>
      <c r="N65" s="14">
        <f>SUM(N64:N64)</f>
        <v>0</v>
      </c>
      <c r="O65" s="14">
        <f>SUM(N64:O64)</f>
        <v>0</v>
      </c>
      <c r="P65" s="14">
        <f>SUM(N64:P64)</f>
        <v>0</v>
      </c>
    </row>
    <row r="66" spans="1:16" x14ac:dyDescent="0.45">
      <c r="B66" s="3" t="e">
        <f>VLOOKUP(A66,Sheet1!A:R,18,0)</f>
        <v>#N/A</v>
      </c>
      <c r="C66" s="2"/>
      <c r="D66" s="10"/>
      <c r="E66" s="15" t="str">
        <f>IF(E64=0,"",CHOOSE(E64,"một","hai","ba","bốn","năm","sáu","bảy","tám","chín"))</f>
        <v/>
      </c>
      <c r="F66" s="15" t="str">
        <f>IF(F64=0,IF(AND(E64&lt;&gt;0,G64&lt;&gt;0),"lẻ",""),CHOOSE(F64,"mười","hai","ba","bốn","năm","sáu","bảy","tám","chín"))</f>
        <v/>
      </c>
      <c r="G66" s="15" t="str">
        <f>IF(G64=0,"",CHOOSE(G64,IF(F64&gt;1,"mốt","một"),"hai","ba","bốn",IF(F64=0,"năm","lăm"),"sáu","bảy","tám","chín"))</f>
        <v/>
      </c>
      <c r="H66" s="16" t="str">
        <f>IF(H64=0,"",CHOOSE(H64,"một","hai","ba","bốn","năm","sáu","bảy","tám","chín"))</f>
        <v>ba</v>
      </c>
      <c r="I66" s="16" t="str">
        <f>IF(I64=0,IF(AND(H64&lt;&gt;0,J64&lt;&gt;0),"lẻ",""),CHOOSE(I64,"mười","hai","ba","bốn","năm","sáu","bảy","tám","chín"))</f>
        <v>năm</v>
      </c>
      <c r="J66" s="16" t="str">
        <f>IF(J64=0,"",CHOOSE(J64,IF(I64&gt;1,"mốt","một"),"hai","ba","bốn",IF(I64=0,"năm","lăm"),"sáu","bảy","tám","chín"))</f>
        <v>hai</v>
      </c>
      <c r="K66" s="17" t="str">
        <f>IF(K64=0,"",CHOOSE(K64,"một","hai","ba","bốn","năm","sáu","bảy","tám","chín"))</f>
        <v/>
      </c>
      <c r="L66" s="17" t="str">
        <f>IF(L64=0,IF(AND(K64&lt;&gt;0,M64&lt;&gt;0),"lẻ",""),CHOOSE(L64,"mười","hai","ba","bốn","năm","sáu","bảy","tám","chín"))</f>
        <v/>
      </c>
      <c r="M66" s="17" t="str">
        <f>IF(M64=0,"",CHOOSE(M64,IF(L64&gt;1,"mốt","một"),"hai","ba","bốn",IF(L64=0,"năm","lăm"),"sáu","bảy","tám","chín"))</f>
        <v/>
      </c>
      <c r="N66" s="18" t="str">
        <f>IF(N64=0,"",CHOOSE(N64,"một","hai","ba","bốn","năm","sáu","bảy","tám","chín"))</f>
        <v/>
      </c>
      <c r="O66" s="18" t="str">
        <f>IF(O64=0,IF(AND(N64&lt;&gt;0,P64&lt;&gt;0),"lẻ",""),CHOOSE(O64,"mười","hai","ba","bốn","năm","sáu","bảy","tám","chín"))</f>
        <v/>
      </c>
      <c r="P66" s="18" t="str">
        <f>IF(P64=0,"",CHOOSE(P64,IF(O64&gt;1,"mốt","một"),"hai","ba","bốn",IF(O64=0,"năm","lăm"),"sáu","bảy","tám","chín"))</f>
        <v/>
      </c>
    </row>
    <row r="67" spans="1:16" x14ac:dyDescent="0.45">
      <c r="B67" s="3" t="e">
        <f>VLOOKUP(A67,Sheet1!A:R,18,0)</f>
        <v>#N/A</v>
      </c>
      <c r="C67" s="2"/>
      <c r="D67" s="10"/>
      <c r="E67" s="19" t="str">
        <f>IF(E64=0,"","trăm")</f>
        <v/>
      </c>
      <c r="F67" s="19" t="str">
        <f>IF(F64=0,"",IF(F64=1,"","mươi"))</f>
        <v/>
      </c>
      <c r="G67" s="19" t="str">
        <f>IF(AND(G64=0,G65=0),"","tỷ")</f>
        <v/>
      </c>
      <c r="H67" s="20" t="str">
        <f>IF(H64=0,"","trăm")</f>
        <v>trăm</v>
      </c>
      <c r="I67" s="20" t="str">
        <f>IF(I64=0,"",IF(I64=1,"","mươi"))</f>
        <v>mươi</v>
      </c>
      <c r="J67" s="20" t="str">
        <f>IF(AND(J64=0,J65=0),"","triệu")</f>
        <v>triệu</v>
      </c>
      <c r="K67" s="21" t="str">
        <f>IF(K64=0,"","trăm")</f>
        <v/>
      </c>
      <c r="L67" s="21" t="str">
        <f>IF(L64=0,"",IF(L64=1,"","mươi"))</f>
        <v/>
      </c>
      <c r="M67" s="21" t="str">
        <f>IF(AND(M64=0,M65=0),"","ngàn")</f>
        <v/>
      </c>
      <c r="N67" s="22" t="str">
        <f>IF(N64=0,"","trăm")</f>
        <v/>
      </c>
      <c r="O67" s="22" t="str">
        <f>IF(O64=0,"",IF(O64=1,"","mươi"))</f>
        <v/>
      </c>
      <c r="P67" s="22" t="s">
        <v>32</v>
      </c>
    </row>
    <row r="68" spans="1:16" x14ac:dyDescent="0.45">
      <c r="B68" s="3" t="e">
        <f>VLOOKUP(A68,Sheet1!A:R,18,0)</f>
        <v>#N/A</v>
      </c>
      <c r="C68" s="2"/>
      <c r="D68" s="23" t="str">
        <f>UPPER(LEFT(TRIM(E66&amp;" "&amp;E67&amp;" "&amp;F66&amp;" "&amp;F67&amp;" "&amp;G66&amp;" "&amp;G67&amp;" "&amp;H66&amp;" "&amp;H67&amp;" "&amp;I66&amp;" "&amp;I67&amp;" "&amp;J66&amp;" "&amp;J67&amp;" "&amp;K66&amp;" "&amp;K67&amp;" "&amp;L66&amp;" "&amp;L67&amp;" "&amp;M66&amp;" "&amp;M67&amp;" "&amp;N66&amp;" "&amp;N67&amp;" "&amp;O66&amp;" "&amp;O67&amp;" "&amp;P66&amp;" "&amp;P67),1))&amp;RIGHT(TRIM(E66&amp;" "&amp;E67&amp;" "&amp;F66&amp;" "&amp;F67&amp;" "&amp;G66&amp;" "&amp;G67&amp;" "&amp;H66&amp;" "&amp;H67&amp;" "&amp;I66&amp;" "&amp;I67&amp;" "&amp;J66&amp;" "&amp;J67&amp;" "&amp;K66&amp;" "&amp;K67&amp;" "&amp;L66&amp;" "&amp;L67&amp;" "&amp;M66&amp;" "&amp;M67&amp;" "&amp;N66&amp;" "&amp;N67&amp;" "&amp;O66&amp;" "&amp;O67&amp;" "&amp;P66&amp;" "&amp;P67),LEN(TRIM(E66&amp;" "&amp;E67&amp;" "&amp;F66&amp;" "&amp;F67&amp;" "&amp;G66&amp;" "&amp;G67&amp;" "&amp;H66&amp;" "&amp;H67&amp;" "&amp;I66&amp;" "&amp;I67&amp;" "&amp;J66&amp;" "&amp;J67&amp;" "&amp;K66&amp;" "&amp;K67&amp;" "&amp;L66&amp;" "&amp;L67&amp;" "&amp;M66&amp;" "&amp;M67&amp;" "&amp;N66&amp;" "&amp;N67&amp;" "&amp;O66&amp;" "&amp;O67&amp;" "&amp;P66&amp;" "&amp;P67))-1)</f>
        <v>Ba trăm năm mươi hai triệu đồng Việt Nam./.)</v>
      </c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</row>
    <row r="69" spans="1:16" x14ac:dyDescent="0.45">
      <c r="A69" s="1">
        <f>A63+1</f>
        <v>12</v>
      </c>
      <c r="B69" s="3">
        <f>VLOOKUP(A69,Sheet1!A:R,18,0)</f>
        <v>440000000</v>
      </c>
      <c r="C69" s="4"/>
      <c r="D69" s="5" t="str">
        <f>RIGHT("000000000000"&amp;ROUND(B69,0),12)</f>
        <v>000440000000</v>
      </c>
      <c r="E69" s="6">
        <v>1</v>
      </c>
      <c r="F69" s="6">
        <v>2</v>
      </c>
      <c r="G69" s="6">
        <v>3</v>
      </c>
      <c r="H69" s="7">
        <v>4</v>
      </c>
      <c r="I69" s="7">
        <v>5</v>
      </c>
      <c r="J69" s="7">
        <v>6</v>
      </c>
      <c r="K69" s="8">
        <v>7</v>
      </c>
      <c r="L69" s="8">
        <v>8</v>
      </c>
      <c r="M69" s="8">
        <v>9</v>
      </c>
      <c r="N69" s="9">
        <v>10</v>
      </c>
      <c r="O69" s="9">
        <v>11</v>
      </c>
      <c r="P69" s="9">
        <v>12</v>
      </c>
    </row>
    <row r="70" spans="1:16" x14ac:dyDescent="0.45">
      <c r="B70" s="3" t="e">
        <f>VLOOKUP(A70,Sheet1!A:R,18,0)</f>
        <v>#N/A</v>
      </c>
      <c r="C70" s="2"/>
      <c r="D70" s="10"/>
      <c r="E70" s="11">
        <f>VALUE(MID(D69,E69,1))</f>
        <v>0</v>
      </c>
      <c r="F70" s="11">
        <f>VALUE(MID(D69,F69,1))</f>
        <v>0</v>
      </c>
      <c r="G70" s="11">
        <f>VALUE(MID(D69,G69,1))</f>
        <v>0</v>
      </c>
      <c r="H70" s="12">
        <f>VALUE(MID(D69,H69,1))</f>
        <v>4</v>
      </c>
      <c r="I70" s="12">
        <f>VALUE(MID(D69,I69,1))</f>
        <v>4</v>
      </c>
      <c r="J70" s="12">
        <f>VALUE(MID(D69,J69,1))</f>
        <v>0</v>
      </c>
      <c r="K70" s="13">
        <f>VALUE(MID(D69,K69,1))</f>
        <v>0</v>
      </c>
      <c r="L70" s="13">
        <f>VALUE(MID(D69,L69,1))</f>
        <v>0</v>
      </c>
      <c r="M70" s="13">
        <f>VALUE(MID(D69,M69,1))</f>
        <v>0</v>
      </c>
      <c r="N70" s="14">
        <f>VALUE(MID(D69,N69,1))</f>
        <v>0</v>
      </c>
      <c r="O70" s="14">
        <f>VALUE(MID(D69,O69,1))</f>
        <v>0</v>
      </c>
      <c r="P70" s="14">
        <f>VALUE(MID(D69,P69,1))</f>
        <v>0</v>
      </c>
    </row>
    <row r="71" spans="1:16" x14ac:dyDescent="0.45">
      <c r="B71" s="3" t="e">
        <f>VLOOKUP(A71,Sheet1!A:R,18,0)</f>
        <v>#N/A</v>
      </c>
      <c r="C71" s="2"/>
      <c r="D71" s="10"/>
      <c r="E71" s="11">
        <f>SUM(E70:E70)</f>
        <v>0</v>
      </c>
      <c r="F71" s="11">
        <f>SUM(E70:F70)</f>
        <v>0</v>
      </c>
      <c r="G71" s="11">
        <f>SUM(E70:G70)</f>
        <v>0</v>
      </c>
      <c r="H71" s="12">
        <f>SUM(H70:H70)</f>
        <v>4</v>
      </c>
      <c r="I71" s="12">
        <f>SUM(H70:I70)</f>
        <v>8</v>
      </c>
      <c r="J71" s="12">
        <f>SUM(H70:J70)</f>
        <v>8</v>
      </c>
      <c r="K71" s="13">
        <f>SUM(K70:K70)</f>
        <v>0</v>
      </c>
      <c r="L71" s="13">
        <f>SUM(K70:L70)</f>
        <v>0</v>
      </c>
      <c r="M71" s="13">
        <f>SUM(K70:M70)</f>
        <v>0</v>
      </c>
      <c r="N71" s="14">
        <f>SUM(N70:N70)</f>
        <v>0</v>
      </c>
      <c r="O71" s="14">
        <f>SUM(N70:O70)</f>
        <v>0</v>
      </c>
      <c r="P71" s="14">
        <f>SUM(N70:P70)</f>
        <v>0</v>
      </c>
    </row>
    <row r="72" spans="1:16" x14ac:dyDescent="0.45">
      <c r="B72" s="3" t="e">
        <f>VLOOKUP(A72,Sheet1!A:R,18,0)</f>
        <v>#N/A</v>
      </c>
      <c r="C72" s="2"/>
      <c r="D72" s="10"/>
      <c r="E72" s="15" t="str">
        <f>IF(E70=0,"",CHOOSE(E70,"một","hai","ba","bốn","năm","sáu","bảy","tám","chín"))</f>
        <v/>
      </c>
      <c r="F72" s="15" t="str">
        <f>IF(F70=0,IF(AND(E70&lt;&gt;0,G70&lt;&gt;0),"lẻ",""),CHOOSE(F70,"mười","hai","ba","bốn","năm","sáu","bảy","tám","chín"))</f>
        <v/>
      </c>
      <c r="G72" s="15" t="str">
        <f>IF(G70=0,"",CHOOSE(G70,IF(F70&gt;1,"mốt","một"),"hai","ba","bốn",IF(F70=0,"năm","lăm"),"sáu","bảy","tám","chín"))</f>
        <v/>
      </c>
      <c r="H72" s="16" t="str">
        <f>IF(H70=0,"",CHOOSE(H70,"một","hai","ba","bốn","năm","sáu","bảy","tám","chín"))</f>
        <v>bốn</v>
      </c>
      <c r="I72" s="16" t="str">
        <f>IF(I70=0,IF(AND(H70&lt;&gt;0,J70&lt;&gt;0),"lẻ",""),CHOOSE(I70,"mười","hai","ba","bốn","năm","sáu","bảy","tám","chín"))</f>
        <v>bốn</v>
      </c>
      <c r="J72" s="16" t="str">
        <f>IF(J70=0,"",CHOOSE(J70,IF(I70&gt;1,"mốt","một"),"hai","ba","bốn",IF(I70=0,"năm","lăm"),"sáu","bảy","tám","chín"))</f>
        <v/>
      </c>
      <c r="K72" s="17" t="str">
        <f>IF(K70=0,"",CHOOSE(K70,"một","hai","ba","bốn","năm","sáu","bảy","tám","chín"))</f>
        <v/>
      </c>
      <c r="L72" s="17" t="str">
        <f>IF(L70=0,IF(AND(K70&lt;&gt;0,M70&lt;&gt;0),"lẻ",""),CHOOSE(L70,"mười","hai","ba","bốn","năm","sáu","bảy","tám","chín"))</f>
        <v/>
      </c>
      <c r="M72" s="17" t="str">
        <f>IF(M70=0,"",CHOOSE(M70,IF(L70&gt;1,"mốt","một"),"hai","ba","bốn",IF(L70=0,"năm","lăm"),"sáu","bảy","tám","chín"))</f>
        <v/>
      </c>
      <c r="N72" s="18" t="str">
        <f>IF(N70=0,"",CHOOSE(N70,"một","hai","ba","bốn","năm","sáu","bảy","tám","chín"))</f>
        <v/>
      </c>
      <c r="O72" s="18" t="str">
        <f>IF(O70=0,IF(AND(N70&lt;&gt;0,P70&lt;&gt;0),"lẻ",""),CHOOSE(O70,"mười","hai","ba","bốn","năm","sáu","bảy","tám","chín"))</f>
        <v/>
      </c>
      <c r="P72" s="18" t="str">
        <f>IF(P70=0,"",CHOOSE(P70,IF(O70&gt;1,"mốt","một"),"hai","ba","bốn",IF(O70=0,"năm","lăm"),"sáu","bảy","tám","chín"))</f>
        <v/>
      </c>
    </row>
    <row r="73" spans="1:16" x14ac:dyDescent="0.45">
      <c r="B73" s="3" t="e">
        <f>VLOOKUP(A73,Sheet1!A:R,18,0)</f>
        <v>#N/A</v>
      </c>
      <c r="C73" s="2"/>
      <c r="D73" s="10"/>
      <c r="E73" s="19" t="str">
        <f>IF(E70=0,"","trăm")</f>
        <v/>
      </c>
      <c r="F73" s="19" t="str">
        <f>IF(F70=0,"",IF(F70=1,"","mươi"))</f>
        <v/>
      </c>
      <c r="G73" s="19" t="str">
        <f>IF(AND(G70=0,G71=0),"","tỷ")</f>
        <v/>
      </c>
      <c r="H73" s="20" t="str">
        <f>IF(H70=0,"","trăm")</f>
        <v>trăm</v>
      </c>
      <c r="I73" s="20" t="str">
        <f>IF(I70=0,"",IF(I70=1,"","mươi"))</f>
        <v>mươi</v>
      </c>
      <c r="J73" s="20" t="str">
        <f>IF(AND(J70=0,J71=0),"","triệu")</f>
        <v>triệu</v>
      </c>
      <c r="K73" s="21" t="str">
        <f>IF(K70=0,"","trăm")</f>
        <v/>
      </c>
      <c r="L73" s="21" t="str">
        <f>IF(L70=0,"",IF(L70=1,"","mươi"))</f>
        <v/>
      </c>
      <c r="M73" s="21" t="str">
        <f>IF(AND(M70=0,M71=0),"","ngàn")</f>
        <v/>
      </c>
      <c r="N73" s="22" t="str">
        <f>IF(N70=0,"","trăm")</f>
        <v/>
      </c>
      <c r="O73" s="22" t="str">
        <f>IF(O70=0,"",IF(O70=1,"","mươi"))</f>
        <v/>
      </c>
      <c r="P73" s="22" t="s">
        <v>32</v>
      </c>
    </row>
    <row r="74" spans="1:16" x14ac:dyDescent="0.45">
      <c r="B74" s="3" t="e">
        <f>VLOOKUP(A74,Sheet1!A:R,18,0)</f>
        <v>#N/A</v>
      </c>
      <c r="C74" s="2"/>
      <c r="D74" s="23" t="str">
        <f>UPPER(LEFT(TRIM(E72&amp;" "&amp;E73&amp;" "&amp;F72&amp;" "&amp;F73&amp;" "&amp;G72&amp;" "&amp;G73&amp;" "&amp;H72&amp;" "&amp;H73&amp;" "&amp;I72&amp;" "&amp;I73&amp;" "&amp;J72&amp;" "&amp;J73&amp;" "&amp;K72&amp;" "&amp;K73&amp;" "&amp;L72&amp;" "&amp;L73&amp;" "&amp;M72&amp;" "&amp;M73&amp;" "&amp;N72&amp;" "&amp;N73&amp;" "&amp;O72&amp;" "&amp;O73&amp;" "&amp;P72&amp;" "&amp;P73),1))&amp;RIGHT(TRIM(E72&amp;" "&amp;E73&amp;" "&amp;F72&amp;" "&amp;F73&amp;" "&amp;G72&amp;" "&amp;G73&amp;" "&amp;H72&amp;" "&amp;H73&amp;" "&amp;I72&amp;" "&amp;I73&amp;" "&amp;J72&amp;" "&amp;J73&amp;" "&amp;K72&amp;" "&amp;K73&amp;" "&amp;L72&amp;" "&amp;L73&amp;" "&amp;M72&amp;" "&amp;M73&amp;" "&amp;N72&amp;" "&amp;N73&amp;" "&amp;O72&amp;" "&amp;O73&amp;" "&amp;P72&amp;" "&amp;P73),LEN(TRIM(E72&amp;" "&amp;E73&amp;" "&amp;F72&amp;" "&amp;F73&amp;" "&amp;G72&amp;" "&amp;G73&amp;" "&amp;H72&amp;" "&amp;H73&amp;" "&amp;I72&amp;" "&amp;I73&amp;" "&amp;J72&amp;" "&amp;J73&amp;" "&amp;K72&amp;" "&amp;K73&amp;" "&amp;L72&amp;" "&amp;L73&amp;" "&amp;M72&amp;" "&amp;M73&amp;" "&amp;N72&amp;" "&amp;N73&amp;" "&amp;O72&amp;" "&amp;O73&amp;" "&amp;P72&amp;" "&amp;P73))-1)</f>
        <v>Bốn trăm bốn mươi triệu đồng Việt Nam./.)</v>
      </c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</row>
    <row r="75" spans="1:16" x14ac:dyDescent="0.45">
      <c r="A75" s="1">
        <f>A69+1</f>
        <v>13</v>
      </c>
      <c r="B75" s="3">
        <f>VLOOKUP(A75,Sheet1!A:R,18,0)</f>
        <v>528000000</v>
      </c>
      <c r="C75" s="4"/>
      <c r="D75" s="5" t="str">
        <f>RIGHT("000000000000"&amp;ROUND(B75,0),12)</f>
        <v>000528000000</v>
      </c>
      <c r="E75" s="6">
        <v>1</v>
      </c>
      <c r="F75" s="6">
        <v>2</v>
      </c>
      <c r="G75" s="6">
        <v>3</v>
      </c>
      <c r="H75" s="7">
        <v>4</v>
      </c>
      <c r="I75" s="7">
        <v>5</v>
      </c>
      <c r="J75" s="7">
        <v>6</v>
      </c>
      <c r="K75" s="8">
        <v>7</v>
      </c>
      <c r="L75" s="8">
        <v>8</v>
      </c>
      <c r="M75" s="8">
        <v>9</v>
      </c>
      <c r="N75" s="9">
        <v>10</v>
      </c>
      <c r="O75" s="9">
        <v>11</v>
      </c>
      <c r="P75" s="9">
        <v>12</v>
      </c>
    </row>
    <row r="76" spans="1:16" x14ac:dyDescent="0.45">
      <c r="B76" s="3" t="e">
        <f>VLOOKUP(A76,Sheet1!A:R,18,0)</f>
        <v>#N/A</v>
      </c>
      <c r="C76" s="2"/>
      <c r="D76" s="10"/>
      <c r="E76" s="11">
        <f>VALUE(MID(D75,E75,1))</f>
        <v>0</v>
      </c>
      <c r="F76" s="11">
        <f>VALUE(MID(D75,F75,1))</f>
        <v>0</v>
      </c>
      <c r="G76" s="11">
        <f>VALUE(MID(D75,G75,1))</f>
        <v>0</v>
      </c>
      <c r="H76" s="12">
        <f>VALUE(MID(D75,H75,1))</f>
        <v>5</v>
      </c>
      <c r="I76" s="12">
        <f>VALUE(MID(D75,I75,1))</f>
        <v>2</v>
      </c>
      <c r="J76" s="12">
        <f>VALUE(MID(D75,J75,1))</f>
        <v>8</v>
      </c>
      <c r="K76" s="13">
        <f>VALUE(MID(D75,K75,1))</f>
        <v>0</v>
      </c>
      <c r="L76" s="13">
        <f>VALUE(MID(D75,L75,1))</f>
        <v>0</v>
      </c>
      <c r="M76" s="13">
        <f>VALUE(MID(D75,M75,1))</f>
        <v>0</v>
      </c>
      <c r="N76" s="14">
        <f>VALUE(MID(D75,N75,1))</f>
        <v>0</v>
      </c>
      <c r="O76" s="14">
        <f>VALUE(MID(D75,O75,1))</f>
        <v>0</v>
      </c>
      <c r="P76" s="14">
        <f>VALUE(MID(D75,P75,1))</f>
        <v>0</v>
      </c>
    </row>
    <row r="77" spans="1:16" x14ac:dyDescent="0.45">
      <c r="B77" s="3" t="e">
        <f>VLOOKUP(A77,Sheet1!A:R,18,0)</f>
        <v>#N/A</v>
      </c>
      <c r="C77" s="2"/>
      <c r="D77" s="10"/>
      <c r="E77" s="11">
        <f>SUM(E76:E76)</f>
        <v>0</v>
      </c>
      <c r="F77" s="11">
        <f>SUM(E76:F76)</f>
        <v>0</v>
      </c>
      <c r="G77" s="11">
        <f>SUM(E76:G76)</f>
        <v>0</v>
      </c>
      <c r="H77" s="12">
        <f>SUM(H76:H76)</f>
        <v>5</v>
      </c>
      <c r="I77" s="12">
        <f>SUM(H76:I76)</f>
        <v>7</v>
      </c>
      <c r="J77" s="12">
        <f>SUM(H76:J76)</f>
        <v>15</v>
      </c>
      <c r="K77" s="13">
        <f>SUM(K76:K76)</f>
        <v>0</v>
      </c>
      <c r="L77" s="13">
        <f>SUM(K76:L76)</f>
        <v>0</v>
      </c>
      <c r="M77" s="13">
        <f>SUM(K76:M76)</f>
        <v>0</v>
      </c>
      <c r="N77" s="14">
        <f>SUM(N76:N76)</f>
        <v>0</v>
      </c>
      <c r="O77" s="14">
        <f>SUM(N76:O76)</f>
        <v>0</v>
      </c>
      <c r="P77" s="14">
        <f>SUM(N76:P76)</f>
        <v>0</v>
      </c>
    </row>
    <row r="78" spans="1:16" x14ac:dyDescent="0.45">
      <c r="B78" s="3" t="e">
        <f>VLOOKUP(A78,Sheet1!A:R,18,0)</f>
        <v>#N/A</v>
      </c>
      <c r="C78" s="2"/>
      <c r="D78" s="10"/>
      <c r="E78" s="15" t="str">
        <f>IF(E76=0,"",CHOOSE(E76,"một","hai","ba","bốn","năm","sáu","bảy","tám","chín"))</f>
        <v/>
      </c>
      <c r="F78" s="15" t="str">
        <f>IF(F76=0,IF(AND(E76&lt;&gt;0,G76&lt;&gt;0),"lẻ",""),CHOOSE(F76,"mười","hai","ba","bốn","năm","sáu","bảy","tám","chín"))</f>
        <v/>
      </c>
      <c r="G78" s="15" t="str">
        <f>IF(G76=0,"",CHOOSE(G76,IF(F76&gt;1,"mốt","một"),"hai","ba","bốn",IF(F76=0,"năm","lăm"),"sáu","bảy","tám","chín"))</f>
        <v/>
      </c>
      <c r="H78" s="16" t="str">
        <f>IF(H76=0,"",CHOOSE(H76,"một","hai","ba","bốn","năm","sáu","bảy","tám","chín"))</f>
        <v>năm</v>
      </c>
      <c r="I78" s="16" t="str">
        <f>IF(I76=0,IF(AND(H76&lt;&gt;0,J76&lt;&gt;0),"lẻ",""),CHOOSE(I76,"mười","hai","ba","bốn","năm","sáu","bảy","tám","chín"))</f>
        <v>hai</v>
      </c>
      <c r="J78" s="16" t="str">
        <f>IF(J76=0,"",CHOOSE(J76,IF(I76&gt;1,"mốt","một"),"hai","ba","bốn",IF(I76=0,"năm","lăm"),"sáu","bảy","tám","chín"))</f>
        <v>tám</v>
      </c>
      <c r="K78" s="17" t="str">
        <f>IF(K76=0,"",CHOOSE(K76,"một","hai","ba","bốn","năm","sáu","bảy","tám","chín"))</f>
        <v/>
      </c>
      <c r="L78" s="17" t="str">
        <f>IF(L76=0,IF(AND(K76&lt;&gt;0,M76&lt;&gt;0),"lẻ",""),CHOOSE(L76,"mười","hai","ba","bốn","năm","sáu","bảy","tám","chín"))</f>
        <v/>
      </c>
      <c r="M78" s="17" t="str">
        <f>IF(M76=0,"",CHOOSE(M76,IF(L76&gt;1,"mốt","một"),"hai","ba","bốn",IF(L76=0,"năm","lăm"),"sáu","bảy","tám","chín"))</f>
        <v/>
      </c>
      <c r="N78" s="18" t="str">
        <f>IF(N76=0,"",CHOOSE(N76,"một","hai","ba","bốn","năm","sáu","bảy","tám","chín"))</f>
        <v/>
      </c>
      <c r="O78" s="18" t="str">
        <f>IF(O76=0,IF(AND(N76&lt;&gt;0,P76&lt;&gt;0),"lẻ",""),CHOOSE(O76,"mười","hai","ba","bốn","năm","sáu","bảy","tám","chín"))</f>
        <v/>
      </c>
      <c r="P78" s="18" t="str">
        <f>IF(P76=0,"",CHOOSE(P76,IF(O76&gt;1,"mốt","một"),"hai","ba","bốn",IF(O76=0,"năm","lăm"),"sáu","bảy","tám","chín"))</f>
        <v/>
      </c>
    </row>
    <row r="79" spans="1:16" x14ac:dyDescent="0.45">
      <c r="B79" s="3" t="e">
        <f>VLOOKUP(A79,Sheet1!A:R,18,0)</f>
        <v>#N/A</v>
      </c>
      <c r="C79" s="2"/>
      <c r="D79" s="10"/>
      <c r="E79" s="19" t="str">
        <f>IF(E76=0,"","trăm")</f>
        <v/>
      </c>
      <c r="F79" s="19" t="str">
        <f>IF(F76=0,"",IF(F76=1,"","mươi"))</f>
        <v/>
      </c>
      <c r="G79" s="19" t="str">
        <f>IF(AND(G76=0,G77=0),"","tỷ")</f>
        <v/>
      </c>
      <c r="H79" s="20" t="str">
        <f>IF(H76=0,"","trăm")</f>
        <v>trăm</v>
      </c>
      <c r="I79" s="20" t="str">
        <f>IF(I76=0,"",IF(I76=1,"","mươi"))</f>
        <v>mươi</v>
      </c>
      <c r="J79" s="20" t="str">
        <f>IF(AND(J76=0,J77=0),"","triệu")</f>
        <v>triệu</v>
      </c>
      <c r="K79" s="21" t="str">
        <f>IF(K76=0,"","trăm")</f>
        <v/>
      </c>
      <c r="L79" s="21" t="str">
        <f>IF(L76=0,"",IF(L76=1,"","mươi"))</f>
        <v/>
      </c>
      <c r="M79" s="21" t="str">
        <f>IF(AND(M76=0,M77=0),"","ngàn")</f>
        <v/>
      </c>
      <c r="N79" s="22" t="str">
        <f>IF(N76=0,"","trăm")</f>
        <v/>
      </c>
      <c r="O79" s="22" t="str">
        <f>IF(O76=0,"",IF(O76=1,"","mươi"))</f>
        <v/>
      </c>
      <c r="P79" s="22" t="s">
        <v>32</v>
      </c>
    </row>
    <row r="80" spans="1:16" x14ac:dyDescent="0.45">
      <c r="B80" s="3" t="e">
        <f>VLOOKUP(A80,Sheet1!A:R,18,0)</f>
        <v>#N/A</v>
      </c>
      <c r="C80" s="2"/>
      <c r="D80" s="23" t="str">
        <f>UPPER(LEFT(TRIM(E78&amp;" "&amp;E79&amp;" "&amp;F78&amp;" "&amp;F79&amp;" "&amp;G78&amp;" "&amp;G79&amp;" "&amp;H78&amp;" "&amp;H79&amp;" "&amp;I78&amp;" "&amp;I79&amp;" "&amp;J78&amp;" "&amp;J79&amp;" "&amp;K78&amp;" "&amp;K79&amp;" "&amp;L78&amp;" "&amp;L79&amp;" "&amp;M78&amp;" "&amp;M79&amp;" "&amp;N78&amp;" "&amp;N79&amp;" "&amp;O78&amp;" "&amp;O79&amp;" "&amp;P78&amp;" "&amp;P79),1))&amp;RIGHT(TRIM(E78&amp;" "&amp;E79&amp;" "&amp;F78&amp;" "&amp;F79&amp;" "&amp;G78&amp;" "&amp;G79&amp;" "&amp;H78&amp;" "&amp;H79&amp;" "&amp;I78&amp;" "&amp;I79&amp;" "&amp;J78&amp;" "&amp;J79&amp;" "&amp;K78&amp;" "&amp;K79&amp;" "&amp;L78&amp;" "&amp;L79&amp;" "&amp;M78&amp;" "&amp;M79&amp;" "&amp;N78&amp;" "&amp;N79&amp;" "&amp;O78&amp;" "&amp;O79&amp;" "&amp;P78&amp;" "&amp;P79),LEN(TRIM(E78&amp;" "&amp;E79&amp;" "&amp;F78&amp;" "&amp;F79&amp;" "&amp;G78&amp;" "&amp;G79&amp;" "&amp;H78&amp;" "&amp;H79&amp;" "&amp;I78&amp;" "&amp;I79&amp;" "&amp;J78&amp;" "&amp;J79&amp;" "&amp;K78&amp;" "&amp;K79&amp;" "&amp;L78&amp;" "&amp;L79&amp;" "&amp;M78&amp;" "&amp;M79&amp;" "&amp;N78&amp;" "&amp;N79&amp;" "&amp;O78&amp;" "&amp;O79&amp;" "&amp;P78&amp;" "&amp;P79))-1)</f>
        <v>Năm trăm hai mươi tám triệu đồng Việt Nam./.)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</row>
    <row r="81" spans="1:16" x14ac:dyDescent="0.45">
      <c r="A81" s="1">
        <f>A75+1</f>
        <v>14</v>
      </c>
      <c r="B81" s="3">
        <f>VLOOKUP(A81,Sheet1!A:R,18,0)</f>
        <v>616000000</v>
      </c>
      <c r="C81" s="4"/>
      <c r="D81" s="5" t="str">
        <f>RIGHT("000000000000"&amp;ROUND(B81,0),12)</f>
        <v>000616000000</v>
      </c>
      <c r="E81" s="6">
        <v>1</v>
      </c>
      <c r="F81" s="6">
        <v>2</v>
      </c>
      <c r="G81" s="6">
        <v>3</v>
      </c>
      <c r="H81" s="7">
        <v>4</v>
      </c>
      <c r="I81" s="7">
        <v>5</v>
      </c>
      <c r="J81" s="7">
        <v>6</v>
      </c>
      <c r="K81" s="8">
        <v>7</v>
      </c>
      <c r="L81" s="8">
        <v>8</v>
      </c>
      <c r="M81" s="8">
        <v>9</v>
      </c>
      <c r="N81" s="9">
        <v>10</v>
      </c>
      <c r="O81" s="9">
        <v>11</v>
      </c>
      <c r="P81" s="9">
        <v>12</v>
      </c>
    </row>
    <row r="82" spans="1:16" x14ac:dyDescent="0.45">
      <c r="B82" s="3" t="e">
        <f>VLOOKUP(A82,Sheet1!A:R,18,0)</f>
        <v>#N/A</v>
      </c>
      <c r="C82" s="2"/>
      <c r="D82" s="10"/>
      <c r="E82" s="11">
        <f>VALUE(MID(D81,E81,1))</f>
        <v>0</v>
      </c>
      <c r="F82" s="11">
        <f>VALUE(MID(D81,F81,1))</f>
        <v>0</v>
      </c>
      <c r="G82" s="11">
        <f>VALUE(MID(D81,G81,1))</f>
        <v>0</v>
      </c>
      <c r="H82" s="12">
        <f>VALUE(MID(D81,H81,1))</f>
        <v>6</v>
      </c>
      <c r="I82" s="12">
        <f>VALUE(MID(D81,I81,1))</f>
        <v>1</v>
      </c>
      <c r="J82" s="12">
        <f>VALUE(MID(D81,J81,1))</f>
        <v>6</v>
      </c>
      <c r="K82" s="13">
        <f>VALUE(MID(D81,K81,1))</f>
        <v>0</v>
      </c>
      <c r="L82" s="13">
        <f>VALUE(MID(D81,L81,1))</f>
        <v>0</v>
      </c>
      <c r="M82" s="13">
        <f>VALUE(MID(D81,M81,1))</f>
        <v>0</v>
      </c>
      <c r="N82" s="14">
        <f>VALUE(MID(D81,N81,1))</f>
        <v>0</v>
      </c>
      <c r="O82" s="14">
        <f>VALUE(MID(D81,O81,1))</f>
        <v>0</v>
      </c>
      <c r="P82" s="14">
        <f>VALUE(MID(D81,P81,1))</f>
        <v>0</v>
      </c>
    </row>
    <row r="83" spans="1:16" x14ac:dyDescent="0.45">
      <c r="B83" s="3" t="e">
        <f>VLOOKUP(A83,Sheet1!A:R,18,0)</f>
        <v>#N/A</v>
      </c>
      <c r="C83" s="2"/>
      <c r="D83" s="10"/>
      <c r="E83" s="11">
        <f>SUM(E82:E82)</f>
        <v>0</v>
      </c>
      <c r="F83" s="11">
        <f>SUM(E82:F82)</f>
        <v>0</v>
      </c>
      <c r="G83" s="11">
        <f>SUM(E82:G82)</f>
        <v>0</v>
      </c>
      <c r="H83" s="12">
        <f>SUM(H82:H82)</f>
        <v>6</v>
      </c>
      <c r="I83" s="12">
        <f>SUM(H82:I82)</f>
        <v>7</v>
      </c>
      <c r="J83" s="12">
        <f>SUM(H82:J82)</f>
        <v>13</v>
      </c>
      <c r="K83" s="13">
        <f>SUM(K82:K82)</f>
        <v>0</v>
      </c>
      <c r="L83" s="13">
        <f>SUM(K82:L82)</f>
        <v>0</v>
      </c>
      <c r="M83" s="13">
        <f>SUM(K82:M82)</f>
        <v>0</v>
      </c>
      <c r="N83" s="14">
        <f>SUM(N82:N82)</f>
        <v>0</v>
      </c>
      <c r="O83" s="14">
        <f>SUM(N82:O82)</f>
        <v>0</v>
      </c>
      <c r="P83" s="14">
        <f>SUM(N82:P82)</f>
        <v>0</v>
      </c>
    </row>
    <row r="84" spans="1:16" x14ac:dyDescent="0.45">
      <c r="B84" s="3" t="e">
        <f>VLOOKUP(A84,Sheet1!A:R,18,0)</f>
        <v>#N/A</v>
      </c>
      <c r="C84" s="2"/>
      <c r="D84" s="10"/>
      <c r="E84" s="15" t="str">
        <f>IF(E82=0,"",CHOOSE(E82,"một","hai","ba","bốn","năm","sáu","bảy","tám","chín"))</f>
        <v/>
      </c>
      <c r="F84" s="15" t="str">
        <f>IF(F82=0,IF(AND(E82&lt;&gt;0,G82&lt;&gt;0),"lẻ",""),CHOOSE(F82,"mười","hai","ba","bốn","năm","sáu","bảy","tám","chín"))</f>
        <v/>
      </c>
      <c r="G84" s="15" t="str">
        <f>IF(G82=0,"",CHOOSE(G82,IF(F82&gt;1,"mốt","một"),"hai","ba","bốn",IF(F82=0,"năm","lăm"),"sáu","bảy","tám","chín"))</f>
        <v/>
      </c>
      <c r="H84" s="16" t="str">
        <f>IF(H82=0,"",CHOOSE(H82,"một","hai","ba","bốn","năm","sáu","bảy","tám","chín"))</f>
        <v>sáu</v>
      </c>
      <c r="I84" s="16" t="str">
        <f>IF(I82=0,IF(AND(H82&lt;&gt;0,J82&lt;&gt;0),"lẻ",""),CHOOSE(I82,"mười","hai","ba","bốn","năm","sáu","bảy","tám","chín"))</f>
        <v>mười</v>
      </c>
      <c r="J84" s="16" t="str">
        <f>IF(J82=0,"",CHOOSE(J82,IF(I82&gt;1,"mốt","một"),"hai","ba","bốn",IF(I82=0,"năm","lăm"),"sáu","bảy","tám","chín"))</f>
        <v>sáu</v>
      </c>
      <c r="K84" s="17" t="str">
        <f>IF(K82=0,"",CHOOSE(K82,"một","hai","ba","bốn","năm","sáu","bảy","tám","chín"))</f>
        <v/>
      </c>
      <c r="L84" s="17" t="str">
        <f>IF(L82=0,IF(AND(K82&lt;&gt;0,M82&lt;&gt;0),"lẻ",""),CHOOSE(L82,"mười","hai","ba","bốn","năm","sáu","bảy","tám","chín"))</f>
        <v/>
      </c>
      <c r="M84" s="17" t="str">
        <f>IF(M82=0,"",CHOOSE(M82,IF(L82&gt;1,"mốt","một"),"hai","ba","bốn",IF(L82=0,"năm","lăm"),"sáu","bảy","tám","chín"))</f>
        <v/>
      </c>
      <c r="N84" s="18" t="str">
        <f>IF(N82=0,"",CHOOSE(N82,"một","hai","ba","bốn","năm","sáu","bảy","tám","chín"))</f>
        <v/>
      </c>
      <c r="O84" s="18" t="str">
        <f>IF(O82=0,IF(AND(N82&lt;&gt;0,P82&lt;&gt;0),"lẻ",""),CHOOSE(O82,"mười","hai","ba","bốn","năm","sáu","bảy","tám","chín"))</f>
        <v/>
      </c>
      <c r="P84" s="18" t="str">
        <f>IF(P82=0,"",CHOOSE(P82,IF(O82&gt;1,"mốt","một"),"hai","ba","bốn",IF(O82=0,"năm","lăm"),"sáu","bảy","tám","chín"))</f>
        <v/>
      </c>
    </row>
    <row r="85" spans="1:16" x14ac:dyDescent="0.45">
      <c r="B85" s="3" t="e">
        <f>VLOOKUP(A85,Sheet1!A:R,18,0)</f>
        <v>#N/A</v>
      </c>
      <c r="C85" s="2"/>
      <c r="D85" s="10"/>
      <c r="E85" s="19" t="str">
        <f>IF(E82=0,"","trăm")</f>
        <v/>
      </c>
      <c r="F85" s="19" t="str">
        <f>IF(F82=0,"",IF(F82=1,"","mươi"))</f>
        <v/>
      </c>
      <c r="G85" s="19" t="str">
        <f>IF(AND(G82=0,G83=0),"","tỷ")</f>
        <v/>
      </c>
      <c r="H85" s="20" t="str">
        <f>IF(H82=0,"","trăm")</f>
        <v>trăm</v>
      </c>
      <c r="I85" s="20" t="str">
        <f>IF(I82=0,"",IF(I82=1,"","mươi"))</f>
        <v/>
      </c>
      <c r="J85" s="20" t="str">
        <f>IF(AND(J82=0,J83=0),"","triệu")</f>
        <v>triệu</v>
      </c>
      <c r="K85" s="21" t="str">
        <f>IF(K82=0,"","trăm")</f>
        <v/>
      </c>
      <c r="L85" s="21" t="str">
        <f>IF(L82=0,"",IF(L82=1,"","mươi"))</f>
        <v/>
      </c>
      <c r="M85" s="21" t="str">
        <f>IF(AND(M82=0,M83=0),"","ngàn")</f>
        <v/>
      </c>
      <c r="N85" s="22" t="str">
        <f>IF(N82=0,"","trăm")</f>
        <v/>
      </c>
      <c r="O85" s="22" t="str">
        <f>IF(O82=0,"",IF(O82=1,"","mươi"))</f>
        <v/>
      </c>
      <c r="P85" s="22" t="s">
        <v>32</v>
      </c>
    </row>
    <row r="86" spans="1:16" x14ac:dyDescent="0.45">
      <c r="B86" s="3" t="e">
        <f>VLOOKUP(A86,Sheet1!A:R,18,0)</f>
        <v>#N/A</v>
      </c>
      <c r="C86" s="2"/>
      <c r="D86" s="23" t="str">
        <f>UPPER(LEFT(TRIM(E84&amp;" "&amp;E85&amp;" "&amp;F84&amp;" "&amp;F85&amp;" "&amp;G84&amp;" "&amp;G85&amp;" "&amp;H84&amp;" "&amp;H85&amp;" "&amp;I84&amp;" "&amp;I85&amp;" "&amp;J84&amp;" "&amp;J85&amp;" "&amp;K84&amp;" "&amp;K85&amp;" "&amp;L84&amp;" "&amp;L85&amp;" "&amp;M84&amp;" "&amp;M85&amp;" "&amp;N84&amp;" "&amp;N85&amp;" "&amp;O84&amp;" "&amp;O85&amp;" "&amp;P84&amp;" "&amp;P85),1))&amp;RIGHT(TRIM(E84&amp;" "&amp;E85&amp;" "&amp;F84&amp;" "&amp;F85&amp;" "&amp;G84&amp;" "&amp;G85&amp;" "&amp;H84&amp;" "&amp;H85&amp;" "&amp;I84&amp;" "&amp;I85&amp;" "&amp;J84&amp;" "&amp;J85&amp;" "&amp;K84&amp;" "&amp;K85&amp;" "&amp;L84&amp;" "&amp;L85&amp;" "&amp;M84&amp;" "&amp;M85&amp;" "&amp;N84&amp;" "&amp;N85&amp;" "&amp;O84&amp;" "&amp;O85&amp;" "&amp;P84&amp;" "&amp;P85),LEN(TRIM(E84&amp;" "&amp;E85&amp;" "&amp;F84&amp;" "&amp;F85&amp;" "&amp;G84&amp;" "&amp;G85&amp;" "&amp;H84&amp;" "&amp;H85&amp;" "&amp;I84&amp;" "&amp;I85&amp;" "&amp;J84&amp;" "&amp;J85&amp;" "&amp;K84&amp;" "&amp;K85&amp;" "&amp;L84&amp;" "&amp;L85&amp;" "&amp;M84&amp;" "&amp;M85&amp;" "&amp;N84&amp;" "&amp;N85&amp;" "&amp;O84&amp;" "&amp;O85&amp;" "&amp;P84&amp;" "&amp;P85))-1)</f>
        <v>Sáu trăm mười sáu triệu đồng Việt Nam./.)</v>
      </c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</row>
    <row r="87" spans="1:16" x14ac:dyDescent="0.45">
      <c r="A87" s="1">
        <f>A81+1</f>
        <v>15</v>
      </c>
      <c r="B87" s="3">
        <f>VLOOKUP(A87,Sheet1!A:R,18,0)</f>
        <v>704000000</v>
      </c>
      <c r="C87" s="4"/>
      <c r="D87" s="5" t="str">
        <f>RIGHT("000000000000"&amp;ROUND(B87,0),12)</f>
        <v>000704000000</v>
      </c>
      <c r="E87" s="6">
        <v>1</v>
      </c>
      <c r="F87" s="6">
        <v>2</v>
      </c>
      <c r="G87" s="6">
        <v>3</v>
      </c>
      <c r="H87" s="7">
        <v>4</v>
      </c>
      <c r="I87" s="7">
        <v>5</v>
      </c>
      <c r="J87" s="7">
        <v>6</v>
      </c>
      <c r="K87" s="8">
        <v>7</v>
      </c>
      <c r="L87" s="8">
        <v>8</v>
      </c>
      <c r="M87" s="8">
        <v>9</v>
      </c>
      <c r="N87" s="9">
        <v>10</v>
      </c>
      <c r="O87" s="9">
        <v>11</v>
      </c>
      <c r="P87" s="9">
        <v>12</v>
      </c>
    </row>
    <row r="88" spans="1:16" x14ac:dyDescent="0.45">
      <c r="B88" s="3" t="e">
        <f>VLOOKUP(A88,Sheet1!A:R,18,0)</f>
        <v>#N/A</v>
      </c>
      <c r="C88" s="2"/>
      <c r="D88" s="10"/>
      <c r="E88" s="11">
        <f>VALUE(MID(D87,E87,1))</f>
        <v>0</v>
      </c>
      <c r="F88" s="11">
        <f>VALUE(MID(D87,F87,1))</f>
        <v>0</v>
      </c>
      <c r="G88" s="11">
        <f>VALUE(MID(D87,G87,1))</f>
        <v>0</v>
      </c>
      <c r="H88" s="12">
        <f>VALUE(MID(D87,H87,1))</f>
        <v>7</v>
      </c>
      <c r="I88" s="12">
        <f>VALUE(MID(D87,I87,1))</f>
        <v>0</v>
      </c>
      <c r="J88" s="12">
        <f>VALUE(MID(D87,J87,1))</f>
        <v>4</v>
      </c>
      <c r="K88" s="13">
        <f>VALUE(MID(D87,K87,1))</f>
        <v>0</v>
      </c>
      <c r="L88" s="13">
        <f>VALUE(MID(D87,L87,1))</f>
        <v>0</v>
      </c>
      <c r="M88" s="13">
        <f>VALUE(MID(D87,M87,1))</f>
        <v>0</v>
      </c>
      <c r="N88" s="14">
        <f>VALUE(MID(D87,N87,1))</f>
        <v>0</v>
      </c>
      <c r="O88" s="14">
        <f>VALUE(MID(D87,O87,1))</f>
        <v>0</v>
      </c>
      <c r="P88" s="14">
        <f>VALUE(MID(D87,P87,1))</f>
        <v>0</v>
      </c>
    </row>
    <row r="89" spans="1:16" x14ac:dyDescent="0.45">
      <c r="B89" s="3" t="e">
        <f>VLOOKUP(A89,Sheet1!A:R,18,0)</f>
        <v>#N/A</v>
      </c>
      <c r="C89" s="2"/>
      <c r="D89" s="10"/>
      <c r="E89" s="11">
        <f>SUM(E88:E88)</f>
        <v>0</v>
      </c>
      <c r="F89" s="11">
        <f>SUM(E88:F88)</f>
        <v>0</v>
      </c>
      <c r="G89" s="11">
        <f>SUM(E88:G88)</f>
        <v>0</v>
      </c>
      <c r="H89" s="12">
        <f>SUM(H88:H88)</f>
        <v>7</v>
      </c>
      <c r="I89" s="12">
        <f>SUM(H88:I88)</f>
        <v>7</v>
      </c>
      <c r="J89" s="12">
        <f>SUM(H88:J88)</f>
        <v>11</v>
      </c>
      <c r="K89" s="13">
        <f>SUM(K88:K88)</f>
        <v>0</v>
      </c>
      <c r="L89" s="13">
        <f>SUM(K88:L88)</f>
        <v>0</v>
      </c>
      <c r="M89" s="13">
        <f>SUM(K88:M88)</f>
        <v>0</v>
      </c>
      <c r="N89" s="14">
        <f>SUM(N88:N88)</f>
        <v>0</v>
      </c>
      <c r="O89" s="14">
        <f>SUM(N88:O88)</f>
        <v>0</v>
      </c>
      <c r="P89" s="14">
        <f>SUM(N88:P88)</f>
        <v>0</v>
      </c>
    </row>
    <row r="90" spans="1:16" x14ac:dyDescent="0.45">
      <c r="B90" s="3" t="e">
        <f>VLOOKUP(A90,Sheet1!A:R,18,0)</f>
        <v>#N/A</v>
      </c>
      <c r="C90" s="2"/>
      <c r="D90" s="10"/>
      <c r="E90" s="15" t="str">
        <f>IF(E88=0,"",CHOOSE(E88,"một","hai","ba","bốn","năm","sáu","bảy","tám","chín"))</f>
        <v/>
      </c>
      <c r="F90" s="15" t="str">
        <f>IF(F88=0,IF(AND(E88&lt;&gt;0,G88&lt;&gt;0),"lẻ",""),CHOOSE(F88,"mười","hai","ba","bốn","năm","sáu","bảy","tám","chín"))</f>
        <v/>
      </c>
      <c r="G90" s="15" t="str">
        <f>IF(G88=0,"",CHOOSE(G88,IF(F88&gt;1,"mốt","một"),"hai","ba","bốn",IF(F88=0,"năm","lăm"),"sáu","bảy","tám","chín"))</f>
        <v/>
      </c>
      <c r="H90" s="16" t="str">
        <f>IF(H88=0,"",CHOOSE(H88,"một","hai","ba","bốn","năm","sáu","bảy","tám","chín"))</f>
        <v>bảy</v>
      </c>
      <c r="I90" s="16" t="str">
        <f>IF(I88=0,IF(AND(H88&lt;&gt;0,J88&lt;&gt;0),"lẻ",""),CHOOSE(I88,"mười","hai","ba","bốn","năm","sáu","bảy","tám","chín"))</f>
        <v>lẻ</v>
      </c>
      <c r="J90" s="16" t="str">
        <f>IF(J88=0,"",CHOOSE(J88,IF(I88&gt;1,"mốt","một"),"hai","ba","bốn",IF(I88=0,"năm","lăm"),"sáu","bảy","tám","chín"))</f>
        <v>bốn</v>
      </c>
      <c r="K90" s="17" t="str">
        <f>IF(K88=0,"",CHOOSE(K88,"một","hai","ba","bốn","năm","sáu","bảy","tám","chín"))</f>
        <v/>
      </c>
      <c r="L90" s="17" t="str">
        <f>IF(L88=0,IF(AND(K88&lt;&gt;0,M88&lt;&gt;0),"lẻ",""),CHOOSE(L88,"mười","hai","ba","bốn","năm","sáu","bảy","tám","chín"))</f>
        <v/>
      </c>
      <c r="M90" s="17" t="str">
        <f>IF(M88=0,"",CHOOSE(M88,IF(L88&gt;1,"mốt","một"),"hai","ba","bốn",IF(L88=0,"năm","lăm"),"sáu","bảy","tám","chín"))</f>
        <v/>
      </c>
      <c r="N90" s="18" t="str">
        <f>IF(N88=0,"",CHOOSE(N88,"một","hai","ba","bốn","năm","sáu","bảy","tám","chín"))</f>
        <v/>
      </c>
      <c r="O90" s="18" t="str">
        <f>IF(O88=0,IF(AND(N88&lt;&gt;0,P88&lt;&gt;0),"lẻ",""),CHOOSE(O88,"mười","hai","ba","bốn","năm","sáu","bảy","tám","chín"))</f>
        <v/>
      </c>
      <c r="P90" s="18" t="str">
        <f>IF(P88=0,"",CHOOSE(P88,IF(O88&gt;1,"mốt","một"),"hai","ba","bốn",IF(O88=0,"năm","lăm"),"sáu","bảy","tám","chín"))</f>
        <v/>
      </c>
    </row>
    <row r="91" spans="1:16" x14ac:dyDescent="0.45">
      <c r="B91" s="3" t="e">
        <f>VLOOKUP(A91,Sheet1!A:R,18,0)</f>
        <v>#N/A</v>
      </c>
      <c r="C91" s="2"/>
      <c r="D91" s="10"/>
      <c r="E91" s="19" t="str">
        <f>IF(E88=0,"","trăm")</f>
        <v/>
      </c>
      <c r="F91" s="19" t="str">
        <f>IF(F88=0,"",IF(F88=1,"","mươi"))</f>
        <v/>
      </c>
      <c r="G91" s="19" t="str">
        <f>IF(AND(G88=0,G89=0),"","tỷ")</f>
        <v/>
      </c>
      <c r="H91" s="20" t="str">
        <f>IF(H88=0,"","trăm")</f>
        <v>trăm</v>
      </c>
      <c r="I91" s="20" t="str">
        <f>IF(I88=0,"",IF(I88=1,"","mươi"))</f>
        <v/>
      </c>
      <c r="J91" s="20" t="str">
        <f>IF(AND(J88=0,J89=0),"","triệu")</f>
        <v>triệu</v>
      </c>
      <c r="K91" s="21" t="str">
        <f>IF(K88=0,"","trăm")</f>
        <v/>
      </c>
      <c r="L91" s="21" t="str">
        <f>IF(L88=0,"",IF(L88=1,"","mươi"))</f>
        <v/>
      </c>
      <c r="M91" s="21" t="str">
        <f>IF(AND(M88=0,M89=0),"","ngàn")</f>
        <v/>
      </c>
      <c r="N91" s="22" t="str">
        <f>IF(N88=0,"","trăm")</f>
        <v/>
      </c>
      <c r="O91" s="22" t="str">
        <f>IF(O88=0,"",IF(O88=1,"","mươi"))</f>
        <v/>
      </c>
      <c r="P91" s="22" t="s">
        <v>32</v>
      </c>
    </row>
    <row r="92" spans="1:16" x14ac:dyDescent="0.45">
      <c r="B92" s="3" t="e">
        <f>VLOOKUP(A92,Sheet1!A:R,18,0)</f>
        <v>#N/A</v>
      </c>
      <c r="C92" s="2"/>
      <c r="D92" s="23" t="str">
        <f>UPPER(LEFT(TRIM(E90&amp;" "&amp;E91&amp;" "&amp;F90&amp;" "&amp;F91&amp;" "&amp;G90&amp;" "&amp;G91&amp;" "&amp;H90&amp;" "&amp;H91&amp;" "&amp;I90&amp;" "&amp;I91&amp;" "&amp;J90&amp;" "&amp;J91&amp;" "&amp;K90&amp;" "&amp;K91&amp;" "&amp;L90&amp;" "&amp;L91&amp;" "&amp;M90&amp;" "&amp;M91&amp;" "&amp;N90&amp;" "&amp;N91&amp;" "&amp;O90&amp;" "&amp;O91&amp;" "&amp;P90&amp;" "&amp;P91),1))&amp;RIGHT(TRIM(E90&amp;" "&amp;E91&amp;" "&amp;F90&amp;" "&amp;F91&amp;" "&amp;G90&amp;" "&amp;G91&amp;" "&amp;H90&amp;" "&amp;H91&amp;" "&amp;I90&amp;" "&amp;I91&amp;" "&amp;J90&amp;" "&amp;J91&amp;" "&amp;K90&amp;" "&amp;K91&amp;" "&amp;L90&amp;" "&amp;L91&amp;" "&amp;M90&amp;" "&amp;M91&amp;" "&amp;N90&amp;" "&amp;N91&amp;" "&amp;O90&amp;" "&amp;O91&amp;" "&amp;P90&amp;" "&amp;P91),LEN(TRIM(E90&amp;" "&amp;E91&amp;" "&amp;F90&amp;" "&amp;F91&amp;" "&amp;G90&amp;" "&amp;G91&amp;" "&amp;H90&amp;" "&amp;H91&amp;" "&amp;I90&amp;" "&amp;I91&amp;" "&amp;J90&amp;" "&amp;J91&amp;" "&amp;K90&amp;" "&amp;K91&amp;" "&amp;L90&amp;" "&amp;L91&amp;" "&amp;M90&amp;" "&amp;M91&amp;" "&amp;N90&amp;" "&amp;N91&amp;" "&amp;O90&amp;" "&amp;O91&amp;" "&amp;P90&amp;" "&amp;P91))-1)</f>
        <v>Bảy trăm lẻ bốn triệu đồng Việt Nam./.)</v>
      </c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</row>
    <row r="93" spans="1:16" x14ac:dyDescent="0.45">
      <c r="A93" s="1">
        <f>A87+1</f>
        <v>16</v>
      </c>
      <c r="B93" s="3">
        <f>VLOOKUP(A93,Sheet1!A:R,18,0)</f>
        <v>792000000</v>
      </c>
      <c r="C93" s="4"/>
      <c r="D93" s="5" t="str">
        <f>RIGHT("000000000000"&amp;ROUND(B93,0),12)</f>
        <v>000792000000</v>
      </c>
      <c r="E93" s="6">
        <v>1</v>
      </c>
      <c r="F93" s="6">
        <v>2</v>
      </c>
      <c r="G93" s="6">
        <v>3</v>
      </c>
      <c r="H93" s="7">
        <v>4</v>
      </c>
      <c r="I93" s="7">
        <v>5</v>
      </c>
      <c r="J93" s="7">
        <v>6</v>
      </c>
      <c r="K93" s="8">
        <v>7</v>
      </c>
      <c r="L93" s="8">
        <v>8</v>
      </c>
      <c r="M93" s="8">
        <v>9</v>
      </c>
      <c r="N93" s="9">
        <v>10</v>
      </c>
      <c r="O93" s="9">
        <v>11</v>
      </c>
      <c r="P93" s="9">
        <v>12</v>
      </c>
    </row>
    <row r="94" spans="1:16" x14ac:dyDescent="0.45">
      <c r="B94" s="3" t="e">
        <f>VLOOKUP(A94,Sheet1!A:R,18,0)</f>
        <v>#N/A</v>
      </c>
      <c r="C94" s="2"/>
      <c r="D94" s="10"/>
      <c r="E94" s="11">
        <f>VALUE(MID(D93,E93,1))</f>
        <v>0</v>
      </c>
      <c r="F94" s="11">
        <f>VALUE(MID(D93,F93,1))</f>
        <v>0</v>
      </c>
      <c r="G94" s="11">
        <f>VALUE(MID(D93,G93,1))</f>
        <v>0</v>
      </c>
      <c r="H94" s="12">
        <f>VALUE(MID(D93,H93,1))</f>
        <v>7</v>
      </c>
      <c r="I94" s="12">
        <f>VALUE(MID(D93,I93,1))</f>
        <v>9</v>
      </c>
      <c r="J94" s="12">
        <f>VALUE(MID(D93,J93,1))</f>
        <v>2</v>
      </c>
      <c r="K94" s="13">
        <f>VALUE(MID(D93,K93,1))</f>
        <v>0</v>
      </c>
      <c r="L94" s="13">
        <f>VALUE(MID(D93,L93,1))</f>
        <v>0</v>
      </c>
      <c r="M94" s="13">
        <f>VALUE(MID(D93,M93,1))</f>
        <v>0</v>
      </c>
      <c r="N94" s="14">
        <f>VALUE(MID(D93,N93,1))</f>
        <v>0</v>
      </c>
      <c r="O94" s="14">
        <f>VALUE(MID(D93,O93,1))</f>
        <v>0</v>
      </c>
      <c r="P94" s="14">
        <f>VALUE(MID(D93,P93,1))</f>
        <v>0</v>
      </c>
    </row>
    <row r="95" spans="1:16" x14ac:dyDescent="0.45">
      <c r="B95" s="3" t="e">
        <f>VLOOKUP(A95,Sheet1!A:R,18,0)</f>
        <v>#N/A</v>
      </c>
      <c r="C95" s="2"/>
      <c r="D95" s="10"/>
      <c r="E95" s="11">
        <f>SUM(E94:E94)</f>
        <v>0</v>
      </c>
      <c r="F95" s="11">
        <f>SUM(E94:F94)</f>
        <v>0</v>
      </c>
      <c r="G95" s="11">
        <f>SUM(E94:G94)</f>
        <v>0</v>
      </c>
      <c r="H95" s="12">
        <f>SUM(H94:H94)</f>
        <v>7</v>
      </c>
      <c r="I95" s="12">
        <f>SUM(H94:I94)</f>
        <v>16</v>
      </c>
      <c r="J95" s="12">
        <f>SUM(H94:J94)</f>
        <v>18</v>
      </c>
      <c r="K95" s="13">
        <f>SUM(K94:K94)</f>
        <v>0</v>
      </c>
      <c r="L95" s="13">
        <f>SUM(K94:L94)</f>
        <v>0</v>
      </c>
      <c r="M95" s="13">
        <f>SUM(K94:M94)</f>
        <v>0</v>
      </c>
      <c r="N95" s="14">
        <f>SUM(N94:N94)</f>
        <v>0</v>
      </c>
      <c r="O95" s="14">
        <f>SUM(N94:O94)</f>
        <v>0</v>
      </c>
      <c r="P95" s="14">
        <f>SUM(N94:P94)</f>
        <v>0</v>
      </c>
    </row>
    <row r="96" spans="1:16" x14ac:dyDescent="0.45">
      <c r="B96" s="3" t="e">
        <f>VLOOKUP(A96,Sheet1!A:R,18,0)</f>
        <v>#N/A</v>
      </c>
      <c r="C96" s="2"/>
      <c r="D96" s="10"/>
      <c r="E96" s="15" t="str">
        <f>IF(E94=0,"",CHOOSE(E94,"một","hai","ba","bốn","năm","sáu","bảy","tám","chín"))</f>
        <v/>
      </c>
      <c r="F96" s="15" t="str">
        <f>IF(F94=0,IF(AND(E94&lt;&gt;0,G94&lt;&gt;0),"lẻ",""),CHOOSE(F94,"mười","hai","ba","bốn","năm","sáu","bảy","tám","chín"))</f>
        <v/>
      </c>
      <c r="G96" s="15" t="str">
        <f>IF(G94=0,"",CHOOSE(G94,IF(F94&gt;1,"mốt","một"),"hai","ba","bốn",IF(F94=0,"năm","lăm"),"sáu","bảy","tám","chín"))</f>
        <v/>
      </c>
      <c r="H96" s="16" t="str">
        <f>IF(H94=0,"",CHOOSE(H94,"một","hai","ba","bốn","năm","sáu","bảy","tám","chín"))</f>
        <v>bảy</v>
      </c>
      <c r="I96" s="16" t="str">
        <f>IF(I94=0,IF(AND(H94&lt;&gt;0,J94&lt;&gt;0),"lẻ",""),CHOOSE(I94,"mười","hai","ba","bốn","năm","sáu","bảy","tám","chín"))</f>
        <v>chín</v>
      </c>
      <c r="J96" s="16" t="str">
        <f>IF(J94=0,"",CHOOSE(J94,IF(I94&gt;1,"mốt","một"),"hai","ba","bốn",IF(I94=0,"năm","lăm"),"sáu","bảy","tám","chín"))</f>
        <v>hai</v>
      </c>
      <c r="K96" s="17" t="str">
        <f>IF(K94=0,"",CHOOSE(K94,"một","hai","ba","bốn","năm","sáu","bảy","tám","chín"))</f>
        <v/>
      </c>
      <c r="L96" s="17" t="str">
        <f>IF(L94=0,IF(AND(K94&lt;&gt;0,M94&lt;&gt;0),"lẻ",""),CHOOSE(L94,"mười","hai","ba","bốn","năm","sáu","bảy","tám","chín"))</f>
        <v/>
      </c>
      <c r="M96" s="17" t="str">
        <f>IF(M94=0,"",CHOOSE(M94,IF(L94&gt;1,"mốt","một"),"hai","ba","bốn",IF(L94=0,"năm","lăm"),"sáu","bảy","tám","chín"))</f>
        <v/>
      </c>
      <c r="N96" s="18" t="str">
        <f>IF(N94=0,"",CHOOSE(N94,"một","hai","ba","bốn","năm","sáu","bảy","tám","chín"))</f>
        <v/>
      </c>
      <c r="O96" s="18" t="str">
        <f>IF(O94=0,IF(AND(N94&lt;&gt;0,P94&lt;&gt;0),"lẻ",""),CHOOSE(O94,"mười","hai","ba","bốn","năm","sáu","bảy","tám","chín"))</f>
        <v/>
      </c>
      <c r="P96" s="18" t="str">
        <f>IF(P94=0,"",CHOOSE(P94,IF(O94&gt;1,"mốt","một"),"hai","ba","bốn",IF(O94=0,"năm","lăm"),"sáu","bảy","tám","chín"))</f>
        <v/>
      </c>
    </row>
    <row r="97" spans="1:16" x14ac:dyDescent="0.45">
      <c r="B97" s="3" t="e">
        <f>VLOOKUP(A97,Sheet1!A:R,18,0)</f>
        <v>#N/A</v>
      </c>
      <c r="C97" s="2"/>
      <c r="D97" s="10"/>
      <c r="E97" s="19" t="str">
        <f>IF(E94=0,"","trăm")</f>
        <v/>
      </c>
      <c r="F97" s="19" t="str">
        <f>IF(F94=0,"",IF(F94=1,"","mươi"))</f>
        <v/>
      </c>
      <c r="G97" s="19" t="str">
        <f>IF(AND(G94=0,G95=0),"","tỷ")</f>
        <v/>
      </c>
      <c r="H97" s="20" t="str">
        <f>IF(H94=0,"","trăm")</f>
        <v>trăm</v>
      </c>
      <c r="I97" s="20" t="str">
        <f>IF(I94=0,"",IF(I94=1,"","mươi"))</f>
        <v>mươi</v>
      </c>
      <c r="J97" s="20" t="str">
        <f>IF(AND(J94=0,J95=0),"","triệu")</f>
        <v>triệu</v>
      </c>
      <c r="K97" s="21" t="str">
        <f>IF(K94=0,"","trăm")</f>
        <v/>
      </c>
      <c r="L97" s="21" t="str">
        <f>IF(L94=0,"",IF(L94=1,"","mươi"))</f>
        <v/>
      </c>
      <c r="M97" s="21" t="str">
        <f>IF(AND(M94=0,M95=0),"","ngàn")</f>
        <v/>
      </c>
      <c r="N97" s="22" t="str">
        <f>IF(N94=0,"","trăm")</f>
        <v/>
      </c>
      <c r="O97" s="22" t="str">
        <f>IF(O94=0,"",IF(O94=1,"","mươi"))</f>
        <v/>
      </c>
      <c r="P97" s="22" t="s">
        <v>32</v>
      </c>
    </row>
    <row r="98" spans="1:16" x14ac:dyDescent="0.45">
      <c r="B98" s="3" t="e">
        <f>VLOOKUP(A98,Sheet1!A:R,18,0)</f>
        <v>#N/A</v>
      </c>
      <c r="C98" s="2"/>
      <c r="D98" s="23" t="str">
        <f>UPPER(LEFT(TRIM(E96&amp;" "&amp;E97&amp;" "&amp;F96&amp;" "&amp;F97&amp;" "&amp;G96&amp;" "&amp;G97&amp;" "&amp;H96&amp;" "&amp;H97&amp;" "&amp;I96&amp;" "&amp;I97&amp;" "&amp;J96&amp;" "&amp;J97&amp;" "&amp;K96&amp;" "&amp;K97&amp;" "&amp;L96&amp;" "&amp;L97&amp;" "&amp;M96&amp;" "&amp;M97&amp;" "&amp;N96&amp;" "&amp;N97&amp;" "&amp;O96&amp;" "&amp;O97&amp;" "&amp;P96&amp;" "&amp;P97),1))&amp;RIGHT(TRIM(E96&amp;" "&amp;E97&amp;" "&amp;F96&amp;" "&amp;F97&amp;" "&amp;G96&amp;" "&amp;G97&amp;" "&amp;H96&amp;" "&amp;H97&amp;" "&amp;I96&amp;" "&amp;I97&amp;" "&amp;J96&amp;" "&amp;J97&amp;" "&amp;K96&amp;" "&amp;K97&amp;" "&amp;L96&amp;" "&amp;L97&amp;" "&amp;M96&amp;" "&amp;M97&amp;" "&amp;N96&amp;" "&amp;N97&amp;" "&amp;O96&amp;" "&amp;O97&amp;" "&amp;P96&amp;" "&amp;P97),LEN(TRIM(E96&amp;" "&amp;E97&amp;" "&amp;F96&amp;" "&amp;F97&amp;" "&amp;G96&amp;" "&amp;G97&amp;" "&amp;H96&amp;" "&amp;H97&amp;" "&amp;I96&amp;" "&amp;I97&amp;" "&amp;J96&amp;" "&amp;J97&amp;" "&amp;K96&amp;" "&amp;K97&amp;" "&amp;L96&amp;" "&amp;L97&amp;" "&amp;M96&amp;" "&amp;M97&amp;" "&amp;N96&amp;" "&amp;N97&amp;" "&amp;O96&amp;" "&amp;O97&amp;" "&amp;P96&amp;" "&amp;P97))-1)</f>
        <v>Bảy trăm chín mươi hai triệu đồng Việt Nam./.)</v>
      </c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</row>
    <row r="99" spans="1:16" x14ac:dyDescent="0.45">
      <c r="A99" s="1">
        <f>A93+1</f>
        <v>17</v>
      </c>
      <c r="B99" s="3">
        <f>VLOOKUP(A99,Sheet1!A:R,18,0)</f>
        <v>0</v>
      </c>
      <c r="C99" s="4"/>
      <c r="D99" s="5" t="str">
        <f>RIGHT("000000000000"&amp;ROUND(B99,0),12)</f>
        <v>000000000000</v>
      </c>
      <c r="E99" s="6">
        <v>1</v>
      </c>
      <c r="F99" s="6">
        <v>2</v>
      </c>
      <c r="G99" s="6">
        <v>3</v>
      </c>
      <c r="H99" s="7">
        <v>4</v>
      </c>
      <c r="I99" s="7">
        <v>5</v>
      </c>
      <c r="J99" s="7">
        <v>6</v>
      </c>
      <c r="K99" s="8">
        <v>7</v>
      </c>
      <c r="L99" s="8">
        <v>8</v>
      </c>
      <c r="M99" s="8">
        <v>9</v>
      </c>
      <c r="N99" s="9">
        <v>10</v>
      </c>
      <c r="O99" s="9">
        <v>11</v>
      </c>
      <c r="P99" s="9">
        <v>12</v>
      </c>
    </row>
    <row r="100" spans="1:16" x14ac:dyDescent="0.45">
      <c r="B100" s="3" t="e">
        <f>VLOOKUP(A100,Sheet1!A:R,18,0)</f>
        <v>#N/A</v>
      </c>
      <c r="C100" s="2"/>
      <c r="D100" s="10"/>
      <c r="E100" s="11">
        <f>VALUE(MID(D99,E99,1))</f>
        <v>0</v>
      </c>
      <c r="F100" s="11">
        <f>VALUE(MID(D99,F99,1))</f>
        <v>0</v>
      </c>
      <c r="G100" s="11">
        <f>VALUE(MID(D99,G99,1))</f>
        <v>0</v>
      </c>
      <c r="H100" s="12">
        <f>VALUE(MID(D99,H99,1))</f>
        <v>0</v>
      </c>
      <c r="I100" s="12">
        <f>VALUE(MID(D99,I99,1))</f>
        <v>0</v>
      </c>
      <c r="J100" s="12">
        <f>VALUE(MID(D99,J99,1))</f>
        <v>0</v>
      </c>
      <c r="K100" s="13">
        <f>VALUE(MID(D99,K99,1))</f>
        <v>0</v>
      </c>
      <c r="L100" s="13">
        <f>VALUE(MID(D99,L99,1))</f>
        <v>0</v>
      </c>
      <c r="M100" s="13">
        <f>VALUE(MID(D99,M99,1))</f>
        <v>0</v>
      </c>
      <c r="N100" s="14">
        <f>VALUE(MID(D99,N99,1))</f>
        <v>0</v>
      </c>
      <c r="O100" s="14">
        <f>VALUE(MID(D99,O99,1))</f>
        <v>0</v>
      </c>
      <c r="P100" s="14">
        <f>VALUE(MID(D99,P99,1))</f>
        <v>0</v>
      </c>
    </row>
    <row r="101" spans="1:16" x14ac:dyDescent="0.45">
      <c r="B101" s="3" t="e">
        <f>VLOOKUP(A101,Sheet1!A:R,18,0)</f>
        <v>#N/A</v>
      </c>
      <c r="C101" s="2"/>
      <c r="D101" s="10"/>
      <c r="E101" s="11">
        <f>SUM(E100:E100)</f>
        <v>0</v>
      </c>
      <c r="F101" s="11">
        <f>SUM(E100:F100)</f>
        <v>0</v>
      </c>
      <c r="G101" s="11">
        <f>SUM(E100:G100)</f>
        <v>0</v>
      </c>
      <c r="H101" s="12">
        <f>SUM(H100:H100)</f>
        <v>0</v>
      </c>
      <c r="I101" s="12">
        <f>SUM(H100:I100)</f>
        <v>0</v>
      </c>
      <c r="J101" s="12">
        <f>SUM(H100:J100)</f>
        <v>0</v>
      </c>
      <c r="K101" s="13">
        <f>SUM(K100:K100)</f>
        <v>0</v>
      </c>
      <c r="L101" s="13">
        <f>SUM(K100:L100)</f>
        <v>0</v>
      </c>
      <c r="M101" s="13">
        <f>SUM(K100:M100)</f>
        <v>0</v>
      </c>
      <c r="N101" s="14">
        <f>SUM(N100:N100)</f>
        <v>0</v>
      </c>
      <c r="O101" s="14">
        <f>SUM(N100:O100)</f>
        <v>0</v>
      </c>
      <c r="P101" s="14">
        <f>SUM(N100:P100)</f>
        <v>0</v>
      </c>
    </row>
    <row r="102" spans="1:16" x14ac:dyDescent="0.45">
      <c r="B102" s="3" t="e">
        <f>VLOOKUP(A102,Sheet1!A:R,18,0)</f>
        <v>#N/A</v>
      </c>
      <c r="C102" s="2"/>
      <c r="D102" s="10"/>
      <c r="E102" s="15" t="str">
        <f>IF(E100=0,"",CHOOSE(E100,"một","hai","ba","bốn","năm","sáu","bảy","tám","chín"))</f>
        <v/>
      </c>
      <c r="F102" s="15" t="str">
        <f>IF(F100=0,IF(AND(E100&lt;&gt;0,G100&lt;&gt;0),"lẻ",""),CHOOSE(F100,"mười","hai","ba","bốn","năm","sáu","bảy","tám","chín"))</f>
        <v/>
      </c>
      <c r="G102" s="15" t="str">
        <f>IF(G100=0,"",CHOOSE(G100,IF(F100&gt;1,"mốt","một"),"hai","ba","bốn",IF(F100=0,"năm","lăm"),"sáu","bảy","tám","chín"))</f>
        <v/>
      </c>
      <c r="H102" s="16" t="str">
        <f>IF(H100=0,"",CHOOSE(H100,"một","hai","ba","bốn","năm","sáu","bảy","tám","chín"))</f>
        <v/>
      </c>
      <c r="I102" s="16" t="str">
        <f>IF(I100=0,IF(AND(H100&lt;&gt;0,J100&lt;&gt;0),"lẻ",""),CHOOSE(I100,"mười","hai","ba","bốn","năm","sáu","bảy","tám","chín"))</f>
        <v/>
      </c>
      <c r="J102" s="16" t="str">
        <f>IF(J100=0,"",CHOOSE(J100,IF(I100&gt;1,"mốt","một"),"hai","ba","bốn",IF(I100=0,"năm","lăm"),"sáu","bảy","tám","chín"))</f>
        <v/>
      </c>
      <c r="K102" s="17" t="str">
        <f>IF(K100=0,"",CHOOSE(K100,"một","hai","ba","bốn","năm","sáu","bảy","tám","chín"))</f>
        <v/>
      </c>
      <c r="L102" s="17" t="str">
        <f>IF(L100=0,IF(AND(K100&lt;&gt;0,M100&lt;&gt;0),"lẻ",""),CHOOSE(L100,"mười","hai","ba","bốn","năm","sáu","bảy","tám","chín"))</f>
        <v/>
      </c>
      <c r="M102" s="17" t="str">
        <f>IF(M100=0,"",CHOOSE(M100,IF(L100&gt;1,"mốt","một"),"hai","ba","bốn",IF(L100=0,"năm","lăm"),"sáu","bảy","tám","chín"))</f>
        <v/>
      </c>
      <c r="N102" s="18" t="str">
        <f>IF(N100=0,"",CHOOSE(N100,"một","hai","ba","bốn","năm","sáu","bảy","tám","chín"))</f>
        <v/>
      </c>
      <c r="O102" s="18" t="str">
        <f>IF(O100=0,IF(AND(N100&lt;&gt;0,P100&lt;&gt;0),"lẻ",""),CHOOSE(O100,"mười","hai","ba","bốn","năm","sáu","bảy","tám","chín"))</f>
        <v/>
      </c>
      <c r="P102" s="18" t="str">
        <f>IF(P100=0,"",CHOOSE(P100,IF(O100&gt;1,"mốt","một"),"hai","ba","bốn",IF(O100=0,"năm","lăm"),"sáu","bảy","tám","chín"))</f>
        <v/>
      </c>
    </row>
    <row r="103" spans="1:16" x14ac:dyDescent="0.45">
      <c r="B103" s="3" t="e">
        <f>VLOOKUP(A103,Sheet1!A:R,18,0)</f>
        <v>#N/A</v>
      </c>
      <c r="C103" s="2"/>
      <c r="D103" s="10"/>
      <c r="E103" s="19" t="str">
        <f>IF(E100=0,"","trăm")</f>
        <v/>
      </c>
      <c r="F103" s="19" t="str">
        <f>IF(F100=0,"",IF(F100=1,"","mươi"))</f>
        <v/>
      </c>
      <c r="G103" s="19" t="str">
        <f>IF(AND(G100=0,G101=0),"","tỷ")</f>
        <v/>
      </c>
      <c r="H103" s="20" t="str">
        <f>IF(H100=0,"","trăm")</f>
        <v/>
      </c>
      <c r="I103" s="20" t="str">
        <f>IF(I100=0,"",IF(I100=1,"","mươi"))</f>
        <v/>
      </c>
      <c r="J103" s="20" t="str">
        <f>IF(AND(J100=0,J101=0),"","triệu")</f>
        <v/>
      </c>
      <c r="K103" s="21" t="str">
        <f>IF(K100=0,"","trăm")</f>
        <v/>
      </c>
      <c r="L103" s="21" t="str">
        <f>IF(L100=0,"",IF(L100=1,"","mươi"))</f>
        <v/>
      </c>
      <c r="M103" s="21" t="str">
        <f>IF(AND(M100=0,M101=0),"","ngàn")</f>
        <v/>
      </c>
      <c r="N103" s="22" t="str">
        <f>IF(N100=0,"","trăm")</f>
        <v/>
      </c>
      <c r="O103" s="22" t="str">
        <f>IF(O100=0,"",IF(O100=1,"","mươi"))</f>
        <v/>
      </c>
      <c r="P103" s="22" t="s">
        <v>32</v>
      </c>
    </row>
    <row r="104" spans="1:16" x14ac:dyDescent="0.45">
      <c r="B104" s="3" t="e">
        <f>VLOOKUP(A104,Sheet1!A:R,18,0)</f>
        <v>#N/A</v>
      </c>
      <c r="C104" s="2"/>
      <c r="D104" s="23" t="str">
        <f>UPPER(LEFT(TRIM(E102&amp;" "&amp;E103&amp;" "&amp;F102&amp;" "&amp;F103&amp;" "&amp;G102&amp;" "&amp;G103&amp;" "&amp;H102&amp;" "&amp;H103&amp;" "&amp;I102&amp;" "&amp;I103&amp;" "&amp;J102&amp;" "&amp;J103&amp;" "&amp;K102&amp;" "&amp;K103&amp;" "&amp;L102&amp;" "&amp;L103&amp;" "&amp;M102&amp;" "&amp;M103&amp;" "&amp;N102&amp;" "&amp;N103&amp;" "&amp;O102&amp;" "&amp;O103&amp;" "&amp;P102&amp;" "&amp;P103),1))&amp;RIGHT(TRIM(E102&amp;" "&amp;E103&amp;" "&amp;F102&amp;" "&amp;F103&amp;" "&amp;G102&amp;" "&amp;G103&amp;" "&amp;H102&amp;" "&amp;H103&amp;" "&amp;I102&amp;" "&amp;I103&amp;" "&amp;J102&amp;" "&amp;J103&amp;" "&amp;K102&amp;" "&amp;K103&amp;" "&amp;L102&amp;" "&amp;L103&amp;" "&amp;M102&amp;" "&amp;M103&amp;" "&amp;N102&amp;" "&amp;N103&amp;" "&amp;O102&amp;" "&amp;O103&amp;" "&amp;P102&amp;" "&amp;P103),LEN(TRIM(E102&amp;" "&amp;E103&amp;" "&amp;F102&amp;" "&amp;F103&amp;" "&amp;G102&amp;" "&amp;G103&amp;" "&amp;H102&amp;" "&amp;H103&amp;" "&amp;I102&amp;" "&amp;I103&amp;" "&amp;J102&amp;" "&amp;J103&amp;" "&amp;K102&amp;" "&amp;K103&amp;" "&amp;L102&amp;" "&amp;L103&amp;" "&amp;M102&amp;" "&amp;M103&amp;" "&amp;N102&amp;" "&amp;N103&amp;" "&amp;O102&amp;" "&amp;O103&amp;" "&amp;P102&amp;" "&amp;P103))-1)</f>
        <v>Đồng Việt Nam./.)</v>
      </c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</row>
    <row r="105" spans="1:16" x14ac:dyDescent="0.45">
      <c r="A105" s="1">
        <f>A99+1</f>
        <v>18</v>
      </c>
      <c r="B105" s="3">
        <f>VLOOKUP(A105,Sheet1!A:R,18,0)</f>
        <v>0</v>
      </c>
      <c r="C105" s="4"/>
      <c r="D105" s="5" t="str">
        <f>RIGHT("000000000000"&amp;ROUND(B105,0),12)</f>
        <v>000000000000</v>
      </c>
      <c r="E105" s="6">
        <v>1</v>
      </c>
      <c r="F105" s="6">
        <v>2</v>
      </c>
      <c r="G105" s="6">
        <v>3</v>
      </c>
      <c r="H105" s="7">
        <v>4</v>
      </c>
      <c r="I105" s="7">
        <v>5</v>
      </c>
      <c r="J105" s="7">
        <v>6</v>
      </c>
      <c r="K105" s="8">
        <v>7</v>
      </c>
      <c r="L105" s="8">
        <v>8</v>
      </c>
      <c r="M105" s="8">
        <v>9</v>
      </c>
      <c r="N105" s="9">
        <v>10</v>
      </c>
      <c r="O105" s="9">
        <v>11</v>
      </c>
      <c r="P105" s="9">
        <v>12</v>
      </c>
    </row>
    <row r="106" spans="1:16" x14ac:dyDescent="0.45">
      <c r="B106" s="3" t="e">
        <f>VLOOKUP(A106,Sheet1!A:R,18,0)</f>
        <v>#N/A</v>
      </c>
      <c r="C106" s="2"/>
      <c r="D106" s="10"/>
      <c r="E106" s="11">
        <f>VALUE(MID(D105,E105,1))</f>
        <v>0</v>
      </c>
      <c r="F106" s="11">
        <f>VALUE(MID(D105,F105,1))</f>
        <v>0</v>
      </c>
      <c r="G106" s="11">
        <f>VALUE(MID(D105,G105,1))</f>
        <v>0</v>
      </c>
      <c r="H106" s="12">
        <f>VALUE(MID(D105,H105,1))</f>
        <v>0</v>
      </c>
      <c r="I106" s="12">
        <f>VALUE(MID(D105,I105,1))</f>
        <v>0</v>
      </c>
      <c r="J106" s="12">
        <f>VALUE(MID(D105,J105,1))</f>
        <v>0</v>
      </c>
      <c r="K106" s="13">
        <f>VALUE(MID(D105,K105,1))</f>
        <v>0</v>
      </c>
      <c r="L106" s="13">
        <f>VALUE(MID(D105,L105,1))</f>
        <v>0</v>
      </c>
      <c r="M106" s="13">
        <f>VALUE(MID(D105,M105,1))</f>
        <v>0</v>
      </c>
      <c r="N106" s="14">
        <f>VALUE(MID(D105,N105,1))</f>
        <v>0</v>
      </c>
      <c r="O106" s="14">
        <f>VALUE(MID(D105,O105,1))</f>
        <v>0</v>
      </c>
      <c r="P106" s="14">
        <f>VALUE(MID(D105,P105,1))</f>
        <v>0</v>
      </c>
    </row>
    <row r="107" spans="1:16" x14ac:dyDescent="0.45">
      <c r="B107" s="3" t="e">
        <f>VLOOKUP(A107,Sheet1!A:R,18,0)</f>
        <v>#N/A</v>
      </c>
      <c r="C107" s="2"/>
      <c r="D107" s="10"/>
      <c r="E107" s="11">
        <f>SUM(E106:E106)</f>
        <v>0</v>
      </c>
      <c r="F107" s="11">
        <f>SUM(E106:F106)</f>
        <v>0</v>
      </c>
      <c r="G107" s="11">
        <f>SUM(E106:G106)</f>
        <v>0</v>
      </c>
      <c r="H107" s="12">
        <f>SUM(H106:H106)</f>
        <v>0</v>
      </c>
      <c r="I107" s="12">
        <f>SUM(H106:I106)</f>
        <v>0</v>
      </c>
      <c r="J107" s="12">
        <f>SUM(H106:J106)</f>
        <v>0</v>
      </c>
      <c r="K107" s="13">
        <f>SUM(K106:K106)</f>
        <v>0</v>
      </c>
      <c r="L107" s="13">
        <f>SUM(K106:L106)</f>
        <v>0</v>
      </c>
      <c r="M107" s="13">
        <f>SUM(K106:M106)</f>
        <v>0</v>
      </c>
      <c r="N107" s="14">
        <f>SUM(N106:N106)</f>
        <v>0</v>
      </c>
      <c r="O107" s="14">
        <f>SUM(N106:O106)</f>
        <v>0</v>
      </c>
      <c r="P107" s="14">
        <f>SUM(N106:P106)</f>
        <v>0</v>
      </c>
    </row>
    <row r="108" spans="1:16" x14ac:dyDescent="0.45">
      <c r="B108" s="3" t="e">
        <f>VLOOKUP(A108,Sheet1!A:R,18,0)</f>
        <v>#N/A</v>
      </c>
      <c r="C108" s="2"/>
      <c r="D108" s="10"/>
      <c r="E108" s="15" t="str">
        <f>IF(E106=0,"",CHOOSE(E106,"một","hai","ba","bốn","năm","sáu","bảy","tám","chín"))</f>
        <v/>
      </c>
      <c r="F108" s="15" t="str">
        <f>IF(F106=0,IF(AND(E106&lt;&gt;0,G106&lt;&gt;0),"lẻ",""),CHOOSE(F106,"mười","hai","ba","bốn","năm","sáu","bảy","tám","chín"))</f>
        <v/>
      </c>
      <c r="G108" s="15" t="str">
        <f>IF(G106=0,"",CHOOSE(G106,IF(F106&gt;1,"mốt","một"),"hai","ba","bốn",IF(F106=0,"năm","lăm"),"sáu","bảy","tám","chín"))</f>
        <v/>
      </c>
      <c r="H108" s="16" t="str">
        <f>IF(H106=0,"",CHOOSE(H106,"một","hai","ba","bốn","năm","sáu","bảy","tám","chín"))</f>
        <v/>
      </c>
      <c r="I108" s="16" t="str">
        <f>IF(I106=0,IF(AND(H106&lt;&gt;0,J106&lt;&gt;0),"lẻ",""),CHOOSE(I106,"mười","hai","ba","bốn","năm","sáu","bảy","tám","chín"))</f>
        <v/>
      </c>
      <c r="J108" s="16" t="str">
        <f>IF(J106=0,"",CHOOSE(J106,IF(I106&gt;1,"mốt","một"),"hai","ba","bốn",IF(I106=0,"năm","lăm"),"sáu","bảy","tám","chín"))</f>
        <v/>
      </c>
      <c r="K108" s="17" t="str">
        <f>IF(K106=0,"",CHOOSE(K106,"một","hai","ba","bốn","năm","sáu","bảy","tám","chín"))</f>
        <v/>
      </c>
      <c r="L108" s="17" t="str">
        <f>IF(L106=0,IF(AND(K106&lt;&gt;0,M106&lt;&gt;0),"lẻ",""),CHOOSE(L106,"mười","hai","ba","bốn","năm","sáu","bảy","tám","chín"))</f>
        <v/>
      </c>
      <c r="M108" s="17" t="str">
        <f>IF(M106=0,"",CHOOSE(M106,IF(L106&gt;1,"mốt","một"),"hai","ba","bốn",IF(L106=0,"năm","lăm"),"sáu","bảy","tám","chín"))</f>
        <v/>
      </c>
      <c r="N108" s="18" t="str">
        <f>IF(N106=0,"",CHOOSE(N106,"một","hai","ba","bốn","năm","sáu","bảy","tám","chín"))</f>
        <v/>
      </c>
      <c r="O108" s="18" t="str">
        <f>IF(O106=0,IF(AND(N106&lt;&gt;0,P106&lt;&gt;0),"lẻ",""),CHOOSE(O106,"mười","hai","ba","bốn","năm","sáu","bảy","tám","chín"))</f>
        <v/>
      </c>
      <c r="P108" s="18" t="str">
        <f>IF(P106=0,"",CHOOSE(P106,IF(O106&gt;1,"mốt","một"),"hai","ba","bốn",IF(O106=0,"năm","lăm"),"sáu","bảy","tám","chín"))</f>
        <v/>
      </c>
    </row>
    <row r="109" spans="1:16" x14ac:dyDescent="0.45">
      <c r="B109" s="3" t="e">
        <f>VLOOKUP(A109,Sheet1!A:R,18,0)</f>
        <v>#N/A</v>
      </c>
      <c r="C109" s="2"/>
      <c r="D109" s="10"/>
      <c r="E109" s="19" t="str">
        <f>IF(E106=0,"","trăm")</f>
        <v/>
      </c>
      <c r="F109" s="19" t="str">
        <f>IF(F106=0,"",IF(F106=1,"","mươi"))</f>
        <v/>
      </c>
      <c r="G109" s="19" t="str">
        <f>IF(AND(G106=0,G107=0),"","tỷ")</f>
        <v/>
      </c>
      <c r="H109" s="20" t="str">
        <f>IF(H106=0,"","trăm")</f>
        <v/>
      </c>
      <c r="I109" s="20" t="str">
        <f>IF(I106=0,"",IF(I106=1,"","mươi"))</f>
        <v/>
      </c>
      <c r="J109" s="20" t="str">
        <f>IF(AND(J106=0,J107=0),"","triệu")</f>
        <v/>
      </c>
      <c r="K109" s="21" t="str">
        <f>IF(K106=0,"","trăm")</f>
        <v/>
      </c>
      <c r="L109" s="21" t="str">
        <f>IF(L106=0,"",IF(L106=1,"","mươi"))</f>
        <v/>
      </c>
      <c r="M109" s="21" t="str">
        <f>IF(AND(M106=0,M107=0),"","ngàn")</f>
        <v/>
      </c>
      <c r="N109" s="22" t="str">
        <f>IF(N106=0,"","trăm")</f>
        <v/>
      </c>
      <c r="O109" s="22" t="str">
        <f>IF(O106=0,"",IF(O106=1,"","mươi"))</f>
        <v/>
      </c>
      <c r="P109" s="22" t="s">
        <v>32</v>
      </c>
    </row>
    <row r="110" spans="1:16" x14ac:dyDescent="0.45">
      <c r="B110" s="3" t="e">
        <f>VLOOKUP(A110,Sheet1!A:R,18,0)</f>
        <v>#N/A</v>
      </c>
      <c r="C110" s="2"/>
      <c r="D110" s="23" t="str">
        <f>UPPER(LEFT(TRIM(E108&amp;" "&amp;E109&amp;" "&amp;F108&amp;" "&amp;F109&amp;" "&amp;G108&amp;" "&amp;G109&amp;" "&amp;H108&amp;" "&amp;H109&amp;" "&amp;I108&amp;" "&amp;I109&amp;" "&amp;J108&amp;" "&amp;J109&amp;" "&amp;K108&amp;" "&amp;K109&amp;" "&amp;L108&amp;" "&amp;L109&amp;" "&amp;M108&amp;" "&amp;M109&amp;" "&amp;N108&amp;" "&amp;N109&amp;" "&amp;O108&amp;" "&amp;O109&amp;" "&amp;P108&amp;" "&amp;P109),1))&amp;RIGHT(TRIM(E108&amp;" "&amp;E109&amp;" "&amp;F108&amp;" "&amp;F109&amp;" "&amp;G108&amp;" "&amp;G109&amp;" "&amp;H108&amp;" "&amp;H109&amp;" "&amp;I108&amp;" "&amp;I109&amp;" "&amp;J108&amp;" "&amp;J109&amp;" "&amp;K108&amp;" "&amp;K109&amp;" "&amp;L108&amp;" "&amp;L109&amp;" "&amp;M108&amp;" "&amp;M109&amp;" "&amp;N108&amp;" "&amp;N109&amp;" "&amp;O108&amp;" "&amp;O109&amp;" "&amp;P108&amp;" "&amp;P109),LEN(TRIM(E108&amp;" "&amp;E109&amp;" "&amp;F108&amp;" "&amp;F109&amp;" "&amp;G108&amp;" "&amp;G109&amp;" "&amp;H108&amp;" "&amp;H109&amp;" "&amp;I108&amp;" "&amp;I109&amp;" "&amp;J108&amp;" "&amp;J109&amp;" "&amp;K108&amp;" "&amp;K109&amp;" "&amp;L108&amp;" "&amp;L109&amp;" "&amp;M108&amp;" "&amp;M109&amp;" "&amp;N108&amp;" "&amp;N109&amp;" "&amp;O108&amp;" "&amp;O109&amp;" "&amp;P108&amp;" "&amp;P109))-1)</f>
        <v>Đồng Việt Nam./.)</v>
      </c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</row>
    <row r="111" spans="1:16" x14ac:dyDescent="0.45">
      <c r="A111" s="1">
        <f>A105+1</f>
        <v>19</v>
      </c>
      <c r="B111" s="3">
        <f>VLOOKUP(A111,Sheet1!A:R,18,0)</f>
        <v>0</v>
      </c>
      <c r="C111" s="4"/>
      <c r="D111" s="5" t="str">
        <f>RIGHT("000000000000"&amp;ROUND(B111,0),12)</f>
        <v>000000000000</v>
      </c>
      <c r="E111" s="6">
        <v>1</v>
      </c>
      <c r="F111" s="6">
        <v>2</v>
      </c>
      <c r="G111" s="6">
        <v>3</v>
      </c>
      <c r="H111" s="7">
        <v>4</v>
      </c>
      <c r="I111" s="7">
        <v>5</v>
      </c>
      <c r="J111" s="7">
        <v>6</v>
      </c>
      <c r="K111" s="8">
        <v>7</v>
      </c>
      <c r="L111" s="8">
        <v>8</v>
      </c>
      <c r="M111" s="8">
        <v>9</v>
      </c>
      <c r="N111" s="9">
        <v>10</v>
      </c>
      <c r="O111" s="9">
        <v>11</v>
      </c>
      <c r="P111" s="9">
        <v>12</v>
      </c>
    </row>
    <row r="112" spans="1:16" x14ac:dyDescent="0.45">
      <c r="B112" s="3" t="e">
        <f>VLOOKUP(A112,Sheet1!A:R,18,0)</f>
        <v>#N/A</v>
      </c>
      <c r="C112" s="2"/>
      <c r="D112" s="10"/>
      <c r="E112" s="11">
        <f>VALUE(MID(D111,E111,1))</f>
        <v>0</v>
      </c>
      <c r="F112" s="11">
        <f>VALUE(MID(D111,F111,1))</f>
        <v>0</v>
      </c>
      <c r="G112" s="11">
        <f>VALUE(MID(D111,G111,1))</f>
        <v>0</v>
      </c>
      <c r="H112" s="12">
        <f>VALUE(MID(D111,H111,1))</f>
        <v>0</v>
      </c>
      <c r="I112" s="12">
        <f>VALUE(MID(D111,I111,1))</f>
        <v>0</v>
      </c>
      <c r="J112" s="12">
        <f>VALUE(MID(D111,J111,1))</f>
        <v>0</v>
      </c>
      <c r="K112" s="13">
        <f>VALUE(MID(D111,K111,1))</f>
        <v>0</v>
      </c>
      <c r="L112" s="13">
        <f>VALUE(MID(D111,L111,1))</f>
        <v>0</v>
      </c>
      <c r="M112" s="13">
        <f>VALUE(MID(D111,M111,1))</f>
        <v>0</v>
      </c>
      <c r="N112" s="14">
        <f>VALUE(MID(D111,N111,1))</f>
        <v>0</v>
      </c>
      <c r="O112" s="14">
        <f>VALUE(MID(D111,O111,1))</f>
        <v>0</v>
      </c>
      <c r="P112" s="14">
        <f>VALUE(MID(D111,P111,1))</f>
        <v>0</v>
      </c>
    </row>
    <row r="113" spans="1:16" x14ac:dyDescent="0.45">
      <c r="B113" s="3" t="e">
        <f>VLOOKUP(A113,Sheet1!A:R,18,0)</f>
        <v>#N/A</v>
      </c>
      <c r="C113" s="2"/>
      <c r="D113" s="10"/>
      <c r="E113" s="11">
        <f>SUM(E112:E112)</f>
        <v>0</v>
      </c>
      <c r="F113" s="11">
        <f>SUM(E112:F112)</f>
        <v>0</v>
      </c>
      <c r="G113" s="11">
        <f>SUM(E112:G112)</f>
        <v>0</v>
      </c>
      <c r="H113" s="12">
        <f>SUM(H112:H112)</f>
        <v>0</v>
      </c>
      <c r="I113" s="12">
        <f>SUM(H112:I112)</f>
        <v>0</v>
      </c>
      <c r="J113" s="12">
        <f>SUM(H112:J112)</f>
        <v>0</v>
      </c>
      <c r="K113" s="13">
        <f>SUM(K112:K112)</f>
        <v>0</v>
      </c>
      <c r="L113" s="13">
        <f>SUM(K112:L112)</f>
        <v>0</v>
      </c>
      <c r="M113" s="13">
        <f>SUM(K112:M112)</f>
        <v>0</v>
      </c>
      <c r="N113" s="14">
        <f>SUM(N112:N112)</f>
        <v>0</v>
      </c>
      <c r="O113" s="14">
        <f>SUM(N112:O112)</f>
        <v>0</v>
      </c>
      <c r="P113" s="14">
        <f>SUM(N112:P112)</f>
        <v>0</v>
      </c>
    </row>
    <row r="114" spans="1:16" x14ac:dyDescent="0.45">
      <c r="B114" s="3" t="e">
        <f>VLOOKUP(A114,Sheet1!A:R,18,0)</f>
        <v>#N/A</v>
      </c>
      <c r="C114" s="2"/>
      <c r="D114" s="10"/>
      <c r="E114" s="15" t="str">
        <f>IF(E112=0,"",CHOOSE(E112,"một","hai","ba","bốn","năm","sáu","bảy","tám","chín"))</f>
        <v/>
      </c>
      <c r="F114" s="15" t="str">
        <f>IF(F112=0,IF(AND(E112&lt;&gt;0,G112&lt;&gt;0),"lẻ",""),CHOOSE(F112,"mười","hai","ba","bốn","năm","sáu","bảy","tám","chín"))</f>
        <v/>
      </c>
      <c r="G114" s="15" t="str">
        <f>IF(G112=0,"",CHOOSE(G112,IF(F112&gt;1,"mốt","một"),"hai","ba","bốn",IF(F112=0,"năm","lăm"),"sáu","bảy","tám","chín"))</f>
        <v/>
      </c>
      <c r="H114" s="16" t="str">
        <f>IF(H112=0,"",CHOOSE(H112,"một","hai","ba","bốn","năm","sáu","bảy","tám","chín"))</f>
        <v/>
      </c>
      <c r="I114" s="16" t="str">
        <f>IF(I112=0,IF(AND(H112&lt;&gt;0,J112&lt;&gt;0),"lẻ",""),CHOOSE(I112,"mười","hai","ba","bốn","năm","sáu","bảy","tám","chín"))</f>
        <v/>
      </c>
      <c r="J114" s="16" t="str">
        <f>IF(J112=0,"",CHOOSE(J112,IF(I112&gt;1,"mốt","một"),"hai","ba","bốn",IF(I112=0,"năm","lăm"),"sáu","bảy","tám","chín"))</f>
        <v/>
      </c>
      <c r="K114" s="17" t="str">
        <f>IF(K112=0,"",CHOOSE(K112,"một","hai","ba","bốn","năm","sáu","bảy","tám","chín"))</f>
        <v/>
      </c>
      <c r="L114" s="17" t="str">
        <f>IF(L112=0,IF(AND(K112&lt;&gt;0,M112&lt;&gt;0),"lẻ",""),CHOOSE(L112,"mười","hai","ba","bốn","năm","sáu","bảy","tám","chín"))</f>
        <v/>
      </c>
      <c r="M114" s="17" t="str">
        <f>IF(M112=0,"",CHOOSE(M112,IF(L112&gt;1,"mốt","một"),"hai","ba","bốn",IF(L112=0,"năm","lăm"),"sáu","bảy","tám","chín"))</f>
        <v/>
      </c>
      <c r="N114" s="18" t="str">
        <f>IF(N112=0,"",CHOOSE(N112,"một","hai","ba","bốn","năm","sáu","bảy","tám","chín"))</f>
        <v/>
      </c>
      <c r="O114" s="18" t="str">
        <f>IF(O112=0,IF(AND(N112&lt;&gt;0,P112&lt;&gt;0),"lẻ",""),CHOOSE(O112,"mười","hai","ba","bốn","năm","sáu","bảy","tám","chín"))</f>
        <v/>
      </c>
      <c r="P114" s="18" t="str">
        <f>IF(P112=0,"",CHOOSE(P112,IF(O112&gt;1,"mốt","một"),"hai","ba","bốn",IF(O112=0,"năm","lăm"),"sáu","bảy","tám","chín"))</f>
        <v/>
      </c>
    </row>
    <row r="115" spans="1:16" x14ac:dyDescent="0.45">
      <c r="B115" s="3" t="e">
        <f>VLOOKUP(A115,Sheet1!A:R,18,0)</f>
        <v>#N/A</v>
      </c>
      <c r="C115" s="2"/>
      <c r="D115" s="10"/>
      <c r="E115" s="19" t="str">
        <f>IF(E112=0,"","trăm")</f>
        <v/>
      </c>
      <c r="F115" s="19" t="str">
        <f>IF(F112=0,"",IF(F112=1,"","mươi"))</f>
        <v/>
      </c>
      <c r="G115" s="19" t="str">
        <f>IF(AND(G112=0,G113=0),"","tỷ")</f>
        <v/>
      </c>
      <c r="H115" s="20" t="str">
        <f>IF(H112=0,"","trăm")</f>
        <v/>
      </c>
      <c r="I115" s="20" t="str">
        <f>IF(I112=0,"",IF(I112=1,"","mươi"))</f>
        <v/>
      </c>
      <c r="J115" s="20" t="str">
        <f>IF(AND(J112=0,J113=0),"","triệu")</f>
        <v/>
      </c>
      <c r="K115" s="21" t="str">
        <f>IF(K112=0,"","trăm")</f>
        <v/>
      </c>
      <c r="L115" s="21" t="str">
        <f>IF(L112=0,"",IF(L112=1,"","mươi"))</f>
        <v/>
      </c>
      <c r="M115" s="21" t="str">
        <f>IF(AND(M112=0,M113=0),"","ngàn")</f>
        <v/>
      </c>
      <c r="N115" s="22" t="str">
        <f>IF(N112=0,"","trăm")</f>
        <v/>
      </c>
      <c r="O115" s="22" t="str">
        <f>IF(O112=0,"",IF(O112=1,"","mươi"))</f>
        <v/>
      </c>
      <c r="P115" s="22" t="s">
        <v>32</v>
      </c>
    </row>
    <row r="116" spans="1:16" x14ac:dyDescent="0.45">
      <c r="B116" s="3" t="e">
        <f>VLOOKUP(A116,Sheet1!A:R,18,0)</f>
        <v>#N/A</v>
      </c>
      <c r="C116" s="2"/>
      <c r="D116" s="23" t="str">
        <f>UPPER(LEFT(TRIM(E114&amp;" "&amp;E115&amp;" "&amp;F114&amp;" "&amp;F115&amp;" "&amp;G114&amp;" "&amp;G115&amp;" "&amp;H114&amp;" "&amp;H115&amp;" "&amp;I114&amp;" "&amp;I115&amp;" "&amp;J114&amp;" "&amp;J115&amp;" "&amp;K114&amp;" "&amp;K115&amp;" "&amp;L114&amp;" "&amp;L115&amp;" "&amp;M114&amp;" "&amp;M115&amp;" "&amp;N114&amp;" "&amp;N115&amp;" "&amp;O114&amp;" "&amp;O115&amp;" "&amp;P114&amp;" "&amp;P115),1))&amp;RIGHT(TRIM(E114&amp;" "&amp;E115&amp;" "&amp;F114&amp;" "&amp;F115&amp;" "&amp;G114&amp;" "&amp;G115&amp;" "&amp;H114&amp;" "&amp;H115&amp;" "&amp;I114&amp;" "&amp;I115&amp;" "&amp;J114&amp;" "&amp;J115&amp;" "&amp;K114&amp;" "&amp;K115&amp;" "&amp;L114&amp;" "&amp;L115&amp;" "&amp;M114&amp;" "&amp;M115&amp;" "&amp;N114&amp;" "&amp;N115&amp;" "&amp;O114&amp;" "&amp;O115&amp;" "&amp;P114&amp;" "&amp;P115),LEN(TRIM(E114&amp;" "&amp;E115&amp;" "&amp;F114&amp;" "&amp;F115&amp;" "&amp;G114&amp;" "&amp;G115&amp;" "&amp;H114&amp;" "&amp;H115&amp;" "&amp;I114&amp;" "&amp;I115&amp;" "&amp;J114&amp;" "&amp;J115&amp;" "&amp;K114&amp;" "&amp;K115&amp;" "&amp;L114&amp;" "&amp;L115&amp;" "&amp;M114&amp;" "&amp;M115&amp;" "&amp;N114&amp;" "&amp;N115&amp;" "&amp;O114&amp;" "&amp;O115&amp;" "&amp;P114&amp;" "&amp;P115))-1)</f>
        <v>Đồng Việt Nam./.)</v>
      </c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</row>
    <row r="117" spans="1:16" x14ac:dyDescent="0.45">
      <c r="A117" s="1">
        <f>A111+1</f>
        <v>20</v>
      </c>
      <c r="B117" s="3">
        <f>VLOOKUP(A117,Sheet1!A:R,18,0)</f>
        <v>0</v>
      </c>
      <c r="C117" s="4"/>
      <c r="D117" s="5" t="str">
        <f>RIGHT("000000000000"&amp;ROUND(B117,0),12)</f>
        <v>000000000000</v>
      </c>
      <c r="E117" s="6">
        <v>1</v>
      </c>
      <c r="F117" s="6">
        <v>2</v>
      </c>
      <c r="G117" s="6">
        <v>3</v>
      </c>
      <c r="H117" s="7">
        <v>4</v>
      </c>
      <c r="I117" s="7">
        <v>5</v>
      </c>
      <c r="J117" s="7">
        <v>6</v>
      </c>
      <c r="K117" s="8">
        <v>7</v>
      </c>
      <c r="L117" s="8">
        <v>8</v>
      </c>
      <c r="M117" s="8">
        <v>9</v>
      </c>
      <c r="N117" s="9">
        <v>10</v>
      </c>
      <c r="O117" s="9">
        <v>11</v>
      </c>
      <c r="P117" s="9">
        <v>12</v>
      </c>
    </row>
    <row r="118" spans="1:16" x14ac:dyDescent="0.45">
      <c r="B118" s="3" t="e">
        <f>VLOOKUP(A118,Sheet1!A:R,18,0)</f>
        <v>#N/A</v>
      </c>
      <c r="C118" s="2"/>
      <c r="D118" s="10"/>
      <c r="E118" s="11">
        <f>VALUE(MID(D117,E117,1))</f>
        <v>0</v>
      </c>
      <c r="F118" s="11">
        <f>VALUE(MID(D117,F117,1))</f>
        <v>0</v>
      </c>
      <c r="G118" s="11">
        <f>VALUE(MID(D117,G117,1))</f>
        <v>0</v>
      </c>
      <c r="H118" s="12">
        <f>VALUE(MID(D117,H117,1))</f>
        <v>0</v>
      </c>
      <c r="I118" s="12">
        <f>VALUE(MID(D117,I117,1))</f>
        <v>0</v>
      </c>
      <c r="J118" s="12">
        <f>VALUE(MID(D117,J117,1))</f>
        <v>0</v>
      </c>
      <c r="K118" s="13">
        <f>VALUE(MID(D117,K117,1))</f>
        <v>0</v>
      </c>
      <c r="L118" s="13">
        <f>VALUE(MID(D117,L117,1))</f>
        <v>0</v>
      </c>
      <c r="M118" s="13">
        <f>VALUE(MID(D117,M117,1))</f>
        <v>0</v>
      </c>
      <c r="N118" s="14">
        <f>VALUE(MID(D117,N117,1))</f>
        <v>0</v>
      </c>
      <c r="O118" s="14">
        <f>VALUE(MID(D117,O117,1))</f>
        <v>0</v>
      </c>
      <c r="P118" s="14">
        <f>VALUE(MID(D117,P117,1))</f>
        <v>0</v>
      </c>
    </row>
    <row r="119" spans="1:16" x14ac:dyDescent="0.45">
      <c r="B119" s="3" t="e">
        <f>VLOOKUP(A119,Sheet1!A:R,18,0)</f>
        <v>#N/A</v>
      </c>
      <c r="C119" s="2"/>
      <c r="D119" s="10"/>
      <c r="E119" s="11">
        <f>SUM(E118:E118)</f>
        <v>0</v>
      </c>
      <c r="F119" s="11">
        <f>SUM(E118:F118)</f>
        <v>0</v>
      </c>
      <c r="G119" s="11">
        <f>SUM(E118:G118)</f>
        <v>0</v>
      </c>
      <c r="H119" s="12">
        <f>SUM(H118:H118)</f>
        <v>0</v>
      </c>
      <c r="I119" s="12">
        <f>SUM(H118:I118)</f>
        <v>0</v>
      </c>
      <c r="J119" s="12">
        <f>SUM(H118:J118)</f>
        <v>0</v>
      </c>
      <c r="K119" s="13">
        <f>SUM(K118:K118)</f>
        <v>0</v>
      </c>
      <c r="L119" s="13">
        <f>SUM(K118:L118)</f>
        <v>0</v>
      </c>
      <c r="M119" s="13">
        <f>SUM(K118:M118)</f>
        <v>0</v>
      </c>
      <c r="N119" s="14">
        <f>SUM(N118:N118)</f>
        <v>0</v>
      </c>
      <c r="O119" s="14">
        <f>SUM(N118:O118)</f>
        <v>0</v>
      </c>
      <c r="P119" s="14">
        <f>SUM(N118:P118)</f>
        <v>0</v>
      </c>
    </row>
    <row r="120" spans="1:16" x14ac:dyDescent="0.45">
      <c r="B120" s="3" t="e">
        <f>VLOOKUP(A120,Sheet1!A:R,18,0)</f>
        <v>#N/A</v>
      </c>
      <c r="C120" s="2"/>
      <c r="D120" s="10"/>
      <c r="E120" s="15" t="str">
        <f>IF(E118=0,"",CHOOSE(E118,"một","hai","ba","bốn","năm","sáu","bảy","tám","chín"))</f>
        <v/>
      </c>
      <c r="F120" s="15" t="str">
        <f>IF(F118=0,IF(AND(E118&lt;&gt;0,G118&lt;&gt;0),"lẻ",""),CHOOSE(F118,"mười","hai","ba","bốn","năm","sáu","bảy","tám","chín"))</f>
        <v/>
      </c>
      <c r="G120" s="15" t="str">
        <f>IF(G118=0,"",CHOOSE(G118,IF(F118&gt;1,"mốt","một"),"hai","ba","bốn",IF(F118=0,"năm","lăm"),"sáu","bảy","tám","chín"))</f>
        <v/>
      </c>
      <c r="H120" s="16" t="str">
        <f>IF(H118=0,"",CHOOSE(H118,"một","hai","ba","bốn","năm","sáu","bảy","tám","chín"))</f>
        <v/>
      </c>
      <c r="I120" s="16" t="str">
        <f>IF(I118=0,IF(AND(H118&lt;&gt;0,J118&lt;&gt;0),"lẻ",""),CHOOSE(I118,"mười","hai","ba","bốn","năm","sáu","bảy","tám","chín"))</f>
        <v/>
      </c>
      <c r="J120" s="16" t="str">
        <f>IF(J118=0,"",CHOOSE(J118,IF(I118&gt;1,"mốt","một"),"hai","ba","bốn",IF(I118=0,"năm","lăm"),"sáu","bảy","tám","chín"))</f>
        <v/>
      </c>
      <c r="K120" s="17" t="str">
        <f>IF(K118=0,"",CHOOSE(K118,"một","hai","ba","bốn","năm","sáu","bảy","tám","chín"))</f>
        <v/>
      </c>
      <c r="L120" s="17" t="str">
        <f>IF(L118=0,IF(AND(K118&lt;&gt;0,M118&lt;&gt;0),"lẻ",""),CHOOSE(L118,"mười","hai","ba","bốn","năm","sáu","bảy","tám","chín"))</f>
        <v/>
      </c>
      <c r="M120" s="17" t="str">
        <f>IF(M118=0,"",CHOOSE(M118,IF(L118&gt;1,"mốt","một"),"hai","ba","bốn",IF(L118=0,"năm","lăm"),"sáu","bảy","tám","chín"))</f>
        <v/>
      </c>
      <c r="N120" s="18" t="str">
        <f>IF(N118=0,"",CHOOSE(N118,"một","hai","ba","bốn","năm","sáu","bảy","tám","chín"))</f>
        <v/>
      </c>
      <c r="O120" s="18" t="str">
        <f>IF(O118=0,IF(AND(N118&lt;&gt;0,P118&lt;&gt;0),"lẻ",""),CHOOSE(O118,"mười","hai","ba","bốn","năm","sáu","bảy","tám","chín"))</f>
        <v/>
      </c>
      <c r="P120" s="18" t="str">
        <f>IF(P118=0,"",CHOOSE(P118,IF(O118&gt;1,"mốt","một"),"hai","ba","bốn",IF(O118=0,"năm","lăm"),"sáu","bảy","tám","chín"))</f>
        <v/>
      </c>
    </row>
    <row r="121" spans="1:16" x14ac:dyDescent="0.45">
      <c r="B121" s="3" t="e">
        <f>VLOOKUP(A121,Sheet1!A:R,18,0)</f>
        <v>#N/A</v>
      </c>
      <c r="C121" s="2"/>
      <c r="D121" s="10"/>
      <c r="E121" s="19" t="str">
        <f>IF(E118=0,"","trăm")</f>
        <v/>
      </c>
      <c r="F121" s="19" t="str">
        <f>IF(F118=0,"",IF(F118=1,"","mươi"))</f>
        <v/>
      </c>
      <c r="G121" s="19" t="str">
        <f>IF(AND(G118=0,G119=0),"","tỷ")</f>
        <v/>
      </c>
      <c r="H121" s="20" t="str">
        <f>IF(H118=0,"","trăm")</f>
        <v/>
      </c>
      <c r="I121" s="20" t="str">
        <f>IF(I118=0,"",IF(I118=1,"","mươi"))</f>
        <v/>
      </c>
      <c r="J121" s="20" t="str">
        <f>IF(AND(J118=0,J119=0),"","triệu")</f>
        <v/>
      </c>
      <c r="K121" s="21" t="str">
        <f>IF(K118=0,"","trăm")</f>
        <v/>
      </c>
      <c r="L121" s="21" t="str">
        <f>IF(L118=0,"",IF(L118=1,"","mươi"))</f>
        <v/>
      </c>
      <c r="M121" s="21" t="str">
        <f>IF(AND(M118=0,M119=0),"","ngàn")</f>
        <v/>
      </c>
      <c r="N121" s="22" t="str">
        <f>IF(N118=0,"","trăm")</f>
        <v/>
      </c>
      <c r="O121" s="22" t="str">
        <f>IF(O118=0,"",IF(O118=1,"","mươi"))</f>
        <v/>
      </c>
      <c r="P121" s="22" t="s">
        <v>32</v>
      </c>
    </row>
    <row r="122" spans="1:16" x14ac:dyDescent="0.45">
      <c r="B122" s="3" t="e">
        <f>VLOOKUP(A122,Sheet1!A:R,18,0)</f>
        <v>#N/A</v>
      </c>
      <c r="C122" s="2"/>
      <c r="D122" s="23" t="str">
        <f>UPPER(LEFT(TRIM(E120&amp;" "&amp;E121&amp;" "&amp;F120&amp;" "&amp;F121&amp;" "&amp;G120&amp;" "&amp;G121&amp;" "&amp;H120&amp;" "&amp;H121&amp;" "&amp;I120&amp;" "&amp;I121&amp;" "&amp;J120&amp;" "&amp;J121&amp;" "&amp;K120&amp;" "&amp;K121&amp;" "&amp;L120&amp;" "&amp;L121&amp;" "&amp;M120&amp;" "&amp;M121&amp;" "&amp;N120&amp;" "&amp;N121&amp;" "&amp;O120&amp;" "&amp;O121&amp;" "&amp;P120&amp;" "&amp;P121),1))&amp;RIGHT(TRIM(E120&amp;" "&amp;E121&amp;" "&amp;F120&amp;" "&amp;F121&amp;" "&amp;G120&amp;" "&amp;G121&amp;" "&amp;H120&amp;" "&amp;H121&amp;" "&amp;I120&amp;" "&amp;I121&amp;" "&amp;J120&amp;" "&amp;J121&amp;" "&amp;K120&amp;" "&amp;K121&amp;" "&amp;L120&amp;" "&amp;L121&amp;" "&amp;M120&amp;" "&amp;M121&amp;" "&amp;N120&amp;" "&amp;N121&amp;" "&amp;O120&amp;" "&amp;O121&amp;" "&amp;P120&amp;" "&amp;P121),LEN(TRIM(E120&amp;" "&amp;E121&amp;" "&amp;F120&amp;" "&amp;F121&amp;" "&amp;G120&amp;" "&amp;G121&amp;" "&amp;H120&amp;" "&amp;H121&amp;" "&amp;I120&amp;" "&amp;I121&amp;" "&amp;J120&amp;" "&amp;J121&amp;" "&amp;K120&amp;" "&amp;K121&amp;" "&amp;L120&amp;" "&amp;L121&amp;" "&amp;M120&amp;" "&amp;M121&amp;" "&amp;N120&amp;" "&amp;N121&amp;" "&amp;O120&amp;" "&amp;O121&amp;" "&amp;P120&amp;" "&amp;P121))-1)</f>
        <v>Đồng Việt Nam./.)</v>
      </c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</row>
    <row r="123" spans="1:16" x14ac:dyDescent="0.45">
      <c r="A123" s="1">
        <f>A117+1</f>
        <v>21</v>
      </c>
      <c r="B123" s="3">
        <f>VLOOKUP(A123,Sheet1!A:R,18,0)</f>
        <v>0</v>
      </c>
      <c r="C123" s="4"/>
      <c r="D123" s="5" t="str">
        <f>RIGHT("000000000000"&amp;ROUND(B123,0),12)</f>
        <v>000000000000</v>
      </c>
      <c r="E123" s="6">
        <v>1</v>
      </c>
      <c r="F123" s="6">
        <v>2</v>
      </c>
      <c r="G123" s="6">
        <v>3</v>
      </c>
      <c r="H123" s="7">
        <v>4</v>
      </c>
      <c r="I123" s="7">
        <v>5</v>
      </c>
      <c r="J123" s="7">
        <v>6</v>
      </c>
      <c r="K123" s="8">
        <v>7</v>
      </c>
      <c r="L123" s="8">
        <v>8</v>
      </c>
      <c r="M123" s="8">
        <v>9</v>
      </c>
      <c r="N123" s="9">
        <v>10</v>
      </c>
      <c r="O123" s="9">
        <v>11</v>
      </c>
      <c r="P123" s="9">
        <v>12</v>
      </c>
    </row>
    <row r="124" spans="1:16" x14ac:dyDescent="0.45">
      <c r="B124" s="3" t="e">
        <f>VLOOKUP(A124,Sheet1!A:R,18,0)</f>
        <v>#N/A</v>
      </c>
      <c r="C124" s="2"/>
      <c r="D124" s="10"/>
      <c r="E124" s="11">
        <f>VALUE(MID(D123,E123,1))</f>
        <v>0</v>
      </c>
      <c r="F124" s="11">
        <f>VALUE(MID(D123,F123,1))</f>
        <v>0</v>
      </c>
      <c r="G124" s="11">
        <f>VALUE(MID(D123,G123,1))</f>
        <v>0</v>
      </c>
      <c r="H124" s="12">
        <f>VALUE(MID(D123,H123,1))</f>
        <v>0</v>
      </c>
      <c r="I124" s="12">
        <f>VALUE(MID(D123,I123,1))</f>
        <v>0</v>
      </c>
      <c r="J124" s="12">
        <f>VALUE(MID(D123,J123,1))</f>
        <v>0</v>
      </c>
      <c r="K124" s="13">
        <f>VALUE(MID(D123,K123,1))</f>
        <v>0</v>
      </c>
      <c r="L124" s="13">
        <f>VALUE(MID(D123,L123,1))</f>
        <v>0</v>
      </c>
      <c r="M124" s="13">
        <f>VALUE(MID(D123,M123,1))</f>
        <v>0</v>
      </c>
      <c r="N124" s="14">
        <f>VALUE(MID(D123,N123,1))</f>
        <v>0</v>
      </c>
      <c r="O124" s="14">
        <f>VALUE(MID(D123,O123,1))</f>
        <v>0</v>
      </c>
      <c r="P124" s="14">
        <f>VALUE(MID(D123,P123,1))</f>
        <v>0</v>
      </c>
    </row>
    <row r="125" spans="1:16" x14ac:dyDescent="0.45">
      <c r="B125" s="3" t="e">
        <f>VLOOKUP(A125,Sheet1!A:R,18,0)</f>
        <v>#N/A</v>
      </c>
      <c r="C125" s="2"/>
      <c r="D125" s="10"/>
      <c r="E125" s="11">
        <f>SUM(E124:E124)</f>
        <v>0</v>
      </c>
      <c r="F125" s="11">
        <f>SUM(E124:F124)</f>
        <v>0</v>
      </c>
      <c r="G125" s="11">
        <f>SUM(E124:G124)</f>
        <v>0</v>
      </c>
      <c r="H125" s="12">
        <f>SUM(H124:H124)</f>
        <v>0</v>
      </c>
      <c r="I125" s="12">
        <f>SUM(H124:I124)</f>
        <v>0</v>
      </c>
      <c r="J125" s="12">
        <f>SUM(H124:J124)</f>
        <v>0</v>
      </c>
      <c r="K125" s="13">
        <f>SUM(K124:K124)</f>
        <v>0</v>
      </c>
      <c r="L125" s="13">
        <f>SUM(K124:L124)</f>
        <v>0</v>
      </c>
      <c r="M125" s="13">
        <f>SUM(K124:M124)</f>
        <v>0</v>
      </c>
      <c r="N125" s="14">
        <f>SUM(N124:N124)</f>
        <v>0</v>
      </c>
      <c r="O125" s="14">
        <f>SUM(N124:O124)</f>
        <v>0</v>
      </c>
      <c r="P125" s="14">
        <f>SUM(N124:P124)</f>
        <v>0</v>
      </c>
    </row>
    <row r="126" spans="1:16" x14ac:dyDescent="0.45">
      <c r="B126" s="3" t="e">
        <f>VLOOKUP(A126,Sheet1!A:R,18,0)</f>
        <v>#N/A</v>
      </c>
      <c r="C126" s="2"/>
      <c r="D126" s="10"/>
      <c r="E126" s="15" t="str">
        <f>IF(E124=0,"",CHOOSE(E124,"một","hai","ba","bốn","năm","sáu","bảy","tám","chín"))</f>
        <v/>
      </c>
      <c r="F126" s="15" t="str">
        <f>IF(F124=0,IF(AND(E124&lt;&gt;0,G124&lt;&gt;0),"lẻ",""),CHOOSE(F124,"mười","hai","ba","bốn","năm","sáu","bảy","tám","chín"))</f>
        <v/>
      </c>
      <c r="G126" s="15" t="str">
        <f>IF(G124=0,"",CHOOSE(G124,IF(F124&gt;1,"mốt","một"),"hai","ba","bốn",IF(F124=0,"năm","lăm"),"sáu","bảy","tám","chín"))</f>
        <v/>
      </c>
      <c r="H126" s="16" t="str">
        <f>IF(H124=0,"",CHOOSE(H124,"một","hai","ba","bốn","năm","sáu","bảy","tám","chín"))</f>
        <v/>
      </c>
      <c r="I126" s="16" t="str">
        <f>IF(I124=0,IF(AND(H124&lt;&gt;0,J124&lt;&gt;0),"lẻ",""),CHOOSE(I124,"mười","hai","ba","bốn","năm","sáu","bảy","tám","chín"))</f>
        <v/>
      </c>
      <c r="J126" s="16" t="str">
        <f>IF(J124=0,"",CHOOSE(J124,IF(I124&gt;1,"mốt","một"),"hai","ba","bốn",IF(I124=0,"năm","lăm"),"sáu","bảy","tám","chín"))</f>
        <v/>
      </c>
      <c r="K126" s="17" t="str">
        <f>IF(K124=0,"",CHOOSE(K124,"một","hai","ba","bốn","năm","sáu","bảy","tám","chín"))</f>
        <v/>
      </c>
      <c r="L126" s="17" t="str">
        <f>IF(L124=0,IF(AND(K124&lt;&gt;0,M124&lt;&gt;0),"lẻ",""),CHOOSE(L124,"mười","hai","ba","bốn","năm","sáu","bảy","tám","chín"))</f>
        <v/>
      </c>
      <c r="M126" s="17" t="str">
        <f>IF(M124=0,"",CHOOSE(M124,IF(L124&gt;1,"mốt","một"),"hai","ba","bốn",IF(L124=0,"năm","lăm"),"sáu","bảy","tám","chín"))</f>
        <v/>
      </c>
      <c r="N126" s="18" t="str">
        <f>IF(N124=0,"",CHOOSE(N124,"một","hai","ba","bốn","năm","sáu","bảy","tám","chín"))</f>
        <v/>
      </c>
      <c r="O126" s="18" t="str">
        <f>IF(O124=0,IF(AND(N124&lt;&gt;0,P124&lt;&gt;0),"lẻ",""),CHOOSE(O124,"mười","hai","ba","bốn","năm","sáu","bảy","tám","chín"))</f>
        <v/>
      </c>
      <c r="P126" s="18" t="str">
        <f>IF(P124=0,"",CHOOSE(P124,IF(O124&gt;1,"mốt","một"),"hai","ba","bốn",IF(O124=0,"năm","lăm"),"sáu","bảy","tám","chín"))</f>
        <v/>
      </c>
    </row>
    <row r="127" spans="1:16" x14ac:dyDescent="0.45">
      <c r="B127" s="3" t="e">
        <f>VLOOKUP(A127,Sheet1!A:R,18,0)</f>
        <v>#N/A</v>
      </c>
      <c r="C127" s="2"/>
      <c r="D127" s="10"/>
      <c r="E127" s="19" t="str">
        <f>IF(E124=0,"","trăm")</f>
        <v/>
      </c>
      <c r="F127" s="19" t="str">
        <f>IF(F124=0,"",IF(F124=1,"","mươi"))</f>
        <v/>
      </c>
      <c r="G127" s="19" t="str">
        <f>IF(AND(G124=0,G125=0),"","tỷ")</f>
        <v/>
      </c>
      <c r="H127" s="20" t="str">
        <f>IF(H124=0,"","trăm")</f>
        <v/>
      </c>
      <c r="I127" s="20" t="str">
        <f>IF(I124=0,"",IF(I124=1,"","mươi"))</f>
        <v/>
      </c>
      <c r="J127" s="20" t="str">
        <f>IF(AND(J124=0,J125=0),"","triệu")</f>
        <v/>
      </c>
      <c r="K127" s="21" t="str">
        <f>IF(K124=0,"","trăm")</f>
        <v/>
      </c>
      <c r="L127" s="21" t="str">
        <f>IF(L124=0,"",IF(L124=1,"","mươi"))</f>
        <v/>
      </c>
      <c r="M127" s="21" t="str">
        <f>IF(AND(M124=0,M125=0),"","ngàn")</f>
        <v/>
      </c>
      <c r="N127" s="22" t="str">
        <f>IF(N124=0,"","trăm")</f>
        <v/>
      </c>
      <c r="O127" s="22" t="str">
        <f>IF(O124=0,"",IF(O124=1,"","mươi"))</f>
        <v/>
      </c>
      <c r="P127" s="22" t="s">
        <v>32</v>
      </c>
    </row>
    <row r="128" spans="1:16" x14ac:dyDescent="0.45">
      <c r="B128" s="3" t="e">
        <f>VLOOKUP(A128,Sheet1!A:R,18,0)</f>
        <v>#N/A</v>
      </c>
      <c r="C128" s="2"/>
      <c r="D128" s="23" t="str">
        <f>UPPER(LEFT(TRIM(E126&amp;" "&amp;E127&amp;" "&amp;F126&amp;" "&amp;F127&amp;" "&amp;G126&amp;" "&amp;G127&amp;" "&amp;H126&amp;" "&amp;H127&amp;" "&amp;I126&amp;" "&amp;I127&amp;" "&amp;J126&amp;" "&amp;J127&amp;" "&amp;K126&amp;" "&amp;K127&amp;" "&amp;L126&amp;" "&amp;L127&amp;" "&amp;M126&amp;" "&amp;M127&amp;" "&amp;N126&amp;" "&amp;N127&amp;" "&amp;O126&amp;" "&amp;O127&amp;" "&amp;P126&amp;" "&amp;P127),1))&amp;RIGHT(TRIM(E126&amp;" "&amp;E127&amp;" "&amp;F126&amp;" "&amp;F127&amp;" "&amp;G126&amp;" "&amp;G127&amp;" "&amp;H126&amp;" "&amp;H127&amp;" "&amp;I126&amp;" "&amp;I127&amp;" "&amp;J126&amp;" "&amp;J127&amp;" "&amp;K126&amp;" "&amp;K127&amp;" "&amp;L126&amp;" "&amp;L127&amp;" "&amp;M126&amp;" "&amp;M127&amp;" "&amp;N126&amp;" "&amp;N127&amp;" "&amp;O126&amp;" "&amp;O127&amp;" "&amp;P126&amp;" "&amp;P127),LEN(TRIM(E126&amp;" "&amp;E127&amp;" "&amp;F126&amp;" "&amp;F127&amp;" "&amp;G126&amp;" "&amp;G127&amp;" "&amp;H126&amp;" "&amp;H127&amp;" "&amp;I126&amp;" "&amp;I127&amp;" "&amp;J126&amp;" "&amp;J127&amp;" "&amp;K126&amp;" "&amp;K127&amp;" "&amp;L126&amp;" "&amp;L127&amp;" "&amp;M126&amp;" "&amp;M127&amp;" "&amp;N126&amp;" "&amp;N127&amp;" "&amp;O126&amp;" "&amp;O127&amp;" "&amp;P126&amp;" "&amp;P127))-1)</f>
        <v>Đồng Việt Nam./.)</v>
      </c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</row>
    <row r="129" spans="1:16" x14ac:dyDescent="0.45">
      <c r="A129" s="1">
        <f>A123+1</f>
        <v>22</v>
      </c>
      <c r="B129" s="3">
        <f>VLOOKUP(A129,Sheet1!A:R,18,0)</f>
        <v>0</v>
      </c>
      <c r="C129" s="4"/>
      <c r="D129" s="5" t="str">
        <f>RIGHT("000000000000"&amp;ROUND(B129,0),12)</f>
        <v>000000000000</v>
      </c>
      <c r="E129" s="6">
        <v>1</v>
      </c>
      <c r="F129" s="6">
        <v>2</v>
      </c>
      <c r="G129" s="6">
        <v>3</v>
      </c>
      <c r="H129" s="7">
        <v>4</v>
      </c>
      <c r="I129" s="7">
        <v>5</v>
      </c>
      <c r="J129" s="7">
        <v>6</v>
      </c>
      <c r="K129" s="8">
        <v>7</v>
      </c>
      <c r="L129" s="8">
        <v>8</v>
      </c>
      <c r="M129" s="8">
        <v>9</v>
      </c>
      <c r="N129" s="9">
        <v>10</v>
      </c>
      <c r="O129" s="9">
        <v>11</v>
      </c>
      <c r="P129" s="9">
        <v>12</v>
      </c>
    </row>
    <row r="130" spans="1:16" x14ac:dyDescent="0.45">
      <c r="B130" s="3" t="e">
        <f>VLOOKUP(A130,Sheet1!A:R,18,0)</f>
        <v>#N/A</v>
      </c>
      <c r="C130" s="2"/>
      <c r="D130" s="10"/>
      <c r="E130" s="11">
        <f>VALUE(MID(D129,E129,1))</f>
        <v>0</v>
      </c>
      <c r="F130" s="11">
        <f>VALUE(MID(D129,F129,1))</f>
        <v>0</v>
      </c>
      <c r="G130" s="11">
        <f>VALUE(MID(D129,G129,1))</f>
        <v>0</v>
      </c>
      <c r="H130" s="12">
        <f>VALUE(MID(D129,H129,1))</f>
        <v>0</v>
      </c>
      <c r="I130" s="12">
        <f>VALUE(MID(D129,I129,1))</f>
        <v>0</v>
      </c>
      <c r="J130" s="12">
        <f>VALUE(MID(D129,J129,1))</f>
        <v>0</v>
      </c>
      <c r="K130" s="13">
        <f>VALUE(MID(D129,K129,1))</f>
        <v>0</v>
      </c>
      <c r="L130" s="13">
        <f>VALUE(MID(D129,L129,1))</f>
        <v>0</v>
      </c>
      <c r="M130" s="13">
        <f>VALUE(MID(D129,M129,1))</f>
        <v>0</v>
      </c>
      <c r="N130" s="14">
        <f>VALUE(MID(D129,N129,1))</f>
        <v>0</v>
      </c>
      <c r="O130" s="14">
        <f>VALUE(MID(D129,O129,1))</f>
        <v>0</v>
      </c>
      <c r="P130" s="14">
        <f>VALUE(MID(D129,P129,1))</f>
        <v>0</v>
      </c>
    </row>
    <row r="131" spans="1:16" x14ac:dyDescent="0.45">
      <c r="B131" s="3" t="e">
        <f>VLOOKUP(A131,Sheet1!A:R,18,0)</f>
        <v>#N/A</v>
      </c>
      <c r="C131" s="2"/>
      <c r="D131" s="10"/>
      <c r="E131" s="11">
        <f>SUM(E130:E130)</f>
        <v>0</v>
      </c>
      <c r="F131" s="11">
        <f>SUM(E130:F130)</f>
        <v>0</v>
      </c>
      <c r="G131" s="11">
        <f>SUM(E130:G130)</f>
        <v>0</v>
      </c>
      <c r="H131" s="12">
        <f>SUM(H130:H130)</f>
        <v>0</v>
      </c>
      <c r="I131" s="12">
        <f>SUM(H130:I130)</f>
        <v>0</v>
      </c>
      <c r="J131" s="12">
        <f>SUM(H130:J130)</f>
        <v>0</v>
      </c>
      <c r="K131" s="13">
        <f>SUM(K130:K130)</f>
        <v>0</v>
      </c>
      <c r="L131" s="13">
        <f>SUM(K130:L130)</f>
        <v>0</v>
      </c>
      <c r="M131" s="13">
        <f>SUM(K130:M130)</f>
        <v>0</v>
      </c>
      <c r="N131" s="14">
        <f>SUM(N130:N130)</f>
        <v>0</v>
      </c>
      <c r="O131" s="14">
        <f>SUM(N130:O130)</f>
        <v>0</v>
      </c>
      <c r="P131" s="14">
        <f>SUM(N130:P130)</f>
        <v>0</v>
      </c>
    </row>
    <row r="132" spans="1:16" x14ac:dyDescent="0.45">
      <c r="B132" s="3" t="e">
        <f>VLOOKUP(A132,Sheet1!A:R,18,0)</f>
        <v>#N/A</v>
      </c>
      <c r="C132" s="2"/>
      <c r="D132" s="10"/>
      <c r="E132" s="15" t="str">
        <f>IF(E130=0,"",CHOOSE(E130,"một","hai","ba","bốn","năm","sáu","bảy","tám","chín"))</f>
        <v/>
      </c>
      <c r="F132" s="15" t="str">
        <f>IF(F130=0,IF(AND(E130&lt;&gt;0,G130&lt;&gt;0),"lẻ",""),CHOOSE(F130,"mười","hai","ba","bốn","năm","sáu","bảy","tám","chín"))</f>
        <v/>
      </c>
      <c r="G132" s="15" t="str">
        <f>IF(G130=0,"",CHOOSE(G130,IF(F130&gt;1,"mốt","một"),"hai","ba","bốn",IF(F130=0,"năm","lăm"),"sáu","bảy","tám","chín"))</f>
        <v/>
      </c>
      <c r="H132" s="16" t="str">
        <f>IF(H130=0,"",CHOOSE(H130,"một","hai","ba","bốn","năm","sáu","bảy","tám","chín"))</f>
        <v/>
      </c>
      <c r="I132" s="16" t="str">
        <f>IF(I130=0,IF(AND(H130&lt;&gt;0,J130&lt;&gt;0),"lẻ",""),CHOOSE(I130,"mười","hai","ba","bốn","năm","sáu","bảy","tám","chín"))</f>
        <v/>
      </c>
      <c r="J132" s="16" t="str">
        <f>IF(J130=0,"",CHOOSE(J130,IF(I130&gt;1,"mốt","một"),"hai","ba","bốn",IF(I130=0,"năm","lăm"),"sáu","bảy","tám","chín"))</f>
        <v/>
      </c>
      <c r="K132" s="17" t="str">
        <f>IF(K130=0,"",CHOOSE(K130,"một","hai","ba","bốn","năm","sáu","bảy","tám","chín"))</f>
        <v/>
      </c>
      <c r="L132" s="17" t="str">
        <f>IF(L130=0,IF(AND(K130&lt;&gt;0,M130&lt;&gt;0),"lẻ",""),CHOOSE(L130,"mười","hai","ba","bốn","năm","sáu","bảy","tám","chín"))</f>
        <v/>
      </c>
      <c r="M132" s="17" t="str">
        <f>IF(M130=0,"",CHOOSE(M130,IF(L130&gt;1,"mốt","một"),"hai","ba","bốn",IF(L130=0,"năm","lăm"),"sáu","bảy","tám","chín"))</f>
        <v/>
      </c>
      <c r="N132" s="18" t="str">
        <f>IF(N130=0,"",CHOOSE(N130,"một","hai","ba","bốn","năm","sáu","bảy","tám","chín"))</f>
        <v/>
      </c>
      <c r="O132" s="18" t="str">
        <f>IF(O130=0,IF(AND(N130&lt;&gt;0,P130&lt;&gt;0),"lẻ",""),CHOOSE(O130,"mười","hai","ba","bốn","năm","sáu","bảy","tám","chín"))</f>
        <v/>
      </c>
      <c r="P132" s="18" t="str">
        <f>IF(P130=0,"",CHOOSE(P130,IF(O130&gt;1,"mốt","một"),"hai","ba","bốn",IF(O130=0,"năm","lăm"),"sáu","bảy","tám","chín"))</f>
        <v/>
      </c>
    </row>
    <row r="133" spans="1:16" x14ac:dyDescent="0.45">
      <c r="B133" s="3" t="e">
        <f>VLOOKUP(A133,Sheet1!A:R,18,0)</f>
        <v>#N/A</v>
      </c>
      <c r="C133" s="2"/>
      <c r="D133" s="10"/>
      <c r="E133" s="19" t="str">
        <f>IF(E130=0,"","trăm")</f>
        <v/>
      </c>
      <c r="F133" s="19" t="str">
        <f>IF(F130=0,"",IF(F130=1,"","mươi"))</f>
        <v/>
      </c>
      <c r="G133" s="19" t="str">
        <f>IF(AND(G130=0,G131=0),"","tỷ")</f>
        <v/>
      </c>
      <c r="H133" s="20" t="str">
        <f>IF(H130=0,"","trăm")</f>
        <v/>
      </c>
      <c r="I133" s="20" t="str">
        <f>IF(I130=0,"",IF(I130=1,"","mươi"))</f>
        <v/>
      </c>
      <c r="J133" s="20" t="str">
        <f>IF(AND(J130=0,J131=0),"","triệu")</f>
        <v/>
      </c>
      <c r="K133" s="21" t="str">
        <f>IF(K130=0,"","trăm")</f>
        <v/>
      </c>
      <c r="L133" s="21" t="str">
        <f>IF(L130=0,"",IF(L130=1,"","mươi"))</f>
        <v/>
      </c>
      <c r="M133" s="21" t="str">
        <f>IF(AND(M130=0,M131=0),"","ngàn")</f>
        <v/>
      </c>
      <c r="N133" s="22" t="str">
        <f>IF(N130=0,"","trăm")</f>
        <v/>
      </c>
      <c r="O133" s="22" t="str">
        <f>IF(O130=0,"",IF(O130=1,"","mươi"))</f>
        <v/>
      </c>
      <c r="P133" s="22" t="s">
        <v>32</v>
      </c>
    </row>
    <row r="134" spans="1:16" x14ac:dyDescent="0.45">
      <c r="B134" s="3" t="e">
        <f>VLOOKUP(A134,Sheet1!A:R,18,0)</f>
        <v>#N/A</v>
      </c>
      <c r="C134" s="2"/>
      <c r="D134" s="23" t="str">
        <f>UPPER(LEFT(TRIM(E132&amp;" "&amp;E133&amp;" "&amp;F132&amp;" "&amp;F133&amp;" "&amp;G132&amp;" "&amp;G133&amp;" "&amp;H132&amp;" "&amp;H133&amp;" "&amp;I132&amp;" "&amp;I133&amp;" "&amp;J132&amp;" "&amp;J133&amp;" "&amp;K132&amp;" "&amp;K133&amp;" "&amp;L132&amp;" "&amp;L133&amp;" "&amp;M132&amp;" "&amp;M133&amp;" "&amp;N132&amp;" "&amp;N133&amp;" "&amp;O132&amp;" "&amp;O133&amp;" "&amp;P132&amp;" "&amp;P133),1))&amp;RIGHT(TRIM(E132&amp;" "&amp;E133&amp;" "&amp;F132&amp;" "&amp;F133&amp;" "&amp;G132&amp;" "&amp;G133&amp;" "&amp;H132&amp;" "&amp;H133&amp;" "&amp;I132&amp;" "&amp;I133&amp;" "&amp;J132&amp;" "&amp;J133&amp;" "&amp;K132&amp;" "&amp;K133&amp;" "&amp;L132&amp;" "&amp;L133&amp;" "&amp;M132&amp;" "&amp;M133&amp;" "&amp;N132&amp;" "&amp;N133&amp;" "&amp;O132&amp;" "&amp;O133&amp;" "&amp;P132&amp;" "&amp;P133),LEN(TRIM(E132&amp;" "&amp;E133&amp;" "&amp;F132&amp;" "&amp;F133&amp;" "&amp;G132&amp;" "&amp;G133&amp;" "&amp;H132&amp;" "&amp;H133&amp;" "&amp;I132&amp;" "&amp;I133&amp;" "&amp;J132&amp;" "&amp;J133&amp;" "&amp;K132&amp;" "&amp;K133&amp;" "&amp;L132&amp;" "&amp;L133&amp;" "&amp;M132&amp;" "&amp;M133&amp;" "&amp;N132&amp;" "&amp;N133&amp;" "&amp;O132&amp;" "&amp;O133&amp;" "&amp;P132&amp;" "&amp;P133))-1)</f>
        <v>Đồng Việt Nam./.)</v>
      </c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BAOGIA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2023-02-18T15:45:25Z</dcterms:created>
  <dcterms:modified xsi:type="dcterms:W3CDTF">2023-02-18T17:12:23Z</dcterms:modified>
</cp:coreProperties>
</file>