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atch" sheetId="1" r:id="rId4"/>
    <sheet state="hidden" name="__Solver__" sheetId="2" r:id="rId5"/>
    <sheet state="hidden" name="__Solver___conflict1810600973" sheetId="3" r:id="rId6"/>
    <sheet state="hidden" name="__Solver___conflict1248710974" sheetId="4" r:id="rId7"/>
    <sheet state="hidden" name="__Solver___conflict604422851" sheetId="5" r:id="rId8"/>
    <sheet state="visible" name="XLMiner" sheetId="6" r:id="rId9"/>
  </sheets>
  <definedNames/>
  <calcPr/>
</workbook>
</file>

<file path=xl/sharedStrings.xml><?xml version="1.0" encoding="utf-8"?>
<sst xmlns="http://schemas.openxmlformats.org/spreadsheetml/2006/main" count="62" uniqueCount="53">
  <si>
    <t>YearsExperience</t>
  </si>
  <si>
    <t>Norm_exp</t>
  </si>
  <si>
    <t>Salary</t>
  </si>
  <si>
    <t>pred_salary</t>
  </si>
  <si>
    <t>pred_norm</t>
  </si>
  <si>
    <t>Err_exp</t>
  </si>
  <si>
    <t>Err_norm</t>
  </si>
  <si>
    <t>Exp_mean</t>
  </si>
  <si>
    <t>Exp_stdev</t>
  </si>
  <si>
    <t>beta1_biasa</t>
  </si>
  <si>
    <t>beta2_biasa</t>
  </si>
  <si>
    <t>beta1_norm</t>
  </si>
  <si>
    <t>beta2_norm</t>
  </si>
  <si>
    <t>err_exp_total</t>
  </si>
  <si>
    <t>err_norm_total</t>
  </si>
  <si>
    <t>20226251658804774022</t>
  </si>
  <si>
    <t>5k6l1gbp4vaxXmuS</t>
  </si>
  <si>
    <t>cjlx</t>
  </si>
  <si>
    <t/>
  </si>
  <si>
    <t>20226251658804773774</t>
  </si>
  <si>
    <t>qFbGbFqF3v4auLpa</t>
  </si>
  <si>
    <t>NhQl</t>
  </si>
  <si>
    <t>20226251658804772835</t>
  </si>
  <si>
    <t>4G3kbFqF3v4auLpa</t>
  </si>
  <si>
    <t>cxV0</t>
  </si>
  <si>
    <t>Linear Regression :
Y = 25792.2002 + 9449.96232145508X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</si>
  <si>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</si>
  <si>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</si>
  <si>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</si>
  <si>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</si>
  <si>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</si>
  <si>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</si>
  <si>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</si>
  <si>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</si>
  <si>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</si>
  <si>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</si>
  <si>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</si>
  <si>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</si>
  <si>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</si>
  <si>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</si>
  <si>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</si>
  <si>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</si>
  <si>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</si>
  <si>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</si>
  <si>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</si>
  <si>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</si>
  <si>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</si>
  <si>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</si>
  <si>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</si>
  <si>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</si>
  <si>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Salary</t>
  </si>
  <si>
    <t>Residuals</t>
  </si>
  <si>
    <t>Standard Residuals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</si>
</sst>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3" fontId="3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6" numFmtId="0" xfId="0" applyAlignment="1" applyFill="1" applyFont="1">
      <alignment horizontal="left" readingOrder="0" vertical="top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2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Salary vs. YearsExperience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Scratch!$C$1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Scratch!$A$2:$A$31</c:f>
            </c:numRef>
          </c:xVal>
          <c:yVal>
            <c:numRef>
              <c:f>Scratch!$C$2:$C$31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3375"/>
        <c:axId val="377092430"/>
      </c:scatterChart>
      <c:valAx>
        <c:axId val="601133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YearsExperience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092430"/>
      </c:valAx>
      <c:valAx>
        <c:axId val="377092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13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Salary vs. YearsExperience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Scratch!$C$1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Scratch!$B$2:$B$31</c:f>
            </c:numRef>
          </c:xVal>
          <c:yVal>
            <c:numRef>
              <c:f>Scratch!$C$2:$C$31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56155"/>
        <c:axId val="380496741"/>
      </c:scatterChart>
      <c:valAx>
        <c:axId val="2629561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YearsExperience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496741"/>
      </c:valAx>
      <c:valAx>
        <c:axId val="380496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956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YearsExperience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XLMiner!$A$1:$A$31</c:f>
            </c:numRef>
          </c:xVal>
          <c:yVal>
            <c:numRef>
              <c:f>XLMiner!$F$28:$F$58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XLMiner!$A$1:$A$31</c:f>
            </c:numRef>
          </c:xVal>
          <c:yVal>
            <c:numRef>
              <c:f>XLMiner!$C$1:$C$31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183687"/>
        <c:axId val="755818879"/>
      </c:scatterChart>
      <c:valAx>
        <c:axId val="17621836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YearsExperience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818879"/>
      </c:valAx>
      <c:valAx>
        <c:axId val="755818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183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209550</xdr:colOff>
      <xdr:row>0</xdr:row>
      <xdr:rowOff>47625</xdr:rowOff>
    </xdr:from>
    <xdr:ext cx="4257675" cy="2638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209550</xdr:colOff>
      <xdr:row>13</xdr:row>
      <xdr:rowOff>19050</xdr:rowOff>
    </xdr:from>
    <xdr:ext cx="4257675" cy="2638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228600</xdr:colOff>
      <xdr:row>13</xdr:row>
      <xdr:rowOff>19050</xdr:rowOff>
    </xdr:from>
    <xdr:ext cx="1371600" cy="2667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133350</xdr:colOff>
      <xdr:row>14</xdr:row>
      <xdr:rowOff>228600</xdr:rowOff>
    </xdr:from>
    <xdr:ext cx="1552575" cy="3714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809625</xdr:colOff>
      <xdr:row>1</xdr:row>
      <xdr:rowOff>133350</xdr:rowOff>
    </xdr:from>
    <xdr:ext cx="4276725" cy="2647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9.75"/>
    <col customWidth="1" min="3" max="3" width="6.63"/>
    <col customWidth="1" min="5" max="5" width="9.5"/>
    <col customWidth="1" min="7" max="7" width="8.2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r="2">
      <c r="A2" s="3">
        <v>1.1</v>
      </c>
      <c r="B2" s="4">
        <f t="shared" ref="B2:B31" si="1">STANDARDIZE(A2,$I$2,$I$3)</f>
        <v>-1.484672087</v>
      </c>
      <c r="C2" s="5">
        <v>39343.0</v>
      </c>
      <c r="D2" s="4">
        <f t="shared" ref="D2:D31" si="2">$I$5+$I$6*A2</f>
        <v>36187.15875</v>
      </c>
      <c r="E2" s="4">
        <f t="shared" ref="E2:E31" si="3">$I$8+$I$9*B2</f>
        <v>0</v>
      </c>
      <c r="F2" s="4">
        <f t="shared" ref="F2:F31" si="4">(C2-D2)^2</f>
        <v>9959333.981</v>
      </c>
      <c r="G2" s="4">
        <f t="shared" ref="G2:G31" si="5">(C2-E2)</f>
        <v>39343</v>
      </c>
      <c r="H2" s="6" t="s">
        <v>7</v>
      </c>
      <c r="I2" s="4">
        <f>AVERAGE(A2:A31)</f>
        <v>5.313333333</v>
      </c>
    </row>
    <row r="3">
      <c r="A3" s="3">
        <v>1.3</v>
      </c>
      <c r="B3" s="4">
        <f t="shared" si="1"/>
        <v>-1.414197146</v>
      </c>
      <c r="C3" s="5">
        <v>46205.0</v>
      </c>
      <c r="D3" s="4">
        <f t="shared" si="2"/>
        <v>38077.15122</v>
      </c>
      <c r="E3" s="4">
        <f t="shared" si="3"/>
        <v>0</v>
      </c>
      <c r="F3" s="4">
        <f t="shared" si="4"/>
        <v>66061925.85</v>
      </c>
      <c r="G3" s="4">
        <f t="shared" si="5"/>
        <v>46205</v>
      </c>
      <c r="H3" s="6" t="s">
        <v>8</v>
      </c>
      <c r="I3" s="4">
        <f>STDEV(A2:A31)</f>
        <v>2.837888158</v>
      </c>
    </row>
    <row r="4">
      <c r="A4" s="3">
        <v>1.5</v>
      </c>
      <c r="B4" s="4">
        <f t="shared" si="1"/>
        <v>-1.343722205</v>
      </c>
      <c r="C4" s="5">
        <v>37731.0</v>
      </c>
      <c r="D4" s="4">
        <f t="shared" si="2"/>
        <v>39967.14368</v>
      </c>
      <c r="E4" s="4">
        <f t="shared" si="3"/>
        <v>0</v>
      </c>
      <c r="F4" s="4">
        <f t="shared" si="4"/>
        <v>5000338.561</v>
      </c>
      <c r="G4" s="4">
        <f t="shared" si="5"/>
        <v>37731</v>
      </c>
      <c r="H4" s="7"/>
    </row>
    <row r="5">
      <c r="A5" s="3">
        <v>2.0</v>
      </c>
      <c r="B5" s="4">
        <f t="shared" si="1"/>
        <v>-1.167534853</v>
      </c>
      <c r="C5" s="5">
        <v>43525.0</v>
      </c>
      <c r="D5" s="4">
        <f t="shared" si="2"/>
        <v>44692.12484</v>
      </c>
      <c r="E5" s="4">
        <f t="shared" si="3"/>
        <v>0</v>
      </c>
      <c r="F5" s="4">
        <f t="shared" si="4"/>
        <v>1362180.396</v>
      </c>
      <c r="G5" s="4">
        <f t="shared" si="5"/>
        <v>43525</v>
      </c>
      <c r="H5" s="6" t="s">
        <v>9</v>
      </c>
      <c r="I5" s="8">
        <v>25792.2001986686</v>
      </c>
    </row>
    <row r="6">
      <c r="A6" s="3">
        <v>2.2</v>
      </c>
      <c r="B6" s="4">
        <f t="shared" si="1"/>
        <v>-1.097059912</v>
      </c>
      <c r="C6" s="5">
        <v>39891.0</v>
      </c>
      <c r="D6" s="4">
        <f t="shared" si="2"/>
        <v>46582.11731</v>
      </c>
      <c r="E6" s="4">
        <f t="shared" si="3"/>
        <v>0</v>
      </c>
      <c r="F6" s="4">
        <f t="shared" si="4"/>
        <v>44771050.8</v>
      </c>
      <c r="G6" s="4">
        <f t="shared" si="5"/>
        <v>39891</v>
      </c>
      <c r="H6" s="6" t="s">
        <v>10</v>
      </c>
      <c r="I6" s="8">
        <v>9449.96232145507</v>
      </c>
    </row>
    <row r="7">
      <c r="A7" s="3">
        <v>2.9</v>
      </c>
      <c r="B7" s="4">
        <f t="shared" si="1"/>
        <v>-0.8503976194</v>
      </c>
      <c r="C7" s="5">
        <v>56642.0</v>
      </c>
      <c r="D7" s="4">
        <f t="shared" si="2"/>
        <v>53197.09093</v>
      </c>
      <c r="E7" s="4">
        <f t="shared" si="3"/>
        <v>0</v>
      </c>
      <c r="F7" s="4">
        <f t="shared" si="4"/>
        <v>11867398.49</v>
      </c>
      <c r="G7" s="4">
        <f t="shared" si="5"/>
        <v>56642</v>
      </c>
      <c r="H7" s="7"/>
    </row>
    <row r="8">
      <c r="A8" s="3">
        <v>3.0</v>
      </c>
      <c r="B8" s="4">
        <f t="shared" si="1"/>
        <v>-0.815160149</v>
      </c>
      <c r="C8" s="5">
        <v>60150.0</v>
      </c>
      <c r="D8" s="4">
        <f t="shared" si="2"/>
        <v>54142.08716</v>
      </c>
      <c r="E8" s="4">
        <f t="shared" si="3"/>
        <v>0</v>
      </c>
      <c r="F8" s="4">
        <f t="shared" si="4"/>
        <v>36095016.66</v>
      </c>
      <c r="G8" s="4">
        <f t="shared" si="5"/>
        <v>60150</v>
      </c>
      <c r="H8" s="6" t="s">
        <v>11</v>
      </c>
      <c r="I8" s="8">
        <v>0.0</v>
      </c>
    </row>
    <row r="9">
      <c r="A9" s="3">
        <v>3.2</v>
      </c>
      <c r="B9" s="4">
        <f t="shared" si="1"/>
        <v>-0.7446852081</v>
      </c>
      <c r="C9" s="5">
        <v>54445.0</v>
      </c>
      <c r="D9" s="4">
        <f t="shared" si="2"/>
        <v>56032.07963</v>
      </c>
      <c r="E9" s="4">
        <f t="shared" si="3"/>
        <v>0</v>
      </c>
      <c r="F9" s="4">
        <f t="shared" si="4"/>
        <v>2518821.743</v>
      </c>
      <c r="G9" s="4">
        <f t="shared" si="5"/>
        <v>54445</v>
      </c>
      <c r="H9" s="6" t="s">
        <v>12</v>
      </c>
      <c r="I9" s="8">
        <v>0.0</v>
      </c>
    </row>
    <row r="10">
      <c r="A10" s="3">
        <v>3.2</v>
      </c>
      <c r="B10" s="4">
        <f t="shared" si="1"/>
        <v>-0.7446852081</v>
      </c>
      <c r="C10" s="5">
        <v>64445.0</v>
      </c>
      <c r="D10" s="4">
        <f t="shared" si="2"/>
        <v>56032.07963</v>
      </c>
      <c r="E10" s="4">
        <f t="shared" si="3"/>
        <v>0</v>
      </c>
      <c r="F10" s="4">
        <f t="shared" si="4"/>
        <v>70777229.2</v>
      </c>
      <c r="G10" s="4">
        <f t="shared" si="5"/>
        <v>64445</v>
      </c>
    </row>
    <row r="11">
      <c r="A11" s="3">
        <v>3.7</v>
      </c>
      <c r="B11" s="4">
        <f t="shared" si="1"/>
        <v>-0.568497856</v>
      </c>
      <c r="C11" s="5">
        <v>57189.0</v>
      </c>
      <c r="D11" s="4">
        <f t="shared" si="2"/>
        <v>60757.06079</v>
      </c>
      <c r="E11" s="4">
        <f t="shared" si="3"/>
        <v>0</v>
      </c>
      <c r="F11" s="4">
        <f t="shared" si="4"/>
        <v>12731057.79</v>
      </c>
      <c r="G11" s="4">
        <f t="shared" si="5"/>
        <v>57189</v>
      </c>
      <c r="H11" s="6" t="s">
        <v>13</v>
      </c>
      <c r="I11" s="4">
        <f>sum(F2:F31)</f>
        <v>938128551.7</v>
      </c>
    </row>
    <row r="12">
      <c r="A12" s="3">
        <v>3.9</v>
      </c>
      <c r="B12" s="4">
        <f t="shared" si="1"/>
        <v>-0.4980229152</v>
      </c>
      <c r="C12" s="5">
        <v>63218.0</v>
      </c>
      <c r="D12" s="4">
        <f t="shared" si="2"/>
        <v>62647.05325</v>
      </c>
      <c r="E12" s="4">
        <f t="shared" si="3"/>
        <v>0</v>
      </c>
      <c r="F12" s="4">
        <f t="shared" si="4"/>
        <v>325980.1887</v>
      </c>
      <c r="G12" s="4">
        <f t="shared" si="5"/>
        <v>63218</v>
      </c>
      <c r="H12" s="6" t="s">
        <v>14</v>
      </c>
      <c r="I12" s="4">
        <f>sum(G2:G31)</f>
        <v>2280090</v>
      </c>
    </row>
    <row r="13">
      <c r="A13" s="3">
        <v>4.0</v>
      </c>
      <c r="B13" s="4">
        <f t="shared" si="1"/>
        <v>-0.4627854448</v>
      </c>
      <c r="C13" s="5">
        <v>55794.0</v>
      </c>
      <c r="D13" s="4">
        <f t="shared" si="2"/>
        <v>63592.04948</v>
      </c>
      <c r="E13" s="4">
        <f t="shared" si="3"/>
        <v>0</v>
      </c>
      <c r="F13" s="4">
        <f t="shared" si="4"/>
        <v>60809575.76</v>
      </c>
      <c r="G13" s="4">
        <f t="shared" si="5"/>
        <v>55794</v>
      </c>
    </row>
    <row r="14">
      <c r="A14" s="3">
        <v>4.0</v>
      </c>
      <c r="B14" s="4">
        <f t="shared" si="1"/>
        <v>-0.4627854448</v>
      </c>
      <c r="C14" s="5">
        <v>56957.0</v>
      </c>
      <c r="D14" s="4">
        <f t="shared" si="2"/>
        <v>63592.04948</v>
      </c>
      <c r="E14" s="4">
        <f t="shared" si="3"/>
        <v>0</v>
      </c>
      <c r="F14" s="4">
        <f t="shared" si="4"/>
        <v>44023881.66</v>
      </c>
      <c r="G14" s="4">
        <f t="shared" si="5"/>
        <v>56957</v>
      </c>
    </row>
    <row r="15">
      <c r="A15" s="3">
        <v>4.1</v>
      </c>
      <c r="B15" s="4">
        <f t="shared" si="1"/>
        <v>-0.4275479744</v>
      </c>
      <c r="C15" s="5">
        <v>57081.0</v>
      </c>
      <c r="D15" s="4">
        <f t="shared" si="2"/>
        <v>64537.04572</v>
      </c>
      <c r="E15" s="4">
        <f t="shared" si="3"/>
        <v>0</v>
      </c>
      <c r="F15" s="4">
        <f t="shared" si="4"/>
        <v>55592617.73</v>
      </c>
      <c r="G15" s="4">
        <f t="shared" si="5"/>
        <v>57081</v>
      </c>
    </row>
    <row r="16">
      <c r="A16" s="3">
        <v>4.5</v>
      </c>
      <c r="B16" s="4">
        <f t="shared" si="1"/>
        <v>-0.2865980927</v>
      </c>
      <c r="C16" s="5">
        <v>61111.0</v>
      </c>
      <c r="D16" s="4">
        <f t="shared" si="2"/>
        <v>68317.03065</v>
      </c>
      <c r="E16" s="4">
        <f t="shared" si="3"/>
        <v>0</v>
      </c>
      <c r="F16" s="4">
        <f t="shared" si="4"/>
        <v>51926877.66</v>
      </c>
      <c r="G16" s="4">
        <f t="shared" si="5"/>
        <v>61111</v>
      </c>
    </row>
    <row r="17">
      <c r="A17" s="3">
        <v>4.9</v>
      </c>
      <c r="B17" s="4">
        <f t="shared" si="1"/>
        <v>-0.1456482111</v>
      </c>
      <c r="C17" s="5">
        <v>67938.0</v>
      </c>
      <c r="D17" s="4">
        <f t="shared" si="2"/>
        <v>72097.01557</v>
      </c>
      <c r="E17" s="4">
        <f t="shared" si="3"/>
        <v>0</v>
      </c>
      <c r="F17" s="4">
        <f t="shared" si="4"/>
        <v>17297410.54</v>
      </c>
      <c r="G17" s="4">
        <f t="shared" si="5"/>
        <v>67938</v>
      </c>
    </row>
    <row r="18">
      <c r="A18" s="3">
        <v>5.1</v>
      </c>
      <c r="B18" s="4">
        <f t="shared" si="1"/>
        <v>-0.07517327022</v>
      </c>
      <c r="C18" s="5">
        <v>66029.0</v>
      </c>
      <c r="D18" s="4">
        <f t="shared" si="2"/>
        <v>73987.00804</v>
      </c>
      <c r="E18" s="4">
        <f t="shared" si="3"/>
        <v>0</v>
      </c>
      <c r="F18" s="4">
        <f t="shared" si="4"/>
        <v>63329891.93</v>
      </c>
      <c r="G18" s="4">
        <f t="shared" si="5"/>
        <v>66029</v>
      </c>
    </row>
    <row r="19">
      <c r="A19" s="3">
        <v>5.3</v>
      </c>
      <c r="B19" s="4">
        <f t="shared" si="1"/>
        <v>-0.004698329389</v>
      </c>
      <c r="C19" s="5">
        <v>83088.0</v>
      </c>
      <c r="D19" s="4">
        <f t="shared" si="2"/>
        <v>75877.0005</v>
      </c>
      <c r="E19" s="4">
        <f t="shared" si="3"/>
        <v>0</v>
      </c>
      <c r="F19" s="4">
        <f t="shared" si="4"/>
        <v>51998513.75</v>
      </c>
      <c r="G19" s="4">
        <f t="shared" si="5"/>
        <v>83088</v>
      </c>
    </row>
    <row r="20">
      <c r="A20" s="3">
        <v>5.9</v>
      </c>
      <c r="B20" s="4">
        <f t="shared" si="1"/>
        <v>0.2067264931</v>
      </c>
      <c r="C20" s="5">
        <v>81363.0</v>
      </c>
      <c r="D20" s="4">
        <f t="shared" si="2"/>
        <v>81546.9779</v>
      </c>
      <c r="E20" s="4">
        <f t="shared" si="3"/>
        <v>0</v>
      </c>
      <c r="F20" s="4">
        <f t="shared" si="4"/>
        <v>33847.86594</v>
      </c>
      <c r="G20" s="4">
        <f t="shared" si="5"/>
        <v>81363</v>
      </c>
    </row>
    <row r="21">
      <c r="A21" s="3">
        <v>6.0</v>
      </c>
      <c r="B21" s="4">
        <f t="shared" si="1"/>
        <v>0.2419639635</v>
      </c>
      <c r="C21" s="5">
        <v>93940.0</v>
      </c>
      <c r="D21" s="4">
        <f t="shared" si="2"/>
        <v>82491.97413</v>
      </c>
      <c r="E21" s="4">
        <f t="shared" si="3"/>
        <v>0</v>
      </c>
      <c r="F21" s="4">
        <f t="shared" si="4"/>
        <v>131057296.4</v>
      </c>
      <c r="G21" s="4">
        <f t="shared" si="5"/>
        <v>93940</v>
      </c>
    </row>
    <row r="22">
      <c r="A22" s="3">
        <v>6.8</v>
      </c>
      <c r="B22" s="4">
        <f t="shared" si="1"/>
        <v>0.5238637269</v>
      </c>
      <c r="C22" s="5">
        <v>91738.0</v>
      </c>
      <c r="D22" s="4">
        <f t="shared" si="2"/>
        <v>90051.94398</v>
      </c>
      <c r="E22" s="4">
        <f t="shared" si="3"/>
        <v>0</v>
      </c>
      <c r="F22" s="4">
        <f t="shared" si="4"/>
        <v>2842784.887</v>
      </c>
      <c r="G22" s="4">
        <f t="shared" si="5"/>
        <v>91738</v>
      </c>
    </row>
    <row r="23">
      <c r="A23" s="3">
        <v>7.1</v>
      </c>
      <c r="B23" s="4">
        <f t="shared" si="1"/>
        <v>0.6295761381</v>
      </c>
      <c r="C23" s="5">
        <v>98273.0</v>
      </c>
      <c r="D23" s="4">
        <f t="shared" si="2"/>
        <v>92886.93268</v>
      </c>
      <c r="E23" s="4">
        <f t="shared" si="3"/>
        <v>0</v>
      </c>
      <c r="F23" s="4">
        <f t="shared" si="4"/>
        <v>29009721.16</v>
      </c>
      <c r="G23" s="4">
        <f t="shared" si="5"/>
        <v>98273</v>
      </c>
    </row>
    <row r="24">
      <c r="A24" s="3">
        <v>7.9</v>
      </c>
      <c r="B24" s="4">
        <f t="shared" si="1"/>
        <v>0.9114759014</v>
      </c>
      <c r="C24" s="5">
        <v>101302.0</v>
      </c>
      <c r="D24" s="4">
        <f t="shared" si="2"/>
        <v>100446.9025</v>
      </c>
      <c r="E24" s="4">
        <f t="shared" si="3"/>
        <v>0</v>
      </c>
      <c r="F24" s="4">
        <f t="shared" si="4"/>
        <v>731191.6692</v>
      </c>
      <c r="G24" s="4">
        <f t="shared" si="5"/>
        <v>101302</v>
      </c>
    </row>
    <row r="25">
      <c r="A25" s="3">
        <v>8.2</v>
      </c>
      <c r="B25" s="4">
        <f t="shared" si="1"/>
        <v>1.017188313</v>
      </c>
      <c r="C25" s="5">
        <v>113812.0</v>
      </c>
      <c r="D25" s="4">
        <f t="shared" si="2"/>
        <v>103281.8912</v>
      </c>
      <c r="E25" s="4">
        <f t="shared" si="3"/>
        <v>0</v>
      </c>
      <c r="F25" s="4">
        <f t="shared" si="4"/>
        <v>110883190.6</v>
      </c>
      <c r="G25" s="4">
        <f t="shared" si="5"/>
        <v>113812</v>
      </c>
    </row>
    <row r="26">
      <c r="A26" s="3">
        <v>8.7</v>
      </c>
      <c r="B26" s="4">
        <f t="shared" si="1"/>
        <v>1.193375665</v>
      </c>
      <c r="C26" s="5">
        <v>109431.0</v>
      </c>
      <c r="D26" s="4">
        <f t="shared" si="2"/>
        <v>108006.8724</v>
      </c>
      <c r="E26" s="4">
        <f t="shared" si="3"/>
        <v>0</v>
      </c>
      <c r="F26" s="4">
        <f t="shared" si="4"/>
        <v>2028139.434</v>
      </c>
      <c r="G26" s="4">
        <f t="shared" si="5"/>
        <v>109431</v>
      </c>
    </row>
    <row r="27">
      <c r="A27" s="3">
        <v>9.0</v>
      </c>
      <c r="B27" s="4">
        <f t="shared" si="1"/>
        <v>1.299088076</v>
      </c>
      <c r="C27" s="5">
        <v>105582.0</v>
      </c>
      <c r="D27" s="4">
        <f t="shared" si="2"/>
        <v>110841.8611</v>
      </c>
      <c r="E27" s="4">
        <f t="shared" si="3"/>
        <v>0</v>
      </c>
      <c r="F27" s="4">
        <f t="shared" si="4"/>
        <v>27666138.7</v>
      </c>
      <c r="G27" s="4">
        <f t="shared" si="5"/>
        <v>105582</v>
      </c>
    </row>
    <row r="28">
      <c r="A28" s="3">
        <v>9.5</v>
      </c>
      <c r="B28" s="4">
        <f t="shared" si="1"/>
        <v>1.475275428</v>
      </c>
      <c r="C28" s="5">
        <v>116969.0</v>
      </c>
      <c r="D28" s="4">
        <f t="shared" si="2"/>
        <v>115566.8423</v>
      </c>
      <c r="E28" s="4">
        <f t="shared" si="3"/>
        <v>0</v>
      </c>
      <c r="F28" s="4">
        <f t="shared" si="4"/>
        <v>1966046.349</v>
      </c>
      <c r="G28" s="4">
        <f t="shared" si="5"/>
        <v>116969</v>
      </c>
    </row>
    <row r="29">
      <c r="A29" s="3">
        <v>9.6</v>
      </c>
      <c r="B29" s="4">
        <f t="shared" si="1"/>
        <v>1.510512899</v>
      </c>
      <c r="C29" s="5">
        <v>112635.0</v>
      </c>
      <c r="D29" s="4">
        <f t="shared" si="2"/>
        <v>116511.8385</v>
      </c>
      <c r="E29" s="4">
        <f t="shared" si="3"/>
        <v>0</v>
      </c>
      <c r="F29" s="4">
        <f t="shared" si="4"/>
        <v>15029876.64</v>
      </c>
      <c r="G29" s="4">
        <f t="shared" si="5"/>
        <v>112635</v>
      </c>
    </row>
    <row r="30">
      <c r="A30" s="3">
        <v>10.3</v>
      </c>
      <c r="B30" s="4">
        <f t="shared" si="1"/>
        <v>1.757175191</v>
      </c>
      <c r="C30" s="5">
        <v>122391.0</v>
      </c>
      <c r="D30" s="4">
        <f t="shared" si="2"/>
        <v>123126.8121</v>
      </c>
      <c r="E30" s="4">
        <f t="shared" si="3"/>
        <v>0</v>
      </c>
      <c r="F30" s="4">
        <f t="shared" si="4"/>
        <v>541419.4607</v>
      </c>
      <c r="G30" s="4">
        <f t="shared" si="5"/>
        <v>122391</v>
      </c>
    </row>
    <row r="31">
      <c r="A31" s="3">
        <v>10.5</v>
      </c>
      <c r="B31" s="4">
        <f t="shared" si="1"/>
        <v>1.827650132</v>
      </c>
      <c r="C31" s="5">
        <v>121872.0</v>
      </c>
      <c r="D31" s="4">
        <f t="shared" si="2"/>
        <v>125016.8046</v>
      </c>
      <c r="E31" s="4">
        <f t="shared" si="3"/>
        <v>0</v>
      </c>
      <c r="F31" s="4">
        <f t="shared" si="4"/>
        <v>9889795.808</v>
      </c>
      <c r="G31" s="4">
        <f t="shared" si="5"/>
        <v>121872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15</v>
      </c>
      <c r="D1" s="9" t="s">
        <v>16</v>
      </c>
      <c r="J1" s="10">
        <v>1.0</v>
      </c>
    </row>
    <row r="2">
      <c r="A2" s="4">
        <f>Min(Scratch!I11)</f>
        <v>938128551.7</v>
      </c>
    </row>
    <row r="3">
      <c r="A3" s="4" t="str">
        <f>Scratch!I5:I6</f>
        <v>#VALUE!</v>
      </c>
    </row>
    <row r="4">
      <c r="A4" s="9" t="s">
        <v>17</v>
      </c>
    </row>
    <row r="6">
      <c r="A6" s="9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19</v>
      </c>
      <c r="D1" s="9" t="s">
        <v>20</v>
      </c>
    </row>
    <row r="4">
      <c r="A4" s="9" t="s">
        <v>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22</v>
      </c>
      <c r="D1" s="9" t="s">
        <v>23</v>
      </c>
    </row>
    <row r="4">
      <c r="A4" s="9" t="s">
        <v>24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</row>
    <row r="2">
      <c r="A2" s="3">
        <v>1.1</v>
      </c>
      <c r="B2" s="4">
        <f t="shared" ref="B2:B31" si="1">STANDARDIZE(A2,$E$2,$E$3)</f>
        <v>-1.484672087</v>
      </c>
      <c r="C2" s="5">
        <v>39343.0</v>
      </c>
      <c r="D2" s="6" t="s">
        <v>7</v>
      </c>
      <c r="E2" s="4">
        <f>AVERAGE(A2:A31)</f>
        <v>5.313333333</v>
      </c>
    </row>
    <row r="3">
      <c r="A3" s="3">
        <v>1.3</v>
      </c>
      <c r="B3" s="4">
        <f t="shared" si="1"/>
        <v>-1.414197146</v>
      </c>
      <c r="C3" s="5">
        <v>46205.0</v>
      </c>
      <c r="D3" s="6" t="s">
        <v>8</v>
      </c>
      <c r="E3" s="4">
        <f>STDEV(A2:A31)</f>
        <v>2.837888158</v>
      </c>
      <c r="G3" s="11" t="s">
        <v>25</v>
      </c>
    </row>
    <row r="4">
      <c r="A4" s="3">
        <v>1.5</v>
      </c>
      <c r="B4" s="4">
        <f t="shared" si="1"/>
        <v>-1.343722205</v>
      </c>
      <c r="C4" s="5">
        <v>37731.0</v>
      </c>
      <c r="D4" s="7"/>
    </row>
    <row r="5">
      <c r="A5" s="3">
        <v>2.0</v>
      </c>
      <c r="B5" s="4">
        <f t="shared" si="1"/>
        <v>-1.167534853</v>
      </c>
      <c r="C5" s="5">
        <v>43525.0</v>
      </c>
      <c r="D5" s="6"/>
      <c r="E5" s="8" t="s">
        <v>26</v>
      </c>
    </row>
    <row r="6">
      <c r="A6" s="3">
        <v>2.2</v>
      </c>
      <c r="B6" s="4">
        <f t="shared" si="1"/>
        <v>-1.097059912</v>
      </c>
      <c r="C6" s="5">
        <v>39891.0</v>
      </c>
      <c r="D6" s="6"/>
    </row>
    <row r="7">
      <c r="A7" s="3">
        <v>2.9</v>
      </c>
      <c r="B7" s="4">
        <f t="shared" si="1"/>
        <v>-0.8503976194</v>
      </c>
      <c r="C7" s="5">
        <v>56642.0</v>
      </c>
      <c r="D7" s="7"/>
      <c r="E7" s="12" t="s">
        <v>27</v>
      </c>
      <c r="F7" s="13"/>
    </row>
    <row r="8">
      <c r="A8" s="3">
        <v>3.0</v>
      </c>
      <c r="B8" s="4">
        <f t="shared" si="1"/>
        <v>-0.815160149</v>
      </c>
      <c r="C8" s="5">
        <v>60150.0</v>
      </c>
      <c r="D8" s="6"/>
      <c r="E8" s="8" t="s">
        <v>28</v>
      </c>
      <c r="F8" s="10">
        <v>0.9782416184887599</v>
      </c>
    </row>
    <row r="9">
      <c r="A9" s="3">
        <v>3.2</v>
      </c>
      <c r="B9" s="4">
        <f t="shared" si="1"/>
        <v>-0.7446852081</v>
      </c>
      <c r="C9" s="5">
        <v>54445.0</v>
      </c>
      <c r="D9" s="6"/>
      <c r="E9" s="8" t="s">
        <v>29</v>
      </c>
      <c r="F9" s="10">
        <v>0.9569566641435086</v>
      </c>
    </row>
    <row r="10">
      <c r="A10" s="3">
        <v>3.2</v>
      </c>
      <c r="B10" s="4">
        <f t="shared" si="1"/>
        <v>-0.7446852081</v>
      </c>
      <c r="C10" s="5">
        <v>64445.0</v>
      </c>
      <c r="E10" s="8" t="s">
        <v>30</v>
      </c>
      <c r="F10" s="10">
        <v>0.9554194021486339</v>
      </c>
    </row>
    <row r="11">
      <c r="A11" s="3">
        <v>3.7</v>
      </c>
      <c r="B11" s="4">
        <f t="shared" si="1"/>
        <v>-0.568497856</v>
      </c>
      <c r="C11" s="5">
        <v>57189.0</v>
      </c>
      <c r="D11" s="6"/>
      <c r="E11" s="8" t="s">
        <v>31</v>
      </c>
      <c r="F11" s="10">
        <v>5788.3150511193935</v>
      </c>
    </row>
    <row r="12">
      <c r="A12" s="3">
        <v>3.9</v>
      </c>
      <c r="B12" s="4">
        <f t="shared" si="1"/>
        <v>-0.4980229152</v>
      </c>
      <c r="C12" s="5">
        <v>63218.0</v>
      </c>
      <c r="D12" s="6"/>
      <c r="E12" s="14" t="s">
        <v>32</v>
      </c>
      <c r="F12" s="15">
        <v>30.0</v>
      </c>
    </row>
    <row r="13">
      <c r="A13" s="3">
        <v>4.0</v>
      </c>
      <c r="B13" s="4">
        <f t="shared" si="1"/>
        <v>-0.4627854448</v>
      </c>
      <c r="C13" s="5">
        <v>55794.0</v>
      </c>
    </row>
    <row r="14">
      <c r="A14" s="3">
        <v>4.0</v>
      </c>
      <c r="B14" s="4">
        <f t="shared" si="1"/>
        <v>-0.4627854448</v>
      </c>
      <c r="C14" s="5">
        <v>56957.0</v>
      </c>
      <c r="E14" s="8" t="s">
        <v>33</v>
      </c>
    </row>
    <row r="15">
      <c r="A15" s="3">
        <v>4.1</v>
      </c>
      <c r="B15" s="4">
        <f t="shared" si="1"/>
        <v>-0.4275479744</v>
      </c>
      <c r="C15" s="5">
        <v>57081.0</v>
      </c>
      <c r="E15" s="13"/>
      <c r="F15" s="12" t="s">
        <v>34</v>
      </c>
      <c r="G15" s="12" t="s">
        <v>35</v>
      </c>
      <c r="H15" s="12" t="s">
        <v>36</v>
      </c>
      <c r="I15" s="12" t="s">
        <v>37</v>
      </c>
      <c r="J15" s="12" t="s">
        <v>38</v>
      </c>
    </row>
    <row r="16">
      <c r="A16" s="3">
        <v>4.5</v>
      </c>
      <c r="B16" s="4">
        <f t="shared" si="1"/>
        <v>-0.2865980927</v>
      </c>
      <c r="C16" s="5">
        <v>61111.0</v>
      </c>
      <c r="E16" s="8" t="s">
        <v>39</v>
      </c>
      <c r="F16" s="10">
        <v>1.0</v>
      </c>
      <c r="G16" s="10">
        <v>2.085684930033157E10</v>
      </c>
      <c r="H16" s="10">
        <v>2.085684930033157E10</v>
      </c>
      <c r="I16" s="10">
        <v>622.507202633024</v>
      </c>
      <c r="J16" s="10">
        <v>0.0</v>
      </c>
    </row>
    <row r="17">
      <c r="A17" s="3">
        <v>4.9</v>
      </c>
      <c r="B17" s="4">
        <f t="shared" si="1"/>
        <v>-0.1456482111</v>
      </c>
      <c r="C17" s="5">
        <v>67938.0</v>
      </c>
      <c r="E17" s="8" t="s">
        <v>40</v>
      </c>
      <c r="F17" s="10">
        <v>28.0</v>
      </c>
      <c r="G17" s="10">
        <v>9.381285516684288E8</v>
      </c>
      <c r="H17" s="10">
        <v>3.3504591131015312E7</v>
      </c>
    </row>
    <row r="18">
      <c r="A18" s="3">
        <v>5.1</v>
      </c>
      <c r="B18" s="4">
        <f t="shared" si="1"/>
        <v>-0.07517327022</v>
      </c>
      <c r="C18" s="5">
        <v>66029.0</v>
      </c>
      <c r="E18" s="14" t="s">
        <v>41</v>
      </c>
      <c r="F18" s="15">
        <v>29.0</v>
      </c>
      <c r="G18" s="15">
        <v>2.1794977852E10</v>
      </c>
      <c r="H18" s="16"/>
      <c r="I18" s="16"/>
      <c r="J18" s="16"/>
    </row>
    <row r="19">
      <c r="A19" s="3">
        <v>5.3</v>
      </c>
      <c r="B19" s="4">
        <f t="shared" si="1"/>
        <v>-0.004698329389</v>
      </c>
      <c r="C19" s="5">
        <v>83088.0</v>
      </c>
    </row>
    <row r="20">
      <c r="A20" s="3">
        <v>5.9</v>
      </c>
      <c r="B20" s="4">
        <f t="shared" si="1"/>
        <v>0.2067264931</v>
      </c>
      <c r="C20" s="5">
        <v>81363.0</v>
      </c>
      <c r="E20" s="13"/>
      <c r="F20" s="12" t="s">
        <v>42</v>
      </c>
      <c r="G20" s="12" t="s">
        <v>31</v>
      </c>
      <c r="H20" s="12" t="s">
        <v>43</v>
      </c>
      <c r="I20" s="12" t="s">
        <v>44</v>
      </c>
      <c r="J20" s="12" t="s">
        <v>45</v>
      </c>
      <c r="K20" s="12" t="s">
        <v>46</v>
      </c>
      <c r="L20" s="12" t="s">
        <v>45</v>
      </c>
      <c r="M20" s="12" t="s">
        <v>46</v>
      </c>
    </row>
    <row r="21">
      <c r="A21" s="3">
        <v>6.0</v>
      </c>
      <c r="B21" s="4">
        <f t="shared" si="1"/>
        <v>0.2419639635</v>
      </c>
      <c r="C21" s="5">
        <v>93940.0</v>
      </c>
      <c r="E21" s="8" t="s">
        <v>47</v>
      </c>
      <c r="F21" s="10">
        <v>25792.200198668637</v>
      </c>
      <c r="G21" s="10">
        <v>2273.0534325816043</v>
      </c>
      <c r="H21" s="10">
        <v>11.346939684288605</v>
      </c>
      <c r="I21" s="10">
        <v>5.511950271189832E-12</v>
      </c>
      <c r="J21" s="10">
        <v>21136.061375288304</v>
      </c>
      <c r="K21" s="10">
        <v>30448.33902204897</v>
      </c>
      <c r="L21" s="10">
        <v>21136.061375288304</v>
      </c>
      <c r="M21" s="10">
        <v>30448.33902204897</v>
      </c>
    </row>
    <row r="22">
      <c r="A22" s="3">
        <v>6.8</v>
      </c>
      <c r="B22" s="4">
        <f t="shared" si="1"/>
        <v>0.5238637269</v>
      </c>
      <c r="C22" s="5">
        <v>91738.0</v>
      </c>
      <c r="E22" s="14" t="s">
        <v>0</v>
      </c>
      <c r="F22" s="15">
        <v>9449.962321455081</v>
      </c>
      <c r="G22" s="15">
        <v>378.754574238821</v>
      </c>
      <c r="H22" s="15">
        <v>24.950094240964795</v>
      </c>
      <c r="I22" s="15">
        <v>1.1430681090293873E-20</v>
      </c>
      <c r="J22" s="15">
        <v>8674.118756861291</v>
      </c>
      <c r="K22" s="15">
        <v>10225.80588604887</v>
      </c>
      <c r="L22" s="15">
        <v>8674.118756861291</v>
      </c>
      <c r="M22" s="15">
        <v>10225.80588604887</v>
      </c>
    </row>
    <row r="23">
      <c r="A23" s="3">
        <v>7.1</v>
      </c>
      <c r="B23" s="4">
        <f t="shared" si="1"/>
        <v>0.6295761381</v>
      </c>
      <c r="C23" s="5">
        <v>98273.0</v>
      </c>
    </row>
    <row r="24">
      <c r="A24" s="3">
        <v>7.9</v>
      </c>
      <c r="B24" s="4">
        <f t="shared" si="1"/>
        <v>0.9114759014</v>
      </c>
      <c r="C24" s="5">
        <v>101302.0</v>
      </c>
    </row>
    <row r="25">
      <c r="A25" s="3">
        <v>8.2</v>
      </c>
      <c r="B25" s="4">
        <f t="shared" si="1"/>
        <v>1.017188313</v>
      </c>
      <c r="C25" s="5">
        <v>113812.0</v>
      </c>
    </row>
    <row r="26">
      <c r="A26" s="3">
        <v>8.7</v>
      </c>
      <c r="B26" s="4">
        <f t="shared" si="1"/>
        <v>1.193375665</v>
      </c>
      <c r="C26" s="5">
        <v>109431.0</v>
      </c>
      <c r="E26" s="8" t="s">
        <v>48</v>
      </c>
    </row>
    <row r="27">
      <c r="A27" s="3">
        <v>9.0</v>
      </c>
      <c r="B27" s="4">
        <f t="shared" si="1"/>
        <v>1.299088076</v>
      </c>
      <c r="C27" s="5">
        <v>105582.0</v>
      </c>
    </row>
    <row r="28">
      <c r="A28" s="3">
        <v>9.5</v>
      </c>
      <c r="B28" s="4">
        <f t="shared" si="1"/>
        <v>1.475275428</v>
      </c>
      <c r="C28" s="5">
        <v>116969.0</v>
      </c>
      <c r="E28" s="12" t="s">
        <v>49</v>
      </c>
      <c r="F28" s="12" t="s">
        <v>50</v>
      </c>
      <c r="G28" s="12" t="s">
        <v>51</v>
      </c>
      <c r="H28" s="12" t="s">
        <v>52</v>
      </c>
    </row>
    <row r="29">
      <c r="A29" s="3">
        <v>9.6</v>
      </c>
      <c r="B29" s="4">
        <f t="shared" si="1"/>
        <v>1.510512899</v>
      </c>
      <c r="C29" s="5">
        <v>112635.0</v>
      </c>
      <c r="E29" s="10">
        <v>1.0</v>
      </c>
      <c r="F29" s="10">
        <v>36187.15875226923</v>
      </c>
      <c r="G29" s="10">
        <v>3155.841247730772</v>
      </c>
      <c r="H29" s="10">
        <v>0.5548594285700473</v>
      </c>
    </row>
    <row r="30">
      <c r="A30" s="3">
        <v>10.3</v>
      </c>
      <c r="B30" s="4">
        <f t="shared" si="1"/>
        <v>1.757175191</v>
      </c>
      <c r="C30" s="5">
        <v>122391.0</v>
      </c>
      <c r="E30" s="10">
        <v>2.0</v>
      </c>
      <c r="F30" s="10">
        <v>38077.15121656025</v>
      </c>
      <c r="G30" s="10">
        <v>8127.848783439753</v>
      </c>
      <c r="H30" s="10">
        <v>1.4290368803329212</v>
      </c>
    </row>
    <row r="31">
      <c r="A31" s="3">
        <v>10.5</v>
      </c>
      <c r="B31" s="4">
        <f t="shared" si="1"/>
        <v>1.827650132</v>
      </c>
      <c r="C31" s="5">
        <v>121872.0</v>
      </c>
      <c r="E31" s="10">
        <v>3.0</v>
      </c>
      <c r="F31" s="10">
        <v>39967.14368085126</v>
      </c>
      <c r="G31" s="10">
        <v>-2236.143680851259</v>
      </c>
      <c r="H31" s="10">
        <v>-0.39315837127416275</v>
      </c>
    </row>
    <row r="32">
      <c r="E32" s="10">
        <v>4.0</v>
      </c>
      <c r="F32" s="10">
        <v>44692.1248415788</v>
      </c>
      <c r="G32" s="10">
        <v>-1167.1248415787995</v>
      </c>
      <c r="H32" s="10">
        <v>-0.20520367529069267</v>
      </c>
    </row>
    <row r="33">
      <c r="E33" s="10">
        <v>5.0</v>
      </c>
      <c r="F33" s="10">
        <v>46582.11730586982</v>
      </c>
      <c r="G33" s="10">
        <v>-6691.117305869819</v>
      </c>
      <c r="H33" s="10">
        <v>-1.1764310158185785</v>
      </c>
    </row>
    <row r="34">
      <c r="E34" s="10">
        <v>6.0</v>
      </c>
      <c r="F34" s="10">
        <v>53197.09093088837</v>
      </c>
      <c r="G34" s="10">
        <v>3444.909069111629</v>
      </c>
      <c r="H34" s="10">
        <v>0.6056832798346513</v>
      </c>
    </row>
    <row r="35">
      <c r="E35" s="10">
        <v>7.0</v>
      </c>
      <c r="F35" s="10">
        <v>54142.08716303388</v>
      </c>
      <c r="G35" s="10">
        <v>6007.912836966119</v>
      </c>
      <c r="H35" s="10">
        <v>1.0563101315741663</v>
      </c>
    </row>
    <row r="36">
      <c r="E36" s="10">
        <v>8.0</v>
      </c>
      <c r="F36" s="10">
        <v>56032.0796273249</v>
      </c>
      <c r="G36" s="10">
        <v>-1587.0796273248998</v>
      </c>
      <c r="H36" s="10">
        <v>-0.2790400485911207</v>
      </c>
    </row>
    <row r="37">
      <c r="E37" s="10">
        <v>9.0</v>
      </c>
      <c r="F37" s="10">
        <v>56032.0796273249</v>
      </c>
      <c r="G37" s="10">
        <v>8412.9203726751</v>
      </c>
      <c r="H37" s="10">
        <v>1.479158114795655</v>
      </c>
    </row>
    <row r="38">
      <c r="E38" s="10">
        <v>10.0</v>
      </c>
      <c r="F38" s="10">
        <v>60757.06078805244</v>
      </c>
      <c r="G38" s="10">
        <v>-3568.0607880524403</v>
      </c>
      <c r="H38" s="10">
        <v>-0.6273357924406172</v>
      </c>
    </row>
    <row r="39">
      <c r="E39" s="10">
        <v>11.0</v>
      </c>
      <c r="F39" s="10">
        <v>62647.05325234345</v>
      </c>
      <c r="G39" s="10">
        <v>570.9467476565478</v>
      </c>
      <c r="H39" s="10">
        <v>0.10038375231213952</v>
      </c>
    </row>
    <row r="40">
      <c r="E40" s="10">
        <v>12.0</v>
      </c>
      <c r="F40" s="10">
        <v>63592.04948448896</v>
      </c>
      <c r="G40" s="10">
        <v>-7798.049484488962</v>
      </c>
      <c r="H40" s="10">
        <v>-1.3710516281627685</v>
      </c>
    </row>
    <row r="41">
      <c r="E41" s="10">
        <v>13.0</v>
      </c>
      <c r="F41" s="10">
        <v>63592.04948448896</v>
      </c>
      <c r="G41" s="10">
        <v>-6635.049484488962</v>
      </c>
      <c r="H41" s="10">
        <v>-1.1665731817608864</v>
      </c>
    </row>
    <row r="42">
      <c r="E42" s="10">
        <v>14.0</v>
      </c>
      <c r="F42" s="10">
        <v>64537.045716634464</v>
      </c>
      <c r="G42" s="10">
        <v>-7456.045716634464</v>
      </c>
      <c r="H42" s="10">
        <v>-1.310920588511455</v>
      </c>
    </row>
    <row r="43">
      <c r="E43" s="10">
        <v>15.0</v>
      </c>
      <c r="F43" s="10">
        <v>68317.0306452165</v>
      </c>
      <c r="G43" s="10">
        <v>-7206.030645216495</v>
      </c>
      <c r="H43" s="10">
        <v>-1.2669629845728463</v>
      </c>
    </row>
    <row r="44">
      <c r="E44" s="10">
        <v>16.0</v>
      </c>
      <c r="F44" s="10">
        <v>72097.01557379853</v>
      </c>
      <c r="G44" s="10">
        <v>-4159.015573798533</v>
      </c>
      <c r="H44" s="10">
        <v>-0.7312373543349578</v>
      </c>
    </row>
    <row r="45">
      <c r="E45" s="10">
        <v>17.0</v>
      </c>
      <c r="F45" s="10">
        <v>73987.00803808955</v>
      </c>
      <c r="G45" s="10">
        <v>-7958.008038089552</v>
      </c>
      <c r="H45" s="10">
        <v>-1.3991755116786249</v>
      </c>
    </row>
    <row r="46">
      <c r="E46" s="10">
        <v>18.0</v>
      </c>
      <c r="F46" s="10">
        <v>75877.00050238057</v>
      </c>
      <c r="G46" s="10">
        <v>7210.999497619428</v>
      </c>
      <c r="H46" s="10">
        <v>1.267836607289744</v>
      </c>
    </row>
    <row r="47">
      <c r="E47" s="10">
        <v>19.0</v>
      </c>
      <c r="F47" s="10">
        <v>81546.97789525363</v>
      </c>
      <c r="G47" s="10">
        <v>-183.97789525362896</v>
      </c>
      <c r="H47" s="10">
        <v>-0.0323469597538695</v>
      </c>
    </row>
    <row r="48">
      <c r="E48" s="10">
        <v>20.0</v>
      </c>
      <c r="F48" s="10">
        <v>82491.97412739912</v>
      </c>
      <c r="G48" s="10">
        <v>11448.025872600876</v>
      </c>
      <c r="H48" s="10">
        <v>2.012789806361115</v>
      </c>
    </row>
    <row r="49">
      <c r="E49" s="10">
        <v>21.0</v>
      </c>
      <c r="F49" s="10">
        <v>90051.94398456319</v>
      </c>
      <c r="G49" s="10">
        <v>1686.056015436814</v>
      </c>
      <c r="H49" s="10">
        <v>0.29644205897082315</v>
      </c>
    </row>
    <row r="50">
      <c r="E50" s="10">
        <v>22.0</v>
      </c>
      <c r="F50" s="10">
        <v>92886.93268099971</v>
      </c>
      <c r="G50" s="10">
        <v>5386.067319000285</v>
      </c>
      <c r="H50" s="10">
        <v>0.9469773668143836</v>
      </c>
    </row>
    <row r="51">
      <c r="E51" s="10">
        <v>23.0</v>
      </c>
      <c r="F51" s="10">
        <v>100446.90253816378</v>
      </c>
      <c r="G51" s="10">
        <v>855.0974618362234</v>
      </c>
      <c r="H51" s="10">
        <v>0.15034307869171415</v>
      </c>
    </row>
    <row r="52">
      <c r="E52" s="10">
        <v>24.0</v>
      </c>
      <c r="F52" s="10">
        <v>103281.89123460029</v>
      </c>
      <c r="G52" s="10">
        <v>10530.10876539971</v>
      </c>
      <c r="H52" s="10">
        <v>1.8514017891588757</v>
      </c>
    </row>
    <row r="53">
      <c r="E53" s="10">
        <v>25.0</v>
      </c>
      <c r="F53" s="10">
        <v>108006.87239532784</v>
      </c>
      <c r="G53" s="10">
        <v>1424.1276046721614</v>
      </c>
      <c r="H53" s="10">
        <v>0.2503898538963002</v>
      </c>
    </row>
    <row r="54">
      <c r="E54" s="10">
        <v>26.0</v>
      </c>
      <c r="F54" s="10">
        <v>110841.86109176437</v>
      </c>
      <c r="G54" s="10">
        <v>-5259.861091764367</v>
      </c>
      <c r="H54" s="10">
        <v>-0.9247878111209671</v>
      </c>
    </row>
    <row r="55">
      <c r="E55" s="10">
        <v>27.0</v>
      </c>
      <c r="F55" s="10">
        <v>115566.84225249192</v>
      </c>
      <c r="G55" s="10">
        <v>1402.1577475080849</v>
      </c>
      <c r="H55" s="10">
        <v>0.24652711764472532</v>
      </c>
    </row>
    <row r="56">
      <c r="E56" s="10">
        <v>28.0</v>
      </c>
      <c r="F56" s="10">
        <v>116511.83848463741</v>
      </c>
      <c r="G56" s="10">
        <v>-3876.83848463741</v>
      </c>
      <c r="H56" s="10">
        <v>-0.6816250303436665</v>
      </c>
    </row>
    <row r="57">
      <c r="E57" s="10">
        <v>29.0</v>
      </c>
      <c r="F57" s="10">
        <v>123126.81210965598</v>
      </c>
      <c r="G57" s="10">
        <v>-735.8121096559771</v>
      </c>
      <c r="H57" s="10">
        <v>-0.12937034997948876</v>
      </c>
    </row>
    <row r="58">
      <c r="E58" s="15">
        <v>30.0</v>
      </c>
      <c r="F58" s="15">
        <v>125016.80457394698</v>
      </c>
      <c r="G58" s="15">
        <v>-3144.8045739469817</v>
      </c>
      <c r="H58" s="15">
        <v>-0.5529189626123915</v>
      </c>
    </row>
  </sheetData>
  <mergeCells count="1">
    <mergeCell ref="G3:I4"/>
  </mergeCells>
  <drawing r:id="rId1"/>
</worksheet>
</file>