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con\Desktop\"/>
    </mc:Choice>
  </mc:AlternateContent>
  <xr:revisionPtr revIDLastSave="0" documentId="13_ncr:1_{806BB66F-E56E-4F35-AE34-F2C4A60D406F}" xr6:coauthVersionLast="45" xr6:coauthVersionMax="45" xr10:uidLastSave="{00000000-0000-0000-0000-000000000000}"/>
  <bookViews>
    <workbookView xWindow="-120" yWindow="-120" windowWidth="20730" windowHeight="11160" firstSheet="3" activeTab="3" xr2:uid="{A986CB41-E718-427A-B6D8-12339875D3E3}"/>
  </bookViews>
  <sheets>
    <sheet name="PLAN DE CUENTAS" sheetId="1" r:id="rId1"/>
    <sheet name="Libro de IVA Ventas Septiembre" sheetId="2" r:id="rId2"/>
    <sheet name="Libro de IVA Compras Septiembre" sheetId="3" r:id="rId3"/>
    <sheet name="ASIENTO A REALIZAR INFO DE SIST" sheetId="5" r:id="rId4"/>
    <sheet name="ASIENTO A REALIZAR INFO POR AFU" sheetId="7" r:id="rId5"/>
  </sheets>
  <definedNames>
    <definedName name="_xlnm._FilterDatabase" localSheetId="2" hidden="1">'Libro de IVA Compras Septiembre'!$A$1:$Q$119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7" l="1"/>
  <c r="I69" i="7"/>
  <c r="J68" i="7"/>
  <c r="I67" i="7"/>
  <c r="I64" i="7"/>
  <c r="J64" i="7"/>
  <c r="J63" i="7"/>
  <c r="I61" i="7"/>
  <c r="J62" i="7"/>
  <c r="J58" i="7"/>
  <c r="I58" i="7"/>
  <c r="J47" i="7"/>
  <c r="I52" i="7"/>
  <c r="I50" i="7"/>
  <c r="J51" i="7" s="1"/>
  <c r="J52" i="7" s="1"/>
  <c r="I47" i="7"/>
  <c r="I40" i="7"/>
  <c r="I37" i="7"/>
  <c r="I32" i="7"/>
  <c r="I27" i="7"/>
  <c r="J26" i="7"/>
  <c r="J27" i="7" s="1"/>
  <c r="J21" i="7"/>
  <c r="I14" i="7" s="1"/>
  <c r="I22" i="7" s="1"/>
  <c r="J16" i="7"/>
  <c r="J22" i="7" l="1"/>
  <c r="J38" i="7" s="1"/>
  <c r="J40" i="7" s="1"/>
  <c r="I10" i="7" l="1"/>
  <c r="J10" i="7"/>
  <c r="G83" i="5"/>
  <c r="G85" i="5" s="1"/>
  <c r="G84" i="5"/>
  <c r="F85" i="5"/>
  <c r="G78" i="5" l="1"/>
  <c r="F78" i="5"/>
  <c r="G76" i="5"/>
  <c r="G70" i="5"/>
  <c r="F70" i="5"/>
  <c r="G69" i="5"/>
  <c r="G64" i="5"/>
  <c r="F64" i="5"/>
  <c r="G58" i="5"/>
  <c r="F58" i="5"/>
  <c r="G63" i="5"/>
  <c r="I56" i="5"/>
  <c r="G27" i="5" l="1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6" i="5"/>
  <c r="G51" i="5" s="1"/>
  <c r="F20" i="5"/>
  <c r="F21" i="5"/>
  <c r="F22" i="5"/>
  <c r="F23" i="5"/>
  <c r="F25" i="5"/>
  <c r="F19" i="5" s="1"/>
  <c r="F51" i="5" s="1"/>
  <c r="P119" i="3"/>
  <c r="O119" i="3"/>
  <c r="N119" i="3"/>
  <c r="M119" i="3"/>
  <c r="L119" i="3"/>
  <c r="K119" i="3"/>
  <c r="F24" i="5" s="1"/>
  <c r="J119" i="3"/>
  <c r="I119" i="3"/>
  <c r="H119" i="3"/>
  <c r="G119" i="3"/>
  <c r="F119" i="3"/>
  <c r="G13" i="5"/>
  <c r="F4" i="5"/>
  <c r="F5" i="5"/>
  <c r="F6" i="5"/>
  <c r="F7" i="5"/>
  <c r="F8" i="5"/>
  <c r="F9" i="5"/>
  <c r="F10" i="5"/>
  <c r="F11" i="5"/>
  <c r="F3" i="5"/>
  <c r="G12" i="5"/>
  <c r="K132" i="2"/>
  <c r="I132" i="2"/>
  <c r="H132" i="2"/>
  <c r="G15" i="5" l="1"/>
  <c r="F15" i="5"/>
</calcChain>
</file>

<file path=xl/sharedStrings.xml><?xml version="1.0" encoding="utf-8"?>
<sst xmlns="http://schemas.openxmlformats.org/spreadsheetml/2006/main" count="1814" uniqueCount="524">
  <si>
    <t>ACTIVO</t>
  </si>
  <si>
    <t>ACTIVO CORRIENTE</t>
  </si>
  <si>
    <t>CAJA Y BANCOS</t>
  </si>
  <si>
    <t>CAJAS</t>
  </si>
  <si>
    <t>Caja Central</t>
  </si>
  <si>
    <t>Valores a depositar</t>
  </si>
  <si>
    <t>Bonos</t>
  </si>
  <si>
    <t>Caja dólares</t>
  </si>
  <si>
    <t>BANCOS</t>
  </si>
  <si>
    <t>Bank COMAFI (Cuenta corriente)</t>
  </si>
  <si>
    <t>Bank COMAFI (Cuenta corriente u$s)</t>
  </si>
  <si>
    <t>CREDITOS POR VENTAS</t>
  </si>
  <si>
    <t>Deudores en Cta. Cte.</t>
  </si>
  <si>
    <t>Deudores por ventas comunes</t>
  </si>
  <si>
    <t>Deudores por ventas morosos</t>
  </si>
  <si>
    <t>Deudores en gestión judicial</t>
  </si>
  <si>
    <t>Previsión deudores incobrables</t>
  </si>
  <si>
    <t>OTROS CREDITOS</t>
  </si>
  <si>
    <t>ANTICIPOS DE IMPUESTOS</t>
  </si>
  <si>
    <t>Anticipos Impuesto a las Ganancias</t>
  </si>
  <si>
    <t>Retenciones Ingr. Brutos</t>
  </si>
  <si>
    <t>Crédito Impto.Ganancia Mínima Presunta</t>
  </si>
  <si>
    <t>Retenciones Impuesto a las Ganancias</t>
  </si>
  <si>
    <t>Impuesto a las Ganancias (Saldo a favor)</t>
  </si>
  <si>
    <t>CREDITOS DIVERSOS</t>
  </si>
  <si>
    <t>Depósito en garantía alquileres</t>
  </si>
  <si>
    <t>Intereses a devengar</t>
  </si>
  <si>
    <t>Cuentas a rendir - Directores</t>
  </si>
  <si>
    <t>Alquileres no devengados</t>
  </si>
  <si>
    <t>BIENES DE CAMBIO</t>
  </si>
  <si>
    <t>ACTIVO NO CORRIENTE</t>
  </si>
  <si>
    <t>BIENES DE USO</t>
  </si>
  <si>
    <t>EQUIPOS DE COMPUTACION</t>
  </si>
  <si>
    <t>Equipos de computación valores históricos</t>
  </si>
  <si>
    <t>Equipos de computación ajuste</t>
  </si>
  <si>
    <t>Amortizaciones Acumuladas Equipos de comput.</t>
  </si>
  <si>
    <t>INSTALACIONES</t>
  </si>
  <si>
    <t>Instalaciones valores históricos</t>
  </si>
  <si>
    <t>Instalaciones ajuste</t>
  </si>
  <si>
    <t>Amortizaciones Acumuladas Instalaciones</t>
  </si>
  <si>
    <t>MUEBLES Y UTILES</t>
  </si>
  <si>
    <t>Muebles y utiles valores históricos</t>
  </si>
  <si>
    <t>Muebles y utiles ajuste</t>
  </si>
  <si>
    <t>Amortizaciones Acumuladas M. y Utiles</t>
  </si>
  <si>
    <t>ACTIVOS INTANGIBLES</t>
  </si>
  <si>
    <t>Gastos de organización valores historicos</t>
  </si>
  <si>
    <t>Gastos de organización ajuste</t>
  </si>
  <si>
    <t>Amortización acumulada gs. de organización</t>
  </si>
  <si>
    <t xml:space="preserve">PASIVO </t>
  </si>
  <si>
    <t>PASIVO CORRIENTE</t>
  </si>
  <si>
    <t>CUENTAS POR PAGAR</t>
  </si>
  <si>
    <t>PROVEEDORES</t>
  </si>
  <si>
    <t>Proveedores en Cta. Cte. locales</t>
  </si>
  <si>
    <t>Proveedores en cta. cte. exterior</t>
  </si>
  <si>
    <t>Derechos de exhibición a devengar</t>
  </si>
  <si>
    <t xml:space="preserve">Cheques emitidos </t>
  </si>
  <si>
    <t>REMUNERACIONES Y CARGAS SOCIALES</t>
  </si>
  <si>
    <t>Sueldos y Jornales a pagar</t>
  </si>
  <si>
    <t>CARGAS FISCALES</t>
  </si>
  <si>
    <t>IMPUESTO AL VALOR AGREGADO</t>
  </si>
  <si>
    <t>IVA Debito Fiscal</t>
  </si>
  <si>
    <t>IVA Credito Fiscal</t>
  </si>
  <si>
    <t>IVA a pagar</t>
  </si>
  <si>
    <t>IMPUESTOS A PAGAR</t>
  </si>
  <si>
    <t>Impuesto a los Ingresos Brutos</t>
  </si>
  <si>
    <t>Impuesto a las Ganancias</t>
  </si>
  <si>
    <t>Impuesto a la Ganancia Mínima Presunta</t>
  </si>
  <si>
    <t>PASIVO NO CORRIENTE</t>
  </si>
  <si>
    <t>PATRIMONIO NETO</t>
  </si>
  <si>
    <t>APORTE DE LOS PROPIETARIOS</t>
  </si>
  <si>
    <t>CAPITAL SOCIAL</t>
  </si>
  <si>
    <t>Acciones en circulación</t>
  </si>
  <si>
    <t>Ajuste del Capital</t>
  </si>
  <si>
    <t>Aportes Irrevocables Futuras Suscripciones</t>
  </si>
  <si>
    <t>RESULTADOS ACUMULADOS</t>
  </si>
  <si>
    <t>Resultado del ejercicio</t>
  </si>
  <si>
    <t>Resultado ejercicios anteriores</t>
  </si>
  <si>
    <t>A.R.E.A.</t>
  </si>
  <si>
    <t>INGRESOS</t>
  </si>
  <si>
    <t>INGRESOS ORDINARIOS</t>
  </si>
  <si>
    <t>VENTAS</t>
  </si>
  <si>
    <t>OTROS INGRESOS</t>
  </si>
  <si>
    <t>Diferencias de cambio</t>
  </si>
  <si>
    <t>INGRESOS EXTRAORDINARIOS</t>
  </si>
  <si>
    <t>Utilidad Venta Bienes de Uso</t>
  </si>
  <si>
    <t>GASTOS ORDINARIOS</t>
  </si>
  <si>
    <t>COSTO DE VENTAS</t>
  </si>
  <si>
    <t>GASTOS DE OPERACION</t>
  </si>
  <si>
    <t>Sueldos y Jornales</t>
  </si>
  <si>
    <t>Cargas sociales</t>
  </si>
  <si>
    <t>Alquileres y expensas</t>
  </si>
  <si>
    <t>Servicios eléctricos</t>
  </si>
  <si>
    <t>Seguros</t>
  </si>
  <si>
    <t>Servicios contratados de terceros</t>
  </si>
  <si>
    <t>Librería y papelería</t>
  </si>
  <si>
    <t>Honorarios profesionales</t>
  </si>
  <si>
    <t>Teléfono</t>
  </si>
  <si>
    <t>Servicios de comercialización</t>
  </si>
  <si>
    <t>Fletes y acarreos</t>
  </si>
  <si>
    <t>Franqueo e Internet</t>
  </si>
  <si>
    <t>Movilidad y Viáticos</t>
  </si>
  <si>
    <t>Conservación y mantenimiento</t>
  </si>
  <si>
    <t>IVA No Computable</t>
  </si>
  <si>
    <t>Materiales de embalaje</t>
  </si>
  <si>
    <t>Amortización Bienes de Uso</t>
  </si>
  <si>
    <t>Atenciones a clientes y gestión comercial</t>
  </si>
  <si>
    <t>Hosting Página Web</t>
  </si>
  <si>
    <t>Gastos varios de explotación</t>
  </si>
  <si>
    <t>Ajuste por redondeo</t>
  </si>
  <si>
    <t>Deudores Incobrables</t>
  </si>
  <si>
    <t>GASTOS FINANCIEROS</t>
  </si>
  <si>
    <t>Intereses a Proveedores</t>
  </si>
  <si>
    <t>Intereses y recargos impositivos</t>
  </si>
  <si>
    <t>Diferencia por conversion en Bce. en Mon. Extranj.</t>
  </si>
  <si>
    <t>Diferencia de cambio CMV</t>
  </si>
  <si>
    <t>Diferencia de cambio PT</t>
  </si>
  <si>
    <t>Resultado por Exposición a la Inflación</t>
  </si>
  <si>
    <t>Diferencia de cambio PE</t>
  </si>
  <si>
    <t>Diferencia de cambio Ds.Vtas.</t>
  </si>
  <si>
    <t>Diferencia de cambio ME</t>
  </si>
  <si>
    <t>Descuentos otorgados</t>
  </si>
  <si>
    <t>IMPUESTOS</t>
  </si>
  <si>
    <t>Impuestos, tasas y contribuciones</t>
  </si>
  <si>
    <t>GASTOS EXTRAORDINARIOS</t>
  </si>
  <si>
    <t>Pérdida por venta bienes de uso</t>
  </si>
  <si>
    <t>Resultado revalúo técnico</t>
  </si>
  <si>
    <t>Amortizaciones extraordinarias</t>
  </si>
  <si>
    <t>Retenciones Impuesto al Valor Agregado</t>
  </si>
  <si>
    <t>Cuentas a rendir - Directores Fernanda Gauna</t>
  </si>
  <si>
    <t>Cuentas a rendir - Directores Maximiliano Ruata</t>
  </si>
  <si>
    <t>Cuentas a rendir - Directores Miryana Roldan</t>
  </si>
  <si>
    <t>Sindicato a pagar</t>
  </si>
  <si>
    <t>AFIP - Plan de Facilidades</t>
  </si>
  <si>
    <t>AFIP - Retenciones Impuesto a las Ganancias - SICORE 217</t>
  </si>
  <si>
    <t>AFIP - Retenciones Impuesto a las Ganancias - SICORE 787</t>
  </si>
  <si>
    <t>Venta de servicios Logisticos</t>
  </si>
  <si>
    <t>Plazos Fijos / Bonos</t>
  </si>
  <si>
    <t>Servicios contratados de terceros - Fletes</t>
  </si>
  <si>
    <t>Complementos de Cargas Sociales</t>
  </si>
  <si>
    <t>Honorarios profesionales - contables</t>
  </si>
  <si>
    <t>Honorarios profesionales - sistemas</t>
  </si>
  <si>
    <t>Gronssing Up</t>
  </si>
  <si>
    <t>Fecha Comprobante</t>
  </si>
  <si>
    <t>Fecha Registracion</t>
  </si>
  <si>
    <t>Comprobante</t>
  </si>
  <si>
    <t>Nombre Proveedor</t>
  </si>
  <si>
    <t>CUIT</t>
  </si>
  <si>
    <t>Neto21</t>
  </si>
  <si>
    <t>Neto105</t>
  </si>
  <si>
    <t>Neto27</t>
  </si>
  <si>
    <t>Neto_No_Gravado</t>
  </si>
  <si>
    <t>Imp_Interno</t>
  </si>
  <si>
    <t>IVA</t>
  </si>
  <si>
    <t>Perc_IVA</t>
  </si>
  <si>
    <t>Perc_Ganac</t>
  </si>
  <si>
    <t>IIBB_Bs</t>
  </si>
  <si>
    <t>IIBB_CABA</t>
  </si>
  <si>
    <t>Total</t>
  </si>
  <si>
    <t>FACA 00001-00000109</t>
  </si>
  <si>
    <t>DE LA IGLESIA CLAUDIO ALEJANDRO</t>
  </si>
  <si>
    <t>20-18340566-8</t>
  </si>
  <si>
    <t>FACA 00004-00000261</t>
  </si>
  <si>
    <t>MARCELA PILAR VIDAL</t>
  </si>
  <si>
    <t>27-21441961-6</t>
  </si>
  <si>
    <t>FACA 00002-00001510</t>
  </si>
  <si>
    <t>TRANSURCOM SRL</t>
  </si>
  <si>
    <t>30-71145774-3</t>
  </si>
  <si>
    <t>FACA 00001-00000106</t>
  </si>
  <si>
    <t>BENITEZ LEANDRO</t>
  </si>
  <si>
    <t>20-38820797-4</t>
  </si>
  <si>
    <t>FACC 00002-00000035</t>
  </si>
  <si>
    <t>PANNITO ELIDA SUSANA ELIDA SUSANA</t>
  </si>
  <si>
    <t>23-05592505-4</t>
  </si>
  <si>
    <t>FACA 00001-00000110</t>
  </si>
  <si>
    <t>FACA 00007-00000955</t>
  </si>
  <si>
    <t>S.A. EMBASSY FREIGHT SERVICES</t>
  </si>
  <si>
    <t>30-71416137-3</t>
  </si>
  <si>
    <t>FACA 00001-00000060</t>
  </si>
  <si>
    <t>ANTOGNOLI SILVA MARTINA</t>
  </si>
  <si>
    <t>27-44079385-7</t>
  </si>
  <si>
    <t>FACA 00001-00000800</t>
  </si>
  <si>
    <t>TRANSPORTES MARTINELLI</t>
  </si>
  <si>
    <t>23-26943251-9</t>
  </si>
  <si>
    <t>NOTCA 00001-00000003</t>
  </si>
  <si>
    <t>CHAVEZ MARTIN ALEJANDRO</t>
  </si>
  <si>
    <t>20-29730530-2</t>
  </si>
  <si>
    <t>FACA 00001-00000020</t>
  </si>
  <si>
    <t>FACA 00001-00000021</t>
  </si>
  <si>
    <t>FACA 00001-00000022</t>
  </si>
  <si>
    <t>FACC 00101-00000085</t>
  </si>
  <si>
    <t>SCHININI MARCO PABLO</t>
  </si>
  <si>
    <t>20-30160096-9</t>
  </si>
  <si>
    <t>FACA 00002-00000140</t>
  </si>
  <si>
    <t>RODA RAUL ALDO DAMIAN</t>
  </si>
  <si>
    <t>20-11167854-6</t>
  </si>
  <si>
    <t>FACC 00101-00000088</t>
  </si>
  <si>
    <t>FACA 00002-00000519</t>
  </si>
  <si>
    <t>TRANSPORTES LAS GOLONDRINAS</t>
  </si>
  <si>
    <t>30-70831492-3</t>
  </si>
  <si>
    <t>PILAR LOGISTICA SAS</t>
  </si>
  <si>
    <t>30-71663873-8</t>
  </si>
  <si>
    <t>FACA 00007-00000956</t>
  </si>
  <si>
    <t>FACA 00001-00000111</t>
  </si>
  <si>
    <t>FACA 00001-00000092</t>
  </si>
  <si>
    <t>TRANSPORTE DON FELIPE</t>
  </si>
  <si>
    <t>30-71643799-6</t>
  </si>
  <si>
    <t>FACA 00004-00000262</t>
  </si>
  <si>
    <t>FACA 00003-00001184</t>
  </si>
  <si>
    <t>TRANSPORTE LUPALU SA</t>
  </si>
  <si>
    <t>30-70881596-5</t>
  </si>
  <si>
    <t>FACA 00002-00000520</t>
  </si>
  <si>
    <t>FACA 00003-00000866</t>
  </si>
  <si>
    <t>AHUMADA HEDUARDO FERNANDO</t>
  </si>
  <si>
    <t>20-21981440-3</t>
  </si>
  <si>
    <t>FACA 00002-00001513</t>
  </si>
  <si>
    <t>FACA 00002-00008841</t>
  </si>
  <si>
    <t>HUXLEY S.A.</t>
  </si>
  <si>
    <t>FACA 00001-00000065</t>
  </si>
  <si>
    <t>FACA 00001-00000064</t>
  </si>
  <si>
    <t>FACA 00001-00000066</t>
  </si>
  <si>
    <t>FACA 00002-00001514</t>
  </si>
  <si>
    <t>FACA 00002-00000521</t>
  </si>
  <si>
    <t>FACA 00002-00000142</t>
  </si>
  <si>
    <t>FACA 00001-00000112</t>
  </si>
  <si>
    <t>FACA 00002-00000141</t>
  </si>
  <si>
    <t>FACA 00005-00000118</t>
  </si>
  <si>
    <t>SANTOS CLAUDIO ALEJANDRO</t>
  </si>
  <si>
    <t>20-22001715-0</t>
  </si>
  <si>
    <t>FACA 00003-00000867</t>
  </si>
  <si>
    <t>FACA 00001-00000801</t>
  </si>
  <si>
    <t>FACA 00004-00000263</t>
  </si>
  <si>
    <t>FACA 00001-00000093</t>
  </si>
  <si>
    <t>FACA 00007-00000961</t>
  </si>
  <si>
    <t>FACA 00001-00000024</t>
  </si>
  <si>
    <t>FACA 00005-00000119</t>
  </si>
  <si>
    <t>FACA 00001-00000025</t>
  </si>
  <si>
    <t>FACA 00002-00001516</t>
  </si>
  <si>
    <t>FACA 00002-00001515</t>
  </si>
  <si>
    <t>FACA 00004-00000265</t>
  </si>
  <si>
    <t>FACC 00002-00000001</t>
  </si>
  <si>
    <t>WEBER HECTOR LUCAS</t>
  </si>
  <si>
    <t>20-32613299-4</t>
  </si>
  <si>
    <t>FACA 00004-00000266</t>
  </si>
  <si>
    <t>NOTCA 00002-00000071</t>
  </si>
  <si>
    <t>NOTCA 00004-00000014</t>
  </si>
  <si>
    <t>NOTCA 00002-00000072</t>
  </si>
  <si>
    <t>FACA 00002-00001518</t>
  </si>
  <si>
    <t>FACA 00002-00001517</t>
  </si>
  <si>
    <t>FACA 00003-00000868</t>
  </si>
  <si>
    <t>FACA 00001-00000113</t>
  </si>
  <si>
    <t>FACA 00001-00000802</t>
  </si>
  <si>
    <t>FACA 00001-00000068</t>
  </si>
  <si>
    <t>FACA 00002-00000522</t>
  </si>
  <si>
    <t>TQA 00004-00031072</t>
  </si>
  <si>
    <t>DUAL CENTER GROUP S.A.</t>
  </si>
  <si>
    <t>30-70913703-0</t>
  </si>
  <si>
    <t>FACA 00003-00000869</t>
  </si>
  <si>
    <t>FACA 00001-00000069</t>
  </si>
  <si>
    <t>FACA 00001-00000070</t>
  </si>
  <si>
    <t>FACA 00002-00000143</t>
  </si>
  <si>
    <t>FACA 00001-00000114</t>
  </si>
  <si>
    <t>FACA 00002-00000154</t>
  </si>
  <si>
    <t>DANIEL FABIAN SEVERINI</t>
  </si>
  <si>
    <t>23-21690617-9</t>
  </si>
  <si>
    <t>FACA 00002-00000478</t>
  </si>
  <si>
    <t>LEIVA LUCAS MARIO</t>
  </si>
  <si>
    <t>20-41738157-1</t>
  </si>
  <si>
    <t>FACA 00002-00000155</t>
  </si>
  <si>
    <t>FACA 00007-00000964</t>
  </si>
  <si>
    <t>FACA 00002-00000523</t>
  </si>
  <si>
    <t>NOTCA 00004-00000015</t>
  </si>
  <si>
    <t>NOTCA 00002-00000073</t>
  </si>
  <si>
    <t>FACA 00001-00000094</t>
  </si>
  <si>
    <t>FACA 00007-00000965</t>
  </si>
  <si>
    <t>FACA 00007-00000966</t>
  </si>
  <si>
    <t>FACA 00003-00001200</t>
  </si>
  <si>
    <t>FACA 00001-00000115</t>
  </si>
  <si>
    <t>FACA 00002-00000524</t>
  </si>
  <si>
    <t>FACA 00004-00000267</t>
  </si>
  <si>
    <t>FACA 00001-00000116</t>
  </si>
  <si>
    <t>FACA 00002-00000156</t>
  </si>
  <si>
    <t>FACA 00003-00000871</t>
  </si>
  <si>
    <t>FACA 00004-00000268</t>
  </si>
  <si>
    <t>FACA 00005-00000122</t>
  </si>
  <si>
    <t>FACA 00001-00000027</t>
  </si>
  <si>
    <t>FACA 00002-00000526</t>
  </si>
  <si>
    <t>FACA 00003-00000870</t>
  </si>
  <si>
    <t>FACA 00002-00000157</t>
  </si>
  <si>
    <t>FACA 00001-00000073</t>
  </si>
  <si>
    <t>FACA 00001-00000072</t>
  </si>
  <si>
    <t>FACA 00001-00000071</t>
  </si>
  <si>
    <t>FACA 00002-00000158</t>
  </si>
  <si>
    <t>FACA 00002-00000527</t>
  </si>
  <si>
    <t>FACA 00007-00000974</t>
  </si>
  <si>
    <t>FACA 00001-00000117</t>
  </si>
  <si>
    <t>NOTCA 00002-00000069</t>
  </si>
  <si>
    <t>FACA 00004-00000269</t>
  </si>
  <si>
    <t>FACA 00002-00000529</t>
  </si>
  <si>
    <t>FACA 00003-00000872</t>
  </si>
  <si>
    <t>FACA 00002-00000395</t>
  </si>
  <si>
    <t>CARBONE MARCELO DANIEL</t>
  </si>
  <si>
    <t>20-18131474-6</t>
  </si>
  <si>
    <t>FACA 00002-00000159</t>
  </si>
  <si>
    <t>FACA 00001-00000077</t>
  </si>
  <si>
    <t>FACA 00003-00000873</t>
  </si>
  <si>
    <t>FACA 00005-00000123</t>
  </si>
  <si>
    <t>FACA 00001-00000118</t>
  </si>
  <si>
    <t>FACA 00002-00000532</t>
  </si>
  <si>
    <t>FACA 00002-00000397</t>
  </si>
  <si>
    <t>FACC 00001-00000129</t>
  </si>
  <si>
    <t>MARCON STEFANIA</t>
  </si>
  <si>
    <t>23-35868635-4</t>
  </si>
  <si>
    <t>FACA 00002-00000533</t>
  </si>
  <si>
    <t>TQA 00004-00031102</t>
  </si>
  <si>
    <t>TQA 00004-00031101</t>
  </si>
  <si>
    <t>NOTCA 00002-00000029</t>
  </si>
  <si>
    <t>FACA 00002-00000160</t>
  </si>
  <si>
    <t>FACA 00002-00003120</t>
  </si>
  <si>
    <t>TRANSAVI PILAR .S.A</t>
  </si>
  <si>
    <t>30-71064445-0</t>
  </si>
  <si>
    <t>Razon Social</t>
  </si>
  <si>
    <t>Nombre Compania</t>
  </si>
  <si>
    <t>Cuit</t>
  </si>
  <si>
    <t>TipoComp</t>
  </si>
  <si>
    <t>TipoFactura</t>
  </si>
  <si>
    <t>NroFactura</t>
  </si>
  <si>
    <t>Fecha de emisiÃ³n</t>
  </si>
  <si>
    <t>Neto</t>
  </si>
  <si>
    <t>Exento</t>
  </si>
  <si>
    <t>LOGISTICA MYM SAS</t>
  </si>
  <si>
    <t>MEDLOG ARGENTINA S.A.</t>
  </si>
  <si>
    <t>FC</t>
  </si>
  <si>
    <t>A</t>
  </si>
  <si>
    <t>0001-00000546</t>
  </si>
  <si>
    <t>0001-00000547</t>
  </si>
  <si>
    <t>0001-00000548</t>
  </si>
  <si>
    <t>PEREDA AGRO SA</t>
  </si>
  <si>
    <t>0001-00000549</t>
  </si>
  <si>
    <t>NAVETRANS ARGENTINA SA</t>
  </si>
  <si>
    <t>0001-00000550</t>
  </si>
  <si>
    <t>0001-00000551</t>
  </si>
  <si>
    <t>0001-00000552</t>
  </si>
  <si>
    <t>EL TRANSPORTE GLOBAL SRL</t>
  </si>
  <si>
    <t>0001-00000553</t>
  </si>
  <si>
    <t>0001-00000554</t>
  </si>
  <si>
    <t>0001-00000555</t>
  </si>
  <si>
    <t>0001-00000556</t>
  </si>
  <si>
    <t>ND</t>
  </si>
  <si>
    <t>0001-00000003</t>
  </si>
  <si>
    <t>0001-00000004</t>
  </si>
  <si>
    <t>0001-00000005</t>
  </si>
  <si>
    <t>0001-00000006</t>
  </si>
  <si>
    <t>0001-00000007</t>
  </si>
  <si>
    <t>0001-00000008</t>
  </si>
  <si>
    <t>0001-00000009</t>
  </si>
  <si>
    <t>0001-00000010</t>
  </si>
  <si>
    <t>0001-00000557</t>
  </si>
  <si>
    <t>0001-00000558</t>
  </si>
  <si>
    <t>0001-00000559</t>
  </si>
  <si>
    <t>0001-00000560</t>
  </si>
  <si>
    <t>TRANSCARGO ARGENTINA SOCIEDAD ANONIMA</t>
  </si>
  <si>
    <t>0001-00000561</t>
  </si>
  <si>
    <t>0001-00000562</t>
  </si>
  <si>
    <t>0001-00000563</t>
  </si>
  <si>
    <t>0001-00000564</t>
  </si>
  <si>
    <t>0001-00000565</t>
  </si>
  <si>
    <t>0001-00000566</t>
  </si>
  <si>
    <t>0001-00000567</t>
  </si>
  <si>
    <t>0001-00000568</t>
  </si>
  <si>
    <t>0001-00000569</t>
  </si>
  <si>
    <t>0001-00000570</t>
  </si>
  <si>
    <t>0001-00000571</t>
  </si>
  <si>
    <t>0001-00000572</t>
  </si>
  <si>
    <t>0001-00000573</t>
  </si>
  <si>
    <t>0001-00000574</t>
  </si>
  <si>
    <t>0001-00000575</t>
  </si>
  <si>
    <t>0001-00000576</t>
  </si>
  <si>
    <t>0001-00000577</t>
  </si>
  <si>
    <t>0001-00000578</t>
  </si>
  <si>
    <t>0001-00000579</t>
  </si>
  <si>
    <t>0001-00000580</t>
  </si>
  <si>
    <t>0001-00000581</t>
  </si>
  <si>
    <t>0001-00000582</t>
  </si>
  <si>
    <t>0001-00000583</t>
  </si>
  <si>
    <t>0001-00000584</t>
  </si>
  <si>
    <t>0001-00000585</t>
  </si>
  <si>
    <t>0001-00000586</t>
  </si>
  <si>
    <t>0001-00000587</t>
  </si>
  <si>
    <t>0001-00000588</t>
  </si>
  <si>
    <t>0001-00000589</t>
  </si>
  <si>
    <t>0001-00000590</t>
  </si>
  <si>
    <t>0001-00000591</t>
  </si>
  <si>
    <t>S&amp;G LOGISTICA S.R.L.</t>
  </si>
  <si>
    <t>0001-00000592</t>
  </si>
  <si>
    <t>0001-00000593</t>
  </si>
  <si>
    <t>0001-00000594</t>
  </si>
  <si>
    <t>0001-00000595</t>
  </si>
  <si>
    <t>0001-00000596</t>
  </si>
  <si>
    <t>0001-00000597</t>
  </si>
  <si>
    <t>0001-00000598</t>
  </si>
  <si>
    <t>NC</t>
  </si>
  <si>
    <t>0001-00000036</t>
  </si>
  <si>
    <t>0001-00000599</t>
  </si>
  <si>
    <t>0001-00000600</t>
  </si>
  <si>
    <t>0001-00000601</t>
  </si>
  <si>
    <t>0001-00000602</t>
  </si>
  <si>
    <t>0001-00000603</t>
  </si>
  <si>
    <t>0001-00000604</t>
  </si>
  <si>
    <t>0001-00000605</t>
  </si>
  <si>
    <t>0001-00000606</t>
  </si>
  <si>
    <t>0001-00000607</t>
  </si>
  <si>
    <t>0001-00000608</t>
  </si>
  <si>
    <t>0001-00000609</t>
  </si>
  <si>
    <t>0001-00000610</t>
  </si>
  <si>
    <t>0001-00000611</t>
  </si>
  <si>
    <t>0001-00000612</t>
  </si>
  <si>
    <t>0001-00000613</t>
  </si>
  <si>
    <t>0001-00000614</t>
  </si>
  <si>
    <t>0001-00000615</t>
  </si>
  <si>
    <t>0001-00000616</t>
  </si>
  <si>
    <t>0001-00000617</t>
  </si>
  <si>
    <t>0001-00000618</t>
  </si>
  <si>
    <t>0001-00000619</t>
  </si>
  <si>
    <t>0001-00000620</t>
  </si>
  <si>
    <t>0001-00000621</t>
  </si>
  <si>
    <t>0001-00000622</t>
  </si>
  <si>
    <t>0001-00000623</t>
  </si>
  <si>
    <t>0001-00000624</t>
  </si>
  <si>
    <t>0001-00000625</t>
  </si>
  <si>
    <t>0001-00000037</t>
  </si>
  <si>
    <t>0001-00000626</t>
  </si>
  <si>
    <t>0001-00000627</t>
  </si>
  <si>
    <t>0001-00000628</t>
  </si>
  <si>
    <t>0001-00000629</t>
  </si>
  <si>
    <t>0001-00000630</t>
  </si>
  <si>
    <t>0001-00000631</t>
  </si>
  <si>
    <t>0001-00000632</t>
  </si>
  <si>
    <t>0001-00000633</t>
  </si>
  <si>
    <t>0001-00000634</t>
  </si>
  <si>
    <t>0001-00000635</t>
  </si>
  <si>
    <t>0001-00000636</t>
  </si>
  <si>
    <t>0001-00000637</t>
  </si>
  <si>
    <t>0001-00000638</t>
  </si>
  <si>
    <t>0001-00000639</t>
  </si>
  <si>
    <t>0001-00000640</t>
  </si>
  <si>
    <t>0001-00000641</t>
  </si>
  <si>
    <t>H. R. PRETOR S.R.L.</t>
  </si>
  <si>
    <t>0001-00000642</t>
  </si>
  <si>
    <t>0001-00000038</t>
  </si>
  <si>
    <t>0001-00000039</t>
  </si>
  <si>
    <t>0001-00000643</t>
  </si>
  <si>
    <t>0001-00000644</t>
  </si>
  <si>
    <t>0001-00000645</t>
  </si>
  <si>
    <t>0001-00000646</t>
  </si>
  <si>
    <t>0001-00000647</t>
  </si>
  <si>
    <t>0001-00000648</t>
  </si>
  <si>
    <t>0001-00000649</t>
  </si>
  <si>
    <t>SERVIAGRO MARILAUQUEN S.A.</t>
  </si>
  <si>
    <t>0001-00000650</t>
  </si>
  <si>
    <t>0001-00000651</t>
  </si>
  <si>
    <t>0001-00000652</t>
  </si>
  <si>
    <t>0001-00000653</t>
  </si>
  <si>
    <t>TRANSPORTE ZARO S.A</t>
  </si>
  <si>
    <t>0001-00000654</t>
  </si>
  <si>
    <t>0001-00000655</t>
  </si>
  <si>
    <t>0001-00000040</t>
  </si>
  <si>
    <t>0001-00000656</t>
  </si>
  <si>
    <t>0001-00000657</t>
  </si>
  <si>
    <t>0001-00000658</t>
  </si>
  <si>
    <t>0001-00000659</t>
  </si>
  <si>
    <t>0001-00000660</t>
  </si>
  <si>
    <t>0001-00000661</t>
  </si>
  <si>
    <t>0001-00000662</t>
  </si>
  <si>
    <t>NUEVOS FUTUROS CLIENTES</t>
  </si>
  <si>
    <t>VENTAS:</t>
  </si>
  <si>
    <t>COMPRAS:</t>
  </si>
  <si>
    <t>Combustible</t>
  </si>
  <si>
    <t>Activo Aumenta</t>
  </si>
  <si>
    <t>Pasivo Aumenta</t>
  </si>
  <si>
    <t>Resultado Positivo</t>
  </si>
  <si>
    <t>Resultado Negativo</t>
  </si>
  <si>
    <t>Pasivo disminuye</t>
  </si>
  <si>
    <t>Pasivo aumenta</t>
  </si>
  <si>
    <t>MOMENTO DE COBRO:</t>
  </si>
  <si>
    <t xml:space="preserve"> - Ejemplo con PEREDA</t>
  </si>
  <si>
    <t>Activo aumenta</t>
  </si>
  <si>
    <t>Ver CELDA F4.</t>
  </si>
  <si>
    <t>Activo Disminuye</t>
  </si>
  <si>
    <t>MOMENTO DE PAGO:</t>
  </si>
  <si>
    <t xml:space="preserve"> - Ejemplo con STEFANIA MARCON</t>
  </si>
  <si>
    <t>Pasivo Disminuye</t>
  </si>
  <si>
    <t xml:space="preserve"> - Ejemplo con DUAL CENTER S.A.</t>
  </si>
  <si>
    <t xml:space="preserve"> - Ejemplo con ANTOGNOLI</t>
  </si>
  <si>
    <t>SURGE DE LAS OP EMITIDAS.</t>
  </si>
  <si>
    <t>Gastos pagados por adelantando</t>
  </si>
  <si>
    <t>Anticipos a proveedores</t>
  </si>
  <si>
    <t>Combutisble</t>
  </si>
  <si>
    <t>SERIA POR LA PARTE DEL PAGO AL MOMENTO DE CONFECCION DE OP</t>
  </si>
  <si>
    <t>CORRESPONDE A LOS ANTICIPOS</t>
  </si>
  <si>
    <t>TRASNFERENCIA - IMPUTA DESDE EL BANCO</t>
  </si>
  <si>
    <t>PWS - COMBUSTIBLE</t>
  </si>
  <si>
    <t>ASIENTOS QUE SE DEBEN REALIZAR - Y QUE NO PASAN POR OPERACIONES/FACTURACIÓN</t>
  </si>
  <si>
    <t>Venta de Servicios Logisticos - E</t>
  </si>
  <si>
    <t>Intereses Bancarios</t>
  </si>
  <si>
    <t>Gastos Bancarios</t>
  </si>
  <si>
    <t>Impuesto al debito y credito Bancario</t>
  </si>
  <si>
    <t>Impuesto al debito y credito - pago a cuenta</t>
  </si>
  <si>
    <t xml:space="preserve">DEBE </t>
  </si>
  <si>
    <t>HABER</t>
  </si>
  <si>
    <t>AUMENTA</t>
  </si>
  <si>
    <t>DISMINUYE</t>
  </si>
  <si>
    <t>Contribuciones sociales a pagar</t>
  </si>
  <si>
    <t>Aportes sociales a pagar</t>
  </si>
  <si>
    <t>ART a pagar</t>
  </si>
  <si>
    <t>Complementos de empleado a pagar</t>
  </si>
  <si>
    <t>Complementos de empleador a pagar</t>
  </si>
  <si>
    <t>Impuesto a los Ingresos Brutos a pagar</t>
  </si>
  <si>
    <t>Impuesto a las Ganancias a pagar</t>
  </si>
  <si>
    <t>IVA a Pagar</t>
  </si>
  <si>
    <t>IVA ST a favor</t>
  </si>
  <si>
    <t>Autónomos</t>
  </si>
  <si>
    <t>Resultado Disminuye</t>
  </si>
  <si>
    <t xml:space="preserve">GASTOS 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</si>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</sst>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3" formatCode="_-* #,##0.00_-;\-* #,##0.00_-;_-* &quot;-&quot;??_-;_-@_-"/>
  </numFmts>
  <fonts count="30">
    <font>
      <sz val="9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 Light"/>
      <family val="2"/>
    </font>
    <font>
      <b/>
      <sz val="11"/>
      <color indexed="18"/>
      <name val="Calibri Light"/>
      <family val="2"/>
    </font>
    <font>
      <b/>
      <sz val="11"/>
      <name val="Calibri Light"/>
      <family val="2"/>
    </font>
    <font>
      <sz val="11"/>
      <color indexed="17"/>
      <name val="Calibri Light"/>
      <family val="2"/>
    </font>
    <font>
      <sz val="11"/>
      <color indexed="16"/>
      <name val="Calibri Light"/>
      <family val="2"/>
    </font>
    <font>
      <sz val="12"/>
      <name val="Arial"/>
      <family val="2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9"/>
      <name val="Geneva"/>
    </font>
    <font>
      <sz val="12"/>
      <name val="Calibri Light"/>
      <family val="2"/>
    </font>
    <font>
      <sz val="1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43" fontId="25" fillId="0" borderId="0" xfId="1" applyFont="1"/>
    <xf numFmtId="43" fontId="25" fillId="0" borderId="0" xfId="0" applyNumberFormat="1" applyFont="1"/>
    <xf numFmtId="0" fontId="26" fillId="0" borderId="0" xfId="0" applyFont="1"/>
    <xf numFmtId="4" fontId="25" fillId="0" borderId="0" xfId="0" applyNumberFormat="1" applyFont="1"/>
    <xf numFmtId="14" fontId="25" fillId="0" borderId="0" xfId="0" applyNumberFormat="1" applyFont="1"/>
    <xf numFmtId="0" fontId="25" fillId="0" borderId="0" xfId="0" applyFont="1"/>
    <xf numFmtId="43" fontId="26" fillId="0" borderId="10" xfId="1" applyFont="1" applyBorder="1"/>
    <xf numFmtId="0" fontId="26" fillId="0" borderId="10" xfId="0" applyFont="1" applyBorder="1"/>
    <xf numFmtId="43" fontId="0" fillId="0" borderId="0" xfId="0" applyNumberFormat="1"/>
    <xf numFmtId="43" fontId="0" fillId="0" borderId="0" xfId="1" applyFont="1"/>
    <xf numFmtId="0" fontId="27" fillId="0" borderId="0" xfId="0" applyFont="1"/>
    <xf numFmtId="43" fontId="19" fillId="0" borderId="0" xfId="1" applyFont="1"/>
    <xf numFmtId="43" fontId="21" fillId="0" borderId="11" xfId="1" applyFont="1" applyBorder="1"/>
    <xf numFmtId="43" fontId="21" fillId="0" borderId="12" xfId="1" applyFont="1" applyBorder="1"/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0" fillId="0" borderId="0" xfId="0" applyNumberFormat="1"/>
    <xf numFmtId="8" fontId="0" fillId="0" borderId="0" xfId="0" applyNumberFormat="1"/>
    <xf numFmtId="43" fontId="21" fillId="0" borderId="10" xfId="1" applyFont="1" applyBorder="1"/>
    <xf numFmtId="43" fontId="29" fillId="0" borderId="0" xfId="0" applyNumberFormat="1" applyFont="1"/>
    <xf numFmtId="0" fontId="29" fillId="0" borderId="0" xfId="0" applyFont="1"/>
    <xf numFmtId="0" fontId="28" fillId="0" borderId="0" xfId="0" applyFont="1"/>
    <xf numFmtId="0" fontId="26" fillId="0" borderId="0" xfId="0" applyFont="1" applyAlignment="1">
      <alignment horizontal="center"/>
    </xf>
  </cellXfs>
  <cellStyles count="44">
    <cellStyle name="20% - Énfasis1 2" xfId="26" xr:uid="{DA3C15F3-70AA-4F1F-B8CB-788C65687A0D}"/>
    <cellStyle name="20% - Énfasis2 2" xfId="29" xr:uid="{EFF768AE-5D05-4489-8C95-50EBF1EDA912}"/>
    <cellStyle name="20% - Énfasis3 2" xfId="32" xr:uid="{25DFDFD0-A232-4D33-97E2-0168DFCA5EB7}"/>
    <cellStyle name="20% - Énfasis4 2" xfId="35" xr:uid="{EA871F4A-538B-4B74-96D6-FB6EC965D052}"/>
    <cellStyle name="20% - Énfasis5 2" xfId="38" xr:uid="{C3EF145D-417F-4B00-A2DB-9005B52912B2}"/>
    <cellStyle name="20% - Énfasis6 2" xfId="41" xr:uid="{2728DDE2-9A41-4245-94D3-C14836515FD2}"/>
    <cellStyle name="40% - Énfasis1 2" xfId="27" xr:uid="{E8367E29-E4F4-47C7-9AF0-B33A3AC72EF0}"/>
    <cellStyle name="40% - Énfasis2 2" xfId="30" xr:uid="{A253DA3A-22A7-403E-B9EA-0D3DCD2B7B4B}"/>
    <cellStyle name="40% - Énfasis3 2" xfId="33" xr:uid="{494A6FBE-752D-40FE-96FB-03E32194FF27}"/>
    <cellStyle name="40% - Énfasis4 2" xfId="36" xr:uid="{231922B4-5174-413A-BF1B-AD06581D29B2}"/>
    <cellStyle name="40% - Énfasis5 2" xfId="39" xr:uid="{95233742-CBF5-42D7-BD40-C7A093AB6E2C}"/>
    <cellStyle name="40% - Énfasis6 2" xfId="42" xr:uid="{F9C83643-1A7F-4901-BB21-F47805C8B68C}"/>
    <cellStyle name="60% - Énfasis1 2" xfId="28" xr:uid="{4E9CA6D0-44D9-41E9-A161-24F01B166797}"/>
    <cellStyle name="60% - Énfasis2 2" xfId="31" xr:uid="{FB3CD86E-6B32-4E15-A789-C3A0BFDC7AE1}"/>
    <cellStyle name="60% - Énfasis3 2" xfId="34" xr:uid="{4D9FC658-899D-441D-9D50-FE241839778F}"/>
    <cellStyle name="60% - Énfasis4 2" xfId="37" xr:uid="{AD9B715F-856B-4D83-B8F4-EE6716CA2D51}"/>
    <cellStyle name="60% - Énfasis5 2" xfId="40" xr:uid="{89CFFD2B-D3E1-4B2F-B98A-A93413E5B7BB}"/>
    <cellStyle name="60% - Énfasis6 2" xfId="43" xr:uid="{72036248-B162-4875-8CB3-82CDA9DC0DA4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19" builtinId="33" customBuiltin="1"/>
    <cellStyle name="Énfasis3" xfId="20" builtinId="37" customBuiltin="1"/>
    <cellStyle name="Énfasis4" xfId="21" builtinId="41" customBuiltin="1"/>
    <cellStyle name="Énfasis5" xfId="22" builtinId="45" customBuiltin="1"/>
    <cellStyle name="Énfasis6" xfId="23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rmal 2" xfId="24" xr:uid="{D3BA8014-5331-4E06-AE69-7093857ED947}"/>
    <cellStyle name="Notas 2" xfId="25" xr:uid="{947056E3-AE82-465D-99F4-F33611817744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71</xdr:row>
      <xdr:rowOff>95250</xdr:rowOff>
    </xdr:from>
    <xdr:to>
      <xdr:col>8</xdr:col>
      <xdr:colOff>228600</xdr:colOff>
      <xdr:row>77</xdr:row>
      <xdr:rowOff>152400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658F5B3-3DC1-45CB-A448-44453A7FFD2D}"/>
            </a:ext>
          </a:extLst>
        </xdr:cNvPr>
        <xdr:cNvSpPr/>
      </xdr:nvSpPr>
      <xdr:spPr>
        <a:xfrm>
          <a:off x="11096625" y="14430375"/>
          <a:ext cx="276225" cy="1266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15</xdr:col>
      <xdr:colOff>723900</xdr:colOff>
      <xdr:row>68</xdr:row>
      <xdr:rowOff>57150</xdr:rowOff>
    </xdr:from>
    <xdr:to>
      <xdr:col>21</xdr:col>
      <xdr:colOff>695959</xdr:colOff>
      <xdr:row>93</xdr:row>
      <xdr:rowOff>191225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3B518-A147-4998-BE87-D7660F42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4100" y="13773150"/>
          <a:ext cx="4544059" cy="5191850"/>
        </a:xfrm>
        <a:prstGeom prst="rect">
          <a:avLst/>
        </a:prstGeom>
      </xdr:spPr>
    </xdr:pic>
    <xdr:clientData/>
  </xdr:twoCellAnchor>
  <xdr:twoCellAnchor>
    <xdr:from>
      <xdr:col>7</xdr:col>
      <xdr:colOff>666750</xdr:colOff>
      <xdr:row>79</xdr:row>
      <xdr:rowOff>180975</xdr:rowOff>
    </xdr:from>
    <xdr:to>
      <xdr:col>8</xdr:col>
      <xdr:colOff>180975</xdr:colOff>
      <xdr:row>86</xdr:row>
      <xdr:rowOff>28575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D4A86312-54C0-404D-A472-23E4B3FE7470}"/>
            </a:ext>
          </a:extLst>
        </xdr:cNvPr>
        <xdr:cNvSpPr/>
      </xdr:nvSpPr>
      <xdr:spPr>
        <a:xfrm>
          <a:off x="11134725" y="16135350"/>
          <a:ext cx="276225" cy="1266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21A9-AF19-488F-BA2D-2239F1F1614D}">
  <dimension ref="A1:F209"/>
  <sheetViews>
    <sheetView topLeftCell="A139" workbookViewId="0">
      <selection activeCell="A147" sqref="A147"/>
    </sheetView>
  </sheetViews>
  <sheetFormatPr baseColWidth="10" defaultColWidth="10.85546875" defaultRowHeight="15.75"/>
  <cols>
    <col min="1" max="1" width="30" style="1" customWidth="1"/>
    <col min="2" max="2" width="51.5703125" style="2" bestFit="1" customWidth="1"/>
    <col min="3" max="3" width="30" style="3" customWidth="1"/>
    <col min="4" max="4" width="30" style="4" customWidth="1"/>
    <col min="5" max="6" width="30" style="1" customWidth="1"/>
    <col min="7" max="7" width="14.42578125" style="6" customWidth="1"/>
    <col min="8" max="256" width="10.85546875" style="6"/>
    <col min="257" max="257" width="30" style="6" customWidth="1"/>
    <col min="258" max="258" width="32.85546875" style="6" bestFit="1" customWidth="1"/>
    <col min="259" max="262" width="30" style="6" customWidth="1"/>
    <col min="263" max="263" width="14.42578125" style="6" customWidth="1"/>
    <col min="264" max="512" width="10.85546875" style="6"/>
    <col min="513" max="513" width="30" style="6" customWidth="1"/>
    <col min="514" max="514" width="32.85546875" style="6" bestFit="1" customWidth="1"/>
    <col min="515" max="518" width="30" style="6" customWidth="1"/>
    <col min="519" max="519" width="14.42578125" style="6" customWidth="1"/>
    <col min="520" max="768" width="10.85546875" style="6"/>
    <col min="769" max="769" width="30" style="6" customWidth="1"/>
    <col min="770" max="770" width="32.85546875" style="6" bestFit="1" customWidth="1"/>
    <col min="771" max="774" width="30" style="6" customWidth="1"/>
    <col min="775" max="775" width="14.42578125" style="6" customWidth="1"/>
    <col min="776" max="1024" width="10.85546875" style="6"/>
    <col min="1025" max="1025" width="30" style="6" customWidth="1"/>
    <col min="1026" max="1026" width="32.85546875" style="6" bestFit="1" customWidth="1"/>
    <col min="1027" max="1030" width="30" style="6" customWidth="1"/>
    <col min="1031" max="1031" width="14.42578125" style="6" customWidth="1"/>
    <col min="1032" max="1280" width="10.85546875" style="6"/>
    <col min="1281" max="1281" width="30" style="6" customWidth="1"/>
    <col min="1282" max="1282" width="32.85546875" style="6" bestFit="1" customWidth="1"/>
    <col min="1283" max="1286" width="30" style="6" customWidth="1"/>
    <col min="1287" max="1287" width="14.42578125" style="6" customWidth="1"/>
    <col min="1288" max="1536" width="10.85546875" style="6"/>
    <col min="1537" max="1537" width="30" style="6" customWidth="1"/>
    <col min="1538" max="1538" width="32.85546875" style="6" bestFit="1" customWidth="1"/>
    <col min="1539" max="1542" width="30" style="6" customWidth="1"/>
    <col min="1543" max="1543" width="14.42578125" style="6" customWidth="1"/>
    <col min="1544" max="1792" width="10.85546875" style="6"/>
    <col min="1793" max="1793" width="30" style="6" customWidth="1"/>
    <col min="1794" max="1794" width="32.85546875" style="6" bestFit="1" customWidth="1"/>
    <col min="1795" max="1798" width="30" style="6" customWidth="1"/>
    <col min="1799" max="1799" width="14.42578125" style="6" customWidth="1"/>
    <col min="1800" max="2048" width="10.85546875" style="6"/>
    <col min="2049" max="2049" width="30" style="6" customWidth="1"/>
    <col min="2050" max="2050" width="32.85546875" style="6" bestFit="1" customWidth="1"/>
    <col min="2051" max="2054" width="30" style="6" customWidth="1"/>
    <col min="2055" max="2055" width="14.42578125" style="6" customWidth="1"/>
    <col min="2056" max="2304" width="10.85546875" style="6"/>
    <col min="2305" max="2305" width="30" style="6" customWidth="1"/>
    <col min="2306" max="2306" width="32.85546875" style="6" bestFit="1" customWidth="1"/>
    <col min="2307" max="2310" width="30" style="6" customWidth="1"/>
    <col min="2311" max="2311" width="14.42578125" style="6" customWidth="1"/>
    <col min="2312" max="2560" width="10.85546875" style="6"/>
    <col min="2561" max="2561" width="30" style="6" customWidth="1"/>
    <col min="2562" max="2562" width="32.85546875" style="6" bestFit="1" customWidth="1"/>
    <col min="2563" max="2566" width="30" style="6" customWidth="1"/>
    <col min="2567" max="2567" width="14.42578125" style="6" customWidth="1"/>
    <col min="2568" max="2816" width="10.85546875" style="6"/>
    <col min="2817" max="2817" width="30" style="6" customWidth="1"/>
    <col min="2818" max="2818" width="32.85546875" style="6" bestFit="1" customWidth="1"/>
    <col min="2819" max="2822" width="30" style="6" customWidth="1"/>
    <col min="2823" max="2823" width="14.42578125" style="6" customWidth="1"/>
    <col min="2824" max="3072" width="10.85546875" style="6"/>
    <col min="3073" max="3073" width="30" style="6" customWidth="1"/>
    <col min="3074" max="3074" width="32.85546875" style="6" bestFit="1" customWidth="1"/>
    <col min="3075" max="3078" width="30" style="6" customWidth="1"/>
    <col min="3079" max="3079" width="14.42578125" style="6" customWidth="1"/>
    <col min="3080" max="3328" width="10.85546875" style="6"/>
    <col min="3329" max="3329" width="30" style="6" customWidth="1"/>
    <col min="3330" max="3330" width="32.85546875" style="6" bestFit="1" customWidth="1"/>
    <col min="3331" max="3334" width="30" style="6" customWidth="1"/>
    <col min="3335" max="3335" width="14.42578125" style="6" customWidth="1"/>
    <col min="3336" max="3584" width="10.85546875" style="6"/>
    <col min="3585" max="3585" width="30" style="6" customWidth="1"/>
    <col min="3586" max="3586" width="32.85546875" style="6" bestFit="1" customWidth="1"/>
    <col min="3587" max="3590" width="30" style="6" customWidth="1"/>
    <col min="3591" max="3591" width="14.42578125" style="6" customWidth="1"/>
    <col min="3592" max="3840" width="10.85546875" style="6"/>
    <col min="3841" max="3841" width="30" style="6" customWidth="1"/>
    <col min="3842" max="3842" width="32.85546875" style="6" bestFit="1" customWidth="1"/>
    <col min="3843" max="3846" width="30" style="6" customWidth="1"/>
    <col min="3847" max="3847" width="14.42578125" style="6" customWidth="1"/>
    <col min="3848" max="4096" width="10.85546875" style="6"/>
    <col min="4097" max="4097" width="30" style="6" customWidth="1"/>
    <col min="4098" max="4098" width="32.85546875" style="6" bestFit="1" customWidth="1"/>
    <col min="4099" max="4102" width="30" style="6" customWidth="1"/>
    <col min="4103" max="4103" width="14.42578125" style="6" customWidth="1"/>
    <col min="4104" max="4352" width="10.85546875" style="6"/>
    <col min="4353" max="4353" width="30" style="6" customWidth="1"/>
    <col min="4354" max="4354" width="32.85546875" style="6" bestFit="1" customWidth="1"/>
    <col min="4355" max="4358" width="30" style="6" customWidth="1"/>
    <col min="4359" max="4359" width="14.42578125" style="6" customWidth="1"/>
    <col min="4360" max="4608" width="10.85546875" style="6"/>
    <col min="4609" max="4609" width="30" style="6" customWidth="1"/>
    <col min="4610" max="4610" width="32.85546875" style="6" bestFit="1" customWidth="1"/>
    <col min="4611" max="4614" width="30" style="6" customWidth="1"/>
    <col min="4615" max="4615" width="14.42578125" style="6" customWidth="1"/>
    <col min="4616" max="4864" width="10.85546875" style="6"/>
    <col min="4865" max="4865" width="30" style="6" customWidth="1"/>
    <col min="4866" max="4866" width="32.85546875" style="6" bestFit="1" customWidth="1"/>
    <col min="4867" max="4870" width="30" style="6" customWidth="1"/>
    <col min="4871" max="4871" width="14.42578125" style="6" customWidth="1"/>
    <col min="4872" max="5120" width="10.85546875" style="6"/>
    <col min="5121" max="5121" width="30" style="6" customWidth="1"/>
    <col min="5122" max="5122" width="32.85546875" style="6" bestFit="1" customWidth="1"/>
    <col min="5123" max="5126" width="30" style="6" customWidth="1"/>
    <col min="5127" max="5127" width="14.42578125" style="6" customWidth="1"/>
    <col min="5128" max="5376" width="10.85546875" style="6"/>
    <col min="5377" max="5377" width="30" style="6" customWidth="1"/>
    <col min="5378" max="5378" width="32.85546875" style="6" bestFit="1" customWidth="1"/>
    <col min="5379" max="5382" width="30" style="6" customWidth="1"/>
    <col min="5383" max="5383" width="14.42578125" style="6" customWidth="1"/>
    <col min="5384" max="5632" width="10.85546875" style="6"/>
    <col min="5633" max="5633" width="30" style="6" customWidth="1"/>
    <col min="5634" max="5634" width="32.85546875" style="6" bestFit="1" customWidth="1"/>
    <col min="5635" max="5638" width="30" style="6" customWidth="1"/>
    <col min="5639" max="5639" width="14.42578125" style="6" customWidth="1"/>
    <col min="5640" max="5888" width="10.85546875" style="6"/>
    <col min="5889" max="5889" width="30" style="6" customWidth="1"/>
    <col min="5890" max="5890" width="32.85546875" style="6" bestFit="1" customWidth="1"/>
    <col min="5891" max="5894" width="30" style="6" customWidth="1"/>
    <col min="5895" max="5895" width="14.42578125" style="6" customWidth="1"/>
    <col min="5896" max="6144" width="10.85546875" style="6"/>
    <col min="6145" max="6145" width="30" style="6" customWidth="1"/>
    <col min="6146" max="6146" width="32.85546875" style="6" bestFit="1" customWidth="1"/>
    <col min="6147" max="6150" width="30" style="6" customWidth="1"/>
    <col min="6151" max="6151" width="14.42578125" style="6" customWidth="1"/>
    <col min="6152" max="6400" width="10.85546875" style="6"/>
    <col min="6401" max="6401" width="30" style="6" customWidth="1"/>
    <col min="6402" max="6402" width="32.85546875" style="6" bestFit="1" customWidth="1"/>
    <col min="6403" max="6406" width="30" style="6" customWidth="1"/>
    <col min="6407" max="6407" width="14.42578125" style="6" customWidth="1"/>
    <col min="6408" max="6656" width="10.85546875" style="6"/>
    <col min="6657" max="6657" width="30" style="6" customWidth="1"/>
    <col min="6658" max="6658" width="32.85546875" style="6" bestFit="1" customWidth="1"/>
    <col min="6659" max="6662" width="30" style="6" customWidth="1"/>
    <col min="6663" max="6663" width="14.42578125" style="6" customWidth="1"/>
    <col min="6664" max="6912" width="10.85546875" style="6"/>
    <col min="6913" max="6913" width="30" style="6" customWidth="1"/>
    <col min="6914" max="6914" width="32.85546875" style="6" bestFit="1" customWidth="1"/>
    <col min="6915" max="6918" width="30" style="6" customWidth="1"/>
    <col min="6919" max="6919" width="14.42578125" style="6" customWidth="1"/>
    <col min="6920" max="7168" width="10.85546875" style="6"/>
    <col min="7169" max="7169" width="30" style="6" customWidth="1"/>
    <col min="7170" max="7170" width="32.85546875" style="6" bestFit="1" customWidth="1"/>
    <col min="7171" max="7174" width="30" style="6" customWidth="1"/>
    <col min="7175" max="7175" width="14.42578125" style="6" customWidth="1"/>
    <col min="7176" max="7424" width="10.85546875" style="6"/>
    <col min="7425" max="7425" width="30" style="6" customWidth="1"/>
    <col min="7426" max="7426" width="32.85546875" style="6" bestFit="1" customWidth="1"/>
    <col min="7427" max="7430" width="30" style="6" customWidth="1"/>
    <col min="7431" max="7431" width="14.42578125" style="6" customWidth="1"/>
    <col min="7432" max="7680" width="10.85546875" style="6"/>
    <col min="7681" max="7681" width="30" style="6" customWidth="1"/>
    <col min="7682" max="7682" width="32.85546875" style="6" bestFit="1" customWidth="1"/>
    <col min="7683" max="7686" width="30" style="6" customWidth="1"/>
    <col min="7687" max="7687" width="14.42578125" style="6" customWidth="1"/>
    <col min="7688" max="7936" width="10.85546875" style="6"/>
    <col min="7937" max="7937" width="30" style="6" customWidth="1"/>
    <col min="7938" max="7938" width="32.85546875" style="6" bestFit="1" customWidth="1"/>
    <col min="7939" max="7942" width="30" style="6" customWidth="1"/>
    <col min="7943" max="7943" width="14.42578125" style="6" customWidth="1"/>
    <col min="7944" max="8192" width="10.85546875" style="6"/>
    <col min="8193" max="8193" width="30" style="6" customWidth="1"/>
    <col min="8194" max="8194" width="32.85546875" style="6" bestFit="1" customWidth="1"/>
    <col min="8195" max="8198" width="30" style="6" customWidth="1"/>
    <col min="8199" max="8199" width="14.42578125" style="6" customWidth="1"/>
    <col min="8200" max="8448" width="10.85546875" style="6"/>
    <col min="8449" max="8449" width="30" style="6" customWidth="1"/>
    <col min="8450" max="8450" width="32.85546875" style="6" bestFit="1" customWidth="1"/>
    <col min="8451" max="8454" width="30" style="6" customWidth="1"/>
    <col min="8455" max="8455" width="14.42578125" style="6" customWidth="1"/>
    <col min="8456" max="8704" width="10.85546875" style="6"/>
    <col min="8705" max="8705" width="30" style="6" customWidth="1"/>
    <col min="8706" max="8706" width="32.85546875" style="6" bestFit="1" customWidth="1"/>
    <col min="8707" max="8710" width="30" style="6" customWidth="1"/>
    <col min="8711" max="8711" width="14.42578125" style="6" customWidth="1"/>
    <col min="8712" max="8960" width="10.85546875" style="6"/>
    <col min="8961" max="8961" width="30" style="6" customWidth="1"/>
    <col min="8962" max="8962" width="32.85546875" style="6" bestFit="1" customWidth="1"/>
    <col min="8963" max="8966" width="30" style="6" customWidth="1"/>
    <col min="8967" max="8967" width="14.42578125" style="6" customWidth="1"/>
    <col min="8968" max="9216" width="10.85546875" style="6"/>
    <col min="9217" max="9217" width="30" style="6" customWidth="1"/>
    <col min="9218" max="9218" width="32.85546875" style="6" bestFit="1" customWidth="1"/>
    <col min="9219" max="9222" width="30" style="6" customWidth="1"/>
    <col min="9223" max="9223" width="14.42578125" style="6" customWidth="1"/>
    <col min="9224" max="9472" width="10.85546875" style="6"/>
    <col min="9473" max="9473" width="30" style="6" customWidth="1"/>
    <col min="9474" max="9474" width="32.85546875" style="6" bestFit="1" customWidth="1"/>
    <col min="9475" max="9478" width="30" style="6" customWidth="1"/>
    <col min="9479" max="9479" width="14.42578125" style="6" customWidth="1"/>
    <col min="9480" max="9728" width="10.85546875" style="6"/>
    <col min="9729" max="9729" width="30" style="6" customWidth="1"/>
    <col min="9730" max="9730" width="32.85546875" style="6" bestFit="1" customWidth="1"/>
    <col min="9731" max="9734" width="30" style="6" customWidth="1"/>
    <col min="9735" max="9735" width="14.42578125" style="6" customWidth="1"/>
    <col min="9736" max="9984" width="10.85546875" style="6"/>
    <col min="9985" max="9985" width="30" style="6" customWidth="1"/>
    <col min="9986" max="9986" width="32.85546875" style="6" bestFit="1" customWidth="1"/>
    <col min="9987" max="9990" width="30" style="6" customWidth="1"/>
    <col min="9991" max="9991" width="14.42578125" style="6" customWidth="1"/>
    <col min="9992" max="10240" width="10.85546875" style="6"/>
    <col min="10241" max="10241" width="30" style="6" customWidth="1"/>
    <col min="10242" max="10242" width="32.85546875" style="6" bestFit="1" customWidth="1"/>
    <col min="10243" max="10246" width="30" style="6" customWidth="1"/>
    <col min="10247" max="10247" width="14.42578125" style="6" customWidth="1"/>
    <col min="10248" max="10496" width="10.85546875" style="6"/>
    <col min="10497" max="10497" width="30" style="6" customWidth="1"/>
    <col min="10498" max="10498" width="32.85546875" style="6" bestFit="1" customWidth="1"/>
    <col min="10499" max="10502" width="30" style="6" customWidth="1"/>
    <col min="10503" max="10503" width="14.42578125" style="6" customWidth="1"/>
    <col min="10504" max="10752" width="10.85546875" style="6"/>
    <col min="10753" max="10753" width="30" style="6" customWidth="1"/>
    <col min="10754" max="10754" width="32.85546875" style="6" bestFit="1" customWidth="1"/>
    <col min="10755" max="10758" width="30" style="6" customWidth="1"/>
    <col min="10759" max="10759" width="14.42578125" style="6" customWidth="1"/>
    <col min="10760" max="11008" width="10.85546875" style="6"/>
    <col min="11009" max="11009" width="30" style="6" customWidth="1"/>
    <col min="11010" max="11010" width="32.85546875" style="6" bestFit="1" customWidth="1"/>
    <col min="11011" max="11014" width="30" style="6" customWidth="1"/>
    <col min="11015" max="11015" width="14.42578125" style="6" customWidth="1"/>
    <col min="11016" max="11264" width="10.85546875" style="6"/>
    <col min="11265" max="11265" width="30" style="6" customWidth="1"/>
    <col min="11266" max="11266" width="32.85546875" style="6" bestFit="1" customWidth="1"/>
    <col min="11267" max="11270" width="30" style="6" customWidth="1"/>
    <col min="11271" max="11271" width="14.42578125" style="6" customWidth="1"/>
    <col min="11272" max="11520" width="10.85546875" style="6"/>
    <col min="11521" max="11521" width="30" style="6" customWidth="1"/>
    <col min="11522" max="11522" width="32.85546875" style="6" bestFit="1" customWidth="1"/>
    <col min="11523" max="11526" width="30" style="6" customWidth="1"/>
    <col min="11527" max="11527" width="14.42578125" style="6" customWidth="1"/>
    <col min="11528" max="11776" width="10.85546875" style="6"/>
    <col min="11777" max="11777" width="30" style="6" customWidth="1"/>
    <col min="11778" max="11778" width="32.85546875" style="6" bestFit="1" customWidth="1"/>
    <col min="11779" max="11782" width="30" style="6" customWidth="1"/>
    <col min="11783" max="11783" width="14.42578125" style="6" customWidth="1"/>
    <col min="11784" max="12032" width="10.85546875" style="6"/>
    <col min="12033" max="12033" width="30" style="6" customWidth="1"/>
    <col min="12034" max="12034" width="32.85546875" style="6" bestFit="1" customWidth="1"/>
    <col min="12035" max="12038" width="30" style="6" customWidth="1"/>
    <col min="12039" max="12039" width="14.42578125" style="6" customWidth="1"/>
    <col min="12040" max="12288" width="10.85546875" style="6"/>
    <col min="12289" max="12289" width="30" style="6" customWidth="1"/>
    <col min="12290" max="12290" width="32.85546875" style="6" bestFit="1" customWidth="1"/>
    <col min="12291" max="12294" width="30" style="6" customWidth="1"/>
    <col min="12295" max="12295" width="14.42578125" style="6" customWidth="1"/>
    <col min="12296" max="12544" width="10.85546875" style="6"/>
    <col min="12545" max="12545" width="30" style="6" customWidth="1"/>
    <col min="12546" max="12546" width="32.85546875" style="6" bestFit="1" customWidth="1"/>
    <col min="12547" max="12550" width="30" style="6" customWidth="1"/>
    <col min="12551" max="12551" width="14.42578125" style="6" customWidth="1"/>
    <col min="12552" max="12800" width="10.85546875" style="6"/>
    <col min="12801" max="12801" width="30" style="6" customWidth="1"/>
    <col min="12802" max="12802" width="32.85546875" style="6" bestFit="1" customWidth="1"/>
    <col min="12803" max="12806" width="30" style="6" customWidth="1"/>
    <col min="12807" max="12807" width="14.42578125" style="6" customWidth="1"/>
    <col min="12808" max="13056" width="10.85546875" style="6"/>
    <col min="13057" max="13057" width="30" style="6" customWidth="1"/>
    <col min="13058" max="13058" width="32.85546875" style="6" bestFit="1" customWidth="1"/>
    <col min="13059" max="13062" width="30" style="6" customWidth="1"/>
    <col min="13063" max="13063" width="14.42578125" style="6" customWidth="1"/>
    <col min="13064" max="13312" width="10.85546875" style="6"/>
    <col min="13313" max="13313" width="30" style="6" customWidth="1"/>
    <col min="13314" max="13314" width="32.85546875" style="6" bestFit="1" customWidth="1"/>
    <col min="13315" max="13318" width="30" style="6" customWidth="1"/>
    <col min="13319" max="13319" width="14.42578125" style="6" customWidth="1"/>
    <col min="13320" max="13568" width="10.85546875" style="6"/>
    <col min="13569" max="13569" width="30" style="6" customWidth="1"/>
    <col min="13570" max="13570" width="32.85546875" style="6" bestFit="1" customWidth="1"/>
    <col min="13571" max="13574" width="30" style="6" customWidth="1"/>
    <col min="13575" max="13575" width="14.42578125" style="6" customWidth="1"/>
    <col min="13576" max="13824" width="10.85546875" style="6"/>
    <col min="13825" max="13825" width="30" style="6" customWidth="1"/>
    <col min="13826" max="13826" width="32.85546875" style="6" bestFit="1" customWidth="1"/>
    <col min="13827" max="13830" width="30" style="6" customWidth="1"/>
    <col min="13831" max="13831" width="14.42578125" style="6" customWidth="1"/>
    <col min="13832" max="14080" width="10.85546875" style="6"/>
    <col min="14081" max="14081" width="30" style="6" customWidth="1"/>
    <col min="14082" max="14082" width="32.85546875" style="6" bestFit="1" customWidth="1"/>
    <col min="14083" max="14086" width="30" style="6" customWidth="1"/>
    <col min="14087" max="14087" width="14.42578125" style="6" customWidth="1"/>
    <col min="14088" max="14336" width="10.85546875" style="6"/>
    <col min="14337" max="14337" width="30" style="6" customWidth="1"/>
    <col min="14338" max="14338" width="32.85546875" style="6" bestFit="1" customWidth="1"/>
    <col min="14339" max="14342" width="30" style="6" customWidth="1"/>
    <col min="14343" max="14343" width="14.42578125" style="6" customWidth="1"/>
    <col min="14344" max="14592" width="10.85546875" style="6"/>
    <col min="14593" max="14593" width="30" style="6" customWidth="1"/>
    <col min="14594" max="14594" width="32.85546875" style="6" bestFit="1" customWidth="1"/>
    <col min="14595" max="14598" width="30" style="6" customWidth="1"/>
    <col min="14599" max="14599" width="14.42578125" style="6" customWidth="1"/>
    <col min="14600" max="14848" width="10.85546875" style="6"/>
    <col min="14849" max="14849" width="30" style="6" customWidth="1"/>
    <col min="14850" max="14850" width="32.85546875" style="6" bestFit="1" customWidth="1"/>
    <col min="14851" max="14854" width="30" style="6" customWidth="1"/>
    <col min="14855" max="14855" width="14.42578125" style="6" customWidth="1"/>
    <col min="14856" max="15104" width="10.85546875" style="6"/>
    <col min="15105" max="15105" width="30" style="6" customWidth="1"/>
    <col min="15106" max="15106" width="32.85546875" style="6" bestFit="1" customWidth="1"/>
    <col min="15107" max="15110" width="30" style="6" customWidth="1"/>
    <col min="15111" max="15111" width="14.42578125" style="6" customWidth="1"/>
    <col min="15112" max="15360" width="10.85546875" style="6"/>
    <col min="15361" max="15361" width="30" style="6" customWidth="1"/>
    <col min="15362" max="15362" width="32.85546875" style="6" bestFit="1" customWidth="1"/>
    <col min="15363" max="15366" width="30" style="6" customWidth="1"/>
    <col min="15367" max="15367" width="14.42578125" style="6" customWidth="1"/>
    <col min="15368" max="15616" width="10.85546875" style="6"/>
    <col min="15617" max="15617" width="30" style="6" customWidth="1"/>
    <col min="15618" max="15618" width="32.85546875" style="6" bestFit="1" customWidth="1"/>
    <col min="15619" max="15622" width="30" style="6" customWidth="1"/>
    <col min="15623" max="15623" width="14.42578125" style="6" customWidth="1"/>
    <col min="15624" max="15872" width="10.85546875" style="6"/>
    <col min="15873" max="15873" width="30" style="6" customWidth="1"/>
    <col min="15874" max="15874" width="32.85546875" style="6" bestFit="1" customWidth="1"/>
    <col min="15875" max="15878" width="30" style="6" customWidth="1"/>
    <col min="15879" max="15879" width="14.42578125" style="6" customWidth="1"/>
    <col min="15880" max="16128" width="10.85546875" style="6"/>
    <col min="16129" max="16129" width="30" style="6" customWidth="1"/>
    <col min="16130" max="16130" width="32.85546875" style="6" bestFit="1" customWidth="1"/>
    <col min="16131" max="16134" width="30" style="6" customWidth="1"/>
    <col min="16135" max="16135" width="14.42578125" style="6" customWidth="1"/>
    <col min="16136" max="16384" width="10.85546875" style="6"/>
  </cols>
  <sheetData>
    <row r="1" spans="1:5">
      <c r="C1" s="29" t="s">
        <v>507</v>
      </c>
      <c r="D1" s="29" t="s">
        <v>508</v>
      </c>
    </row>
    <row r="2" spans="1:5">
      <c r="A2" s="1">
        <v>1000000</v>
      </c>
      <c r="B2" s="2" t="s">
        <v>0</v>
      </c>
      <c r="C2" s="21"/>
      <c r="D2" s="21"/>
    </row>
    <row r="3" spans="1:5">
      <c r="A3" s="1">
        <v>1100000</v>
      </c>
      <c r="B3" s="3" t="s">
        <v>1</v>
      </c>
      <c r="C3" s="22"/>
      <c r="D3" s="22"/>
    </row>
    <row r="4" spans="1:5">
      <c r="A4" s="1">
        <v>1110000</v>
      </c>
      <c r="B4" s="4" t="s">
        <v>2</v>
      </c>
      <c r="C4" s="22"/>
      <c r="D4" s="22"/>
    </row>
    <row r="5" spans="1:5">
      <c r="A5" s="1">
        <v>1110100</v>
      </c>
      <c r="B5" s="5" t="s">
        <v>3</v>
      </c>
      <c r="C5" s="22"/>
      <c r="D5" s="22"/>
      <c r="E5" s="5"/>
    </row>
    <row r="6" spans="1:5">
      <c r="A6" s="1">
        <v>1110101</v>
      </c>
      <c r="B6" s="1" t="s">
        <v>4</v>
      </c>
      <c r="C6" s="22" t="s">
        <v>509</v>
      </c>
      <c r="D6" s="22" t="s">
        <v>510</v>
      </c>
    </row>
    <row r="7" spans="1:5">
      <c r="A7" s="1">
        <v>1110102</v>
      </c>
      <c r="B7" s="1" t="s">
        <v>5</v>
      </c>
      <c r="C7" s="22" t="s">
        <v>509</v>
      </c>
      <c r="D7" s="22" t="s">
        <v>510</v>
      </c>
    </row>
    <row r="8" spans="1:5">
      <c r="A8" s="1">
        <v>1110103</v>
      </c>
      <c r="B8" s="1" t="s">
        <v>6</v>
      </c>
      <c r="C8" s="22" t="s">
        <v>509</v>
      </c>
      <c r="D8" s="22" t="s">
        <v>510</v>
      </c>
    </row>
    <row r="9" spans="1:5">
      <c r="A9" s="1">
        <v>1110104</v>
      </c>
      <c r="B9" s="1" t="s">
        <v>7</v>
      </c>
      <c r="C9" s="22" t="s">
        <v>509</v>
      </c>
      <c r="D9" s="22" t="s">
        <v>510</v>
      </c>
    </row>
    <row r="10" spans="1:5">
      <c r="A10" s="1">
        <v>1110200</v>
      </c>
      <c r="B10" s="5" t="s">
        <v>8</v>
      </c>
      <c r="C10" s="22"/>
      <c r="D10" s="22"/>
      <c r="E10" s="5"/>
    </row>
    <row r="11" spans="1:5">
      <c r="A11" s="1">
        <v>1110201</v>
      </c>
      <c r="B11" s="1" t="s">
        <v>9</v>
      </c>
      <c r="C11" s="22" t="s">
        <v>509</v>
      </c>
      <c r="D11" s="22" t="s">
        <v>510</v>
      </c>
    </row>
    <row r="12" spans="1:5">
      <c r="A12" s="1">
        <v>1110202</v>
      </c>
      <c r="B12" s="1" t="s">
        <v>10</v>
      </c>
      <c r="C12" s="22" t="s">
        <v>509</v>
      </c>
      <c r="D12" s="22" t="s">
        <v>510</v>
      </c>
    </row>
    <row r="13" spans="1:5">
      <c r="A13" s="1">
        <v>1130000</v>
      </c>
      <c r="B13" s="4" t="s">
        <v>11</v>
      </c>
      <c r="C13" s="22"/>
      <c r="D13" s="22"/>
    </row>
    <row r="14" spans="1:5">
      <c r="A14" s="1">
        <v>1130100</v>
      </c>
      <c r="B14" s="1" t="s">
        <v>12</v>
      </c>
      <c r="C14" s="22" t="s">
        <v>509</v>
      </c>
      <c r="D14" s="22" t="s">
        <v>510</v>
      </c>
    </row>
    <row r="15" spans="1:5" s="1" customFormat="1" ht="15">
      <c r="A15" s="1">
        <v>1130101</v>
      </c>
      <c r="B15" s="1" t="s">
        <v>13</v>
      </c>
      <c r="C15" s="22" t="s">
        <v>509</v>
      </c>
      <c r="D15" s="22" t="s">
        <v>510</v>
      </c>
    </row>
    <row r="16" spans="1:5" s="1" customFormat="1" ht="15">
      <c r="A16" s="1">
        <v>113010101</v>
      </c>
      <c r="B16" s="1" t="s">
        <v>330</v>
      </c>
      <c r="C16" s="22" t="s">
        <v>509</v>
      </c>
      <c r="D16" s="22" t="s">
        <v>510</v>
      </c>
    </row>
    <row r="17" spans="1:4" s="1" customFormat="1" ht="15">
      <c r="A17" s="1">
        <v>113010102</v>
      </c>
      <c r="B17" s="1" t="s">
        <v>336</v>
      </c>
      <c r="C17" s="22" t="s">
        <v>509</v>
      </c>
      <c r="D17" s="22" t="s">
        <v>510</v>
      </c>
    </row>
    <row r="18" spans="1:4" s="1" customFormat="1" ht="15">
      <c r="A18" s="1">
        <v>113010103</v>
      </c>
      <c r="B18" s="1" t="s">
        <v>338</v>
      </c>
      <c r="C18" s="22" t="s">
        <v>509</v>
      </c>
      <c r="D18" s="22" t="s">
        <v>510</v>
      </c>
    </row>
    <row r="19" spans="1:4" s="1" customFormat="1" ht="15">
      <c r="A19" s="1">
        <v>113010104</v>
      </c>
      <c r="B19" s="1" t="s">
        <v>342</v>
      </c>
      <c r="C19" s="22" t="s">
        <v>509</v>
      </c>
      <c r="D19" s="22" t="s">
        <v>510</v>
      </c>
    </row>
    <row r="20" spans="1:4" s="1" customFormat="1" ht="15">
      <c r="A20" s="1">
        <v>113010105</v>
      </c>
      <c r="B20" s="1" t="s">
        <v>360</v>
      </c>
      <c r="C20" s="22" t="s">
        <v>509</v>
      </c>
      <c r="D20" s="22" t="s">
        <v>510</v>
      </c>
    </row>
    <row r="21" spans="1:4" s="1" customFormat="1" ht="15">
      <c r="A21" s="1">
        <v>113010106</v>
      </c>
      <c r="B21" s="1" t="s">
        <v>392</v>
      </c>
      <c r="C21" s="22" t="s">
        <v>509</v>
      </c>
      <c r="D21" s="22" t="s">
        <v>510</v>
      </c>
    </row>
    <row r="22" spans="1:4" s="1" customFormat="1" ht="15">
      <c r="A22" s="1">
        <v>113010107</v>
      </c>
      <c r="B22" s="1" t="s">
        <v>446</v>
      </c>
      <c r="C22" s="22" t="s">
        <v>509</v>
      </c>
      <c r="D22" s="22" t="s">
        <v>510</v>
      </c>
    </row>
    <row r="23" spans="1:4" s="1" customFormat="1" ht="15">
      <c r="A23" s="1">
        <v>113010108</v>
      </c>
      <c r="B23" s="1" t="s">
        <v>457</v>
      </c>
      <c r="C23" s="22" t="s">
        <v>509</v>
      </c>
      <c r="D23" s="22" t="s">
        <v>510</v>
      </c>
    </row>
    <row r="24" spans="1:4" s="1" customFormat="1" ht="15">
      <c r="A24" s="1">
        <v>113010109</v>
      </c>
      <c r="B24" s="1" t="s">
        <v>462</v>
      </c>
      <c r="C24" s="22" t="s">
        <v>509</v>
      </c>
      <c r="D24" s="22" t="s">
        <v>510</v>
      </c>
    </row>
    <row r="25" spans="1:4" s="1" customFormat="1" ht="15">
      <c r="A25" s="1">
        <v>113010110</v>
      </c>
      <c r="B25" s="1" t="s">
        <v>473</v>
      </c>
      <c r="C25" s="22" t="s">
        <v>509</v>
      </c>
      <c r="D25" s="22" t="s">
        <v>510</v>
      </c>
    </row>
    <row r="26" spans="1:4" s="1" customFormat="1" ht="15">
      <c r="A26" s="1">
        <v>113010111</v>
      </c>
      <c r="B26" s="1" t="s">
        <v>473</v>
      </c>
      <c r="C26" s="22" t="s">
        <v>509</v>
      </c>
      <c r="D26" s="22" t="s">
        <v>510</v>
      </c>
    </row>
    <row r="27" spans="1:4" s="1" customFormat="1" ht="15">
      <c r="A27" s="1">
        <v>113010112</v>
      </c>
      <c r="B27" s="1" t="s">
        <v>473</v>
      </c>
      <c r="C27" s="22" t="s">
        <v>509</v>
      </c>
      <c r="D27" s="22" t="s">
        <v>510</v>
      </c>
    </row>
    <row r="28" spans="1:4" s="1" customFormat="1" ht="15">
      <c r="A28" s="1">
        <v>113010113</v>
      </c>
      <c r="B28" s="1" t="s">
        <v>473</v>
      </c>
      <c r="C28" s="22" t="s">
        <v>509</v>
      </c>
      <c r="D28" s="22" t="s">
        <v>510</v>
      </c>
    </row>
    <row r="29" spans="1:4" s="1" customFormat="1" ht="15">
      <c r="A29" s="1">
        <v>1130102</v>
      </c>
      <c r="B29" s="1" t="s">
        <v>14</v>
      </c>
      <c r="C29" s="22" t="s">
        <v>509</v>
      </c>
      <c r="D29" s="22" t="s">
        <v>510</v>
      </c>
    </row>
    <row r="30" spans="1:4" s="1" customFormat="1" ht="15">
      <c r="A30" s="1">
        <v>1130103</v>
      </c>
      <c r="B30" s="1" t="s">
        <v>15</v>
      </c>
      <c r="C30" s="22" t="s">
        <v>509</v>
      </c>
      <c r="D30" s="22" t="s">
        <v>510</v>
      </c>
    </row>
    <row r="31" spans="1:4">
      <c r="A31" s="1">
        <v>1130110</v>
      </c>
      <c r="B31" s="1" t="s">
        <v>16</v>
      </c>
      <c r="C31" s="22" t="s">
        <v>510</v>
      </c>
      <c r="D31" s="22" t="s">
        <v>509</v>
      </c>
    </row>
    <row r="32" spans="1:4">
      <c r="A32" s="1">
        <v>1140000</v>
      </c>
      <c r="B32" s="4" t="s">
        <v>17</v>
      </c>
      <c r="C32" s="22"/>
      <c r="D32" s="22"/>
    </row>
    <row r="33" spans="1:5">
      <c r="A33" s="1">
        <v>1140100</v>
      </c>
      <c r="B33" s="5" t="s">
        <v>18</v>
      </c>
      <c r="C33" s="22"/>
      <c r="D33" s="22"/>
      <c r="E33" s="5"/>
    </row>
    <row r="34" spans="1:5">
      <c r="A34" s="1">
        <v>1140101</v>
      </c>
      <c r="B34" s="1" t="s">
        <v>19</v>
      </c>
      <c r="C34" s="22" t="s">
        <v>509</v>
      </c>
      <c r="D34" s="22" t="s">
        <v>510</v>
      </c>
    </row>
    <row r="35" spans="1:5">
      <c r="A35" s="1">
        <v>1140102</v>
      </c>
      <c r="B35" s="1" t="s">
        <v>127</v>
      </c>
      <c r="C35" s="22" t="s">
        <v>509</v>
      </c>
      <c r="D35" s="22" t="s">
        <v>510</v>
      </c>
    </row>
    <row r="36" spans="1:5">
      <c r="A36" s="1">
        <v>1140103</v>
      </c>
      <c r="B36" s="1" t="s">
        <v>20</v>
      </c>
      <c r="C36" s="22" t="s">
        <v>509</v>
      </c>
      <c r="D36" s="22" t="s">
        <v>510</v>
      </c>
    </row>
    <row r="37" spans="1:5">
      <c r="A37" s="1">
        <v>1140104</v>
      </c>
      <c r="B37" s="1" t="s">
        <v>21</v>
      </c>
      <c r="C37" s="22" t="s">
        <v>509</v>
      </c>
      <c r="D37" s="22" t="s">
        <v>510</v>
      </c>
    </row>
    <row r="38" spans="1:5">
      <c r="A38" s="1">
        <v>1140105</v>
      </c>
      <c r="B38" s="1" t="s">
        <v>22</v>
      </c>
      <c r="C38" s="22" t="s">
        <v>509</v>
      </c>
      <c r="D38" s="22" t="s">
        <v>510</v>
      </c>
    </row>
    <row r="39" spans="1:5">
      <c r="A39" s="1">
        <v>1140106</v>
      </c>
      <c r="B39" s="1" t="s">
        <v>23</v>
      </c>
      <c r="C39" s="22" t="s">
        <v>509</v>
      </c>
      <c r="D39" s="22" t="s">
        <v>510</v>
      </c>
    </row>
    <row r="40" spans="1:5">
      <c r="A40" s="1">
        <v>1140107</v>
      </c>
      <c r="B40" s="1" t="s">
        <v>506</v>
      </c>
      <c r="C40" s="22" t="s">
        <v>509</v>
      </c>
      <c r="D40" s="22" t="s">
        <v>510</v>
      </c>
    </row>
    <row r="41" spans="1:5">
      <c r="A41" s="1">
        <v>1140200</v>
      </c>
      <c r="B41" s="5" t="s">
        <v>24</v>
      </c>
      <c r="C41" s="22"/>
      <c r="D41" s="22"/>
      <c r="E41" s="5"/>
    </row>
    <row r="42" spans="1:5">
      <c r="A42" s="1">
        <v>1140201</v>
      </c>
      <c r="B42" s="1" t="s">
        <v>495</v>
      </c>
      <c r="C42" s="22" t="s">
        <v>509</v>
      </c>
      <c r="D42" s="22" t="s">
        <v>510</v>
      </c>
    </row>
    <row r="43" spans="1:5">
      <c r="A43" s="1">
        <v>1140205</v>
      </c>
      <c r="B43" s="1" t="s">
        <v>25</v>
      </c>
      <c r="C43" s="22" t="s">
        <v>509</v>
      </c>
      <c r="D43" s="22" t="s">
        <v>510</v>
      </c>
    </row>
    <row r="44" spans="1:5">
      <c r="A44" s="1">
        <v>1140206</v>
      </c>
      <c r="B44" s="1" t="s">
        <v>494</v>
      </c>
      <c r="C44" s="22" t="s">
        <v>509</v>
      </c>
      <c r="D44" s="22" t="s">
        <v>510</v>
      </c>
    </row>
    <row r="45" spans="1:5">
      <c r="A45" s="1">
        <v>1140207</v>
      </c>
      <c r="B45" s="1" t="s">
        <v>26</v>
      </c>
      <c r="C45" s="22" t="s">
        <v>509</v>
      </c>
      <c r="D45" s="22" t="s">
        <v>510</v>
      </c>
    </row>
    <row r="46" spans="1:5">
      <c r="A46" s="1">
        <v>1140208</v>
      </c>
      <c r="B46" s="1" t="s">
        <v>27</v>
      </c>
      <c r="C46" s="22" t="s">
        <v>509</v>
      </c>
      <c r="D46" s="22" t="s">
        <v>510</v>
      </c>
    </row>
    <row r="47" spans="1:5">
      <c r="A47" s="1">
        <v>11402081</v>
      </c>
      <c r="B47" s="1" t="s">
        <v>128</v>
      </c>
      <c r="C47" s="22" t="s">
        <v>509</v>
      </c>
      <c r="D47" s="22" t="s">
        <v>510</v>
      </c>
    </row>
    <row r="48" spans="1:5">
      <c r="A48" s="1">
        <v>11402082</v>
      </c>
      <c r="B48" s="1" t="s">
        <v>129</v>
      </c>
      <c r="C48" s="22" t="s">
        <v>509</v>
      </c>
      <c r="D48" s="22" t="s">
        <v>510</v>
      </c>
    </row>
    <row r="49" spans="1:5">
      <c r="A49" s="1">
        <v>11402083</v>
      </c>
      <c r="B49" s="1" t="s">
        <v>130</v>
      </c>
      <c r="C49" s="22" t="s">
        <v>509</v>
      </c>
      <c r="D49" s="22" t="s">
        <v>510</v>
      </c>
    </row>
    <row r="50" spans="1:5">
      <c r="A50" s="1">
        <v>1140210</v>
      </c>
      <c r="B50" s="1" t="s">
        <v>28</v>
      </c>
      <c r="C50" s="22" t="s">
        <v>509</v>
      </c>
      <c r="D50" s="22" t="s">
        <v>510</v>
      </c>
    </row>
    <row r="51" spans="1:5">
      <c r="A51" s="1">
        <v>1150000</v>
      </c>
      <c r="B51" s="4" t="s">
        <v>29</v>
      </c>
      <c r="C51" s="22"/>
      <c r="D51" s="22"/>
    </row>
    <row r="52" spans="1:5">
      <c r="A52" s="1">
        <v>1150001</v>
      </c>
      <c r="B52" s="1" t="s">
        <v>496</v>
      </c>
      <c r="C52" s="22" t="s">
        <v>509</v>
      </c>
      <c r="D52" s="22" t="s">
        <v>510</v>
      </c>
    </row>
    <row r="53" spans="1:5">
      <c r="A53" s="1">
        <v>1200000</v>
      </c>
      <c r="B53" s="3" t="s">
        <v>30</v>
      </c>
      <c r="C53" s="22"/>
      <c r="D53" s="22"/>
    </row>
    <row r="54" spans="1:5">
      <c r="A54" s="1">
        <v>1220000</v>
      </c>
      <c r="B54" s="4" t="s">
        <v>31</v>
      </c>
      <c r="C54" s="22"/>
      <c r="D54" s="22"/>
    </row>
    <row r="55" spans="1:5">
      <c r="A55" s="1">
        <v>1220100</v>
      </c>
      <c r="B55" s="5" t="s">
        <v>32</v>
      </c>
      <c r="C55" s="22"/>
      <c r="D55" s="22"/>
      <c r="E55" s="5"/>
    </row>
    <row r="56" spans="1:5">
      <c r="A56" s="1">
        <v>1220101</v>
      </c>
      <c r="B56" s="1" t="s">
        <v>33</v>
      </c>
      <c r="C56" s="22" t="s">
        <v>509</v>
      </c>
      <c r="D56" s="22" t="s">
        <v>510</v>
      </c>
    </row>
    <row r="57" spans="1:5">
      <c r="A57" s="1">
        <v>1220102</v>
      </c>
      <c r="B57" s="1" t="s">
        <v>34</v>
      </c>
      <c r="C57" s="22" t="s">
        <v>509</v>
      </c>
      <c r="D57" s="22" t="s">
        <v>510</v>
      </c>
    </row>
    <row r="58" spans="1:5">
      <c r="A58" s="1">
        <v>1220103</v>
      </c>
      <c r="B58" s="1" t="s">
        <v>35</v>
      </c>
      <c r="C58" s="22" t="s">
        <v>510</v>
      </c>
      <c r="D58" s="22" t="s">
        <v>509</v>
      </c>
    </row>
    <row r="59" spans="1:5">
      <c r="A59" s="1">
        <v>1220200</v>
      </c>
      <c r="B59" s="5" t="s">
        <v>36</v>
      </c>
      <c r="C59" s="22"/>
      <c r="D59" s="22"/>
      <c r="E59" s="5"/>
    </row>
    <row r="60" spans="1:5">
      <c r="A60" s="1">
        <v>1220201</v>
      </c>
      <c r="B60" s="1" t="s">
        <v>37</v>
      </c>
      <c r="C60" s="22" t="s">
        <v>509</v>
      </c>
      <c r="D60" s="22" t="s">
        <v>510</v>
      </c>
    </row>
    <row r="61" spans="1:5">
      <c r="A61" s="1">
        <v>1220202</v>
      </c>
      <c r="B61" s="1" t="s">
        <v>38</v>
      </c>
      <c r="C61" s="22" t="s">
        <v>509</v>
      </c>
      <c r="D61" s="22" t="s">
        <v>510</v>
      </c>
    </row>
    <row r="62" spans="1:5">
      <c r="A62" s="1">
        <v>1220203</v>
      </c>
      <c r="B62" s="1" t="s">
        <v>39</v>
      </c>
      <c r="C62" s="22" t="s">
        <v>510</v>
      </c>
      <c r="D62" s="22" t="s">
        <v>509</v>
      </c>
    </row>
    <row r="63" spans="1:5">
      <c r="A63" s="1">
        <v>1220300</v>
      </c>
      <c r="B63" s="5" t="s">
        <v>40</v>
      </c>
      <c r="C63" s="22"/>
      <c r="D63" s="22"/>
      <c r="E63" s="5"/>
    </row>
    <row r="64" spans="1:5">
      <c r="A64" s="1">
        <v>1220301</v>
      </c>
      <c r="B64" s="1" t="s">
        <v>41</v>
      </c>
      <c r="C64" s="22" t="s">
        <v>509</v>
      </c>
      <c r="D64" s="22" t="s">
        <v>510</v>
      </c>
    </row>
    <row r="65" spans="1:5">
      <c r="A65" s="1">
        <v>1220302</v>
      </c>
      <c r="B65" s="1" t="s">
        <v>42</v>
      </c>
      <c r="C65" s="22" t="s">
        <v>509</v>
      </c>
      <c r="D65" s="22" t="s">
        <v>510</v>
      </c>
    </row>
    <row r="66" spans="1:5">
      <c r="A66" s="1">
        <v>1220303</v>
      </c>
      <c r="B66" s="1" t="s">
        <v>43</v>
      </c>
      <c r="C66" s="22" t="s">
        <v>510</v>
      </c>
      <c r="D66" s="22" t="s">
        <v>509</v>
      </c>
    </row>
    <row r="67" spans="1:5">
      <c r="A67" s="1">
        <v>1230000</v>
      </c>
      <c r="B67" s="4" t="s">
        <v>44</v>
      </c>
      <c r="C67" s="22"/>
      <c r="D67" s="22"/>
    </row>
    <row r="68" spans="1:5">
      <c r="A68" s="1">
        <v>1230100</v>
      </c>
      <c r="B68" s="1" t="s">
        <v>45</v>
      </c>
      <c r="C68" s="22" t="s">
        <v>509</v>
      </c>
      <c r="D68" s="22" t="s">
        <v>510</v>
      </c>
    </row>
    <row r="69" spans="1:5">
      <c r="A69" s="1">
        <v>1230200</v>
      </c>
      <c r="B69" s="1" t="s">
        <v>46</v>
      </c>
      <c r="C69" s="22" t="s">
        <v>509</v>
      </c>
      <c r="D69" s="22" t="s">
        <v>510</v>
      </c>
    </row>
    <row r="70" spans="1:5">
      <c r="A70" s="1">
        <v>1230300</v>
      </c>
      <c r="B70" s="1" t="s">
        <v>47</v>
      </c>
      <c r="C70" s="22" t="s">
        <v>510</v>
      </c>
      <c r="D70" s="22" t="s">
        <v>509</v>
      </c>
    </row>
    <row r="71" spans="1:5">
      <c r="A71" s="1">
        <v>2000000</v>
      </c>
      <c r="B71" s="3" t="s">
        <v>48</v>
      </c>
    </row>
    <row r="72" spans="1:5">
      <c r="A72" s="1">
        <v>2100000</v>
      </c>
      <c r="B72" s="3" t="s">
        <v>49</v>
      </c>
    </row>
    <row r="73" spans="1:5">
      <c r="A73" s="1">
        <v>2110000</v>
      </c>
      <c r="B73" s="4" t="s">
        <v>50</v>
      </c>
    </row>
    <row r="74" spans="1:5">
      <c r="A74" s="1">
        <v>2110100</v>
      </c>
      <c r="B74" s="5" t="s">
        <v>51</v>
      </c>
      <c r="E74" s="5"/>
    </row>
    <row r="75" spans="1:5">
      <c r="A75" s="1">
        <v>2110101</v>
      </c>
      <c r="B75" s="1" t="s">
        <v>52</v>
      </c>
      <c r="C75" s="22" t="s">
        <v>510</v>
      </c>
      <c r="D75" s="22" t="s">
        <v>509</v>
      </c>
    </row>
    <row r="76" spans="1:5">
      <c r="A76" s="1">
        <v>211010101</v>
      </c>
      <c r="B76" s="1" t="s">
        <v>159</v>
      </c>
      <c r="C76" s="22" t="s">
        <v>510</v>
      </c>
      <c r="D76" s="22" t="s">
        <v>509</v>
      </c>
    </row>
    <row r="77" spans="1:5">
      <c r="A77" s="1">
        <v>211010102</v>
      </c>
      <c r="B77" s="1" t="s">
        <v>162</v>
      </c>
      <c r="C77" s="22" t="s">
        <v>510</v>
      </c>
      <c r="D77" s="22" t="s">
        <v>509</v>
      </c>
    </row>
    <row r="78" spans="1:5">
      <c r="A78" s="1">
        <v>211010103</v>
      </c>
      <c r="B78" s="1" t="s">
        <v>165</v>
      </c>
      <c r="C78" s="22" t="s">
        <v>510</v>
      </c>
      <c r="D78" s="22" t="s">
        <v>509</v>
      </c>
    </row>
    <row r="79" spans="1:5">
      <c r="A79" s="1">
        <v>211010104</v>
      </c>
      <c r="B79" s="1" t="s">
        <v>168</v>
      </c>
      <c r="C79" s="22" t="s">
        <v>510</v>
      </c>
      <c r="D79" s="22" t="s">
        <v>509</v>
      </c>
    </row>
    <row r="80" spans="1:5">
      <c r="A80" s="1">
        <v>211010105</v>
      </c>
      <c r="B80" s="1" t="s">
        <v>171</v>
      </c>
      <c r="C80" s="22" t="s">
        <v>510</v>
      </c>
      <c r="D80" s="22" t="s">
        <v>509</v>
      </c>
    </row>
    <row r="81" spans="1:4">
      <c r="A81" s="1">
        <v>211010106</v>
      </c>
      <c r="B81" s="1" t="s">
        <v>175</v>
      </c>
      <c r="C81" s="22" t="s">
        <v>510</v>
      </c>
      <c r="D81" s="22" t="s">
        <v>509</v>
      </c>
    </row>
    <row r="82" spans="1:4">
      <c r="A82" s="1">
        <v>211010107</v>
      </c>
      <c r="B82" s="1" t="s">
        <v>178</v>
      </c>
      <c r="C82" s="22" t="s">
        <v>510</v>
      </c>
      <c r="D82" s="22" t="s">
        <v>509</v>
      </c>
    </row>
    <row r="83" spans="1:4">
      <c r="A83" s="1">
        <v>211010108</v>
      </c>
      <c r="B83" s="1" t="s">
        <v>181</v>
      </c>
      <c r="C83" s="22" t="s">
        <v>510</v>
      </c>
      <c r="D83" s="22" t="s">
        <v>509</v>
      </c>
    </row>
    <row r="84" spans="1:4">
      <c r="A84" s="1">
        <v>211010109</v>
      </c>
      <c r="B84" s="1" t="s">
        <v>184</v>
      </c>
      <c r="C84" s="22" t="s">
        <v>510</v>
      </c>
      <c r="D84" s="22" t="s">
        <v>509</v>
      </c>
    </row>
    <row r="85" spans="1:4">
      <c r="A85" s="1">
        <v>211010110</v>
      </c>
      <c r="B85" s="1" t="s">
        <v>190</v>
      </c>
      <c r="C85" s="22" t="s">
        <v>510</v>
      </c>
      <c r="D85" s="22" t="s">
        <v>509</v>
      </c>
    </row>
    <row r="86" spans="1:4">
      <c r="A86" s="1">
        <v>211010111</v>
      </c>
      <c r="B86" s="1" t="s">
        <v>193</v>
      </c>
      <c r="C86" s="22" t="s">
        <v>510</v>
      </c>
      <c r="D86" s="22" t="s">
        <v>509</v>
      </c>
    </row>
    <row r="87" spans="1:4">
      <c r="A87" s="1">
        <v>211010112</v>
      </c>
      <c r="B87" s="1" t="s">
        <v>197</v>
      </c>
      <c r="C87" s="22" t="s">
        <v>510</v>
      </c>
      <c r="D87" s="22" t="s">
        <v>509</v>
      </c>
    </row>
    <row r="88" spans="1:4">
      <c r="A88" s="1">
        <v>211010113</v>
      </c>
      <c r="B88" s="1" t="s">
        <v>199</v>
      </c>
      <c r="C88" s="22" t="s">
        <v>510</v>
      </c>
      <c r="D88" s="22" t="s">
        <v>509</v>
      </c>
    </row>
    <row r="89" spans="1:4">
      <c r="A89" s="1">
        <v>211010114</v>
      </c>
      <c r="B89" s="1" t="s">
        <v>204</v>
      </c>
      <c r="C89" s="22" t="s">
        <v>510</v>
      </c>
      <c r="D89" s="22" t="s">
        <v>509</v>
      </c>
    </row>
    <row r="90" spans="1:4">
      <c r="A90" s="1">
        <v>211010115</v>
      </c>
      <c r="B90" s="1" t="s">
        <v>208</v>
      </c>
      <c r="C90" s="22" t="s">
        <v>510</v>
      </c>
      <c r="D90" s="22" t="s">
        <v>509</v>
      </c>
    </row>
    <row r="91" spans="1:4">
      <c r="A91" s="1">
        <v>211010116</v>
      </c>
      <c r="B91" s="1" t="s">
        <v>212</v>
      </c>
      <c r="C91" s="22" t="s">
        <v>510</v>
      </c>
      <c r="D91" s="22" t="s">
        <v>509</v>
      </c>
    </row>
    <row r="92" spans="1:4">
      <c r="A92" s="1">
        <v>211010117</v>
      </c>
      <c r="B92" s="1" t="s">
        <v>216</v>
      </c>
      <c r="C92" s="22" t="s">
        <v>510</v>
      </c>
      <c r="D92" s="22" t="s">
        <v>509</v>
      </c>
    </row>
    <row r="93" spans="1:4">
      <c r="A93" s="1">
        <v>211010118</v>
      </c>
      <c r="B93" s="1" t="s">
        <v>226</v>
      </c>
      <c r="C93" s="22" t="s">
        <v>510</v>
      </c>
      <c r="D93" s="22" t="s">
        <v>509</v>
      </c>
    </row>
    <row r="94" spans="1:4">
      <c r="A94" s="1">
        <v>211010119</v>
      </c>
      <c r="B94" s="1" t="s">
        <v>240</v>
      </c>
      <c r="C94" s="22" t="s">
        <v>510</v>
      </c>
      <c r="D94" s="22" t="s">
        <v>509</v>
      </c>
    </row>
    <row r="95" spans="1:4">
      <c r="A95" s="1">
        <v>211010120</v>
      </c>
      <c r="B95" s="1" t="s">
        <v>254</v>
      </c>
      <c r="C95" s="22" t="s">
        <v>510</v>
      </c>
      <c r="D95" s="22" t="s">
        <v>509</v>
      </c>
    </row>
    <row r="96" spans="1:4">
      <c r="A96" s="1">
        <v>211010121</v>
      </c>
      <c r="B96" s="1" t="s">
        <v>262</v>
      </c>
      <c r="C96" s="22" t="s">
        <v>510</v>
      </c>
      <c r="D96" s="22" t="s">
        <v>509</v>
      </c>
    </row>
    <row r="97" spans="1:4">
      <c r="A97" s="1">
        <v>211010122</v>
      </c>
      <c r="B97" s="1" t="s">
        <v>265</v>
      </c>
      <c r="C97" s="22" t="s">
        <v>510</v>
      </c>
      <c r="D97" s="22" t="s">
        <v>509</v>
      </c>
    </row>
    <row r="98" spans="1:4">
      <c r="A98" s="1">
        <v>211010123</v>
      </c>
      <c r="B98" s="1" t="s">
        <v>300</v>
      </c>
      <c r="C98" s="22" t="s">
        <v>510</v>
      </c>
      <c r="D98" s="22" t="s">
        <v>509</v>
      </c>
    </row>
    <row r="99" spans="1:4">
      <c r="A99" s="1">
        <v>211010124</v>
      </c>
      <c r="B99" s="1" t="s">
        <v>310</v>
      </c>
      <c r="C99" s="22" t="s">
        <v>510</v>
      </c>
      <c r="D99" s="22" t="s">
        <v>509</v>
      </c>
    </row>
    <row r="100" spans="1:4">
      <c r="A100" s="1">
        <v>211010125</v>
      </c>
      <c r="B100" s="1" t="s">
        <v>318</v>
      </c>
      <c r="C100" s="22" t="s">
        <v>510</v>
      </c>
      <c r="D100" s="22" t="s">
        <v>509</v>
      </c>
    </row>
    <row r="101" spans="1:4">
      <c r="A101" s="1">
        <v>211010126</v>
      </c>
      <c r="B101" s="1"/>
    </row>
    <row r="102" spans="1:4">
      <c r="A102" s="1">
        <v>2110102</v>
      </c>
      <c r="B102" s="1" t="s">
        <v>53</v>
      </c>
      <c r="C102" s="22" t="s">
        <v>510</v>
      </c>
      <c r="D102" s="22" t="s">
        <v>509</v>
      </c>
    </row>
    <row r="103" spans="1:4">
      <c r="A103" s="1">
        <v>2110103</v>
      </c>
      <c r="B103" s="1" t="s">
        <v>54</v>
      </c>
      <c r="C103" s="22" t="s">
        <v>510</v>
      </c>
      <c r="D103" s="22" t="s">
        <v>509</v>
      </c>
    </row>
    <row r="104" spans="1:4">
      <c r="A104" s="1">
        <v>2110104</v>
      </c>
      <c r="B104" s="1" t="s">
        <v>55</v>
      </c>
      <c r="C104" s="22" t="s">
        <v>510</v>
      </c>
      <c r="D104" s="22" t="s">
        <v>509</v>
      </c>
    </row>
    <row r="105" spans="1:4">
      <c r="A105" s="1">
        <v>2120000</v>
      </c>
      <c r="B105" s="4" t="s">
        <v>56</v>
      </c>
      <c r="C105" s="22" t="s">
        <v>510</v>
      </c>
      <c r="D105" s="22" t="s">
        <v>509</v>
      </c>
    </row>
    <row r="106" spans="1:4">
      <c r="A106" s="1">
        <v>2120100</v>
      </c>
      <c r="B106" s="1" t="s">
        <v>57</v>
      </c>
      <c r="C106" s="22" t="s">
        <v>510</v>
      </c>
      <c r="D106" s="22" t="s">
        <v>509</v>
      </c>
    </row>
    <row r="107" spans="1:4">
      <c r="A107" s="1">
        <v>2120200</v>
      </c>
      <c r="B107" s="1" t="s">
        <v>511</v>
      </c>
      <c r="C107" s="22" t="s">
        <v>510</v>
      </c>
      <c r="D107" s="22" t="s">
        <v>509</v>
      </c>
    </row>
    <row r="108" spans="1:4">
      <c r="A108" s="1">
        <v>2120300</v>
      </c>
      <c r="B108" s="1" t="s">
        <v>512</v>
      </c>
      <c r="C108" s="22" t="s">
        <v>510</v>
      </c>
      <c r="D108" s="22" t="s">
        <v>509</v>
      </c>
    </row>
    <row r="109" spans="1:4">
      <c r="A109" s="1">
        <v>2120400</v>
      </c>
      <c r="B109" s="1" t="s">
        <v>514</v>
      </c>
      <c r="C109" s="22" t="s">
        <v>510</v>
      </c>
      <c r="D109" s="22" t="s">
        <v>509</v>
      </c>
    </row>
    <row r="110" spans="1:4">
      <c r="A110" s="1">
        <v>2120500</v>
      </c>
      <c r="B110" s="1" t="s">
        <v>131</v>
      </c>
      <c r="C110" s="22" t="s">
        <v>510</v>
      </c>
      <c r="D110" s="22" t="s">
        <v>509</v>
      </c>
    </row>
    <row r="111" spans="1:4">
      <c r="A111" s="1">
        <v>2120600</v>
      </c>
      <c r="B111" s="1" t="s">
        <v>513</v>
      </c>
      <c r="C111" s="22" t="s">
        <v>510</v>
      </c>
      <c r="D111" s="22" t="s">
        <v>509</v>
      </c>
    </row>
    <row r="112" spans="1:4">
      <c r="A112" s="1">
        <v>2120700</v>
      </c>
      <c r="B112" s="1" t="s">
        <v>515</v>
      </c>
      <c r="C112" s="22" t="s">
        <v>510</v>
      </c>
      <c r="D112" s="22" t="s">
        <v>509</v>
      </c>
    </row>
    <row r="113" spans="1:5">
      <c r="A113" s="1">
        <v>2130000</v>
      </c>
      <c r="B113" s="4" t="s">
        <v>58</v>
      </c>
      <c r="C113" s="22" t="s">
        <v>510</v>
      </c>
      <c r="D113" s="22" t="s">
        <v>509</v>
      </c>
    </row>
    <row r="114" spans="1:5">
      <c r="A114" s="1">
        <v>2130100</v>
      </c>
      <c r="B114" s="5" t="s">
        <v>59</v>
      </c>
      <c r="E114" s="5"/>
    </row>
    <row r="115" spans="1:5">
      <c r="A115" s="1">
        <v>2130101</v>
      </c>
      <c r="B115" s="1" t="s">
        <v>60</v>
      </c>
      <c r="C115" s="22" t="s">
        <v>510</v>
      </c>
      <c r="D115" s="22" t="s">
        <v>509</v>
      </c>
    </row>
    <row r="116" spans="1:5">
      <c r="A116" s="1">
        <v>2130102</v>
      </c>
      <c r="B116" s="1" t="s">
        <v>61</v>
      </c>
      <c r="C116" s="22" t="s">
        <v>509</v>
      </c>
      <c r="D116" s="22" t="s">
        <v>510</v>
      </c>
    </row>
    <row r="117" spans="1:5">
      <c r="A117" s="1">
        <v>2130103</v>
      </c>
      <c r="B117" s="1" t="s">
        <v>518</v>
      </c>
      <c r="C117" s="22" t="s">
        <v>510</v>
      </c>
      <c r="D117" s="22" t="s">
        <v>509</v>
      </c>
    </row>
    <row r="118" spans="1:5">
      <c r="A118" s="1">
        <v>2130104</v>
      </c>
      <c r="B118" s="1" t="s">
        <v>519</v>
      </c>
      <c r="C118" s="22" t="s">
        <v>510</v>
      </c>
      <c r="D118" s="22" t="s">
        <v>509</v>
      </c>
    </row>
    <row r="119" spans="1:5">
      <c r="A119" s="1">
        <v>2130200</v>
      </c>
      <c r="B119" s="5" t="s">
        <v>63</v>
      </c>
      <c r="E119" s="5"/>
    </row>
    <row r="120" spans="1:5">
      <c r="A120" s="1">
        <v>2130201</v>
      </c>
      <c r="B120" s="1" t="s">
        <v>516</v>
      </c>
      <c r="C120" s="22" t="s">
        <v>510</v>
      </c>
      <c r="D120" s="22" t="s">
        <v>509</v>
      </c>
    </row>
    <row r="121" spans="1:5">
      <c r="A121" s="1">
        <v>2130202</v>
      </c>
      <c r="B121" s="1" t="s">
        <v>517</v>
      </c>
      <c r="C121" s="22" t="s">
        <v>510</v>
      </c>
      <c r="D121" s="22" t="s">
        <v>509</v>
      </c>
    </row>
    <row r="122" spans="1:5">
      <c r="A122" s="1">
        <v>2130203</v>
      </c>
      <c r="B122" s="1" t="s">
        <v>66</v>
      </c>
      <c r="C122" s="22" t="s">
        <v>510</v>
      </c>
      <c r="D122" s="22" t="s">
        <v>509</v>
      </c>
    </row>
    <row r="123" spans="1:5">
      <c r="A123" s="1">
        <v>2130204</v>
      </c>
      <c r="B123" s="1" t="s">
        <v>133</v>
      </c>
      <c r="C123" s="22" t="s">
        <v>510</v>
      </c>
      <c r="D123" s="22" t="s">
        <v>509</v>
      </c>
    </row>
    <row r="124" spans="1:5">
      <c r="A124" s="1">
        <v>2130205</v>
      </c>
      <c r="B124" s="1" t="s">
        <v>134</v>
      </c>
      <c r="C124" s="22" t="s">
        <v>510</v>
      </c>
      <c r="D124" s="22" t="s">
        <v>509</v>
      </c>
    </row>
    <row r="125" spans="1:5">
      <c r="A125" s="1">
        <v>2130206</v>
      </c>
      <c r="B125" s="1" t="s">
        <v>132</v>
      </c>
      <c r="C125" s="22" t="s">
        <v>510</v>
      </c>
      <c r="D125" s="22" t="s">
        <v>509</v>
      </c>
    </row>
    <row r="126" spans="1:5">
      <c r="A126" s="1">
        <v>2200000</v>
      </c>
      <c r="B126" s="3" t="s">
        <v>67</v>
      </c>
    </row>
    <row r="127" spans="1:5">
      <c r="A127" s="1">
        <v>3000000</v>
      </c>
      <c r="B127" s="3" t="s">
        <v>68</v>
      </c>
    </row>
    <row r="128" spans="1:5">
      <c r="A128" s="1">
        <v>3100000</v>
      </c>
      <c r="B128" s="3" t="s">
        <v>69</v>
      </c>
    </row>
    <row r="129" spans="1:4">
      <c r="A129" s="1">
        <v>3110000</v>
      </c>
      <c r="B129" s="4" t="s">
        <v>70</v>
      </c>
    </row>
    <row r="130" spans="1:4">
      <c r="A130" s="1">
        <v>3110100</v>
      </c>
      <c r="B130" s="1" t="s">
        <v>71</v>
      </c>
      <c r="C130" s="22" t="s">
        <v>509</v>
      </c>
      <c r="D130" s="22" t="s">
        <v>510</v>
      </c>
    </row>
    <row r="131" spans="1:4">
      <c r="A131" s="1">
        <v>3110200</v>
      </c>
      <c r="B131" s="1" t="s">
        <v>72</v>
      </c>
      <c r="C131" s="22" t="s">
        <v>509</v>
      </c>
      <c r="D131" s="22" t="s">
        <v>510</v>
      </c>
    </row>
    <row r="132" spans="1:4">
      <c r="A132" s="1">
        <v>3110300</v>
      </c>
      <c r="B132" s="1" t="s">
        <v>73</v>
      </c>
      <c r="C132" s="22" t="s">
        <v>509</v>
      </c>
      <c r="D132" s="22" t="s">
        <v>510</v>
      </c>
    </row>
    <row r="133" spans="1:4">
      <c r="A133" s="1">
        <v>3400000</v>
      </c>
      <c r="B133" s="3" t="s">
        <v>74</v>
      </c>
    </row>
    <row r="134" spans="1:4">
      <c r="A134" s="1">
        <v>3410000</v>
      </c>
      <c r="B134" s="1" t="s">
        <v>75</v>
      </c>
      <c r="C134" s="22" t="s">
        <v>509</v>
      </c>
      <c r="D134" s="22" t="s">
        <v>510</v>
      </c>
    </row>
    <row r="135" spans="1:4">
      <c r="A135" s="1">
        <v>3420000</v>
      </c>
      <c r="B135" s="1" t="s">
        <v>76</v>
      </c>
      <c r="C135" s="22" t="s">
        <v>509</v>
      </c>
      <c r="D135" s="22" t="s">
        <v>510</v>
      </c>
    </row>
    <row r="136" spans="1:4">
      <c r="A136" s="1">
        <v>3430000</v>
      </c>
      <c r="B136" s="1" t="s">
        <v>77</v>
      </c>
      <c r="C136" s="22" t="s">
        <v>509</v>
      </c>
      <c r="D136" s="22" t="s">
        <v>510</v>
      </c>
    </row>
    <row r="137" spans="1:4">
      <c r="A137" s="1">
        <v>4000000</v>
      </c>
      <c r="B137" s="2" t="s">
        <v>78</v>
      </c>
    </row>
    <row r="138" spans="1:4">
      <c r="A138" s="1">
        <v>4100000</v>
      </c>
      <c r="B138" s="3" t="s">
        <v>79</v>
      </c>
    </row>
    <row r="139" spans="1:4">
      <c r="A139" s="1">
        <v>4100100</v>
      </c>
      <c r="B139" s="4" t="s">
        <v>80</v>
      </c>
    </row>
    <row r="140" spans="1:4">
      <c r="A140" s="1">
        <v>4100101</v>
      </c>
      <c r="B140" s="1" t="s">
        <v>135</v>
      </c>
      <c r="C140" s="22"/>
      <c r="D140" s="22" t="s">
        <v>509</v>
      </c>
    </row>
    <row r="141" spans="1:4">
      <c r="A141" s="1">
        <v>4100102</v>
      </c>
      <c r="B141" s="1" t="s">
        <v>502</v>
      </c>
      <c r="C141" s="22"/>
      <c r="D141" s="22" t="s">
        <v>509</v>
      </c>
    </row>
    <row r="142" spans="1:4" s="1" customFormat="1" ht="15">
      <c r="A142" s="1">
        <v>4100103</v>
      </c>
      <c r="B142" s="1" t="s">
        <v>523</v>
      </c>
      <c r="C142" s="22"/>
      <c r="D142" s="22"/>
    </row>
    <row r="143" spans="1:4" s="1" customFormat="1" ht="15">
      <c r="A143" s="1">
        <v>4100104</v>
      </c>
      <c r="B143" s="1" t="s">
        <v>523</v>
      </c>
      <c r="C143" s="22"/>
      <c r="D143" s="22" t="s">
        <v>509</v>
      </c>
    </row>
    <row r="144" spans="1:4" s="1" customFormat="1" ht="15">
      <c r="A144" s="1">
        <v>4100200</v>
      </c>
      <c r="B144" s="4" t="s">
        <v>81</v>
      </c>
      <c r="C144" s="3"/>
      <c r="D144" s="4"/>
    </row>
    <row r="145" spans="1:4" s="1" customFormat="1" ht="15">
      <c r="A145" s="1">
        <v>4100201</v>
      </c>
      <c r="B145" s="1" t="s">
        <v>136</v>
      </c>
      <c r="C145" s="22"/>
      <c r="D145" s="22" t="s">
        <v>509</v>
      </c>
    </row>
    <row r="146" spans="1:4" s="1" customFormat="1" ht="15">
      <c r="A146" s="1">
        <v>4100202</v>
      </c>
      <c r="B146" s="1" t="s">
        <v>82</v>
      </c>
      <c r="C146" s="22"/>
      <c r="D146" s="22" t="s">
        <v>509</v>
      </c>
    </row>
    <row r="147" spans="1:4" s="1" customFormat="1" ht="15">
      <c r="A147" s="1">
        <v>4200000</v>
      </c>
      <c r="B147" s="3" t="s">
        <v>83</v>
      </c>
      <c r="C147" s="3"/>
      <c r="D147" s="4"/>
    </row>
    <row r="148" spans="1:4" s="1" customFormat="1" ht="15">
      <c r="A148" s="1">
        <v>4200100</v>
      </c>
      <c r="B148" s="1" t="s">
        <v>84</v>
      </c>
      <c r="C148" s="22"/>
      <c r="D148" s="22" t="s">
        <v>509</v>
      </c>
    </row>
    <row r="149" spans="1:4" s="1" customFormat="1" ht="15">
      <c r="A149" s="1">
        <v>5000000</v>
      </c>
      <c r="B149" s="2" t="s">
        <v>522</v>
      </c>
      <c r="C149" s="3"/>
      <c r="D149" s="4"/>
    </row>
    <row r="150" spans="1:4" s="1" customFormat="1" ht="15">
      <c r="A150" s="1">
        <v>5100000</v>
      </c>
      <c r="B150" s="3" t="s">
        <v>85</v>
      </c>
      <c r="C150" s="3"/>
    </row>
    <row r="151" spans="1:4" s="1" customFormat="1" ht="15">
      <c r="A151" s="1">
        <v>5110000</v>
      </c>
      <c r="B151" s="1" t="s">
        <v>86</v>
      </c>
      <c r="C151" s="3"/>
    </row>
    <row r="152" spans="1:4" s="1" customFormat="1" ht="15">
      <c r="A152" s="1">
        <v>5110001</v>
      </c>
      <c r="B152" s="1" t="s">
        <v>137</v>
      </c>
      <c r="C152" s="22" t="s">
        <v>509</v>
      </c>
      <c r="D152" s="22"/>
    </row>
    <row r="153" spans="1:4" s="1" customFormat="1" ht="15">
      <c r="A153" s="1">
        <v>5110002</v>
      </c>
      <c r="B153" s="1" t="s">
        <v>476</v>
      </c>
      <c r="C153" s="22" t="s">
        <v>509</v>
      </c>
      <c r="D153" s="22"/>
    </row>
    <row r="154" spans="1:4" s="1" customFormat="1" ht="15">
      <c r="A154" s="1">
        <v>5120000</v>
      </c>
      <c r="B154" s="1" t="s">
        <v>87</v>
      </c>
      <c r="C154" s="3"/>
    </row>
    <row r="155" spans="1:4" s="1" customFormat="1" ht="15">
      <c r="A155" s="1">
        <v>5120001</v>
      </c>
      <c r="B155" s="1" t="s">
        <v>88</v>
      </c>
      <c r="C155" s="22" t="s">
        <v>509</v>
      </c>
      <c r="D155" s="22"/>
    </row>
    <row r="156" spans="1:4" s="1" customFormat="1" ht="15">
      <c r="A156" s="1">
        <v>5120002</v>
      </c>
      <c r="B156" s="1" t="s">
        <v>89</v>
      </c>
      <c r="C156" s="22" t="s">
        <v>509</v>
      </c>
      <c r="D156" s="22"/>
    </row>
    <row r="157" spans="1:4" s="1" customFormat="1" ht="15">
      <c r="A157" s="1">
        <v>5120003</v>
      </c>
      <c r="B157" s="1" t="s">
        <v>138</v>
      </c>
      <c r="C157" s="22" t="s">
        <v>509</v>
      </c>
      <c r="D157" s="22"/>
    </row>
    <row r="158" spans="1:4" s="1" customFormat="1" ht="15">
      <c r="A158" s="1">
        <v>5120004</v>
      </c>
      <c r="B158" s="1" t="s">
        <v>90</v>
      </c>
      <c r="C158" s="22" t="s">
        <v>509</v>
      </c>
      <c r="D158" s="22"/>
    </row>
    <row r="159" spans="1:4" s="1" customFormat="1" ht="15">
      <c r="A159" s="1">
        <v>5120005</v>
      </c>
      <c r="B159" s="1" t="s">
        <v>91</v>
      </c>
      <c r="C159" s="22" t="s">
        <v>509</v>
      </c>
      <c r="D159" s="22"/>
    </row>
    <row r="160" spans="1:4" s="1" customFormat="1" ht="15">
      <c r="A160" s="1">
        <v>5120010</v>
      </c>
      <c r="B160" s="1" t="s">
        <v>92</v>
      </c>
      <c r="C160" s="22" t="s">
        <v>509</v>
      </c>
      <c r="D160" s="22"/>
    </row>
    <row r="161" spans="1:4" s="1" customFormat="1" ht="15">
      <c r="A161" s="1">
        <v>5120011</v>
      </c>
      <c r="B161" s="1" t="s">
        <v>93</v>
      </c>
      <c r="C161" s="22" t="s">
        <v>509</v>
      </c>
      <c r="D161" s="22"/>
    </row>
    <row r="162" spans="1:4" s="1" customFormat="1" ht="15">
      <c r="A162" s="1">
        <v>5120012</v>
      </c>
      <c r="B162" s="1" t="s">
        <v>94</v>
      </c>
      <c r="C162" s="22" t="s">
        <v>509</v>
      </c>
      <c r="D162" s="22"/>
    </row>
    <row r="163" spans="1:4" s="1" customFormat="1" ht="15">
      <c r="A163" s="1">
        <v>5120013</v>
      </c>
      <c r="B163" s="1" t="s">
        <v>95</v>
      </c>
      <c r="C163" s="22" t="s">
        <v>509</v>
      </c>
      <c r="D163" s="22"/>
    </row>
    <row r="164" spans="1:4" s="1" customFormat="1" ht="15">
      <c r="A164" s="1">
        <v>512001301</v>
      </c>
      <c r="B164" s="1" t="s">
        <v>139</v>
      </c>
      <c r="C164" s="22" t="s">
        <v>509</v>
      </c>
      <c r="D164" s="22"/>
    </row>
    <row r="165" spans="1:4" s="1" customFormat="1" ht="15">
      <c r="A165" s="1">
        <v>512001302</v>
      </c>
      <c r="B165" s="1" t="s">
        <v>140</v>
      </c>
      <c r="C165" s="22" t="s">
        <v>509</v>
      </c>
      <c r="D165" s="22"/>
    </row>
    <row r="166" spans="1:4" s="1" customFormat="1" ht="15">
      <c r="A166" s="1">
        <v>5120014</v>
      </c>
      <c r="B166" s="1" t="s">
        <v>96</v>
      </c>
      <c r="C166" s="22" t="s">
        <v>509</v>
      </c>
      <c r="D166" s="22"/>
    </row>
    <row r="167" spans="1:4" s="1" customFormat="1" ht="15">
      <c r="A167" s="1">
        <v>5120015</v>
      </c>
      <c r="B167" s="1" t="s">
        <v>97</v>
      </c>
      <c r="C167" s="22" t="s">
        <v>509</v>
      </c>
      <c r="D167" s="22"/>
    </row>
    <row r="168" spans="1:4" s="1" customFormat="1" ht="15">
      <c r="A168" s="1">
        <v>5120016</v>
      </c>
      <c r="B168" s="1" t="s">
        <v>98</v>
      </c>
      <c r="C168" s="22" t="s">
        <v>509</v>
      </c>
      <c r="D168" s="22"/>
    </row>
    <row r="169" spans="1:4" s="1" customFormat="1" ht="15">
      <c r="A169" s="1">
        <v>5120017</v>
      </c>
      <c r="B169" s="1" t="s">
        <v>99</v>
      </c>
      <c r="C169" s="22" t="s">
        <v>509</v>
      </c>
      <c r="D169" s="22"/>
    </row>
    <row r="170" spans="1:4" s="1" customFormat="1" ht="15">
      <c r="A170" s="1">
        <v>5120018</v>
      </c>
      <c r="B170" s="1" t="s">
        <v>100</v>
      </c>
      <c r="C170" s="22" t="s">
        <v>509</v>
      </c>
      <c r="D170" s="22"/>
    </row>
    <row r="171" spans="1:4" s="1" customFormat="1" ht="15">
      <c r="A171" s="1">
        <v>5120019</v>
      </c>
      <c r="B171" s="1" t="s">
        <v>101</v>
      </c>
      <c r="C171" s="22" t="s">
        <v>509</v>
      </c>
      <c r="D171" s="22"/>
    </row>
    <row r="172" spans="1:4" s="1" customFormat="1" ht="15">
      <c r="A172" s="1">
        <v>5120020</v>
      </c>
      <c r="B172" s="1" t="s">
        <v>102</v>
      </c>
      <c r="C172" s="22" t="s">
        <v>509</v>
      </c>
      <c r="D172" s="22"/>
    </row>
    <row r="173" spans="1:4" s="1" customFormat="1" ht="15">
      <c r="A173" s="1">
        <v>5120021</v>
      </c>
      <c r="B173" s="1" t="s">
        <v>103</v>
      </c>
      <c r="C173" s="22" t="s">
        <v>509</v>
      </c>
      <c r="D173" s="22"/>
    </row>
    <row r="174" spans="1:4" s="1" customFormat="1" ht="15">
      <c r="A174" s="1">
        <v>5120022</v>
      </c>
      <c r="B174" s="1" t="s">
        <v>104</v>
      </c>
      <c r="C174" s="22" t="s">
        <v>509</v>
      </c>
      <c r="D174" s="22"/>
    </row>
    <row r="175" spans="1:4" s="1" customFormat="1" ht="15">
      <c r="A175" s="1">
        <v>5120023</v>
      </c>
      <c r="B175" s="1" t="s">
        <v>105</v>
      </c>
      <c r="C175" s="22" t="s">
        <v>509</v>
      </c>
      <c r="D175" s="22"/>
    </row>
    <row r="176" spans="1:4" s="1" customFormat="1" ht="15">
      <c r="A176" s="1">
        <v>5120024</v>
      </c>
      <c r="B176" s="1" t="s">
        <v>106</v>
      </c>
      <c r="C176" s="22" t="s">
        <v>509</v>
      </c>
      <c r="D176" s="22"/>
    </row>
    <row r="177" spans="1:4" s="1" customFormat="1" ht="15">
      <c r="A177" s="1">
        <v>5120025</v>
      </c>
      <c r="B177" s="1" t="s">
        <v>107</v>
      </c>
      <c r="C177" s="22" t="s">
        <v>509</v>
      </c>
      <c r="D177" s="22"/>
    </row>
    <row r="178" spans="1:4" s="1" customFormat="1" ht="15">
      <c r="A178" s="1">
        <v>5120026</v>
      </c>
      <c r="B178" s="1" t="s">
        <v>108</v>
      </c>
      <c r="C178" s="22" t="s">
        <v>509</v>
      </c>
      <c r="D178" s="22"/>
    </row>
    <row r="179" spans="1:4" s="1" customFormat="1" ht="15">
      <c r="A179" s="1">
        <v>5120027</v>
      </c>
      <c r="B179" s="1" t="s">
        <v>109</v>
      </c>
      <c r="C179" s="22" t="s">
        <v>509</v>
      </c>
      <c r="D179" s="22"/>
    </row>
    <row r="180" spans="1:4" s="1" customFormat="1" ht="15">
      <c r="A180" s="1">
        <v>5120028</v>
      </c>
      <c r="B180" s="1" t="s">
        <v>141</v>
      </c>
      <c r="C180" s="22" t="s">
        <v>509</v>
      </c>
      <c r="D180" s="22"/>
    </row>
    <row r="181" spans="1:4" s="1" customFormat="1" ht="15">
      <c r="A181" s="1">
        <v>5120029</v>
      </c>
      <c r="B181" s="1" t="s">
        <v>520</v>
      </c>
      <c r="C181" s="22" t="s">
        <v>509</v>
      </c>
      <c r="D181" s="22"/>
    </row>
    <row r="182" spans="1:4" s="1" customFormat="1" ht="15">
      <c r="A182" s="1">
        <v>5130000</v>
      </c>
      <c r="B182" s="1" t="s">
        <v>110</v>
      </c>
      <c r="C182" s="3"/>
    </row>
    <row r="183" spans="1:4" s="1" customFormat="1" ht="15">
      <c r="A183" s="1">
        <v>5130001</v>
      </c>
      <c r="B183" s="1" t="s">
        <v>503</v>
      </c>
      <c r="C183" s="22" t="s">
        <v>509</v>
      </c>
      <c r="D183" s="22"/>
    </row>
    <row r="184" spans="1:4" s="1" customFormat="1" ht="15">
      <c r="A184" s="1">
        <v>5130002</v>
      </c>
      <c r="B184" s="1" t="s">
        <v>504</v>
      </c>
      <c r="C184" s="22" t="s">
        <v>509</v>
      </c>
      <c r="D184" s="22"/>
    </row>
    <row r="185" spans="1:4" s="1" customFormat="1" ht="15">
      <c r="A185" s="1">
        <v>5130003</v>
      </c>
      <c r="B185" s="1" t="s">
        <v>505</v>
      </c>
      <c r="C185" s="22" t="s">
        <v>509</v>
      </c>
      <c r="D185" s="22"/>
    </row>
    <row r="186" spans="1:4" s="1" customFormat="1" ht="15">
      <c r="A186" s="1">
        <v>5130004</v>
      </c>
      <c r="B186" s="1" t="s">
        <v>82</v>
      </c>
      <c r="C186" s="22" t="s">
        <v>509</v>
      </c>
      <c r="D186" s="22"/>
    </row>
    <row r="187" spans="1:4" s="1" customFormat="1" ht="15">
      <c r="A187" s="1">
        <v>5130005</v>
      </c>
      <c r="B187" s="1" t="s">
        <v>111</v>
      </c>
      <c r="C187" s="22" t="s">
        <v>509</v>
      </c>
      <c r="D187" s="22"/>
    </row>
    <row r="188" spans="1:4" s="1" customFormat="1" ht="15">
      <c r="A188" s="1">
        <v>5130006</v>
      </c>
      <c r="B188" s="1" t="s">
        <v>112</v>
      </c>
      <c r="C188" s="22" t="s">
        <v>509</v>
      </c>
      <c r="D188" s="22"/>
    </row>
    <row r="189" spans="1:4" s="1" customFormat="1" ht="15">
      <c r="A189" s="1">
        <v>5130007</v>
      </c>
      <c r="B189" s="1" t="s">
        <v>113</v>
      </c>
      <c r="C189" s="22" t="s">
        <v>509</v>
      </c>
      <c r="D189" s="22"/>
    </row>
    <row r="190" spans="1:4" s="1" customFormat="1" ht="15">
      <c r="A190" s="1">
        <v>5130008</v>
      </c>
      <c r="B190" s="1" t="s">
        <v>114</v>
      </c>
      <c r="C190" s="22" t="s">
        <v>509</v>
      </c>
      <c r="D190" s="22"/>
    </row>
    <row r="191" spans="1:4" s="1" customFormat="1" ht="15">
      <c r="A191" s="1">
        <v>5130009</v>
      </c>
      <c r="B191" s="1" t="s">
        <v>115</v>
      </c>
      <c r="C191" s="22" t="s">
        <v>509</v>
      </c>
      <c r="D191" s="22"/>
    </row>
    <row r="192" spans="1:4" s="1" customFormat="1" ht="15">
      <c r="A192" s="1">
        <v>5130010</v>
      </c>
      <c r="B192" s="1" t="s">
        <v>116</v>
      </c>
      <c r="C192" s="22" t="s">
        <v>509</v>
      </c>
      <c r="D192" s="22"/>
    </row>
    <row r="193" spans="1:6" s="1" customFormat="1" ht="15">
      <c r="A193" s="1">
        <v>5130011</v>
      </c>
      <c r="B193" s="1" t="s">
        <v>117</v>
      </c>
      <c r="C193" s="22" t="s">
        <v>509</v>
      </c>
      <c r="D193" s="22"/>
    </row>
    <row r="194" spans="1:6" s="1" customFormat="1" ht="15">
      <c r="A194" s="1">
        <v>5130012</v>
      </c>
      <c r="B194" s="1" t="s">
        <v>118</v>
      </c>
      <c r="C194" s="22" t="s">
        <v>509</v>
      </c>
      <c r="D194" s="22"/>
    </row>
    <row r="195" spans="1:6" s="1" customFormat="1" ht="15">
      <c r="A195" s="1">
        <v>5130013</v>
      </c>
      <c r="B195" s="1" t="s">
        <v>119</v>
      </c>
      <c r="C195" s="22" t="s">
        <v>509</v>
      </c>
      <c r="D195" s="22"/>
    </row>
    <row r="196" spans="1:6" s="1" customFormat="1" ht="15">
      <c r="A196" s="1">
        <v>5130014</v>
      </c>
      <c r="B196" s="1" t="s">
        <v>120</v>
      </c>
      <c r="C196" s="22" t="s">
        <v>509</v>
      </c>
      <c r="D196" s="22"/>
    </row>
    <row r="197" spans="1:6" s="1" customFormat="1" ht="15">
      <c r="A197" s="1">
        <v>5140000</v>
      </c>
      <c r="B197" s="1" t="s">
        <v>121</v>
      </c>
      <c r="C197" s="3"/>
    </row>
    <row r="198" spans="1:6" s="1" customFormat="1" ht="15">
      <c r="A198" s="1">
        <v>5140001</v>
      </c>
      <c r="B198" s="1" t="s">
        <v>65</v>
      </c>
      <c r="C198" s="22" t="s">
        <v>509</v>
      </c>
      <c r="D198" s="22"/>
    </row>
    <row r="199" spans="1:6" s="1" customFormat="1" ht="15">
      <c r="A199" s="1">
        <v>5140002</v>
      </c>
      <c r="B199" s="1" t="s">
        <v>64</v>
      </c>
      <c r="C199" s="22" t="s">
        <v>509</v>
      </c>
      <c r="D199" s="22"/>
    </row>
    <row r="200" spans="1:6" s="1" customFormat="1" ht="15">
      <c r="A200" s="1">
        <v>5140003</v>
      </c>
      <c r="B200" s="1" t="s">
        <v>122</v>
      </c>
      <c r="C200" s="22" t="s">
        <v>509</v>
      </c>
    </row>
    <row r="201" spans="1:6" s="1" customFormat="1" ht="15">
      <c r="A201" s="1">
        <v>5200000</v>
      </c>
      <c r="B201" s="3" t="s">
        <v>123</v>
      </c>
      <c r="C201" s="3"/>
    </row>
    <row r="202" spans="1:6" s="1" customFormat="1" ht="15">
      <c r="A202" s="1">
        <v>5210000</v>
      </c>
      <c r="B202" s="1" t="s">
        <v>124</v>
      </c>
      <c r="C202" s="22" t="s">
        <v>509</v>
      </c>
    </row>
    <row r="203" spans="1:6" s="1" customFormat="1" ht="15">
      <c r="A203" s="1">
        <v>5220000</v>
      </c>
      <c r="B203" s="1" t="s">
        <v>125</v>
      </c>
      <c r="C203" s="22" t="s">
        <v>509</v>
      </c>
    </row>
    <row r="204" spans="1:6" s="1" customFormat="1" ht="15">
      <c r="A204" s="1">
        <v>5230000</v>
      </c>
      <c r="B204" s="1" t="s">
        <v>126</v>
      </c>
      <c r="C204" s="22" t="s">
        <v>509</v>
      </c>
    </row>
    <row r="205" spans="1:6" s="1" customFormat="1" ht="15">
      <c r="C205" s="3"/>
      <c r="D205" s="4"/>
    </row>
    <row r="206" spans="1:6" s="3" customFormat="1" ht="15">
      <c r="A206" s="1"/>
      <c r="B206" s="1"/>
      <c r="D206" s="4"/>
      <c r="E206" s="1"/>
      <c r="F206" s="1"/>
    </row>
    <row r="207" spans="1:6" s="3" customFormat="1" ht="15">
      <c r="A207" s="1"/>
      <c r="B207" s="1"/>
      <c r="D207" s="4"/>
      <c r="E207" s="1"/>
      <c r="F207" s="1"/>
    </row>
    <row r="208" spans="1:6" s="3" customFormat="1" ht="15">
      <c r="A208" s="1"/>
      <c r="B208" s="1"/>
      <c r="D208" s="4"/>
      <c r="E208" s="1"/>
      <c r="F208" s="1"/>
    </row>
    <row r="209" spans="1:6" s="3" customFormat="1" ht="15">
      <c r="A209" s="1"/>
      <c r="B209" s="1"/>
      <c r="D209" s="4"/>
      <c r="E209" s="1"/>
      <c r="F209" s="1"/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972A-00F2-4A3F-928D-F8CB2A5E8FCD}">
  <dimension ref="A1:K132"/>
  <sheetViews>
    <sheetView workbookViewId="0">
      <selection activeCell="C118" sqref="C118"/>
    </sheetView>
  </sheetViews>
  <sheetFormatPr baseColWidth="10" defaultRowHeight="15.75"/>
  <cols>
    <col min="1" max="1" width="18" style="12" customWidth="1"/>
    <col min="2" max="2" width="41" style="12" bestFit="1" customWidth="1"/>
    <col min="3" max="3" width="13.5703125" style="12" bestFit="1" customWidth="1"/>
    <col min="4" max="5" width="11.42578125" style="12"/>
    <col min="6" max="6" width="15.42578125" style="12" bestFit="1" customWidth="1"/>
    <col min="7" max="7" width="18.140625" style="12" bestFit="1" customWidth="1"/>
    <col min="8" max="8" width="15.5703125" style="7" bestFit="1" customWidth="1"/>
    <col min="9" max="9" width="14.42578125" style="7" bestFit="1" customWidth="1"/>
    <col min="10" max="10" width="11.5703125" style="7" bestFit="1" customWidth="1"/>
    <col min="11" max="11" width="15.5703125" style="7" bestFit="1" customWidth="1"/>
    <col min="12" max="16384" width="11.42578125" style="12"/>
  </cols>
  <sheetData>
    <row r="1" spans="1:11">
      <c r="A1" s="12" t="s">
        <v>320</v>
      </c>
      <c r="B1" s="12" t="s">
        <v>321</v>
      </c>
      <c r="C1" s="12" t="s">
        <v>322</v>
      </c>
      <c r="D1" s="12" t="s">
        <v>323</v>
      </c>
      <c r="E1" s="12" t="s">
        <v>324</v>
      </c>
      <c r="F1" s="12" t="s">
        <v>325</v>
      </c>
      <c r="G1" s="12" t="s">
        <v>326</v>
      </c>
      <c r="H1" s="7" t="s">
        <v>327</v>
      </c>
      <c r="I1" s="7" t="s">
        <v>152</v>
      </c>
      <c r="J1" s="7" t="s">
        <v>328</v>
      </c>
      <c r="K1" s="7" t="s">
        <v>157</v>
      </c>
    </row>
    <row r="2" spans="1:11">
      <c r="A2" s="12" t="s">
        <v>329</v>
      </c>
      <c r="B2" s="12" t="s">
        <v>330</v>
      </c>
      <c r="C2" s="12">
        <v>30710928874</v>
      </c>
      <c r="D2" s="12" t="s">
        <v>331</v>
      </c>
      <c r="E2" s="12" t="s">
        <v>332</v>
      </c>
      <c r="F2" s="12" t="s">
        <v>333</v>
      </c>
      <c r="G2" s="11">
        <v>44075</v>
      </c>
      <c r="H2" s="7">
        <v>103500</v>
      </c>
      <c r="I2" s="7">
        <v>21735</v>
      </c>
      <c r="J2" s="7">
        <v>0</v>
      </c>
      <c r="K2" s="7">
        <v>125235</v>
      </c>
    </row>
    <row r="3" spans="1:11">
      <c r="A3" s="12" t="s">
        <v>329</v>
      </c>
      <c r="B3" s="12" t="s">
        <v>330</v>
      </c>
      <c r="C3" s="12">
        <v>30710928874</v>
      </c>
      <c r="D3" s="12" t="s">
        <v>331</v>
      </c>
      <c r="E3" s="12" t="s">
        <v>332</v>
      </c>
      <c r="F3" s="12" t="s">
        <v>334</v>
      </c>
      <c r="G3" s="11">
        <v>44076</v>
      </c>
      <c r="H3" s="7">
        <v>155250</v>
      </c>
      <c r="I3" s="7">
        <v>32602.5</v>
      </c>
      <c r="J3" s="7">
        <v>0</v>
      </c>
      <c r="K3" s="7">
        <v>187852.5</v>
      </c>
    </row>
    <row r="4" spans="1:11">
      <c r="A4" s="12" t="s">
        <v>329</v>
      </c>
      <c r="B4" s="12" t="s">
        <v>330</v>
      </c>
      <c r="C4" s="12">
        <v>30710928874</v>
      </c>
      <c r="D4" s="12" t="s">
        <v>331</v>
      </c>
      <c r="E4" s="12" t="s">
        <v>332</v>
      </c>
      <c r="F4" s="12" t="s">
        <v>335</v>
      </c>
      <c r="G4" s="11">
        <v>44076</v>
      </c>
      <c r="H4" s="7">
        <v>155250</v>
      </c>
      <c r="I4" s="7">
        <v>32602.5</v>
      </c>
      <c r="J4" s="7">
        <v>0</v>
      </c>
      <c r="K4" s="7">
        <v>187852.5</v>
      </c>
    </row>
    <row r="5" spans="1:11">
      <c r="A5" s="12" t="s">
        <v>329</v>
      </c>
      <c r="B5" s="12" t="s">
        <v>336</v>
      </c>
      <c r="C5" s="12">
        <v>30508697909</v>
      </c>
      <c r="D5" s="12" t="s">
        <v>331</v>
      </c>
      <c r="E5" s="12" t="s">
        <v>332</v>
      </c>
      <c r="F5" s="12" t="s">
        <v>337</v>
      </c>
      <c r="G5" s="11">
        <v>44076</v>
      </c>
      <c r="H5" s="7">
        <v>190000</v>
      </c>
      <c r="I5" s="7">
        <v>39900</v>
      </c>
      <c r="J5" s="7">
        <v>0</v>
      </c>
      <c r="K5" s="7">
        <v>229900</v>
      </c>
    </row>
    <row r="6" spans="1:11">
      <c r="A6" s="12" t="s">
        <v>329</v>
      </c>
      <c r="B6" s="12" t="s">
        <v>338</v>
      </c>
      <c r="C6" s="12">
        <v>30663529125</v>
      </c>
      <c r="D6" s="12" t="s">
        <v>331</v>
      </c>
      <c r="E6" s="12" t="s">
        <v>332</v>
      </c>
      <c r="F6" s="12" t="s">
        <v>339</v>
      </c>
      <c r="G6" s="11">
        <v>44076</v>
      </c>
      <c r="H6" s="7">
        <v>55000</v>
      </c>
      <c r="I6" s="7">
        <v>11550</v>
      </c>
      <c r="J6" s="7">
        <v>0</v>
      </c>
      <c r="K6" s="7">
        <v>66550</v>
      </c>
    </row>
    <row r="7" spans="1:11">
      <c r="A7" s="12" t="s">
        <v>329</v>
      </c>
      <c r="B7" s="12" t="s">
        <v>330</v>
      </c>
      <c r="C7" s="12">
        <v>30710928874</v>
      </c>
      <c r="D7" s="12" t="s">
        <v>331</v>
      </c>
      <c r="E7" s="12" t="s">
        <v>332</v>
      </c>
      <c r="F7" s="12" t="s">
        <v>340</v>
      </c>
      <c r="G7" s="11">
        <v>44077</v>
      </c>
      <c r="H7" s="7">
        <v>103500</v>
      </c>
      <c r="I7" s="7">
        <v>21735</v>
      </c>
      <c r="J7" s="7">
        <v>0</v>
      </c>
      <c r="K7" s="7">
        <v>125235</v>
      </c>
    </row>
    <row r="8" spans="1:11">
      <c r="A8" s="12" t="s">
        <v>329</v>
      </c>
      <c r="B8" s="12" t="s">
        <v>330</v>
      </c>
      <c r="C8" s="12">
        <v>30710928874</v>
      </c>
      <c r="D8" s="12" t="s">
        <v>331</v>
      </c>
      <c r="E8" s="12" t="s">
        <v>332</v>
      </c>
      <c r="F8" s="12" t="s">
        <v>341</v>
      </c>
      <c r="G8" s="11">
        <v>44077</v>
      </c>
      <c r="H8" s="7">
        <v>51750</v>
      </c>
      <c r="I8" s="7">
        <v>10867.5</v>
      </c>
      <c r="J8" s="7">
        <v>0</v>
      </c>
      <c r="K8" s="7">
        <v>62617.5</v>
      </c>
    </row>
    <row r="9" spans="1:11">
      <c r="A9" s="12" t="s">
        <v>329</v>
      </c>
      <c r="B9" s="12" t="s">
        <v>342</v>
      </c>
      <c r="C9" s="12">
        <v>30714798010</v>
      </c>
      <c r="D9" s="12" t="s">
        <v>331</v>
      </c>
      <c r="E9" s="12" t="s">
        <v>332</v>
      </c>
      <c r="F9" s="12" t="s">
        <v>343</v>
      </c>
      <c r="G9" s="11">
        <v>44077</v>
      </c>
      <c r="H9" s="7">
        <v>138000</v>
      </c>
      <c r="I9" s="7">
        <v>28980</v>
      </c>
      <c r="J9" s="7">
        <v>0</v>
      </c>
      <c r="K9" s="7">
        <v>166980</v>
      </c>
    </row>
    <row r="10" spans="1:11">
      <c r="A10" s="12" t="s">
        <v>329</v>
      </c>
      <c r="B10" s="12" t="s">
        <v>342</v>
      </c>
      <c r="C10" s="12">
        <v>30714798010</v>
      </c>
      <c r="D10" s="12" t="s">
        <v>331</v>
      </c>
      <c r="E10" s="12" t="s">
        <v>332</v>
      </c>
      <c r="F10" s="12" t="s">
        <v>344</v>
      </c>
      <c r="G10" s="11">
        <v>44077</v>
      </c>
      <c r="H10" s="7">
        <v>46000</v>
      </c>
      <c r="I10" s="7">
        <v>9660</v>
      </c>
      <c r="J10" s="7">
        <v>0</v>
      </c>
      <c r="K10" s="7">
        <v>55660</v>
      </c>
    </row>
    <row r="11" spans="1:11">
      <c r="A11" s="12" t="s">
        <v>329</v>
      </c>
      <c r="B11" s="12" t="s">
        <v>342</v>
      </c>
      <c r="C11" s="12">
        <v>30714798010</v>
      </c>
      <c r="D11" s="12" t="s">
        <v>331</v>
      </c>
      <c r="E11" s="12" t="s">
        <v>332</v>
      </c>
      <c r="F11" s="12" t="s">
        <v>345</v>
      </c>
      <c r="G11" s="11">
        <v>44077</v>
      </c>
      <c r="H11" s="7">
        <v>46000</v>
      </c>
      <c r="I11" s="7">
        <v>9660</v>
      </c>
      <c r="J11" s="7">
        <v>0</v>
      </c>
      <c r="K11" s="7">
        <v>55660</v>
      </c>
    </row>
    <row r="12" spans="1:11">
      <c r="A12" s="12" t="s">
        <v>329</v>
      </c>
      <c r="B12" s="12" t="s">
        <v>330</v>
      </c>
      <c r="C12" s="12">
        <v>30710928874</v>
      </c>
      <c r="D12" s="12" t="s">
        <v>331</v>
      </c>
      <c r="E12" s="12" t="s">
        <v>332</v>
      </c>
      <c r="F12" s="12" t="s">
        <v>346</v>
      </c>
      <c r="G12" s="11">
        <v>44077</v>
      </c>
      <c r="H12" s="7">
        <v>258750</v>
      </c>
      <c r="I12" s="7">
        <v>54337.5</v>
      </c>
      <c r="J12" s="7">
        <v>0</v>
      </c>
      <c r="K12" s="7">
        <v>313087.5</v>
      </c>
    </row>
    <row r="13" spans="1:11">
      <c r="A13" s="12" t="s">
        <v>329</v>
      </c>
      <c r="B13" s="12" t="s">
        <v>330</v>
      </c>
      <c r="C13" s="12">
        <v>30710928874</v>
      </c>
      <c r="D13" s="12" t="s">
        <v>347</v>
      </c>
      <c r="E13" s="12" t="s">
        <v>332</v>
      </c>
      <c r="F13" s="12" t="s">
        <v>348</v>
      </c>
      <c r="G13" s="11">
        <v>44078</v>
      </c>
      <c r="H13" s="7">
        <v>1500</v>
      </c>
      <c r="I13" s="7">
        <v>315</v>
      </c>
      <c r="J13" s="7">
        <v>0</v>
      </c>
      <c r="K13" s="7">
        <v>1815</v>
      </c>
    </row>
    <row r="14" spans="1:11">
      <c r="A14" s="12" t="s">
        <v>329</v>
      </c>
      <c r="B14" s="12" t="s">
        <v>330</v>
      </c>
      <c r="C14" s="12">
        <v>30710928874</v>
      </c>
      <c r="D14" s="12" t="s">
        <v>347</v>
      </c>
      <c r="E14" s="12" t="s">
        <v>332</v>
      </c>
      <c r="F14" s="12" t="s">
        <v>349</v>
      </c>
      <c r="G14" s="11">
        <v>44078</v>
      </c>
      <c r="H14" s="7">
        <v>1500</v>
      </c>
      <c r="I14" s="7">
        <v>315</v>
      </c>
      <c r="J14" s="7">
        <v>0</v>
      </c>
      <c r="K14" s="7">
        <v>1815</v>
      </c>
    </row>
    <row r="15" spans="1:11">
      <c r="A15" s="12" t="s">
        <v>329</v>
      </c>
      <c r="B15" s="12" t="s">
        <v>330</v>
      </c>
      <c r="C15" s="12">
        <v>30710928874</v>
      </c>
      <c r="D15" s="12" t="s">
        <v>347</v>
      </c>
      <c r="E15" s="12" t="s">
        <v>332</v>
      </c>
      <c r="F15" s="12" t="s">
        <v>350</v>
      </c>
      <c r="G15" s="11">
        <v>44078</v>
      </c>
      <c r="H15" s="7">
        <v>2250</v>
      </c>
      <c r="I15" s="7">
        <v>472.5</v>
      </c>
      <c r="J15" s="7">
        <v>0</v>
      </c>
      <c r="K15" s="7">
        <v>2722.5</v>
      </c>
    </row>
    <row r="16" spans="1:11">
      <c r="A16" s="12" t="s">
        <v>329</v>
      </c>
      <c r="B16" s="12" t="s">
        <v>330</v>
      </c>
      <c r="C16" s="12">
        <v>30710928874</v>
      </c>
      <c r="D16" s="12" t="s">
        <v>347</v>
      </c>
      <c r="E16" s="12" t="s">
        <v>332</v>
      </c>
      <c r="F16" s="12" t="s">
        <v>351</v>
      </c>
      <c r="G16" s="11">
        <v>44078</v>
      </c>
      <c r="H16" s="7">
        <v>2250</v>
      </c>
      <c r="I16" s="7">
        <v>472.5</v>
      </c>
      <c r="J16" s="7">
        <v>0</v>
      </c>
      <c r="K16" s="7">
        <v>2722.5</v>
      </c>
    </row>
    <row r="17" spans="1:11">
      <c r="A17" s="12" t="s">
        <v>329</v>
      </c>
      <c r="B17" s="12" t="s">
        <v>330</v>
      </c>
      <c r="C17" s="12">
        <v>30710928874</v>
      </c>
      <c r="D17" s="12" t="s">
        <v>347</v>
      </c>
      <c r="E17" s="12" t="s">
        <v>332</v>
      </c>
      <c r="F17" s="12" t="s">
        <v>352</v>
      </c>
      <c r="G17" s="11">
        <v>44078</v>
      </c>
      <c r="H17" s="7">
        <v>1500</v>
      </c>
      <c r="I17" s="7">
        <v>315</v>
      </c>
      <c r="J17" s="7">
        <v>0</v>
      </c>
      <c r="K17" s="7">
        <v>1815</v>
      </c>
    </row>
    <row r="18" spans="1:11">
      <c r="A18" s="12" t="s">
        <v>329</v>
      </c>
      <c r="B18" s="12" t="s">
        <v>330</v>
      </c>
      <c r="C18" s="12">
        <v>30710928874</v>
      </c>
      <c r="D18" s="12" t="s">
        <v>347</v>
      </c>
      <c r="E18" s="12" t="s">
        <v>332</v>
      </c>
      <c r="F18" s="12" t="s">
        <v>353</v>
      </c>
      <c r="G18" s="11">
        <v>44078</v>
      </c>
      <c r="H18" s="7">
        <v>750</v>
      </c>
      <c r="I18" s="7">
        <v>157.5</v>
      </c>
      <c r="J18" s="7">
        <v>0</v>
      </c>
      <c r="K18" s="7">
        <v>907.5</v>
      </c>
    </row>
    <row r="19" spans="1:11">
      <c r="A19" s="12" t="s">
        <v>329</v>
      </c>
      <c r="B19" s="12" t="s">
        <v>330</v>
      </c>
      <c r="C19" s="12">
        <v>30710928874</v>
      </c>
      <c r="D19" s="12" t="s">
        <v>347</v>
      </c>
      <c r="E19" s="12" t="s">
        <v>332</v>
      </c>
      <c r="F19" s="12" t="s">
        <v>354</v>
      </c>
      <c r="G19" s="11">
        <v>44078</v>
      </c>
      <c r="H19" s="7">
        <v>3750</v>
      </c>
      <c r="I19" s="7">
        <v>787.5</v>
      </c>
      <c r="J19" s="7">
        <v>0</v>
      </c>
      <c r="K19" s="7">
        <v>4537.5</v>
      </c>
    </row>
    <row r="20" spans="1:11">
      <c r="A20" s="12" t="s">
        <v>329</v>
      </c>
      <c r="B20" s="12" t="s">
        <v>330</v>
      </c>
      <c r="C20" s="12">
        <v>30710928874</v>
      </c>
      <c r="D20" s="12" t="s">
        <v>347</v>
      </c>
      <c r="E20" s="12" t="s">
        <v>332</v>
      </c>
      <c r="F20" s="12" t="s">
        <v>355</v>
      </c>
      <c r="G20" s="11">
        <v>44078</v>
      </c>
      <c r="H20" s="7">
        <v>750</v>
      </c>
      <c r="I20" s="7">
        <v>157.5</v>
      </c>
      <c r="J20" s="7">
        <v>0</v>
      </c>
      <c r="K20" s="7">
        <v>907.5</v>
      </c>
    </row>
    <row r="21" spans="1:11">
      <c r="A21" s="12" t="s">
        <v>329</v>
      </c>
      <c r="B21" s="12" t="s">
        <v>336</v>
      </c>
      <c r="C21" s="12">
        <v>30508697909</v>
      </c>
      <c r="D21" s="12" t="s">
        <v>331</v>
      </c>
      <c r="E21" s="12" t="s">
        <v>332</v>
      </c>
      <c r="F21" s="12" t="s">
        <v>356</v>
      </c>
      <c r="G21" s="11">
        <v>44078</v>
      </c>
      <c r="H21" s="7">
        <v>152000</v>
      </c>
      <c r="I21" s="7">
        <v>31920</v>
      </c>
      <c r="J21" s="7">
        <v>0</v>
      </c>
      <c r="K21" s="7">
        <v>183920</v>
      </c>
    </row>
    <row r="22" spans="1:11">
      <c r="A22" s="12" t="s">
        <v>329</v>
      </c>
      <c r="B22" s="12" t="s">
        <v>336</v>
      </c>
      <c r="C22" s="12">
        <v>30508697909</v>
      </c>
      <c r="D22" s="12" t="s">
        <v>331</v>
      </c>
      <c r="E22" s="12" t="s">
        <v>332</v>
      </c>
      <c r="F22" s="12" t="s">
        <v>357</v>
      </c>
      <c r="G22" s="11">
        <v>44078</v>
      </c>
      <c r="H22" s="7">
        <v>38000</v>
      </c>
      <c r="I22" s="7">
        <v>7980</v>
      </c>
      <c r="J22" s="7">
        <v>0</v>
      </c>
      <c r="K22" s="7">
        <v>45980</v>
      </c>
    </row>
    <row r="23" spans="1:11">
      <c r="A23" s="12" t="s">
        <v>329</v>
      </c>
      <c r="B23" s="12" t="s">
        <v>330</v>
      </c>
      <c r="C23" s="12">
        <v>30710928874</v>
      </c>
      <c r="D23" s="12" t="s">
        <v>331</v>
      </c>
      <c r="E23" s="12" t="s">
        <v>332</v>
      </c>
      <c r="F23" s="12" t="s">
        <v>358</v>
      </c>
      <c r="G23" s="11">
        <v>44078</v>
      </c>
      <c r="H23" s="7">
        <v>103500</v>
      </c>
      <c r="I23" s="7">
        <v>21735</v>
      </c>
      <c r="J23" s="7">
        <v>0</v>
      </c>
      <c r="K23" s="7">
        <v>125235</v>
      </c>
    </row>
    <row r="24" spans="1:11">
      <c r="A24" s="12" t="s">
        <v>329</v>
      </c>
      <c r="B24" s="12" t="s">
        <v>330</v>
      </c>
      <c r="C24" s="12">
        <v>30710928874</v>
      </c>
      <c r="D24" s="12" t="s">
        <v>331</v>
      </c>
      <c r="E24" s="12" t="s">
        <v>332</v>
      </c>
      <c r="F24" s="12" t="s">
        <v>359</v>
      </c>
      <c r="G24" s="11">
        <v>44078</v>
      </c>
      <c r="H24" s="7">
        <v>51750</v>
      </c>
      <c r="I24" s="7">
        <v>10867.5</v>
      </c>
      <c r="J24" s="7">
        <v>0</v>
      </c>
      <c r="K24" s="7">
        <v>62617.5</v>
      </c>
    </row>
    <row r="25" spans="1:11">
      <c r="A25" s="12" t="s">
        <v>329</v>
      </c>
      <c r="B25" s="12" t="s">
        <v>360</v>
      </c>
      <c r="C25" s="12">
        <v>30709658170</v>
      </c>
      <c r="D25" s="12" t="s">
        <v>331</v>
      </c>
      <c r="E25" s="12" t="s">
        <v>332</v>
      </c>
      <c r="F25" s="12" t="s">
        <v>361</v>
      </c>
      <c r="G25" s="11">
        <v>44078</v>
      </c>
      <c r="H25" s="7">
        <v>57000</v>
      </c>
      <c r="I25" s="7">
        <v>11970</v>
      </c>
      <c r="J25" s="7">
        <v>0</v>
      </c>
      <c r="K25" s="7">
        <v>68970</v>
      </c>
    </row>
    <row r="26" spans="1:11">
      <c r="A26" s="12" t="s">
        <v>329</v>
      </c>
      <c r="B26" s="12" t="s">
        <v>336</v>
      </c>
      <c r="C26" s="12">
        <v>30508697909</v>
      </c>
      <c r="D26" s="12" t="s">
        <v>331</v>
      </c>
      <c r="E26" s="12" t="s">
        <v>332</v>
      </c>
      <c r="F26" s="12" t="s">
        <v>362</v>
      </c>
      <c r="G26" s="11">
        <v>44081</v>
      </c>
      <c r="H26" s="7">
        <v>38000</v>
      </c>
      <c r="I26" s="7">
        <v>7980</v>
      </c>
      <c r="J26" s="7">
        <v>0</v>
      </c>
      <c r="K26" s="7">
        <v>45980</v>
      </c>
    </row>
    <row r="27" spans="1:11">
      <c r="A27" s="12" t="s">
        <v>329</v>
      </c>
      <c r="B27" s="12" t="s">
        <v>336</v>
      </c>
      <c r="C27" s="12">
        <v>30508697909</v>
      </c>
      <c r="D27" s="12" t="s">
        <v>331</v>
      </c>
      <c r="E27" s="12" t="s">
        <v>332</v>
      </c>
      <c r="F27" s="12" t="s">
        <v>363</v>
      </c>
      <c r="G27" s="11">
        <v>44081</v>
      </c>
      <c r="H27" s="7">
        <v>38000</v>
      </c>
      <c r="I27" s="7">
        <v>7980</v>
      </c>
      <c r="J27" s="7">
        <v>0</v>
      </c>
      <c r="K27" s="7">
        <v>45980</v>
      </c>
    </row>
    <row r="28" spans="1:11">
      <c r="A28" s="12" t="s">
        <v>329</v>
      </c>
      <c r="B28" s="12" t="s">
        <v>330</v>
      </c>
      <c r="C28" s="12">
        <v>30710928874</v>
      </c>
      <c r="D28" s="12" t="s">
        <v>331</v>
      </c>
      <c r="E28" s="12" t="s">
        <v>332</v>
      </c>
      <c r="F28" s="12" t="s">
        <v>364</v>
      </c>
      <c r="G28" s="11">
        <v>44081</v>
      </c>
      <c r="H28" s="7">
        <v>52500</v>
      </c>
      <c r="I28" s="7">
        <v>11025</v>
      </c>
      <c r="J28" s="7">
        <v>0</v>
      </c>
      <c r="K28" s="7">
        <v>63525</v>
      </c>
    </row>
    <row r="29" spans="1:11">
      <c r="A29" s="12" t="s">
        <v>329</v>
      </c>
      <c r="B29" s="12" t="s">
        <v>330</v>
      </c>
      <c r="C29" s="12">
        <v>30710928874</v>
      </c>
      <c r="D29" s="12" t="s">
        <v>331</v>
      </c>
      <c r="E29" s="12" t="s">
        <v>332</v>
      </c>
      <c r="F29" s="12" t="s">
        <v>365</v>
      </c>
      <c r="G29" s="11">
        <v>44081</v>
      </c>
      <c r="H29" s="7">
        <v>207000</v>
      </c>
      <c r="I29" s="7">
        <v>43470</v>
      </c>
      <c r="J29" s="7">
        <v>0</v>
      </c>
      <c r="K29" s="7">
        <v>250470</v>
      </c>
    </row>
    <row r="30" spans="1:11">
      <c r="A30" s="12" t="s">
        <v>329</v>
      </c>
      <c r="B30" s="12" t="s">
        <v>330</v>
      </c>
      <c r="C30" s="12">
        <v>30710928874</v>
      </c>
      <c r="D30" s="12" t="s">
        <v>331</v>
      </c>
      <c r="E30" s="12" t="s">
        <v>332</v>
      </c>
      <c r="F30" s="12" t="s">
        <v>366</v>
      </c>
      <c r="G30" s="11">
        <v>44081</v>
      </c>
      <c r="H30" s="7">
        <v>51750</v>
      </c>
      <c r="I30" s="7">
        <v>10867.5</v>
      </c>
      <c r="J30" s="7">
        <v>0</v>
      </c>
      <c r="K30" s="7">
        <v>62617.5</v>
      </c>
    </row>
    <row r="31" spans="1:11">
      <c r="A31" s="12" t="s">
        <v>329</v>
      </c>
      <c r="B31" s="12" t="s">
        <v>330</v>
      </c>
      <c r="C31" s="12">
        <v>30710928874</v>
      </c>
      <c r="D31" s="12" t="s">
        <v>331</v>
      </c>
      <c r="E31" s="12" t="s">
        <v>332</v>
      </c>
      <c r="F31" s="12" t="s">
        <v>367</v>
      </c>
      <c r="G31" s="11">
        <v>44081</v>
      </c>
      <c r="H31" s="7">
        <v>51750</v>
      </c>
      <c r="I31" s="7">
        <v>10867.5</v>
      </c>
      <c r="J31" s="7">
        <v>0</v>
      </c>
      <c r="K31" s="7">
        <v>62617.5</v>
      </c>
    </row>
    <row r="32" spans="1:11">
      <c r="A32" s="12" t="s">
        <v>329</v>
      </c>
      <c r="B32" s="12" t="s">
        <v>342</v>
      </c>
      <c r="C32" s="12">
        <v>30714798010</v>
      </c>
      <c r="D32" s="12" t="s">
        <v>331</v>
      </c>
      <c r="E32" s="12" t="s">
        <v>332</v>
      </c>
      <c r="F32" s="12" t="s">
        <v>368</v>
      </c>
      <c r="G32" s="11">
        <v>44081</v>
      </c>
      <c r="H32" s="7">
        <v>47000</v>
      </c>
      <c r="I32" s="7">
        <v>9870</v>
      </c>
      <c r="J32" s="7">
        <v>0</v>
      </c>
      <c r="K32" s="7">
        <v>56870</v>
      </c>
    </row>
    <row r="33" spans="1:11">
      <c r="A33" s="12" t="s">
        <v>329</v>
      </c>
      <c r="B33" s="12" t="s">
        <v>360</v>
      </c>
      <c r="C33" s="12">
        <v>30709658170</v>
      </c>
      <c r="D33" s="12" t="s">
        <v>331</v>
      </c>
      <c r="E33" s="12" t="s">
        <v>332</v>
      </c>
      <c r="F33" s="12" t="s">
        <v>369</v>
      </c>
      <c r="G33" s="11">
        <v>44081</v>
      </c>
      <c r="H33" s="7">
        <v>100000</v>
      </c>
      <c r="I33" s="7">
        <v>21000</v>
      </c>
      <c r="J33" s="7">
        <v>0</v>
      </c>
      <c r="K33" s="7">
        <v>121000</v>
      </c>
    </row>
    <row r="34" spans="1:11">
      <c r="A34" s="12" t="s">
        <v>329</v>
      </c>
      <c r="B34" s="12" t="s">
        <v>330</v>
      </c>
      <c r="C34" s="12">
        <v>30710928874</v>
      </c>
      <c r="D34" s="12" t="s">
        <v>331</v>
      </c>
      <c r="E34" s="12" t="s">
        <v>332</v>
      </c>
      <c r="F34" s="12" t="s">
        <v>370</v>
      </c>
      <c r="G34" s="11">
        <v>44082</v>
      </c>
      <c r="H34" s="7">
        <v>103500</v>
      </c>
      <c r="I34" s="7">
        <v>21735</v>
      </c>
      <c r="J34" s="7">
        <v>0</v>
      </c>
      <c r="K34" s="7">
        <v>125235</v>
      </c>
    </row>
    <row r="35" spans="1:11">
      <c r="A35" s="12" t="s">
        <v>329</v>
      </c>
      <c r="B35" s="12" t="s">
        <v>360</v>
      </c>
      <c r="C35" s="12">
        <v>30709658170</v>
      </c>
      <c r="D35" s="12" t="s">
        <v>331</v>
      </c>
      <c r="E35" s="12" t="s">
        <v>332</v>
      </c>
      <c r="F35" s="12" t="s">
        <v>371</v>
      </c>
      <c r="G35" s="11">
        <v>44082</v>
      </c>
      <c r="H35" s="7">
        <v>52000</v>
      </c>
      <c r="I35" s="7">
        <v>10920</v>
      </c>
      <c r="J35" s="7">
        <v>0</v>
      </c>
      <c r="K35" s="7">
        <v>62920</v>
      </c>
    </row>
    <row r="36" spans="1:11">
      <c r="A36" s="12" t="s">
        <v>329</v>
      </c>
      <c r="B36" s="12" t="s">
        <v>360</v>
      </c>
      <c r="C36" s="12">
        <v>30709658170</v>
      </c>
      <c r="D36" s="12" t="s">
        <v>331</v>
      </c>
      <c r="E36" s="12" t="s">
        <v>332</v>
      </c>
      <c r="F36" s="12" t="s">
        <v>372</v>
      </c>
      <c r="G36" s="11">
        <v>44082</v>
      </c>
      <c r="H36" s="7">
        <v>52000</v>
      </c>
      <c r="I36" s="7">
        <v>10920</v>
      </c>
      <c r="J36" s="7">
        <v>0</v>
      </c>
      <c r="K36" s="7">
        <v>62920</v>
      </c>
    </row>
    <row r="37" spans="1:11">
      <c r="A37" s="12" t="s">
        <v>329</v>
      </c>
      <c r="B37" s="12" t="s">
        <v>330</v>
      </c>
      <c r="C37" s="12">
        <v>30710928874</v>
      </c>
      <c r="D37" s="12" t="s">
        <v>331</v>
      </c>
      <c r="E37" s="12" t="s">
        <v>332</v>
      </c>
      <c r="F37" s="12" t="s">
        <v>373</v>
      </c>
      <c r="G37" s="11">
        <v>44082</v>
      </c>
      <c r="H37" s="7">
        <v>155250</v>
      </c>
      <c r="I37" s="7">
        <v>32602.5</v>
      </c>
      <c r="J37" s="7">
        <v>0</v>
      </c>
      <c r="K37" s="7">
        <v>187852.5</v>
      </c>
    </row>
    <row r="38" spans="1:11">
      <c r="A38" s="12" t="s">
        <v>329</v>
      </c>
      <c r="B38" s="12" t="s">
        <v>330</v>
      </c>
      <c r="C38" s="12">
        <v>30710928874</v>
      </c>
      <c r="D38" s="12" t="s">
        <v>331</v>
      </c>
      <c r="E38" s="12" t="s">
        <v>332</v>
      </c>
      <c r="F38" s="12" t="s">
        <v>374</v>
      </c>
      <c r="G38" s="11">
        <v>44083</v>
      </c>
      <c r="H38" s="7">
        <v>103500</v>
      </c>
      <c r="I38" s="7">
        <v>21735</v>
      </c>
      <c r="J38" s="7">
        <v>0</v>
      </c>
      <c r="K38" s="7">
        <v>125235</v>
      </c>
    </row>
    <row r="39" spans="1:11">
      <c r="A39" s="12" t="s">
        <v>329</v>
      </c>
      <c r="B39" s="12" t="s">
        <v>338</v>
      </c>
      <c r="C39" s="12">
        <v>30663529125</v>
      </c>
      <c r="D39" s="12" t="s">
        <v>331</v>
      </c>
      <c r="E39" s="12" t="s">
        <v>332</v>
      </c>
      <c r="F39" s="12" t="s">
        <v>375</v>
      </c>
      <c r="G39" s="11">
        <v>44083</v>
      </c>
      <c r="H39" s="7">
        <v>160000</v>
      </c>
      <c r="I39" s="7">
        <v>33600</v>
      </c>
      <c r="J39" s="7">
        <v>0</v>
      </c>
      <c r="K39" s="7">
        <v>193600</v>
      </c>
    </row>
    <row r="40" spans="1:11">
      <c r="A40" s="12" t="s">
        <v>329</v>
      </c>
      <c r="B40" s="12" t="s">
        <v>330</v>
      </c>
      <c r="C40" s="12">
        <v>30710928874</v>
      </c>
      <c r="D40" s="12" t="s">
        <v>331</v>
      </c>
      <c r="E40" s="12" t="s">
        <v>332</v>
      </c>
      <c r="F40" s="12" t="s">
        <v>376</v>
      </c>
      <c r="G40" s="11">
        <v>44083</v>
      </c>
      <c r="H40" s="7">
        <v>155250</v>
      </c>
      <c r="I40" s="7">
        <v>32602.5</v>
      </c>
      <c r="J40" s="7">
        <v>0</v>
      </c>
      <c r="K40" s="7">
        <v>187852.5</v>
      </c>
    </row>
    <row r="41" spans="1:11">
      <c r="A41" s="12" t="s">
        <v>329</v>
      </c>
      <c r="B41" s="12" t="s">
        <v>330</v>
      </c>
      <c r="C41" s="12">
        <v>30710928874</v>
      </c>
      <c r="D41" s="12" t="s">
        <v>331</v>
      </c>
      <c r="E41" s="12" t="s">
        <v>332</v>
      </c>
      <c r="F41" s="12" t="s">
        <v>377</v>
      </c>
      <c r="G41" s="11">
        <v>44083</v>
      </c>
      <c r="H41" s="7">
        <v>51750</v>
      </c>
      <c r="I41" s="7">
        <v>10867.5</v>
      </c>
      <c r="J41" s="7">
        <v>0</v>
      </c>
      <c r="K41" s="7">
        <v>62617.5</v>
      </c>
    </row>
    <row r="42" spans="1:11">
      <c r="A42" s="12" t="s">
        <v>329</v>
      </c>
      <c r="B42" s="12" t="s">
        <v>330</v>
      </c>
      <c r="C42" s="12">
        <v>30710928874</v>
      </c>
      <c r="D42" s="12" t="s">
        <v>331</v>
      </c>
      <c r="E42" s="12" t="s">
        <v>332</v>
      </c>
      <c r="F42" s="12" t="s">
        <v>378</v>
      </c>
      <c r="G42" s="11">
        <v>44083</v>
      </c>
      <c r="H42" s="7">
        <v>103500</v>
      </c>
      <c r="I42" s="7">
        <v>21735</v>
      </c>
      <c r="J42" s="7">
        <v>0</v>
      </c>
      <c r="K42" s="7">
        <v>125235</v>
      </c>
    </row>
    <row r="43" spans="1:11">
      <c r="A43" s="12" t="s">
        <v>329</v>
      </c>
      <c r="B43" s="12" t="s">
        <v>330</v>
      </c>
      <c r="C43" s="12">
        <v>30710928874</v>
      </c>
      <c r="D43" s="12" t="s">
        <v>331</v>
      </c>
      <c r="E43" s="12" t="s">
        <v>332</v>
      </c>
      <c r="F43" s="12" t="s">
        <v>379</v>
      </c>
      <c r="G43" s="11">
        <v>44083</v>
      </c>
      <c r="H43" s="7">
        <v>59000</v>
      </c>
      <c r="I43" s="7">
        <v>12390</v>
      </c>
      <c r="J43" s="7">
        <v>0</v>
      </c>
      <c r="K43" s="7">
        <v>71390</v>
      </c>
    </row>
    <row r="44" spans="1:11">
      <c r="A44" s="12" t="s">
        <v>329</v>
      </c>
      <c r="B44" s="12" t="s">
        <v>342</v>
      </c>
      <c r="C44" s="12">
        <v>30714798010</v>
      </c>
      <c r="D44" s="12" t="s">
        <v>331</v>
      </c>
      <c r="E44" s="12" t="s">
        <v>332</v>
      </c>
      <c r="F44" s="12" t="s">
        <v>380</v>
      </c>
      <c r="G44" s="11">
        <v>44083</v>
      </c>
      <c r="H44" s="7">
        <v>94500</v>
      </c>
      <c r="I44" s="7">
        <v>19845</v>
      </c>
      <c r="J44" s="7">
        <v>0</v>
      </c>
      <c r="K44" s="7">
        <v>114345</v>
      </c>
    </row>
    <row r="45" spans="1:11">
      <c r="A45" s="12" t="s">
        <v>329</v>
      </c>
      <c r="B45" s="12" t="s">
        <v>338</v>
      </c>
      <c r="C45" s="12">
        <v>30663529125</v>
      </c>
      <c r="D45" s="12" t="s">
        <v>331</v>
      </c>
      <c r="E45" s="12" t="s">
        <v>332</v>
      </c>
      <c r="F45" s="12" t="s">
        <v>381</v>
      </c>
      <c r="G45" s="11">
        <v>44083</v>
      </c>
      <c r="H45" s="7">
        <v>7850</v>
      </c>
      <c r="I45" s="7">
        <v>1648.5</v>
      </c>
      <c r="J45" s="7">
        <v>0</v>
      </c>
      <c r="K45" s="7">
        <v>9498.5</v>
      </c>
    </row>
    <row r="46" spans="1:11">
      <c r="A46" s="12" t="s">
        <v>329</v>
      </c>
      <c r="B46" s="12" t="s">
        <v>330</v>
      </c>
      <c r="C46" s="12">
        <v>30710928874</v>
      </c>
      <c r="D46" s="12" t="s">
        <v>331</v>
      </c>
      <c r="E46" s="12" t="s">
        <v>332</v>
      </c>
      <c r="F46" s="12" t="s">
        <v>382</v>
      </c>
      <c r="G46" s="11">
        <v>44084</v>
      </c>
      <c r="H46" s="7">
        <v>51750</v>
      </c>
      <c r="I46" s="7">
        <v>10867.5</v>
      </c>
      <c r="J46" s="7">
        <v>0</v>
      </c>
      <c r="K46" s="7">
        <v>62617.5</v>
      </c>
    </row>
    <row r="47" spans="1:11">
      <c r="A47" s="12" t="s">
        <v>329</v>
      </c>
      <c r="B47" s="12" t="s">
        <v>330</v>
      </c>
      <c r="C47" s="12">
        <v>30710928874</v>
      </c>
      <c r="D47" s="12" t="s">
        <v>331</v>
      </c>
      <c r="E47" s="12" t="s">
        <v>332</v>
      </c>
      <c r="F47" s="12" t="s">
        <v>383</v>
      </c>
      <c r="G47" s="11">
        <v>44084</v>
      </c>
      <c r="H47" s="7">
        <v>51750</v>
      </c>
      <c r="I47" s="7">
        <v>10867.5</v>
      </c>
      <c r="J47" s="7">
        <v>0</v>
      </c>
      <c r="K47" s="7">
        <v>62617.5</v>
      </c>
    </row>
    <row r="48" spans="1:11">
      <c r="A48" s="12" t="s">
        <v>329</v>
      </c>
      <c r="B48" s="12" t="s">
        <v>336</v>
      </c>
      <c r="C48" s="12">
        <v>30508697909</v>
      </c>
      <c r="D48" s="12" t="s">
        <v>331</v>
      </c>
      <c r="E48" s="12" t="s">
        <v>332</v>
      </c>
      <c r="F48" s="12" t="s">
        <v>384</v>
      </c>
      <c r="G48" s="11">
        <v>44084</v>
      </c>
      <c r="H48" s="7">
        <v>114000</v>
      </c>
      <c r="I48" s="7">
        <v>23940</v>
      </c>
      <c r="J48" s="7">
        <v>0</v>
      </c>
      <c r="K48" s="7">
        <v>137940</v>
      </c>
    </row>
    <row r="49" spans="1:11">
      <c r="A49" s="12" t="s">
        <v>329</v>
      </c>
      <c r="B49" s="12" t="s">
        <v>336</v>
      </c>
      <c r="C49" s="12">
        <v>30508697909</v>
      </c>
      <c r="D49" s="12" t="s">
        <v>331</v>
      </c>
      <c r="E49" s="12" t="s">
        <v>332</v>
      </c>
      <c r="F49" s="12" t="s">
        <v>385</v>
      </c>
      <c r="G49" s="11">
        <v>44084</v>
      </c>
      <c r="H49" s="7">
        <v>38000</v>
      </c>
      <c r="I49" s="7">
        <v>7980</v>
      </c>
      <c r="J49" s="7">
        <v>0</v>
      </c>
      <c r="K49" s="7">
        <v>45980</v>
      </c>
    </row>
    <row r="50" spans="1:11">
      <c r="A50" s="12" t="s">
        <v>329</v>
      </c>
      <c r="B50" s="12" t="s">
        <v>330</v>
      </c>
      <c r="C50" s="12">
        <v>30710928874</v>
      </c>
      <c r="D50" s="12" t="s">
        <v>331</v>
      </c>
      <c r="E50" s="12" t="s">
        <v>332</v>
      </c>
      <c r="F50" s="12" t="s">
        <v>386</v>
      </c>
      <c r="G50" s="11">
        <v>44084</v>
      </c>
      <c r="H50" s="7">
        <v>103500</v>
      </c>
      <c r="I50" s="7">
        <v>21735</v>
      </c>
      <c r="J50" s="7">
        <v>0</v>
      </c>
      <c r="K50" s="7">
        <v>125235</v>
      </c>
    </row>
    <row r="51" spans="1:11">
      <c r="A51" s="12" t="s">
        <v>329</v>
      </c>
      <c r="B51" s="12" t="s">
        <v>330</v>
      </c>
      <c r="C51" s="12">
        <v>30710928874</v>
      </c>
      <c r="D51" s="12" t="s">
        <v>331</v>
      </c>
      <c r="E51" s="12" t="s">
        <v>332</v>
      </c>
      <c r="F51" s="12" t="s">
        <v>387</v>
      </c>
      <c r="G51" s="11">
        <v>44084</v>
      </c>
      <c r="H51" s="7">
        <v>51000</v>
      </c>
      <c r="I51" s="7">
        <v>10710</v>
      </c>
      <c r="J51" s="7">
        <v>0</v>
      </c>
      <c r="K51" s="7">
        <v>61710</v>
      </c>
    </row>
    <row r="52" spans="1:11">
      <c r="A52" s="12" t="s">
        <v>329</v>
      </c>
      <c r="B52" s="12" t="s">
        <v>330</v>
      </c>
      <c r="C52" s="12">
        <v>30710928874</v>
      </c>
      <c r="D52" s="12" t="s">
        <v>331</v>
      </c>
      <c r="E52" s="12" t="s">
        <v>332</v>
      </c>
      <c r="F52" s="12" t="s">
        <v>388</v>
      </c>
      <c r="G52" s="11">
        <v>44084</v>
      </c>
      <c r="H52" s="7">
        <v>103500</v>
      </c>
      <c r="I52" s="7">
        <v>21735</v>
      </c>
      <c r="J52" s="7">
        <v>0</v>
      </c>
      <c r="K52" s="7">
        <v>125235</v>
      </c>
    </row>
    <row r="53" spans="1:11">
      <c r="A53" s="12" t="s">
        <v>329</v>
      </c>
      <c r="B53" s="12" t="s">
        <v>330</v>
      </c>
      <c r="C53" s="12">
        <v>30710928874</v>
      </c>
      <c r="D53" s="12" t="s">
        <v>331</v>
      </c>
      <c r="E53" s="12" t="s">
        <v>332</v>
      </c>
      <c r="F53" s="12" t="s">
        <v>389</v>
      </c>
      <c r="G53" s="11">
        <v>44084</v>
      </c>
      <c r="H53" s="7">
        <v>51750</v>
      </c>
      <c r="I53" s="7">
        <v>10867.5</v>
      </c>
      <c r="J53" s="7">
        <v>0</v>
      </c>
      <c r="K53" s="7">
        <v>62617.5</v>
      </c>
    </row>
    <row r="54" spans="1:11">
      <c r="A54" s="12" t="s">
        <v>329</v>
      </c>
      <c r="B54" s="12" t="s">
        <v>338</v>
      </c>
      <c r="C54" s="12">
        <v>30663529125</v>
      </c>
      <c r="D54" s="12" t="s">
        <v>331</v>
      </c>
      <c r="E54" s="12" t="s">
        <v>332</v>
      </c>
      <c r="F54" s="12" t="s">
        <v>390</v>
      </c>
      <c r="G54" s="11">
        <v>44084</v>
      </c>
      <c r="H54" s="7">
        <v>55000</v>
      </c>
      <c r="I54" s="7">
        <v>11550</v>
      </c>
      <c r="J54" s="7">
        <v>0</v>
      </c>
      <c r="K54" s="7">
        <v>66550</v>
      </c>
    </row>
    <row r="55" spans="1:11">
      <c r="A55" s="12" t="s">
        <v>329</v>
      </c>
      <c r="B55" s="12" t="s">
        <v>330</v>
      </c>
      <c r="C55" s="12">
        <v>30710928874</v>
      </c>
      <c r="D55" s="12" t="s">
        <v>331</v>
      </c>
      <c r="E55" s="12" t="s">
        <v>332</v>
      </c>
      <c r="F55" s="12" t="s">
        <v>391</v>
      </c>
      <c r="G55" s="11">
        <v>44085</v>
      </c>
      <c r="H55" s="7">
        <v>258750</v>
      </c>
      <c r="I55" s="7">
        <v>54337.5</v>
      </c>
      <c r="J55" s="7">
        <v>0</v>
      </c>
      <c r="K55" s="7">
        <v>313087.5</v>
      </c>
    </row>
    <row r="56" spans="1:11">
      <c r="A56" s="12" t="s">
        <v>329</v>
      </c>
      <c r="B56" s="12" t="s">
        <v>392</v>
      </c>
      <c r="C56" s="12">
        <v>30711413991</v>
      </c>
      <c r="D56" s="12" t="s">
        <v>331</v>
      </c>
      <c r="E56" s="12" t="s">
        <v>332</v>
      </c>
      <c r="F56" s="12" t="s">
        <v>393</v>
      </c>
      <c r="G56" s="11">
        <v>44085</v>
      </c>
      <c r="H56" s="7">
        <v>16521.810000000001</v>
      </c>
      <c r="I56" s="7">
        <v>3469.58</v>
      </c>
      <c r="J56" s="7">
        <v>0</v>
      </c>
      <c r="K56" s="7">
        <v>19991.39</v>
      </c>
    </row>
    <row r="57" spans="1:11">
      <c r="A57" s="12" t="s">
        <v>329</v>
      </c>
      <c r="B57" s="12" t="s">
        <v>330</v>
      </c>
      <c r="C57" s="12">
        <v>30710928874</v>
      </c>
      <c r="D57" s="12" t="s">
        <v>331</v>
      </c>
      <c r="E57" s="12" t="s">
        <v>332</v>
      </c>
      <c r="F57" s="12" t="s">
        <v>394</v>
      </c>
      <c r="G57" s="11">
        <v>44088</v>
      </c>
      <c r="H57" s="7">
        <v>59000</v>
      </c>
      <c r="I57" s="7">
        <v>12390</v>
      </c>
      <c r="J57" s="7">
        <v>0</v>
      </c>
      <c r="K57" s="7">
        <v>71390</v>
      </c>
    </row>
    <row r="58" spans="1:11">
      <c r="A58" s="12" t="s">
        <v>329</v>
      </c>
      <c r="B58" s="12" t="s">
        <v>330</v>
      </c>
      <c r="C58" s="12">
        <v>30710928874</v>
      </c>
      <c r="D58" s="12" t="s">
        <v>331</v>
      </c>
      <c r="E58" s="12" t="s">
        <v>332</v>
      </c>
      <c r="F58" s="12" t="s">
        <v>395</v>
      </c>
      <c r="G58" s="11">
        <v>44088</v>
      </c>
      <c r="H58" s="7">
        <v>103500</v>
      </c>
      <c r="I58" s="7">
        <v>21735</v>
      </c>
      <c r="J58" s="7">
        <v>0</v>
      </c>
      <c r="K58" s="7">
        <v>125235</v>
      </c>
    </row>
    <row r="59" spans="1:11">
      <c r="A59" s="12" t="s">
        <v>329</v>
      </c>
      <c r="B59" s="12" t="s">
        <v>342</v>
      </c>
      <c r="C59" s="12">
        <v>30714798010</v>
      </c>
      <c r="D59" s="12" t="s">
        <v>331</v>
      </c>
      <c r="E59" s="12" t="s">
        <v>332</v>
      </c>
      <c r="F59" s="12" t="s">
        <v>396</v>
      </c>
      <c r="G59" s="11">
        <v>44088</v>
      </c>
      <c r="H59" s="7">
        <v>92000</v>
      </c>
      <c r="I59" s="7">
        <v>19320</v>
      </c>
      <c r="J59" s="7">
        <v>0</v>
      </c>
      <c r="K59" s="7">
        <v>111320</v>
      </c>
    </row>
    <row r="60" spans="1:11">
      <c r="A60" s="12" t="s">
        <v>329</v>
      </c>
      <c r="B60" s="12" t="s">
        <v>342</v>
      </c>
      <c r="C60" s="12">
        <v>30714798010</v>
      </c>
      <c r="D60" s="12" t="s">
        <v>331</v>
      </c>
      <c r="E60" s="12" t="s">
        <v>332</v>
      </c>
      <c r="F60" s="12" t="s">
        <v>397</v>
      </c>
      <c r="G60" s="11">
        <v>44088</v>
      </c>
      <c r="H60" s="7">
        <v>45000</v>
      </c>
      <c r="I60" s="7">
        <v>9450</v>
      </c>
      <c r="J60" s="7">
        <v>0</v>
      </c>
      <c r="K60" s="7">
        <v>54450</v>
      </c>
    </row>
    <row r="61" spans="1:11">
      <c r="A61" s="12" t="s">
        <v>329</v>
      </c>
      <c r="B61" s="12" t="s">
        <v>342</v>
      </c>
      <c r="C61" s="12">
        <v>30714798010</v>
      </c>
      <c r="D61" s="12" t="s">
        <v>331</v>
      </c>
      <c r="E61" s="12" t="s">
        <v>332</v>
      </c>
      <c r="F61" s="12" t="s">
        <v>398</v>
      </c>
      <c r="G61" s="11">
        <v>44088</v>
      </c>
      <c r="H61" s="7">
        <v>32500</v>
      </c>
      <c r="I61" s="7">
        <v>6825</v>
      </c>
      <c r="J61" s="7">
        <v>0</v>
      </c>
      <c r="K61" s="7">
        <v>39325</v>
      </c>
    </row>
    <row r="62" spans="1:11">
      <c r="A62" s="12" t="s">
        <v>329</v>
      </c>
      <c r="B62" s="12" t="s">
        <v>342</v>
      </c>
      <c r="C62" s="12">
        <v>30714798010</v>
      </c>
      <c r="D62" s="12" t="s">
        <v>331</v>
      </c>
      <c r="E62" s="12" t="s">
        <v>332</v>
      </c>
      <c r="F62" s="12" t="s">
        <v>399</v>
      </c>
      <c r="G62" s="11">
        <v>44088</v>
      </c>
      <c r="H62" s="7">
        <v>130000</v>
      </c>
      <c r="I62" s="7">
        <v>27300</v>
      </c>
      <c r="J62" s="7">
        <v>0</v>
      </c>
      <c r="K62" s="7">
        <v>157300</v>
      </c>
    </row>
    <row r="63" spans="1:11">
      <c r="A63" s="12" t="s">
        <v>329</v>
      </c>
      <c r="B63" s="12" t="s">
        <v>360</v>
      </c>
      <c r="C63" s="12">
        <v>30709658170</v>
      </c>
      <c r="D63" s="12" t="s">
        <v>400</v>
      </c>
      <c r="E63" s="12" t="s">
        <v>332</v>
      </c>
      <c r="F63" s="12" t="s">
        <v>401</v>
      </c>
      <c r="G63" s="11">
        <v>44089</v>
      </c>
      <c r="H63" s="7">
        <v>-26000</v>
      </c>
      <c r="I63" s="7">
        <v>-5460</v>
      </c>
      <c r="J63" s="7">
        <v>0</v>
      </c>
      <c r="K63" s="7">
        <v>-31460</v>
      </c>
    </row>
    <row r="64" spans="1:11">
      <c r="A64" s="12" t="s">
        <v>329</v>
      </c>
      <c r="B64" s="12" t="s">
        <v>330</v>
      </c>
      <c r="C64" s="12">
        <v>30710928874</v>
      </c>
      <c r="D64" s="12" t="s">
        <v>331</v>
      </c>
      <c r="E64" s="12" t="s">
        <v>332</v>
      </c>
      <c r="F64" s="12" t="s">
        <v>402</v>
      </c>
      <c r="G64" s="11">
        <v>44089</v>
      </c>
      <c r="H64" s="7">
        <v>103500</v>
      </c>
      <c r="I64" s="7">
        <v>21735</v>
      </c>
      <c r="J64" s="7">
        <v>0</v>
      </c>
      <c r="K64" s="7">
        <v>125235</v>
      </c>
    </row>
    <row r="65" spans="1:11">
      <c r="A65" s="12" t="s">
        <v>329</v>
      </c>
      <c r="B65" s="12" t="s">
        <v>330</v>
      </c>
      <c r="C65" s="12">
        <v>30710928874</v>
      </c>
      <c r="D65" s="12" t="s">
        <v>331</v>
      </c>
      <c r="E65" s="12" t="s">
        <v>332</v>
      </c>
      <c r="F65" s="12" t="s">
        <v>403</v>
      </c>
      <c r="G65" s="11">
        <v>44089</v>
      </c>
      <c r="H65" s="7">
        <v>207000</v>
      </c>
      <c r="I65" s="7">
        <v>43470</v>
      </c>
      <c r="J65" s="7">
        <v>0</v>
      </c>
      <c r="K65" s="7">
        <v>250470</v>
      </c>
    </row>
    <row r="66" spans="1:11">
      <c r="A66" s="12" t="s">
        <v>329</v>
      </c>
      <c r="B66" s="12" t="s">
        <v>342</v>
      </c>
      <c r="C66" s="12">
        <v>30714798010</v>
      </c>
      <c r="D66" s="12" t="s">
        <v>331</v>
      </c>
      <c r="E66" s="12" t="s">
        <v>332</v>
      </c>
      <c r="F66" s="12" t="s">
        <v>404</v>
      </c>
      <c r="G66" s="11">
        <v>44089</v>
      </c>
      <c r="H66" s="7">
        <v>162500</v>
      </c>
      <c r="I66" s="7">
        <v>34125</v>
      </c>
      <c r="J66" s="7">
        <v>0</v>
      </c>
      <c r="K66" s="7">
        <v>196625</v>
      </c>
    </row>
    <row r="67" spans="1:11">
      <c r="A67" s="12" t="s">
        <v>329</v>
      </c>
      <c r="B67" s="12" t="s">
        <v>330</v>
      </c>
      <c r="C67" s="12">
        <v>30710928874</v>
      </c>
      <c r="D67" s="12" t="s">
        <v>331</v>
      </c>
      <c r="E67" s="12" t="s">
        <v>332</v>
      </c>
      <c r="F67" s="12" t="s">
        <v>405</v>
      </c>
      <c r="G67" s="11">
        <v>44090</v>
      </c>
      <c r="H67" s="7">
        <v>310500</v>
      </c>
      <c r="I67" s="7">
        <v>65205</v>
      </c>
      <c r="J67" s="7">
        <v>0</v>
      </c>
      <c r="K67" s="7">
        <v>375705</v>
      </c>
    </row>
    <row r="68" spans="1:11">
      <c r="A68" s="12" t="s">
        <v>329</v>
      </c>
      <c r="B68" s="12" t="s">
        <v>330</v>
      </c>
      <c r="C68" s="12">
        <v>30710928874</v>
      </c>
      <c r="D68" s="12" t="s">
        <v>331</v>
      </c>
      <c r="E68" s="12" t="s">
        <v>332</v>
      </c>
      <c r="F68" s="12" t="s">
        <v>406</v>
      </c>
      <c r="G68" s="11">
        <v>44090</v>
      </c>
      <c r="H68" s="7">
        <v>155250</v>
      </c>
      <c r="I68" s="7">
        <v>32602.5</v>
      </c>
      <c r="J68" s="7">
        <v>0</v>
      </c>
      <c r="K68" s="7">
        <v>187852.5</v>
      </c>
    </row>
    <row r="69" spans="1:11">
      <c r="A69" s="12" t="s">
        <v>329</v>
      </c>
      <c r="B69" s="12" t="s">
        <v>342</v>
      </c>
      <c r="C69" s="12">
        <v>30714798010</v>
      </c>
      <c r="D69" s="12" t="s">
        <v>331</v>
      </c>
      <c r="E69" s="12" t="s">
        <v>332</v>
      </c>
      <c r="F69" s="12" t="s">
        <v>407</v>
      </c>
      <c r="G69" s="11">
        <v>44090</v>
      </c>
      <c r="H69" s="7">
        <v>92000</v>
      </c>
      <c r="I69" s="7">
        <v>19320</v>
      </c>
      <c r="J69" s="7">
        <v>0</v>
      </c>
      <c r="K69" s="7">
        <v>111320</v>
      </c>
    </row>
    <row r="70" spans="1:11">
      <c r="A70" s="12" t="s">
        <v>329</v>
      </c>
      <c r="B70" s="12" t="s">
        <v>330</v>
      </c>
      <c r="C70" s="12">
        <v>30710928874</v>
      </c>
      <c r="D70" s="12" t="s">
        <v>331</v>
      </c>
      <c r="E70" s="12" t="s">
        <v>332</v>
      </c>
      <c r="F70" s="12" t="s">
        <v>408</v>
      </c>
      <c r="G70" s="11">
        <v>44090</v>
      </c>
      <c r="H70" s="7">
        <v>51750</v>
      </c>
      <c r="I70" s="7">
        <v>10867.5</v>
      </c>
      <c r="J70" s="7">
        <v>0</v>
      </c>
      <c r="K70" s="7">
        <v>62617.5</v>
      </c>
    </row>
    <row r="71" spans="1:11">
      <c r="A71" s="12" t="s">
        <v>329</v>
      </c>
      <c r="B71" s="12" t="s">
        <v>330</v>
      </c>
      <c r="C71" s="12">
        <v>30710928874</v>
      </c>
      <c r="D71" s="12" t="s">
        <v>331</v>
      </c>
      <c r="E71" s="12" t="s">
        <v>332</v>
      </c>
      <c r="F71" s="12" t="s">
        <v>409</v>
      </c>
      <c r="G71" s="11">
        <v>44091</v>
      </c>
      <c r="H71" s="7">
        <v>103500</v>
      </c>
      <c r="I71" s="7">
        <v>21735</v>
      </c>
      <c r="J71" s="7">
        <v>0</v>
      </c>
      <c r="K71" s="7">
        <v>125235</v>
      </c>
    </row>
    <row r="72" spans="1:11">
      <c r="A72" s="12" t="s">
        <v>329</v>
      </c>
      <c r="B72" s="12" t="s">
        <v>330</v>
      </c>
      <c r="C72" s="12">
        <v>30710928874</v>
      </c>
      <c r="D72" s="12" t="s">
        <v>331</v>
      </c>
      <c r="E72" s="12" t="s">
        <v>332</v>
      </c>
      <c r="F72" s="12" t="s">
        <v>410</v>
      </c>
      <c r="G72" s="11">
        <v>44091</v>
      </c>
      <c r="H72" s="7">
        <v>51750</v>
      </c>
      <c r="I72" s="7">
        <v>10867.5</v>
      </c>
      <c r="J72" s="7">
        <v>0</v>
      </c>
      <c r="K72" s="7">
        <v>62617.5</v>
      </c>
    </row>
    <row r="73" spans="1:11">
      <c r="A73" s="12" t="s">
        <v>329</v>
      </c>
      <c r="B73" s="12" t="s">
        <v>342</v>
      </c>
      <c r="C73" s="12">
        <v>30714798010</v>
      </c>
      <c r="D73" s="12" t="s">
        <v>331</v>
      </c>
      <c r="E73" s="12" t="s">
        <v>332</v>
      </c>
      <c r="F73" s="12" t="s">
        <v>411</v>
      </c>
      <c r="G73" s="11">
        <v>44091</v>
      </c>
      <c r="H73" s="7">
        <v>46000</v>
      </c>
      <c r="I73" s="7">
        <v>9660</v>
      </c>
      <c r="J73" s="7">
        <v>0</v>
      </c>
      <c r="K73" s="7">
        <v>55660</v>
      </c>
    </row>
    <row r="74" spans="1:11">
      <c r="A74" s="12" t="s">
        <v>329</v>
      </c>
      <c r="B74" s="12" t="s">
        <v>330</v>
      </c>
      <c r="C74" s="12">
        <v>30710928874</v>
      </c>
      <c r="D74" s="12" t="s">
        <v>331</v>
      </c>
      <c r="E74" s="12" t="s">
        <v>332</v>
      </c>
      <c r="F74" s="12" t="s">
        <v>412</v>
      </c>
      <c r="G74" s="11">
        <v>44091</v>
      </c>
      <c r="H74" s="7">
        <v>103500</v>
      </c>
      <c r="I74" s="7">
        <v>21735</v>
      </c>
      <c r="J74" s="7">
        <v>0</v>
      </c>
      <c r="K74" s="7">
        <v>125235</v>
      </c>
    </row>
    <row r="75" spans="1:11">
      <c r="A75" s="12" t="s">
        <v>329</v>
      </c>
      <c r="B75" s="12" t="s">
        <v>360</v>
      </c>
      <c r="C75" s="12">
        <v>30709658170</v>
      </c>
      <c r="D75" s="12" t="s">
        <v>331</v>
      </c>
      <c r="E75" s="12" t="s">
        <v>332</v>
      </c>
      <c r="F75" s="12" t="s">
        <v>413</v>
      </c>
      <c r="G75" s="11">
        <v>44092</v>
      </c>
      <c r="H75" s="7">
        <v>52000</v>
      </c>
      <c r="I75" s="7">
        <v>10920</v>
      </c>
      <c r="J75" s="7">
        <v>0</v>
      </c>
      <c r="K75" s="7">
        <v>62920</v>
      </c>
    </row>
    <row r="76" spans="1:11">
      <c r="A76" s="12" t="s">
        <v>329</v>
      </c>
      <c r="B76" s="12" t="s">
        <v>336</v>
      </c>
      <c r="C76" s="12">
        <v>30508697909</v>
      </c>
      <c r="D76" s="12" t="s">
        <v>331</v>
      </c>
      <c r="E76" s="12" t="s">
        <v>332</v>
      </c>
      <c r="F76" s="12" t="s">
        <v>414</v>
      </c>
      <c r="G76" s="11">
        <v>44092</v>
      </c>
      <c r="H76" s="7">
        <v>76000</v>
      </c>
      <c r="I76" s="7">
        <v>15960</v>
      </c>
      <c r="J76" s="7">
        <v>0</v>
      </c>
      <c r="K76" s="7">
        <v>91960</v>
      </c>
    </row>
    <row r="77" spans="1:11">
      <c r="A77" s="12" t="s">
        <v>329</v>
      </c>
      <c r="B77" s="12" t="s">
        <v>336</v>
      </c>
      <c r="C77" s="12">
        <v>30508697909</v>
      </c>
      <c r="D77" s="12" t="s">
        <v>331</v>
      </c>
      <c r="E77" s="12" t="s">
        <v>332</v>
      </c>
      <c r="F77" s="12" t="s">
        <v>415</v>
      </c>
      <c r="G77" s="11">
        <v>44092</v>
      </c>
      <c r="H77" s="7">
        <v>38000</v>
      </c>
      <c r="I77" s="7">
        <v>7980</v>
      </c>
      <c r="J77" s="7">
        <v>0</v>
      </c>
      <c r="K77" s="7">
        <v>45980</v>
      </c>
    </row>
    <row r="78" spans="1:11">
      <c r="A78" s="12" t="s">
        <v>329</v>
      </c>
      <c r="B78" s="12" t="s">
        <v>336</v>
      </c>
      <c r="C78" s="12">
        <v>30508697909</v>
      </c>
      <c r="D78" s="12" t="s">
        <v>331</v>
      </c>
      <c r="E78" s="12" t="s">
        <v>332</v>
      </c>
      <c r="F78" s="12" t="s">
        <v>416</v>
      </c>
      <c r="G78" s="11">
        <v>44092</v>
      </c>
      <c r="H78" s="7">
        <v>38000</v>
      </c>
      <c r="I78" s="7">
        <v>7980</v>
      </c>
      <c r="J78" s="7">
        <v>0</v>
      </c>
      <c r="K78" s="7">
        <v>45980</v>
      </c>
    </row>
    <row r="79" spans="1:11">
      <c r="A79" s="12" t="s">
        <v>329</v>
      </c>
      <c r="B79" s="12" t="s">
        <v>360</v>
      </c>
      <c r="C79" s="12">
        <v>30709658170</v>
      </c>
      <c r="D79" s="12" t="s">
        <v>331</v>
      </c>
      <c r="E79" s="12" t="s">
        <v>332</v>
      </c>
      <c r="F79" s="12" t="s">
        <v>417</v>
      </c>
      <c r="G79" s="11">
        <v>44092</v>
      </c>
      <c r="H79" s="7">
        <v>104000</v>
      </c>
      <c r="I79" s="7">
        <v>21840</v>
      </c>
      <c r="J79" s="7">
        <v>0</v>
      </c>
      <c r="K79" s="7">
        <v>125840</v>
      </c>
    </row>
    <row r="80" spans="1:11">
      <c r="A80" s="12" t="s">
        <v>329</v>
      </c>
      <c r="B80" s="12" t="s">
        <v>330</v>
      </c>
      <c r="C80" s="12">
        <v>30710928874</v>
      </c>
      <c r="D80" s="12" t="s">
        <v>331</v>
      </c>
      <c r="E80" s="12" t="s">
        <v>332</v>
      </c>
      <c r="F80" s="12" t="s">
        <v>418</v>
      </c>
      <c r="G80" s="11">
        <v>44092</v>
      </c>
      <c r="H80" s="7">
        <v>51000</v>
      </c>
      <c r="I80" s="7">
        <v>10710</v>
      </c>
      <c r="J80" s="7">
        <v>0</v>
      </c>
      <c r="K80" s="7">
        <v>61710</v>
      </c>
    </row>
    <row r="81" spans="1:11">
      <c r="A81" s="12" t="s">
        <v>329</v>
      </c>
      <c r="B81" s="12" t="s">
        <v>330</v>
      </c>
      <c r="C81" s="12">
        <v>30710928874</v>
      </c>
      <c r="D81" s="12" t="s">
        <v>331</v>
      </c>
      <c r="E81" s="12" t="s">
        <v>332</v>
      </c>
      <c r="F81" s="12" t="s">
        <v>419</v>
      </c>
      <c r="G81" s="11">
        <v>44092</v>
      </c>
      <c r="H81" s="7">
        <v>51750</v>
      </c>
      <c r="I81" s="7">
        <v>10867.5</v>
      </c>
      <c r="J81" s="7">
        <v>0</v>
      </c>
      <c r="K81" s="7">
        <v>62617.5</v>
      </c>
    </row>
    <row r="82" spans="1:11">
      <c r="A82" s="12" t="s">
        <v>329</v>
      </c>
      <c r="B82" s="12" t="s">
        <v>330</v>
      </c>
      <c r="C82" s="12">
        <v>30710928874</v>
      </c>
      <c r="D82" s="12" t="s">
        <v>331</v>
      </c>
      <c r="E82" s="12" t="s">
        <v>332</v>
      </c>
      <c r="F82" s="12" t="s">
        <v>420</v>
      </c>
      <c r="G82" s="11">
        <v>44092</v>
      </c>
      <c r="H82" s="7">
        <v>51750</v>
      </c>
      <c r="I82" s="7">
        <v>10867.5</v>
      </c>
      <c r="J82" s="7">
        <v>0</v>
      </c>
      <c r="K82" s="7">
        <v>62617.5</v>
      </c>
    </row>
    <row r="83" spans="1:11">
      <c r="A83" s="12" t="s">
        <v>329</v>
      </c>
      <c r="B83" s="12" t="s">
        <v>330</v>
      </c>
      <c r="C83" s="12">
        <v>30710928874</v>
      </c>
      <c r="D83" s="12" t="s">
        <v>331</v>
      </c>
      <c r="E83" s="12" t="s">
        <v>332</v>
      </c>
      <c r="F83" s="12" t="s">
        <v>421</v>
      </c>
      <c r="G83" s="11">
        <v>44092</v>
      </c>
      <c r="H83" s="7">
        <v>51750</v>
      </c>
      <c r="I83" s="7">
        <v>10867.5</v>
      </c>
      <c r="J83" s="7">
        <v>0</v>
      </c>
      <c r="K83" s="7">
        <v>62617.5</v>
      </c>
    </row>
    <row r="84" spans="1:11">
      <c r="A84" s="12" t="s">
        <v>329</v>
      </c>
      <c r="B84" s="12" t="s">
        <v>330</v>
      </c>
      <c r="C84" s="12">
        <v>30710928874</v>
      </c>
      <c r="D84" s="12" t="s">
        <v>331</v>
      </c>
      <c r="E84" s="12" t="s">
        <v>332</v>
      </c>
      <c r="F84" s="12" t="s">
        <v>422</v>
      </c>
      <c r="G84" s="11">
        <v>44092</v>
      </c>
      <c r="H84" s="7">
        <v>103500</v>
      </c>
      <c r="I84" s="7">
        <v>21735</v>
      </c>
      <c r="J84" s="7">
        <v>0</v>
      </c>
      <c r="K84" s="7">
        <v>125235</v>
      </c>
    </row>
    <row r="85" spans="1:11">
      <c r="A85" s="12" t="s">
        <v>329</v>
      </c>
      <c r="B85" s="12" t="s">
        <v>336</v>
      </c>
      <c r="C85" s="12">
        <v>30508697909</v>
      </c>
      <c r="D85" s="12" t="s">
        <v>331</v>
      </c>
      <c r="E85" s="12" t="s">
        <v>332</v>
      </c>
      <c r="F85" s="12" t="s">
        <v>423</v>
      </c>
      <c r="G85" s="11">
        <v>44092</v>
      </c>
      <c r="H85" s="7">
        <v>114000</v>
      </c>
      <c r="I85" s="7">
        <v>23940</v>
      </c>
      <c r="J85" s="7">
        <v>0</v>
      </c>
      <c r="K85" s="7">
        <v>137940</v>
      </c>
    </row>
    <row r="86" spans="1:11">
      <c r="A86" s="12" t="s">
        <v>329</v>
      </c>
      <c r="B86" s="12" t="s">
        <v>330</v>
      </c>
      <c r="C86" s="12">
        <v>30710928874</v>
      </c>
      <c r="D86" s="12" t="s">
        <v>331</v>
      </c>
      <c r="E86" s="12" t="s">
        <v>332</v>
      </c>
      <c r="F86" s="12" t="s">
        <v>424</v>
      </c>
      <c r="G86" s="11">
        <v>44095</v>
      </c>
      <c r="H86" s="7">
        <v>310500</v>
      </c>
      <c r="I86" s="7">
        <v>65205</v>
      </c>
      <c r="J86" s="7">
        <v>0</v>
      </c>
      <c r="K86" s="7">
        <v>375705</v>
      </c>
    </row>
    <row r="87" spans="1:11">
      <c r="A87" s="12" t="s">
        <v>329</v>
      </c>
      <c r="B87" s="12" t="s">
        <v>330</v>
      </c>
      <c r="C87" s="12">
        <v>30710928874</v>
      </c>
      <c r="D87" s="12" t="s">
        <v>331</v>
      </c>
      <c r="E87" s="12" t="s">
        <v>332</v>
      </c>
      <c r="F87" s="12" t="s">
        <v>425</v>
      </c>
      <c r="G87" s="11">
        <v>44095</v>
      </c>
      <c r="H87" s="7">
        <v>103500</v>
      </c>
      <c r="I87" s="7">
        <v>21735</v>
      </c>
      <c r="J87" s="7">
        <v>0</v>
      </c>
      <c r="K87" s="7">
        <v>125235</v>
      </c>
    </row>
    <row r="88" spans="1:11">
      <c r="A88" s="12" t="s">
        <v>329</v>
      </c>
      <c r="B88" s="12" t="s">
        <v>360</v>
      </c>
      <c r="C88" s="12">
        <v>30709658170</v>
      </c>
      <c r="D88" s="12" t="s">
        <v>331</v>
      </c>
      <c r="E88" s="12" t="s">
        <v>332</v>
      </c>
      <c r="F88" s="12" t="s">
        <v>426</v>
      </c>
      <c r="G88" s="11">
        <v>44095</v>
      </c>
      <c r="H88" s="7">
        <v>4571.08</v>
      </c>
      <c r="I88" s="7">
        <v>959.93</v>
      </c>
      <c r="J88" s="7">
        <v>0</v>
      </c>
      <c r="K88" s="7">
        <v>5531.01</v>
      </c>
    </row>
    <row r="89" spans="1:11">
      <c r="A89" s="12" t="s">
        <v>329</v>
      </c>
      <c r="B89" s="12" t="s">
        <v>342</v>
      </c>
      <c r="C89" s="12">
        <v>30714798010</v>
      </c>
      <c r="D89" s="12" t="s">
        <v>331</v>
      </c>
      <c r="E89" s="12" t="s">
        <v>332</v>
      </c>
      <c r="F89" s="12" t="s">
        <v>427</v>
      </c>
      <c r="G89" s="11">
        <v>44095</v>
      </c>
      <c r="H89" s="7">
        <v>35000</v>
      </c>
      <c r="I89" s="7">
        <v>7350</v>
      </c>
      <c r="J89" s="7">
        <v>0</v>
      </c>
      <c r="K89" s="7">
        <v>42350</v>
      </c>
    </row>
    <row r="90" spans="1:11">
      <c r="A90" s="12" t="s">
        <v>329</v>
      </c>
      <c r="B90" s="12" t="s">
        <v>342</v>
      </c>
      <c r="C90" s="12">
        <v>30714798010</v>
      </c>
      <c r="D90" s="12" t="s">
        <v>331</v>
      </c>
      <c r="E90" s="12" t="s">
        <v>332</v>
      </c>
      <c r="F90" s="12" t="s">
        <v>428</v>
      </c>
      <c r="G90" s="11">
        <v>44095</v>
      </c>
      <c r="H90" s="7">
        <v>42000</v>
      </c>
      <c r="I90" s="7">
        <v>8820</v>
      </c>
      <c r="J90" s="7">
        <v>0</v>
      </c>
      <c r="K90" s="7">
        <v>50820</v>
      </c>
    </row>
    <row r="91" spans="1:11">
      <c r="A91" s="12" t="s">
        <v>329</v>
      </c>
      <c r="B91" s="12" t="s">
        <v>360</v>
      </c>
      <c r="C91" s="12">
        <v>30709658170</v>
      </c>
      <c r="D91" s="12" t="s">
        <v>400</v>
      </c>
      <c r="E91" s="12" t="s">
        <v>332</v>
      </c>
      <c r="F91" s="12" t="s">
        <v>429</v>
      </c>
      <c r="G91" s="11">
        <v>44096</v>
      </c>
      <c r="H91" s="7">
        <v>-7884.3</v>
      </c>
      <c r="I91" s="7">
        <v>-1655.7</v>
      </c>
      <c r="J91" s="7">
        <v>0</v>
      </c>
      <c r="K91" s="7">
        <v>-9540</v>
      </c>
    </row>
    <row r="92" spans="1:11">
      <c r="A92" s="12" t="s">
        <v>329</v>
      </c>
      <c r="B92" s="12" t="s">
        <v>360</v>
      </c>
      <c r="C92" s="12">
        <v>30709658170</v>
      </c>
      <c r="D92" s="12" t="s">
        <v>331</v>
      </c>
      <c r="E92" s="12" t="s">
        <v>332</v>
      </c>
      <c r="F92" s="12" t="s">
        <v>430</v>
      </c>
      <c r="G92" s="11">
        <v>44096</v>
      </c>
      <c r="H92" s="7">
        <v>15000</v>
      </c>
      <c r="I92" s="7">
        <v>3150</v>
      </c>
      <c r="J92" s="7">
        <v>0</v>
      </c>
      <c r="K92" s="7">
        <v>18150</v>
      </c>
    </row>
    <row r="93" spans="1:11">
      <c r="A93" s="12" t="s">
        <v>329</v>
      </c>
      <c r="B93" s="12" t="s">
        <v>330</v>
      </c>
      <c r="C93" s="12">
        <v>30710928874</v>
      </c>
      <c r="D93" s="12" t="s">
        <v>331</v>
      </c>
      <c r="E93" s="12" t="s">
        <v>332</v>
      </c>
      <c r="F93" s="12" t="s">
        <v>431</v>
      </c>
      <c r="G93" s="11">
        <v>44096</v>
      </c>
      <c r="H93" s="7">
        <v>207000</v>
      </c>
      <c r="I93" s="7">
        <v>43470</v>
      </c>
      <c r="J93" s="7">
        <v>0</v>
      </c>
      <c r="K93" s="7">
        <v>250470</v>
      </c>
    </row>
    <row r="94" spans="1:11">
      <c r="A94" s="12" t="s">
        <v>329</v>
      </c>
      <c r="B94" s="12" t="s">
        <v>342</v>
      </c>
      <c r="C94" s="12">
        <v>30714798010</v>
      </c>
      <c r="D94" s="12" t="s">
        <v>331</v>
      </c>
      <c r="E94" s="12" t="s">
        <v>332</v>
      </c>
      <c r="F94" s="12" t="s">
        <v>432</v>
      </c>
      <c r="G94" s="11">
        <v>44096</v>
      </c>
      <c r="H94" s="7">
        <v>141000</v>
      </c>
      <c r="I94" s="7">
        <v>29610</v>
      </c>
      <c r="J94" s="7">
        <v>0</v>
      </c>
      <c r="K94" s="7">
        <v>170610</v>
      </c>
    </row>
    <row r="95" spans="1:11">
      <c r="A95" s="12" t="s">
        <v>329</v>
      </c>
      <c r="B95" s="12" t="s">
        <v>330</v>
      </c>
      <c r="C95" s="12">
        <v>30710928874</v>
      </c>
      <c r="D95" s="12" t="s">
        <v>331</v>
      </c>
      <c r="E95" s="12" t="s">
        <v>332</v>
      </c>
      <c r="F95" s="12" t="s">
        <v>433</v>
      </c>
      <c r="G95" s="11">
        <v>44096</v>
      </c>
      <c r="H95" s="7">
        <v>118000</v>
      </c>
      <c r="I95" s="7">
        <v>24780</v>
      </c>
      <c r="J95" s="7">
        <v>0</v>
      </c>
      <c r="K95" s="7">
        <v>142780</v>
      </c>
    </row>
    <row r="96" spans="1:11">
      <c r="A96" s="12" t="s">
        <v>329</v>
      </c>
      <c r="B96" s="12" t="s">
        <v>330</v>
      </c>
      <c r="C96" s="12">
        <v>30710928874</v>
      </c>
      <c r="D96" s="12" t="s">
        <v>331</v>
      </c>
      <c r="E96" s="12" t="s">
        <v>332</v>
      </c>
      <c r="F96" s="12" t="s">
        <v>434</v>
      </c>
      <c r="G96" s="11">
        <v>44096</v>
      </c>
      <c r="H96" s="7">
        <v>103500</v>
      </c>
      <c r="I96" s="7">
        <v>21735</v>
      </c>
      <c r="J96" s="7">
        <v>0</v>
      </c>
      <c r="K96" s="7">
        <v>125235</v>
      </c>
    </row>
    <row r="97" spans="1:11">
      <c r="A97" s="12" t="s">
        <v>329</v>
      </c>
      <c r="B97" s="12" t="s">
        <v>336</v>
      </c>
      <c r="C97" s="12">
        <v>30508697909</v>
      </c>
      <c r="D97" s="12" t="s">
        <v>331</v>
      </c>
      <c r="E97" s="12" t="s">
        <v>332</v>
      </c>
      <c r="F97" s="12" t="s">
        <v>435</v>
      </c>
      <c r="G97" s="11">
        <v>44096</v>
      </c>
      <c r="H97" s="7">
        <v>38000</v>
      </c>
      <c r="I97" s="7">
        <v>7980</v>
      </c>
      <c r="J97" s="7">
        <v>0</v>
      </c>
      <c r="K97" s="7">
        <v>45980</v>
      </c>
    </row>
    <row r="98" spans="1:11">
      <c r="A98" s="12" t="s">
        <v>329</v>
      </c>
      <c r="B98" s="12" t="s">
        <v>342</v>
      </c>
      <c r="C98" s="12">
        <v>30714798010</v>
      </c>
      <c r="D98" s="12" t="s">
        <v>331</v>
      </c>
      <c r="E98" s="12" t="s">
        <v>332</v>
      </c>
      <c r="F98" s="12" t="s">
        <v>436</v>
      </c>
      <c r="G98" s="11">
        <v>44096</v>
      </c>
      <c r="H98" s="7">
        <v>47000</v>
      </c>
      <c r="I98" s="7">
        <v>9870</v>
      </c>
      <c r="J98" s="7">
        <v>0</v>
      </c>
      <c r="K98" s="7">
        <v>56870</v>
      </c>
    </row>
    <row r="99" spans="1:11">
      <c r="A99" s="12" t="s">
        <v>329</v>
      </c>
      <c r="B99" s="12" t="s">
        <v>342</v>
      </c>
      <c r="C99" s="12">
        <v>30714798010</v>
      </c>
      <c r="D99" s="12" t="s">
        <v>331</v>
      </c>
      <c r="E99" s="12" t="s">
        <v>332</v>
      </c>
      <c r="F99" s="12" t="s">
        <v>437</v>
      </c>
      <c r="G99" s="11">
        <v>44096</v>
      </c>
      <c r="H99" s="7">
        <v>47000</v>
      </c>
      <c r="I99" s="7">
        <v>9870</v>
      </c>
      <c r="J99" s="7">
        <v>0</v>
      </c>
      <c r="K99" s="7">
        <v>56870</v>
      </c>
    </row>
    <row r="100" spans="1:11">
      <c r="A100" s="12" t="s">
        <v>329</v>
      </c>
      <c r="B100" s="12" t="s">
        <v>330</v>
      </c>
      <c r="C100" s="12">
        <v>30710928874</v>
      </c>
      <c r="D100" s="12" t="s">
        <v>331</v>
      </c>
      <c r="E100" s="12" t="s">
        <v>332</v>
      </c>
      <c r="F100" s="12" t="s">
        <v>438</v>
      </c>
      <c r="G100" s="11">
        <v>44097</v>
      </c>
      <c r="H100" s="7">
        <v>310500</v>
      </c>
      <c r="I100" s="7">
        <v>65205</v>
      </c>
      <c r="J100" s="7">
        <v>0</v>
      </c>
      <c r="K100" s="7">
        <v>375705</v>
      </c>
    </row>
    <row r="101" spans="1:11">
      <c r="A101" s="12" t="s">
        <v>329</v>
      </c>
      <c r="B101" s="12" t="s">
        <v>342</v>
      </c>
      <c r="C101" s="12">
        <v>30714798010</v>
      </c>
      <c r="D101" s="12" t="s">
        <v>331</v>
      </c>
      <c r="E101" s="12" t="s">
        <v>332</v>
      </c>
      <c r="F101" s="12" t="s">
        <v>439</v>
      </c>
      <c r="G101" s="11">
        <v>44097</v>
      </c>
      <c r="H101" s="7">
        <v>92000</v>
      </c>
      <c r="I101" s="7">
        <v>19320</v>
      </c>
      <c r="J101" s="7">
        <v>0</v>
      </c>
      <c r="K101" s="7">
        <v>111320</v>
      </c>
    </row>
    <row r="102" spans="1:11">
      <c r="A102" s="12" t="s">
        <v>329</v>
      </c>
      <c r="B102" s="12" t="s">
        <v>342</v>
      </c>
      <c r="C102" s="12">
        <v>30714798010</v>
      </c>
      <c r="D102" s="12" t="s">
        <v>331</v>
      </c>
      <c r="E102" s="12" t="s">
        <v>332</v>
      </c>
      <c r="F102" s="12" t="s">
        <v>440</v>
      </c>
      <c r="G102" s="11">
        <v>44097</v>
      </c>
      <c r="H102" s="7">
        <v>46000</v>
      </c>
      <c r="I102" s="7">
        <v>9660</v>
      </c>
      <c r="J102" s="7">
        <v>0</v>
      </c>
      <c r="K102" s="7">
        <v>55660</v>
      </c>
    </row>
    <row r="103" spans="1:11">
      <c r="A103" s="12" t="s">
        <v>329</v>
      </c>
      <c r="B103" s="12" t="s">
        <v>336</v>
      </c>
      <c r="C103" s="12">
        <v>30508697909</v>
      </c>
      <c r="D103" s="12" t="s">
        <v>331</v>
      </c>
      <c r="E103" s="12" t="s">
        <v>332</v>
      </c>
      <c r="F103" s="12" t="s">
        <v>441</v>
      </c>
      <c r="G103" s="11">
        <v>44097</v>
      </c>
      <c r="H103" s="7">
        <v>35500</v>
      </c>
      <c r="I103" s="7">
        <v>7455</v>
      </c>
      <c r="J103" s="7">
        <v>0</v>
      </c>
      <c r="K103" s="7">
        <v>42955</v>
      </c>
    </row>
    <row r="104" spans="1:11">
      <c r="A104" s="12" t="s">
        <v>329</v>
      </c>
      <c r="B104" s="12" t="s">
        <v>330</v>
      </c>
      <c r="C104" s="12">
        <v>30710928874</v>
      </c>
      <c r="D104" s="12" t="s">
        <v>331</v>
      </c>
      <c r="E104" s="12" t="s">
        <v>332</v>
      </c>
      <c r="F104" s="12" t="s">
        <v>442</v>
      </c>
      <c r="G104" s="11">
        <v>44098</v>
      </c>
      <c r="H104" s="7">
        <v>25500</v>
      </c>
      <c r="I104" s="7">
        <v>5355</v>
      </c>
      <c r="J104" s="7">
        <v>0</v>
      </c>
      <c r="K104" s="7">
        <v>30855</v>
      </c>
    </row>
    <row r="105" spans="1:11">
      <c r="A105" s="12" t="s">
        <v>329</v>
      </c>
      <c r="B105" s="12" t="s">
        <v>330</v>
      </c>
      <c r="C105" s="12">
        <v>30710928874</v>
      </c>
      <c r="D105" s="12" t="s">
        <v>331</v>
      </c>
      <c r="E105" s="12" t="s">
        <v>332</v>
      </c>
      <c r="F105" s="12" t="s">
        <v>443</v>
      </c>
      <c r="G105" s="11">
        <v>44098</v>
      </c>
      <c r="H105" s="7">
        <v>155250</v>
      </c>
      <c r="I105" s="7">
        <v>32602.5</v>
      </c>
      <c r="J105" s="7">
        <v>0</v>
      </c>
      <c r="K105" s="7">
        <v>187852.5</v>
      </c>
    </row>
    <row r="106" spans="1:11">
      <c r="A106" s="12" t="s">
        <v>329</v>
      </c>
      <c r="B106" s="12" t="s">
        <v>330</v>
      </c>
      <c r="C106" s="12">
        <v>30710928874</v>
      </c>
      <c r="D106" s="12" t="s">
        <v>331</v>
      </c>
      <c r="E106" s="12" t="s">
        <v>332</v>
      </c>
      <c r="F106" s="12" t="s">
        <v>444</v>
      </c>
      <c r="G106" s="11">
        <v>44098</v>
      </c>
      <c r="H106" s="7">
        <v>103500</v>
      </c>
      <c r="I106" s="7">
        <v>21735</v>
      </c>
      <c r="J106" s="7">
        <v>0</v>
      </c>
      <c r="K106" s="7">
        <v>125235</v>
      </c>
    </row>
    <row r="107" spans="1:11">
      <c r="A107" s="12" t="s">
        <v>329</v>
      </c>
      <c r="B107" s="12" t="s">
        <v>330</v>
      </c>
      <c r="C107" s="12">
        <v>30710928874</v>
      </c>
      <c r="D107" s="12" t="s">
        <v>331</v>
      </c>
      <c r="E107" s="12" t="s">
        <v>332</v>
      </c>
      <c r="F107" s="12" t="s">
        <v>445</v>
      </c>
      <c r="G107" s="11">
        <v>44099</v>
      </c>
      <c r="H107" s="7">
        <v>103500</v>
      </c>
      <c r="I107" s="7">
        <v>21735</v>
      </c>
      <c r="J107" s="7">
        <v>0</v>
      </c>
      <c r="K107" s="7">
        <v>125235</v>
      </c>
    </row>
    <row r="108" spans="1:11">
      <c r="A108" s="12" t="s">
        <v>329</v>
      </c>
      <c r="B108" s="12" t="s">
        <v>446</v>
      </c>
      <c r="C108" s="12">
        <v>30716425335</v>
      </c>
      <c r="D108" s="12" t="s">
        <v>331</v>
      </c>
      <c r="E108" s="12" t="s">
        <v>332</v>
      </c>
      <c r="F108" s="12" t="s">
        <v>447</v>
      </c>
      <c r="G108" s="11">
        <v>44099</v>
      </c>
      <c r="H108" s="7">
        <v>47000</v>
      </c>
      <c r="I108" s="7">
        <v>9870</v>
      </c>
      <c r="J108" s="7">
        <v>0</v>
      </c>
      <c r="K108" s="7">
        <v>56870</v>
      </c>
    </row>
    <row r="109" spans="1:11">
      <c r="A109" s="12" t="s">
        <v>329</v>
      </c>
      <c r="B109" s="12" t="s">
        <v>342</v>
      </c>
      <c r="C109" s="12">
        <v>30714798010</v>
      </c>
      <c r="D109" s="12" t="s">
        <v>400</v>
      </c>
      <c r="E109" s="12" t="s">
        <v>332</v>
      </c>
      <c r="F109" s="12" t="s">
        <v>448</v>
      </c>
      <c r="G109" s="11">
        <v>44102</v>
      </c>
      <c r="H109" s="7">
        <v>-92000</v>
      </c>
      <c r="I109" s="7">
        <v>-19320</v>
      </c>
      <c r="J109" s="7">
        <v>0</v>
      </c>
      <c r="K109" s="7">
        <v>-111320</v>
      </c>
    </row>
    <row r="110" spans="1:11">
      <c r="A110" s="12" t="s">
        <v>329</v>
      </c>
      <c r="B110" s="12" t="s">
        <v>336</v>
      </c>
      <c r="C110" s="12">
        <v>30508697909</v>
      </c>
      <c r="D110" s="12" t="s">
        <v>400</v>
      </c>
      <c r="E110" s="12" t="s">
        <v>332</v>
      </c>
      <c r="F110" s="12" t="s">
        <v>449</v>
      </c>
      <c r="G110" s="11">
        <v>44102</v>
      </c>
      <c r="H110" s="7">
        <v>-35500</v>
      </c>
      <c r="I110" s="7">
        <v>-7455</v>
      </c>
      <c r="J110" s="7">
        <v>0</v>
      </c>
      <c r="K110" s="7">
        <v>-42955</v>
      </c>
    </row>
    <row r="111" spans="1:11">
      <c r="A111" s="12" t="s">
        <v>329</v>
      </c>
      <c r="B111" s="12" t="s">
        <v>330</v>
      </c>
      <c r="C111" s="12">
        <v>30710928874</v>
      </c>
      <c r="D111" s="12" t="s">
        <v>331</v>
      </c>
      <c r="E111" s="12" t="s">
        <v>332</v>
      </c>
      <c r="F111" s="12" t="s">
        <v>450</v>
      </c>
      <c r="G111" s="11">
        <v>44102</v>
      </c>
      <c r="H111" s="7">
        <v>51750</v>
      </c>
      <c r="I111" s="7">
        <v>10867.5</v>
      </c>
      <c r="J111" s="7">
        <v>0</v>
      </c>
      <c r="K111" s="7">
        <v>62617.5</v>
      </c>
    </row>
    <row r="112" spans="1:11">
      <c r="A112" s="12" t="s">
        <v>329</v>
      </c>
      <c r="B112" s="12" t="s">
        <v>330</v>
      </c>
      <c r="C112" s="12">
        <v>30710928874</v>
      </c>
      <c r="D112" s="12" t="s">
        <v>331</v>
      </c>
      <c r="E112" s="12" t="s">
        <v>332</v>
      </c>
      <c r="F112" s="12" t="s">
        <v>451</v>
      </c>
      <c r="G112" s="11">
        <v>44102</v>
      </c>
      <c r="H112" s="7">
        <v>155250</v>
      </c>
      <c r="I112" s="7">
        <v>32602.5</v>
      </c>
      <c r="J112" s="7">
        <v>0</v>
      </c>
      <c r="K112" s="7">
        <v>187852.5</v>
      </c>
    </row>
    <row r="113" spans="1:11">
      <c r="A113" s="12" t="s">
        <v>329</v>
      </c>
      <c r="B113" s="12" t="s">
        <v>360</v>
      </c>
      <c r="C113" s="12">
        <v>30709658170</v>
      </c>
      <c r="D113" s="12" t="s">
        <v>331</v>
      </c>
      <c r="E113" s="12" t="s">
        <v>332</v>
      </c>
      <c r="F113" s="12" t="s">
        <v>452</v>
      </c>
      <c r="G113" s="11">
        <v>44102</v>
      </c>
      <c r="H113" s="7">
        <v>50000</v>
      </c>
      <c r="I113" s="7">
        <v>10500</v>
      </c>
      <c r="J113" s="7">
        <v>0</v>
      </c>
      <c r="K113" s="7">
        <v>60500</v>
      </c>
    </row>
    <row r="114" spans="1:11">
      <c r="A114" s="12" t="s">
        <v>329</v>
      </c>
      <c r="B114" s="12" t="s">
        <v>330</v>
      </c>
      <c r="C114" s="12">
        <v>30710928874</v>
      </c>
      <c r="D114" s="12" t="s">
        <v>331</v>
      </c>
      <c r="E114" s="12" t="s">
        <v>332</v>
      </c>
      <c r="F114" s="12" t="s">
        <v>453</v>
      </c>
      <c r="G114" s="11">
        <v>44102</v>
      </c>
      <c r="H114" s="7">
        <v>15000</v>
      </c>
      <c r="I114" s="7">
        <v>3150</v>
      </c>
      <c r="J114" s="7">
        <v>0</v>
      </c>
      <c r="K114" s="7">
        <v>18150</v>
      </c>
    </row>
    <row r="115" spans="1:11">
      <c r="A115" s="12" t="s">
        <v>329</v>
      </c>
      <c r="B115" s="12" t="s">
        <v>342</v>
      </c>
      <c r="C115" s="12">
        <v>30714798010</v>
      </c>
      <c r="D115" s="12" t="s">
        <v>331</v>
      </c>
      <c r="E115" s="12" t="s">
        <v>332</v>
      </c>
      <c r="F115" s="12" t="s">
        <v>454</v>
      </c>
      <c r="G115" s="11">
        <v>44102</v>
      </c>
      <c r="H115" s="7">
        <v>47000</v>
      </c>
      <c r="I115" s="7">
        <v>9870</v>
      </c>
      <c r="J115" s="7">
        <v>0</v>
      </c>
      <c r="K115" s="7">
        <v>56870</v>
      </c>
    </row>
    <row r="116" spans="1:11">
      <c r="A116" s="12" t="s">
        <v>329</v>
      </c>
      <c r="B116" s="12" t="s">
        <v>330</v>
      </c>
      <c r="C116" s="12">
        <v>30710928874</v>
      </c>
      <c r="D116" s="12" t="s">
        <v>331</v>
      </c>
      <c r="E116" s="12" t="s">
        <v>332</v>
      </c>
      <c r="F116" s="12" t="s">
        <v>455</v>
      </c>
      <c r="G116" s="11">
        <v>44102</v>
      </c>
      <c r="H116" s="7">
        <v>103500</v>
      </c>
      <c r="I116" s="7">
        <v>21735</v>
      </c>
      <c r="J116" s="7">
        <v>0</v>
      </c>
      <c r="K116" s="7">
        <v>125235</v>
      </c>
    </row>
    <row r="117" spans="1:11">
      <c r="A117" s="12" t="s">
        <v>329</v>
      </c>
      <c r="B117" s="12" t="s">
        <v>338</v>
      </c>
      <c r="C117" s="12">
        <v>30663529125</v>
      </c>
      <c r="D117" s="12" t="s">
        <v>331</v>
      </c>
      <c r="E117" s="12" t="s">
        <v>332</v>
      </c>
      <c r="F117" s="12" t="s">
        <v>456</v>
      </c>
      <c r="G117" s="11">
        <v>44102</v>
      </c>
      <c r="H117" s="7">
        <v>120000</v>
      </c>
      <c r="I117" s="7">
        <v>25200</v>
      </c>
      <c r="J117" s="7">
        <v>0</v>
      </c>
      <c r="K117" s="7">
        <v>145200</v>
      </c>
    </row>
    <row r="118" spans="1:11">
      <c r="A118" s="12" t="s">
        <v>329</v>
      </c>
      <c r="B118" s="12" t="s">
        <v>457</v>
      </c>
      <c r="C118" s="12">
        <v>30711327939</v>
      </c>
      <c r="D118" s="12" t="s">
        <v>331</v>
      </c>
      <c r="E118" s="12" t="s">
        <v>332</v>
      </c>
      <c r="F118" s="12" t="s">
        <v>458</v>
      </c>
      <c r="G118" s="11">
        <v>44102</v>
      </c>
      <c r="H118" s="7">
        <v>35500</v>
      </c>
      <c r="I118" s="7">
        <v>7455</v>
      </c>
      <c r="J118" s="7">
        <v>0</v>
      </c>
      <c r="K118" s="7">
        <v>42955</v>
      </c>
    </row>
    <row r="119" spans="1:11">
      <c r="A119" s="12" t="s">
        <v>329</v>
      </c>
      <c r="B119" s="12" t="s">
        <v>330</v>
      </c>
      <c r="C119" s="12">
        <v>30710928874</v>
      </c>
      <c r="D119" s="12" t="s">
        <v>331</v>
      </c>
      <c r="E119" s="12" t="s">
        <v>332</v>
      </c>
      <c r="F119" s="12" t="s">
        <v>459</v>
      </c>
      <c r="G119" s="11">
        <v>44103</v>
      </c>
      <c r="H119" s="7">
        <v>51750</v>
      </c>
      <c r="I119" s="7">
        <v>10867.5</v>
      </c>
      <c r="J119" s="7">
        <v>0</v>
      </c>
      <c r="K119" s="7">
        <v>62617.5</v>
      </c>
    </row>
    <row r="120" spans="1:11">
      <c r="A120" s="12" t="s">
        <v>329</v>
      </c>
      <c r="B120" s="12" t="s">
        <v>330</v>
      </c>
      <c r="C120" s="12">
        <v>30710928874</v>
      </c>
      <c r="D120" s="12" t="s">
        <v>331</v>
      </c>
      <c r="E120" s="12" t="s">
        <v>332</v>
      </c>
      <c r="F120" s="12" t="s">
        <v>460</v>
      </c>
      <c r="G120" s="11">
        <v>44103</v>
      </c>
      <c r="H120" s="7">
        <v>51750</v>
      </c>
      <c r="I120" s="7">
        <v>10867.5</v>
      </c>
      <c r="J120" s="7">
        <v>0</v>
      </c>
      <c r="K120" s="7">
        <v>62617.5</v>
      </c>
    </row>
    <row r="121" spans="1:11">
      <c r="A121" s="12" t="s">
        <v>329</v>
      </c>
      <c r="B121" s="12" t="s">
        <v>330</v>
      </c>
      <c r="C121" s="12">
        <v>30710928874</v>
      </c>
      <c r="D121" s="12" t="s">
        <v>331</v>
      </c>
      <c r="E121" s="12" t="s">
        <v>332</v>
      </c>
      <c r="F121" s="12" t="s">
        <v>461</v>
      </c>
      <c r="G121" s="11">
        <v>44103</v>
      </c>
      <c r="H121" s="7">
        <v>206500</v>
      </c>
      <c r="I121" s="7">
        <v>43365</v>
      </c>
      <c r="J121" s="7">
        <v>0</v>
      </c>
      <c r="K121" s="7">
        <v>249865</v>
      </c>
    </row>
    <row r="122" spans="1:11">
      <c r="A122" s="12" t="s">
        <v>329</v>
      </c>
      <c r="B122" s="12" t="s">
        <v>462</v>
      </c>
      <c r="C122" s="12">
        <v>30716071908</v>
      </c>
      <c r="D122" s="12" t="s">
        <v>331</v>
      </c>
      <c r="E122" s="12" t="s">
        <v>332</v>
      </c>
      <c r="F122" s="12" t="s">
        <v>463</v>
      </c>
      <c r="G122" s="11">
        <v>44103</v>
      </c>
      <c r="H122" s="7">
        <v>232479.34</v>
      </c>
      <c r="I122" s="7">
        <v>48820.66</v>
      </c>
      <c r="J122" s="7">
        <v>0</v>
      </c>
      <c r="K122" s="7">
        <v>281300</v>
      </c>
    </row>
    <row r="123" spans="1:11">
      <c r="A123" s="12" t="s">
        <v>329</v>
      </c>
      <c r="B123" s="12" t="s">
        <v>360</v>
      </c>
      <c r="C123" s="12">
        <v>30709658170</v>
      </c>
      <c r="D123" s="12" t="s">
        <v>331</v>
      </c>
      <c r="E123" s="12" t="s">
        <v>332</v>
      </c>
      <c r="F123" s="12" t="s">
        <v>464</v>
      </c>
      <c r="G123" s="11">
        <v>44103</v>
      </c>
      <c r="H123" s="7">
        <v>228000</v>
      </c>
      <c r="I123" s="7">
        <v>47880</v>
      </c>
      <c r="J123" s="7">
        <v>0</v>
      </c>
      <c r="K123" s="7">
        <v>275880</v>
      </c>
    </row>
    <row r="124" spans="1:11">
      <c r="A124" s="12" t="s">
        <v>329</v>
      </c>
      <c r="B124" s="12" t="s">
        <v>392</v>
      </c>
      <c r="C124" s="12">
        <v>30711413991</v>
      </c>
      <c r="D124" s="12" t="s">
        <v>400</v>
      </c>
      <c r="E124" s="12" t="s">
        <v>332</v>
      </c>
      <c r="F124" s="12" t="s">
        <v>465</v>
      </c>
      <c r="G124" s="11">
        <v>44104</v>
      </c>
      <c r="H124" s="7">
        <v>-16521.810000000001</v>
      </c>
      <c r="I124" s="7">
        <v>-3469.58</v>
      </c>
      <c r="J124" s="7">
        <v>0</v>
      </c>
      <c r="K124" s="7">
        <v>-19991.39</v>
      </c>
    </row>
    <row r="125" spans="1:11">
      <c r="A125" s="12" t="s">
        <v>329</v>
      </c>
      <c r="B125" s="12" t="s">
        <v>330</v>
      </c>
      <c r="C125" s="12">
        <v>30710928874</v>
      </c>
      <c r="D125" s="12" t="s">
        <v>331</v>
      </c>
      <c r="E125" s="12" t="s">
        <v>332</v>
      </c>
      <c r="F125" s="12" t="s">
        <v>466</v>
      </c>
      <c r="G125" s="11">
        <v>44104</v>
      </c>
      <c r="H125" s="7">
        <v>103500</v>
      </c>
      <c r="I125" s="7">
        <v>21735</v>
      </c>
      <c r="J125" s="7">
        <v>0</v>
      </c>
      <c r="K125" s="7">
        <v>125235</v>
      </c>
    </row>
    <row r="126" spans="1:11">
      <c r="A126" s="12" t="s">
        <v>329</v>
      </c>
      <c r="B126" s="12" t="s">
        <v>330</v>
      </c>
      <c r="C126" s="12">
        <v>30710928874</v>
      </c>
      <c r="D126" s="12" t="s">
        <v>331</v>
      </c>
      <c r="E126" s="12" t="s">
        <v>332</v>
      </c>
      <c r="F126" s="12" t="s">
        <v>467</v>
      </c>
      <c r="G126" s="11">
        <v>44104</v>
      </c>
      <c r="H126" s="7">
        <v>155250</v>
      </c>
      <c r="I126" s="7">
        <v>32602.5</v>
      </c>
      <c r="J126" s="7">
        <v>0</v>
      </c>
      <c r="K126" s="7">
        <v>187852.5</v>
      </c>
    </row>
    <row r="127" spans="1:11">
      <c r="A127" s="12" t="s">
        <v>329</v>
      </c>
      <c r="B127" s="12" t="s">
        <v>330</v>
      </c>
      <c r="C127" s="12">
        <v>30710928874</v>
      </c>
      <c r="D127" s="12" t="s">
        <v>331</v>
      </c>
      <c r="E127" s="12" t="s">
        <v>332</v>
      </c>
      <c r="F127" s="12" t="s">
        <v>468</v>
      </c>
      <c r="G127" s="11">
        <v>44104</v>
      </c>
      <c r="H127" s="7">
        <v>155250</v>
      </c>
      <c r="I127" s="7">
        <v>32602.5</v>
      </c>
      <c r="J127" s="7">
        <v>0</v>
      </c>
      <c r="K127" s="7">
        <v>187852.5</v>
      </c>
    </row>
    <row r="128" spans="1:11">
      <c r="A128" s="12" t="s">
        <v>329</v>
      </c>
      <c r="B128" s="12" t="s">
        <v>330</v>
      </c>
      <c r="C128" s="12">
        <v>30710928874</v>
      </c>
      <c r="D128" s="12" t="s">
        <v>331</v>
      </c>
      <c r="E128" s="12" t="s">
        <v>332</v>
      </c>
      <c r="F128" s="12" t="s">
        <v>469</v>
      </c>
      <c r="G128" s="11">
        <v>44104</v>
      </c>
      <c r="H128" s="7">
        <v>51750</v>
      </c>
      <c r="I128" s="7">
        <v>10867.5</v>
      </c>
      <c r="J128" s="7">
        <v>0</v>
      </c>
      <c r="K128" s="7">
        <v>62617.5</v>
      </c>
    </row>
    <row r="129" spans="1:11">
      <c r="A129" s="12" t="s">
        <v>329</v>
      </c>
      <c r="B129" s="12" t="s">
        <v>330</v>
      </c>
      <c r="C129" s="12">
        <v>30710928874</v>
      </c>
      <c r="D129" s="12" t="s">
        <v>331</v>
      </c>
      <c r="E129" s="12" t="s">
        <v>332</v>
      </c>
      <c r="F129" s="12" t="s">
        <v>470</v>
      </c>
      <c r="G129" s="11">
        <v>44104</v>
      </c>
      <c r="H129" s="7">
        <v>51750</v>
      </c>
      <c r="I129" s="7">
        <v>10867.5</v>
      </c>
      <c r="J129" s="7">
        <v>0</v>
      </c>
      <c r="K129" s="7">
        <v>62617.5</v>
      </c>
    </row>
    <row r="130" spans="1:11">
      <c r="A130" s="12" t="s">
        <v>329</v>
      </c>
      <c r="B130" s="12" t="s">
        <v>330</v>
      </c>
      <c r="C130" s="12">
        <v>30710928874</v>
      </c>
      <c r="D130" s="12" t="s">
        <v>331</v>
      </c>
      <c r="E130" s="12" t="s">
        <v>332</v>
      </c>
      <c r="F130" s="12" t="s">
        <v>471</v>
      </c>
      <c r="G130" s="11">
        <v>44104</v>
      </c>
      <c r="H130" s="7">
        <v>155250</v>
      </c>
      <c r="I130" s="7">
        <v>32602.5</v>
      </c>
      <c r="J130" s="7">
        <v>0</v>
      </c>
      <c r="K130" s="7">
        <v>187852.5</v>
      </c>
    </row>
    <row r="131" spans="1:11">
      <c r="A131" s="12" t="s">
        <v>329</v>
      </c>
      <c r="B131" s="12" t="s">
        <v>392</v>
      </c>
      <c r="C131" s="12">
        <v>30711413991</v>
      </c>
      <c r="D131" s="12" t="s">
        <v>331</v>
      </c>
      <c r="E131" s="12" t="s">
        <v>332</v>
      </c>
      <c r="F131" s="12" t="s">
        <v>472</v>
      </c>
      <c r="G131" s="11">
        <v>44104</v>
      </c>
      <c r="H131" s="7">
        <v>16356.26</v>
      </c>
      <c r="I131" s="7">
        <v>3434.81</v>
      </c>
      <c r="J131" s="7">
        <v>0</v>
      </c>
      <c r="K131" s="7">
        <v>19791.07</v>
      </c>
    </row>
    <row r="132" spans="1:11">
      <c r="H132" s="7">
        <f>SUM(H2:H131)</f>
        <v>10870622.379999999</v>
      </c>
      <c r="I132" s="7">
        <f>SUM(I2:I131)</f>
        <v>2282830.6999999997</v>
      </c>
      <c r="J132" s="7">
        <v>0</v>
      </c>
      <c r="K132" s="7">
        <f>SUM(K2:K131)</f>
        <v>13153453.08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CE41-80F4-43C8-93AE-72EF2A177496}">
  <dimension ref="A1:Q119"/>
  <sheetViews>
    <sheetView topLeftCell="F1" workbookViewId="0">
      <selection activeCell="I8" sqref="I8"/>
    </sheetView>
  </sheetViews>
  <sheetFormatPr baseColWidth="10" defaultRowHeight="15.75"/>
  <cols>
    <col min="1" max="1" width="22.140625" style="12" bestFit="1" customWidth="1"/>
    <col min="2" max="2" width="21" style="12" bestFit="1" customWidth="1"/>
    <col min="3" max="3" width="24" style="12" bestFit="1" customWidth="1"/>
    <col min="4" max="4" width="38.140625" style="12" bestFit="1" customWidth="1"/>
    <col min="5" max="5" width="15" style="12" bestFit="1" customWidth="1"/>
    <col min="6" max="6" width="13" style="12" bestFit="1" customWidth="1"/>
    <col min="7" max="7" width="11.140625" style="12" bestFit="1" customWidth="1"/>
    <col min="8" max="8" width="10" style="12" bestFit="1" customWidth="1"/>
    <col min="9" max="9" width="20.5703125" style="12" bestFit="1" customWidth="1"/>
    <col min="10" max="10" width="14.7109375" style="12" bestFit="1" customWidth="1"/>
    <col min="11" max="11" width="13" style="12" bestFit="1" customWidth="1"/>
    <col min="12" max="12" width="11.7109375" style="12" bestFit="1" customWidth="1"/>
    <col min="13" max="13" width="14.42578125" style="12" bestFit="1" customWidth="1"/>
    <col min="14" max="14" width="10.28515625" style="12" bestFit="1" customWidth="1"/>
    <col min="15" max="15" width="13.28515625" style="12" bestFit="1" customWidth="1"/>
    <col min="16" max="16" width="13" style="12" bestFit="1" customWidth="1"/>
    <col min="17" max="17" width="39.85546875" style="12" bestFit="1" customWidth="1"/>
    <col min="18" max="16384" width="11.42578125" style="12"/>
  </cols>
  <sheetData>
    <row r="1" spans="1:17">
      <c r="A1" s="12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149</v>
      </c>
      <c r="I1" s="12" t="s">
        <v>150</v>
      </c>
      <c r="J1" s="12" t="s">
        <v>151</v>
      </c>
      <c r="K1" s="12" t="s">
        <v>152</v>
      </c>
      <c r="L1" s="12" t="s">
        <v>153</v>
      </c>
      <c r="M1" s="12" t="s">
        <v>154</v>
      </c>
      <c r="N1" s="12" t="s">
        <v>155</v>
      </c>
      <c r="O1" s="12" t="s">
        <v>156</v>
      </c>
      <c r="P1" s="12" t="s">
        <v>157</v>
      </c>
    </row>
    <row r="2" spans="1:17">
      <c r="A2" s="11">
        <v>44075</v>
      </c>
      <c r="B2" s="11">
        <v>44076</v>
      </c>
      <c r="C2" s="12" t="s">
        <v>158</v>
      </c>
      <c r="D2" s="12" t="s">
        <v>159</v>
      </c>
      <c r="E2" s="12" t="s">
        <v>160</v>
      </c>
      <c r="F2" s="10">
        <v>40000</v>
      </c>
      <c r="G2" s="12">
        <v>0</v>
      </c>
      <c r="H2" s="12">
        <v>0</v>
      </c>
      <c r="I2" s="12">
        <v>0</v>
      </c>
      <c r="J2" s="12">
        <v>0</v>
      </c>
      <c r="K2" s="10">
        <v>8400</v>
      </c>
      <c r="L2" s="12">
        <v>0</v>
      </c>
      <c r="M2" s="12">
        <v>0</v>
      </c>
      <c r="N2" s="12">
        <v>0</v>
      </c>
      <c r="O2" s="12">
        <v>0</v>
      </c>
      <c r="P2" s="10">
        <v>48400</v>
      </c>
      <c r="Q2" s="1" t="s">
        <v>137</v>
      </c>
    </row>
    <row r="3" spans="1:17">
      <c r="A3" s="11">
        <v>44075</v>
      </c>
      <c r="B3" s="11">
        <v>44076</v>
      </c>
      <c r="C3" s="12" t="s">
        <v>161</v>
      </c>
      <c r="D3" s="12" t="s">
        <v>162</v>
      </c>
      <c r="E3" s="12" t="s">
        <v>163</v>
      </c>
      <c r="F3" s="10">
        <v>11750</v>
      </c>
      <c r="G3" s="12">
        <v>0</v>
      </c>
      <c r="H3" s="12">
        <v>0</v>
      </c>
      <c r="I3" s="12">
        <v>0</v>
      </c>
      <c r="J3" s="12">
        <v>0</v>
      </c>
      <c r="K3" s="10">
        <v>2467.5</v>
      </c>
      <c r="L3" s="12">
        <v>0</v>
      </c>
      <c r="M3" s="12">
        <v>0</v>
      </c>
      <c r="N3" s="12">
        <v>0</v>
      </c>
      <c r="O3" s="12">
        <v>0</v>
      </c>
      <c r="P3" s="10">
        <v>14217.5</v>
      </c>
      <c r="Q3" s="12" t="s">
        <v>137</v>
      </c>
    </row>
    <row r="4" spans="1:17">
      <c r="A4" s="11">
        <v>44075</v>
      </c>
      <c r="B4" s="11">
        <v>44076</v>
      </c>
      <c r="C4" s="12" t="s">
        <v>164</v>
      </c>
      <c r="D4" s="12" t="s">
        <v>165</v>
      </c>
      <c r="E4" s="12" t="s">
        <v>166</v>
      </c>
      <c r="F4" s="10">
        <v>11750</v>
      </c>
      <c r="G4" s="12">
        <v>0</v>
      </c>
      <c r="H4" s="12">
        <v>0</v>
      </c>
      <c r="I4" s="12">
        <v>0</v>
      </c>
      <c r="J4" s="12">
        <v>0</v>
      </c>
      <c r="K4" s="10">
        <v>2467.5</v>
      </c>
      <c r="L4" s="12">
        <v>0</v>
      </c>
      <c r="M4" s="12">
        <v>0</v>
      </c>
      <c r="N4" s="12">
        <v>0</v>
      </c>
      <c r="O4" s="12">
        <v>0</v>
      </c>
      <c r="P4" s="10">
        <v>14217.5</v>
      </c>
      <c r="Q4" s="12" t="s">
        <v>137</v>
      </c>
    </row>
    <row r="5" spans="1:17">
      <c r="A5" s="11">
        <v>44075</v>
      </c>
      <c r="B5" s="11">
        <v>44076</v>
      </c>
      <c r="C5" s="12" t="s">
        <v>167</v>
      </c>
      <c r="D5" s="12" t="s">
        <v>168</v>
      </c>
      <c r="E5" s="12" t="s">
        <v>169</v>
      </c>
      <c r="F5" s="10">
        <v>70935</v>
      </c>
      <c r="G5" s="12">
        <v>0</v>
      </c>
      <c r="H5" s="12">
        <v>0</v>
      </c>
      <c r="I5" s="12">
        <v>0</v>
      </c>
      <c r="J5" s="12">
        <v>0</v>
      </c>
      <c r="K5" s="10">
        <v>14896.35</v>
      </c>
      <c r="L5" s="12">
        <v>0</v>
      </c>
      <c r="M5" s="12">
        <v>0</v>
      </c>
      <c r="N5" s="12">
        <v>0</v>
      </c>
      <c r="O5" s="12">
        <v>0</v>
      </c>
      <c r="P5" s="10">
        <v>85831.35</v>
      </c>
      <c r="Q5" s="12" t="s">
        <v>137</v>
      </c>
    </row>
    <row r="6" spans="1:17">
      <c r="A6" s="11">
        <v>44075</v>
      </c>
      <c r="B6" s="11">
        <v>44084</v>
      </c>
      <c r="C6" s="12" t="s">
        <v>170</v>
      </c>
      <c r="D6" s="12" t="s">
        <v>171</v>
      </c>
      <c r="E6" s="12" t="s">
        <v>172</v>
      </c>
      <c r="F6" s="12">
        <v>0</v>
      </c>
      <c r="G6" s="12">
        <v>0</v>
      </c>
      <c r="H6" s="12">
        <v>0</v>
      </c>
      <c r="I6" s="10">
        <v>13225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0">
        <v>13225</v>
      </c>
      <c r="Q6" s="1" t="s">
        <v>90</v>
      </c>
    </row>
    <row r="7" spans="1:17">
      <c r="A7" s="11">
        <v>44076</v>
      </c>
      <c r="B7" s="11">
        <v>44076</v>
      </c>
      <c r="C7" s="12" t="s">
        <v>173</v>
      </c>
      <c r="D7" s="12" t="s">
        <v>159</v>
      </c>
      <c r="E7" s="12" t="s">
        <v>160</v>
      </c>
      <c r="F7" s="10">
        <v>44000</v>
      </c>
      <c r="G7" s="12">
        <v>0</v>
      </c>
      <c r="H7" s="12">
        <v>0</v>
      </c>
      <c r="I7" s="12">
        <v>0</v>
      </c>
      <c r="J7" s="12">
        <v>0</v>
      </c>
      <c r="K7" s="10">
        <v>9240</v>
      </c>
      <c r="L7" s="12">
        <v>0</v>
      </c>
      <c r="M7" s="12">
        <v>0</v>
      </c>
      <c r="N7" s="12">
        <v>0</v>
      </c>
      <c r="O7" s="12">
        <v>0</v>
      </c>
      <c r="P7" s="10">
        <v>53240</v>
      </c>
      <c r="Q7" s="12" t="s">
        <v>137</v>
      </c>
    </row>
    <row r="8" spans="1:17">
      <c r="A8" s="11">
        <v>44076</v>
      </c>
      <c r="B8" s="11">
        <v>44077</v>
      </c>
      <c r="C8" s="12" t="s">
        <v>174</v>
      </c>
      <c r="D8" s="12" t="s">
        <v>175</v>
      </c>
      <c r="E8" s="12" t="s">
        <v>176</v>
      </c>
      <c r="F8" s="10">
        <v>89000</v>
      </c>
      <c r="G8" s="12">
        <v>0</v>
      </c>
      <c r="H8" s="12">
        <v>0</v>
      </c>
      <c r="I8" s="12">
        <v>0</v>
      </c>
      <c r="J8" s="12">
        <v>0</v>
      </c>
      <c r="K8" s="10">
        <v>18690</v>
      </c>
      <c r="L8" s="12">
        <v>0</v>
      </c>
      <c r="M8" s="12">
        <v>0</v>
      </c>
      <c r="N8" s="12">
        <v>0</v>
      </c>
      <c r="O8" s="12">
        <v>0</v>
      </c>
      <c r="P8" s="10">
        <v>107690</v>
      </c>
      <c r="Q8" s="12" t="s">
        <v>137</v>
      </c>
    </row>
    <row r="9" spans="1:17">
      <c r="A9" s="11">
        <v>44076</v>
      </c>
      <c r="B9" s="11">
        <v>44077</v>
      </c>
      <c r="C9" s="12" t="s">
        <v>177</v>
      </c>
      <c r="D9" s="12" t="s">
        <v>178</v>
      </c>
      <c r="E9" s="12" t="s">
        <v>179</v>
      </c>
      <c r="F9" s="10">
        <v>128500</v>
      </c>
      <c r="G9" s="12">
        <v>0</v>
      </c>
      <c r="H9" s="12">
        <v>0</v>
      </c>
      <c r="I9" s="12">
        <v>0</v>
      </c>
      <c r="J9" s="12">
        <v>0</v>
      </c>
      <c r="K9" s="10">
        <v>26985</v>
      </c>
      <c r="L9" s="12">
        <v>0</v>
      </c>
      <c r="M9" s="12">
        <v>0</v>
      </c>
      <c r="N9" s="12">
        <v>0</v>
      </c>
      <c r="O9" s="12">
        <v>0</v>
      </c>
      <c r="P9" s="10">
        <v>155485</v>
      </c>
      <c r="Q9" s="12" t="s">
        <v>137</v>
      </c>
    </row>
    <row r="10" spans="1:17">
      <c r="A10" s="11">
        <v>44076</v>
      </c>
      <c r="B10" s="11">
        <v>44077</v>
      </c>
      <c r="C10" s="12" t="s">
        <v>180</v>
      </c>
      <c r="D10" s="12" t="s">
        <v>181</v>
      </c>
      <c r="E10" s="12" t="s">
        <v>182</v>
      </c>
      <c r="F10" s="10">
        <v>108000</v>
      </c>
      <c r="G10" s="12">
        <v>0</v>
      </c>
      <c r="H10" s="12">
        <v>0</v>
      </c>
      <c r="I10" s="12">
        <v>0</v>
      </c>
      <c r="J10" s="12">
        <v>0</v>
      </c>
      <c r="K10" s="10">
        <v>22680</v>
      </c>
      <c r="L10" s="12">
        <v>0</v>
      </c>
      <c r="M10" s="12">
        <v>0</v>
      </c>
      <c r="N10" s="12">
        <v>0</v>
      </c>
      <c r="O10" s="12">
        <v>0</v>
      </c>
      <c r="P10" s="10">
        <v>130680</v>
      </c>
      <c r="Q10" s="12" t="s">
        <v>137</v>
      </c>
    </row>
    <row r="11" spans="1:17">
      <c r="A11" s="11">
        <v>44076</v>
      </c>
      <c r="B11" s="11">
        <v>44076</v>
      </c>
      <c r="C11" s="12" t="s">
        <v>183</v>
      </c>
      <c r="D11" s="12" t="s">
        <v>184</v>
      </c>
      <c r="E11" s="12" t="s">
        <v>185</v>
      </c>
      <c r="F11" s="10">
        <v>-37000</v>
      </c>
      <c r="G11" s="12">
        <v>0</v>
      </c>
      <c r="H11" s="12">
        <v>0</v>
      </c>
      <c r="I11" s="12">
        <v>0</v>
      </c>
      <c r="J11" s="12">
        <v>0</v>
      </c>
      <c r="K11" s="10">
        <v>-7770</v>
      </c>
      <c r="L11" s="12">
        <v>0</v>
      </c>
      <c r="M11" s="12">
        <v>0</v>
      </c>
      <c r="N11" s="12">
        <v>0</v>
      </c>
      <c r="O11" s="12">
        <v>0</v>
      </c>
      <c r="P11" s="10">
        <v>-44770</v>
      </c>
      <c r="Q11" s="12" t="s">
        <v>137</v>
      </c>
    </row>
    <row r="12" spans="1:17">
      <c r="A12" s="11">
        <v>44076</v>
      </c>
      <c r="B12" s="11">
        <v>44076</v>
      </c>
      <c r="C12" s="12" t="s">
        <v>186</v>
      </c>
      <c r="D12" s="12" t="s">
        <v>184</v>
      </c>
      <c r="E12" s="12" t="s">
        <v>185</v>
      </c>
      <c r="F12" s="10">
        <v>37000</v>
      </c>
      <c r="G12" s="12">
        <v>0</v>
      </c>
      <c r="H12" s="12">
        <v>0</v>
      </c>
      <c r="I12" s="12">
        <v>0</v>
      </c>
      <c r="J12" s="12">
        <v>0</v>
      </c>
      <c r="K12" s="10">
        <v>7770</v>
      </c>
      <c r="L12" s="12">
        <v>0</v>
      </c>
      <c r="M12" s="12">
        <v>0</v>
      </c>
      <c r="N12" s="12">
        <v>0</v>
      </c>
      <c r="O12" s="12">
        <v>0</v>
      </c>
      <c r="P12" s="10">
        <v>44770</v>
      </c>
      <c r="Q12" s="12" t="s">
        <v>137</v>
      </c>
    </row>
    <row r="13" spans="1:17">
      <c r="A13" s="11">
        <v>44076</v>
      </c>
      <c r="B13" s="11">
        <v>44076</v>
      </c>
      <c r="C13" s="12" t="s">
        <v>187</v>
      </c>
      <c r="D13" s="12" t="s">
        <v>184</v>
      </c>
      <c r="E13" s="12" t="s">
        <v>185</v>
      </c>
      <c r="F13" s="10">
        <v>17500</v>
      </c>
      <c r="G13" s="12">
        <v>0</v>
      </c>
      <c r="H13" s="12">
        <v>0</v>
      </c>
      <c r="I13" s="12">
        <v>0</v>
      </c>
      <c r="J13" s="12">
        <v>0</v>
      </c>
      <c r="K13" s="10">
        <v>3675</v>
      </c>
      <c r="L13" s="12">
        <v>0</v>
      </c>
      <c r="M13" s="12">
        <v>0</v>
      </c>
      <c r="N13" s="12">
        <v>0</v>
      </c>
      <c r="O13" s="12">
        <v>0</v>
      </c>
      <c r="P13" s="10">
        <v>21175</v>
      </c>
      <c r="Q13" s="12" t="s">
        <v>137</v>
      </c>
    </row>
    <row r="14" spans="1:17">
      <c r="A14" s="11">
        <v>44076</v>
      </c>
      <c r="B14" s="11">
        <v>44081</v>
      </c>
      <c r="C14" s="12" t="s">
        <v>188</v>
      </c>
      <c r="D14" s="12" t="s">
        <v>184</v>
      </c>
      <c r="E14" s="12" t="s">
        <v>185</v>
      </c>
      <c r="F14" s="10">
        <v>18500</v>
      </c>
      <c r="G14" s="12">
        <v>0</v>
      </c>
      <c r="H14" s="12">
        <v>0</v>
      </c>
      <c r="I14" s="12">
        <v>0</v>
      </c>
      <c r="J14" s="12">
        <v>0</v>
      </c>
      <c r="K14" s="10">
        <v>3885</v>
      </c>
      <c r="L14" s="12">
        <v>0</v>
      </c>
      <c r="M14" s="12">
        <v>0</v>
      </c>
      <c r="N14" s="12">
        <v>0</v>
      </c>
      <c r="O14" s="12">
        <v>0</v>
      </c>
      <c r="P14" s="10">
        <v>22385</v>
      </c>
      <c r="Q14" s="12" t="s">
        <v>137</v>
      </c>
    </row>
    <row r="15" spans="1:17">
      <c r="A15" s="11">
        <v>44076</v>
      </c>
      <c r="B15" s="11">
        <v>44077</v>
      </c>
      <c r="C15" s="12" t="s">
        <v>189</v>
      </c>
      <c r="D15" s="12" t="s">
        <v>190</v>
      </c>
      <c r="E15" s="12" t="s">
        <v>191</v>
      </c>
      <c r="F15" s="12">
        <v>0</v>
      </c>
      <c r="G15" s="12">
        <v>0</v>
      </c>
      <c r="H15" s="12">
        <v>0</v>
      </c>
      <c r="I15" s="10">
        <v>15150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0">
        <v>15150</v>
      </c>
      <c r="Q15" s="12" t="s">
        <v>140</v>
      </c>
    </row>
    <row r="16" spans="1:17">
      <c r="A16" s="11">
        <v>44076</v>
      </c>
      <c r="B16" s="11">
        <v>44077</v>
      </c>
      <c r="C16" s="12" t="s">
        <v>192</v>
      </c>
      <c r="D16" s="12" t="s">
        <v>193</v>
      </c>
      <c r="E16" s="12" t="s">
        <v>194</v>
      </c>
      <c r="F16" s="10">
        <v>34000</v>
      </c>
      <c r="G16" s="12">
        <v>0</v>
      </c>
      <c r="H16" s="12">
        <v>0</v>
      </c>
      <c r="I16" s="12">
        <v>0</v>
      </c>
      <c r="J16" s="12">
        <v>0</v>
      </c>
      <c r="K16" s="10">
        <v>7140</v>
      </c>
      <c r="L16" s="12">
        <v>0</v>
      </c>
      <c r="M16" s="12">
        <v>0</v>
      </c>
      <c r="N16" s="12">
        <v>0</v>
      </c>
      <c r="O16" s="12">
        <v>0</v>
      </c>
      <c r="P16" s="10">
        <v>41140</v>
      </c>
      <c r="Q16" s="12" t="s">
        <v>137</v>
      </c>
    </row>
    <row r="17" spans="1:17">
      <c r="A17" s="11">
        <v>44076</v>
      </c>
      <c r="B17" s="11">
        <v>44077</v>
      </c>
      <c r="C17" s="12" t="s">
        <v>195</v>
      </c>
      <c r="D17" s="12" t="s">
        <v>190</v>
      </c>
      <c r="E17" s="12" t="s">
        <v>191</v>
      </c>
      <c r="F17" s="12">
        <v>0</v>
      </c>
      <c r="G17" s="12">
        <v>0</v>
      </c>
      <c r="H17" s="12">
        <v>0</v>
      </c>
      <c r="I17" s="12">
        <v>600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600</v>
      </c>
      <c r="Q17" s="12" t="s">
        <v>140</v>
      </c>
    </row>
    <row r="18" spans="1:17">
      <c r="A18" s="11">
        <v>44077</v>
      </c>
      <c r="B18" s="11">
        <v>44081</v>
      </c>
      <c r="C18" s="12" t="s">
        <v>196</v>
      </c>
      <c r="D18" s="12" t="s">
        <v>197</v>
      </c>
      <c r="E18" s="12" t="s">
        <v>198</v>
      </c>
      <c r="F18" s="10">
        <v>42400</v>
      </c>
      <c r="G18" s="12">
        <v>0</v>
      </c>
      <c r="H18" s="12">
        <v>0</v>
      </c>
      <c r="I18" s="12">
        <v>0</v>
      </c>
      <c r="J18" s="12">
        <v>0</v>
      </c>
      <c r="K18" s="10">
        <v>8904</v>
      </c>
      <c r="L18" s="12">
        <v>0</v>
      </c>
      <c r="M18" s="12">
        <v>0</v>
      </c>
      <c r="N18" s="12">
        <v>0</v>
      </c>
      <c r="O18" s="12">
        <v>0</v>
      </c>
      <c r="P18" s="10">
        <v>51304</v>
      </c>
      <c r="Q18" s="12" t="s">
        <v>137</v>
      </c>
    </row>
    <row r="19" spans="1:17">
      <c r="A19" s="11">
        <v>44077</v>
      </c>
      <c r="B19" s="11">
        <v>44077</v>
      </c>
      <c r="C19" s="12" t="s">
        <v>187</v>
      </c>
      <c r="D19" s="12" t="s">
        <v>199</v>
      </c>
      <c r="E19" s="12" t="s">
        <v>200</v>
      </c>
      <c r="F19" s="10">
        <v>83000</v>
      </c>
      <c r="G19" s="12">
        <v>0</v>
      </c>
      <c r="H19" s="12">
        <v>0</v>
      </c>
      <c r="I19" s="12">
        <v>0</v>
      </c>
      <c r="J19" s="12">
        <v>0</v>
      </c>
      <c r="K19" s="10">
        <v>17430</v>
      </c>
      <c r="L19" s="12">
        <v>0</v>
      </c>
      <c r="M19" s="12">
        <v>0</v>
      </c>
      <c r="N19" s="12">
        <v>0</v>
      </c>
      <c r="O19" s="12">
        <v>0</v>
      </c>
      <c r="P19" s="10">
        <v>100430</v>
      </c>
      <c r="Q19" s="12" t="s">
        <v>137</v>
      </c>
    </row>
    <row r="20" spans="1:17">
      <c r="A20" s="11">
        <v>44078</v>
      </c>
      <c r="B20" s="11">
        <v>44081</v>
      </c>
      <c r="C20" s="12" t="s">
        <v>201</v>
      </c>
      <c r="D20" s="12" t="s">
        <v>175</v>
      </c>
      <c r="E20" s="12" t="s">
        <v>176</v>
      </c>
      <c r="F20" s="10">
        <v>44500</v>
      </c>
      <c r="G20" s="12">
        <v>0</v>
      </c>
      <c r="H20" s="12">
        <v>0</v>
      </c>
      <c r="I20" s="12">
        <v>0</v>
      </c>
      <c r="J20" s="12">
        <v>0</v>
      </c>
      <c r="K20" s="10">
        <v>9345</v>
      </c>
      <c r="L20" s="12">
        <v>0</v>
      </c>
      <c r="M20" s="12">
        <v>0</v>
      </c>
      <c r="N20" s="12">
        <v>0</v>
      </c>
      <c r="O20" s="12">
        <v>0</v>
      </c>
      <c r="P20" s="10">
        <v>53845</v>
      </c>
      <c r="Q20" s="12" t="s">
        <v>137</v>
      </c>
    </row>
    <row r="21" spans="1:17">
      <c r="A21" s="11">
        <v>44081</v>
      </c>
      <c r="B21" s="11">
        <v>44082</v>
      </c>
      <c r="C21" s="12" t="s">
        <v>202</v>
      </c>
      <c r="D21" s="12" t="s">
        <v>159</v>
      </c>
      <c r="E21" s="12" t="s">
        <v>160</v>
      </c>
      <c r="F21" s="10">
        <v>43000</v>
      </c>
      <c r="G21" s="12">
        <v>0</v>
      </c>
      <c r="H21" s="12">
        <v>0</v>
      </c>
      <c r="I21" s="12">
        <v>0</v>
      </c>
      <c r="J21" s="12">
        <v>0</v>
      </c>
      <c r="K21" s="10">
        <v>9030</v>
      </c>
      <c r="L21" s="12">
        <v>0</v>
      </c>
      <c r="M21" s="12">
        <v>0</v>
      </c>
      <c r="N21" s="12">
        <v>0</v>
      </c>
      <c r="O21" s="12">
        <v>0</v>
      </c>
      <c r="P21" s="10">
        <v>52030</v>
      </c>
      <c r="Q21" s="12" t="s">
        <v>137</v>
      </c>
    </row>
    <row r="22" spans="1:17">
      <c r="A22" s="11">
        <v>44081</v>
      </c>
      <c r="B22" s="11">
        <v>44085</v>
      </c>
      <c r="C22" s="12" t="s">
        <v>203</v>
      </c>
      <c r="D22" s="12" t="s">
        <v>204</v>
      </c>
      <c r="E22" s="12" t="s">
        <v>205</v>
      </c>
      <c r="F22" s="10">
        <v>431000</v>
      </c>
      <c r="G22" s="12">
        <v>0</v>
      </c>
      <c r="H22" s="12">
        <v>0</v>
      </c>
      <c r="I22" s="12">
        <v>0</v>
      </c>
      <c r="J22" s="12">
        <v>0</v>
      </c>
      <c r="K22" s="10">
        <v>90510</v>
      </c>
      <c r="L22" s="12">
        <v>0</v>
      </c>
      <c r="M22" s="12">
        <v>0</v>
      </c>
      <c r="N22" s="12">
        <v>0</v>
      </c>
      <c r="O22" s="12">
        <v>0</v>
      </c>
      <c r="P22" s="10">
        <v>521510</v>
      </c>
      <c r="Q22" s="12" t="s">
        <v>137</v>
      </c>
    </row>
    <row r="23" spans="1:17">
      <c r="A23" s="11">
        <v>44081</v>
      </c>
      <c r="B23" s="11">
        <v>44081</v>
      </c>
      <c r="C23" s="12" t="s">
        <v>206</v>
      </c>
      <c r="D23" s="12" t="s">
        <v>162</v>
      </c>
      <c r="E23" s="12" t="s">
        <v>163</v>
      </c>
      <c r="F23" s="10">
        <v>11750</v>
      </c>
      <c r="G23" s="12">
        <v>0</v>
      </c>
      <c r="H23" s="12">
        <v>0</v>
      </c>
      <c r="I23" s="12">
        <v>0</v>
      </c>
      <c r="J23" s="12">
        <v>0</v>
      </c>
      <c r="K23" s="10">
        <v>2467.5</v>
      </c>
      <c r="L23" s="12">
        <v>0</v>
      </c>
      <c r="M23" s="12">
        <v>0</v>
      </c>
      <c r="N23" s="12">
        <v>0</v>
      </c>
      <c r="O23" s="12">
        <v>0</v>
      </c>
      <c r="P23" s="10">
        <v>14217.5</v>
      </c>
      <c r="Q23" s="12" t="s">
        <v>137</v>
      </c>
    </row>
    <row r="24" spans="1:17">
      <c r="A24" s="11">
        <v>44081</v>
      </c>
      <c r="B24" s="11">
        <v>44082</v>
      </c>
      <c r="C24" s="12" t="s">
        <v>207</v>
      </c>
      <c r="D24" s="12" t="s">
        <v>208</v>
      </c>
      <c r="E24" s="12" t="s">
        <v>209</v>
      </c>
      <c r="F24" s="10">
        <v>126000</v>
      </c>
      <c r="G24" s="12">
        <v>0</v>
      </c>
      <c r="H24" s="12">
        <v>0</v>
      </c>
      <c r="I24" s="12">
        <v>0</v>
      </c>
      <c r="J24" s="12">
        <v>0</v>
      </c>
      <c r="K24" s="10">
        <v>26460</v>
      </c>
      <c r="L24" s="12">
        <v>0</v>
      </c>
      <c r="M24" s="12">
        <v>0</v>
      </c>
      <c r="N24" s="12">
        <v>0</v>
      </c>
      <c r="O24" s="12">
        <v>0</v>
      </c>
      <c r="P24" s="10">
        <v>152460</v>
      </c>
      <c r="Q24" s="12" t="s">
        <v>137</v>
      </c>
    </row>
    <row r="25" spans="1:17">
      <c r="A25" s="11">
        <v>44082</v>
      </c>
      <c r="B25" s="11">
        <v>44082</v>
      </c>
      <c r="C25" s="12" t="s">
        <v>210</v>
      </c>
      <c r="D25" s="12" t="s">
        <v>197</v>
      </c>
      <c r="E25" s="12" t="s">
        <v>198</v>
      </c>
      <c r="F25" s="10">
        <v>35850</v>
      </c>
      <c r="G25" s="12">
        <v>0</v>
      </c>
      <c r="H25" s="12">
        <v>0</v>
      </c>
      <c r="I25" s="12">
        <v>0</v>
      </c>
      <c r="J25" s="12">
        <v>0</v>
      </c>
      <c r="K25" s="10">
        <v>7528.5</v>
      </c>
      <c r="L25" s="12">
        <v>0</v>
      </c>
      <c r="M25" s="12">
        <v>0</v>
      </c>
      <c r="N25" s="12">
        <v>0</v>
      </c>
      <c r="O25" s="12">
        <v>0</v>
      </c>
      <c r="P25" s="10">
        <v>43378.5</v>
      </c>
      <c r="Q25" s="12" t="s">
        <v>137</v>
      </c>
    </row>
    <row r="26" spans="1:17">
      <c r="A26" s="11">
        <v>44082</v>
      </c>
      <c r="B26" s="11">
        <v>44083</v>
      </c>
      <c r="C26" s="12" t="s">
        <v>211</v>
      </c>
      <c r="D26" s="12" t="s">
        <v>212</v>
      </c>
      <c r="E26" s="12" t="s">
        <v>213</v>
      </c>
      <c r="F26" s="10">
        <v>43000</v>
      </c>
      <c r="G26" s="12">
        <v>0</v>
      </c>
      <c r="H26" s="12">
        <v>0</v>
      </c>
      <c r="I26" s="12">
        <v>0</v>
      </c>
      <c r="J26" s="12">
        <v>0</v>
      </c>
      <c r="K26" s="10">
        <v>9030</v>
      </c>
      <c r="L26" s="12">
        <v>0</v>
      </c>
      <c r="M26" s="12">
        <v>0</v>
      </c>
      <c r="N26" s="12">
        <v>0</v>
      </c>
      <c r="O26" s="12">
        <v>0</v>
      </c>
      <c r="P26" s="10">
        <v>52030</v>
      </c>
      <c r="Q26" s="12" t="s">
        <v>137</v>
      </c>
    </row>
    <row r="27" spans="1:17">
      <c r="A27" s="11">
        <v>44082</v>
      </c>
      <c r="B27" s="11">
        <v>44082</v>
      </c>
      <c r="C27" s="12" t="s">
        <v>214</v>
      </c>
      <c r="D27" s="12" t="s">
        <v>165</v>
      </c>
      <c r="E27" s="12" t="s">
        <v>166</v>
      </c>
      <c r="F27" s="10">
        <v>11750</v>
      </c>
      <c r="G27" s="12">
        <v>0</v>
      </c>
      <c r="H27" s="12">
        <v>0</v>
      </c>
      <c r="I27" s="12">
        <v>0</v>
      </c>
      <c r="J27" s="12">
        <v>0</v>
      </c>
      <c r="K27" s="10">
        <v>2467.5</v>
      </c>
      <c r="L27" s="12">
        <v>0</v>
      </c>
      <c r="M27" s="12">
        <v>0</v>
      </c>
      <c r="N27" s="12">
        <v>0</v>
      </c>
      <c r="O27" s="12">
        <v>0</v>
      </c>
      <c r="P27" s="10">
        <v>14217.5</v>
      </c>
      <c r="Q27" s="12" t="s">
        <v>137</v>
      </c>
    </row>
    <row r="28" spans="1:17">
      <c r="A28" s="11">
        <v>44082</v>
      </c>
      <c r="B28" s="11">
        <v>44082</v>
      </c>
      <c r="C28" s="12" t="s">
        <v>215</v>
      </c>
      <c r="D28" s="12" t="s">
        <v>216</v>
      </c>
      <c r="E28" s="12">
        <v>30711527156</v>
      </c>
      <c r="F28" s="10">
        <v>7850</v>
      </c>
      <c r="G28" s="12">
        <v>0</v>
      </c>
      <c r="H28" s="12">
        <v>0</v>
      </c>
      <c r="I28" s="12">
        <v>0</v>
      </c>
      <c r="J28" s="12">
        <v>0</v>
      </c>
      <c r="K28" s="10">
        <v>1648.5</v>
      </c>
      <c r="L28" s="12">
        <v>0</v>
      </c>
      <c r="M28" s="12">
        <v>0</v>
      </c>
      <c r="N28" s="12">
        <v>0</v>
      </c>
      <c r="O28" s="12">
        <v>0</v>
      </c>
      <c r="P28" s="10">
        <v>9498.5</v>
      </c>
      <c r="Q28" s="12" t="s">
        <v>137</v>
      </c>
    </row>
    <row r="29" spans="1:17">
      <c r="A29" s="11">
        <v>44082</v>
      </c>
      <c r="B29" s="11">
        <v>44082</v>
      </c>
      <c r="C29" s="12" t="s">
        <v>217</v>
      </c>
      <c r="D29" s="12" t="s">
        <v>178</v>
      </c>
      <c r="E29" s="12" t="s">
        <v>179</v>
      </c>
      <c r="F29" s="10">
        <v>222500</v>
      </c>
      <c r="G29" s="12">
        <v>0</v>
      </c>
      <c r="H29" s="12">
        <v>0</v>
      </c>
      <c r="I29" s="12">
        <v>0</v>
      </c>
      <c r="J29" s="12">
        <v>0</v>
      </c>
      <c r="K29" s="10">
        <v>46725</v>
      </c>
      <c r="L29" s="12">
        <v>0</v>
      </c>
      <c r="M29" s="12">
        <v>0</v>
      </c>
      <c r="N29" s="12">
        <v>0</v>
      </c>
      <c r="O29" s="12">
        <v>0</v>
      </c>
      <c r="P29" s="10">
        <v>269225</v>
      </c>
      <c r="Q29" s="12" t="s">
        <v>137</v>
      </c>
    </row>
    <row r="30" spans="1:17">
      <c r="A30" s="11">
        <v>44082</v>
      </c>
      <c r="B30" s="11">
        <v>44082</v>
      </c>
      <c r="C30" s="12" t="s">
        <v>218</v>
      </c>
      <c r="D30" s="12" t="s">
        <v>178</v>
      </c>
      <c r="E30" s="12" t="s">
        <v>179</v>
      </c>
      <c r="F30" s="10">
        <v>50000</v>
      </c>
      <c r="G30" s="12">
        <v>0</v>
      </c>
      <c r="H30" s="12">
        <v>0</v>
      </c>
      <c r="I30" s="12">
        <v>0</v>
      </c>
      <c r="J30" s="12">
        <v>0</v>
      </c>
      <c r="K30" s="10">
        <v>10500</v>
      </c>
      <c r="L30" s="12">
        <v>0</v>
      </c>
      <c r="M30" s="12">
        <v>0</v>
      </c>
      <c r="N30" s="12">
        <v>0</v>
      </c>
      <c r="O30" s="12">
        <v>0</v>
      </c>
      <c r="P30" s="10">
        <v>60500</v>
      </c>
      <c r="Q30" s="12" t="s">
        <v>137</v>
      </c>
    </row>
    <row r="31" spans="1:17">
      <c r="A31" s="11">
        <v>44082</v>
      </c>
      <c r="B31" s="11">
        <v>44082</v>
      </c>
      <c r="C31" s="12" t="s">
        <v>219</v>
      </c>
      <c r="D31" s="12" t="s">
        <v>178</v>
      </c>
      <c r="E31" s="12" t="s">
        <v>179</v>
      </c>
      <c r="F31" s="10">
        <v>267000</v>
      </c>
      <c r="G31" s="12">
        <v>0</v>
      </c>
      <c r="H31" s="12">
        <v>0</v>
      </c>
      <c r="I31" s="12">
        <v>0</v>
      </c>
      <c r="J31" s="12">
        <v>0</v>
      </c>
      <c r="K31" s="10">
        <v>56070</v>
      </c>
      <c r="L31" s="12">
        <v>0</v>
      </c>
      <c r="M31" s="12">
        <v>0</v>
      </c>
      <c r="N31" s="12">
        <v>0</v>
      </c>
      <c r="O31" s="12">
        <v>0</v>
      </c>
      <c r="P31" s="10">
        <v>323070</v>
      </c>
      <c r="Q31" s="12" t="s">
        <v>137</v>
      </c>
    </row>
    <row r="32" spans="1:17">
      <c r="A32" s="11">
        <v>44083</v>
      </c>
      <c r="B32" s="11">
        <v>44083</v>
      </c>
      <c r="C32" s="12" t="s">
        <v>220</v>
      </c>
      <c r="D32" s="12" t="s">
        <v>165</v>
      </c>
      <c r="E32" s="12" t="s">
        <v>166</v>
      </c>
      <c r="F32" s="10">
        <v>10500</v>
      </c>
      <c r="G32" s="12">
        <v>0</v>
      </c>
      <c r="H32" s="12">
        <v>0</v>
      </c>
      <c r="I32" s="12">
        <v>0</v>
      </c>
      <c r="J32" s="12">
        <v>0</v>
      </c>
      <c r="K32" s="10">
        <v>2205</v>
      </c>
      <c r="L32" s="12">
        <v>0</v>
      </c>
      <c r="M32" s="12">
        <v>0</v>
      </c>
      <c r="N32" s="12">
        <v>0</v>
      </c>
      <c r="O32" s="12">
        <v>0</v>
      </c>
      <c r="P32" s="10">
        <v>12705</v>
      </c>
      <c r="Q32" s="12" t="s">
        <v>137</v>
      </c>
    </row>
    <row r="33" spans="1:17">
      <c r="A33" s="11">
        <v>44083</v>
      </c>
      <c r="B33" s="11">
        <v>44083</v>
      </c>
      <c r="C33" s="12" t="s">
        <v>221</v>
      </c>
      <c r="D33" s="12" t="s">
        <v>197</v>
      </c>
      <c r="E33" s="12" t="s">
        <v>198</v>
      </c>
      <c r="F33" s="10">
        <v>37000</v>
      </c>
      <c r="G33" s="12">
        <v>0</v>
      </c>
      <c r="H33" s="12">
        <v>0</v>
      </c>
      <c r="I33" s="12">
        <v>0</v>
      </c>
      <c r="J33" s="12">
        <v>0</v>
      </c>
      <c r="K33" s="10">
        <v>7770</v>
      </c>
      <c r="L33" s="12">
        <v>0</v>
      </c>
      <c r="M33" s="12">
        <v>0</v>
      </c>
      <c r="N33" s="12">
        <v>0</v>
      </c>
      <c r="O33" s="12">
        <v>0</v>
      </c>
      <c r="P33" s="10">
        <v>44770</v>
      </c>
      <c r="Q33" s="12" t="s">
        <v>137</v>
      </c>
    </row>
    <row r="34" spans="1:17">
      <c r="A34" s="11">
        <v>44083</v>
      </c>
      <c r="B34" s="11">
        <v>44083</v>
      </c>
      <c r="C34" s="12" t="s">
        <v>158</v>
      </c>
      <c r="D34" s="12" t="s">
        <v>168</v>
      </c>
      <c r="E34" s="12" t="s">
        <v>169</v>
      </c>
      <c r="F34" s="10">
        <v>72000</v>
      </c>
      <c r="G34" s="12">
        <v>0</v>
      </c>
      <c r="H34" s="12">
        <v>0</v>
      </c>
      <c r="I34" s="12">
        <v>0</v>
      </c>
      <c r="J34" s="12">
        <v>0</v>
      </c>
      <c r="K34" s="10">
        <v>15120</v>
      </c>
      <c r="L34" s="12">
        <v>0</v>
      </c>
      <c r="M34" s="12">
        <v>0</v>
      </c>
      <c r="N34" s="12">
        <v>0</v>
      </c>
      <c r="O34" s="12">
        <v>0</v>
      </c>
      <c r="P34" s="10">
        <v>87120</v>
      </c>
      <c r="Q34" s="12" t="s">
        <v>137</v>
      </c>
    </row>
    <row r="35" spans="1:17">
      <c r="A35" s="11">
        <v>44083</v>
      </c>
      <c r="B35" s="11">
        <v>44083</v>
      </c>
      <c r="C35" s="12" t="s">
        <v>222</v>
      </c>
      <c r="D35" s="12" t="s">
        <v>193</v>
      </c>
      <c r="E35" s="12" t="s">
        <v>194</v>
      </c>
      <c r="F35" s="10">
        <v>72000</v>
      </c>
      <c r="G35" s="12">
        <v>0</v>
      </c>
      <c r="H35" s="12">
        <v>0</v>
      </c>
      <c r="I35" s="12">
        <v>0</v>
      </c>
      <c r="J35" s="12">
        <v>0</v>
      </c>
      <c r="K35" s="10">
        <v>15120</v>
      </c>
      <c r="L35" s="12">
        <v>0</v>
      </c>
      <c r="M35" s="12">
        <v>0</v>
      </c>
      <c r="N35" s="12">
        <v>0</v>
      </c>
      <c r="O35" s="12">
        <v>0</v>
      </c>
      <c r="P35" s="10">
        <v>87120</v>
      </c>
      <c r="Q35" s="12" t="s">
        <v>137</v>
      </c>
    </row>
    <row r="36" spans="1:17">
      <c r="A36" s="11">
        <v>44083</v>
      </c>
      <c r="B36" s="11">
        <v>44083</v>
      </c>
      <c r="C36" s="12" t="s">
        <v>223</v>
      </c>
      <c r="D36" s="12" t="s">
        <v>159</v>
      </c>
      <c r="E36" s="12" t="s">
        <v>160</v>
      </c>
      <c r="F36" s="10">
        <v>43000</v>
      </c>
      <c r="G36" s="12">
        <v>0</v>
      </c>
      <c r="H36" s="12">
        <v>0</v>
      </c>
      <c r="I36" s="12">
        <v>0</v>
      </c>
      <c r="J36" s="12">
        <v>0</v>
      </c>
      <c r="K36" s="10">
        <v>9030</v>
      </c>
      <c r="L36" s="12">
        <v>0</v>
      </c>
      <c r="M36" s="12">
        <v>0</v>
      </c>
      <c r="N36" s="12">
        <v>0</v>
      </c>
      <c r="O36" s="12">
        <v>0</v>
      </c>
      <c r="P36" s="10">
        <v>52030</v>
      </c>
      <c r="Q36" s="12" t="s">
        <v>137</v>
      </c>
    </row>
    <row r="37" spans="1:17">
      <c r="A37" s="11">
        <v>44083</v>
      </c>
      <c r="B37" s="11">
        <v>44083</v>
      </c>
      <c r="C37" s="12" t="s">
        <v>224</v>
      </c>
      <c r="D37" s="12" t="s">
        <v>193</v>
      </c>
      <c r="E37" s="12" t="s">
        <v>194</v>
      </c>
      <c r="F37" s="10">
        <v>81000</v>
      </c>
      <c r="G37" s="12">
        <v>0</v>
      </c>
      <c r="H37" s="12">
        <v>0</v>
      </c>
      <c r="I37" s="12">
        <v>0</v>
      </c>
      <c r="J37" s="12">
        <v>0</v>
      </c>
      <c r="K37" s="10">
        <v>17010</v>
      </c>
      <c r="L37" s="12">
        <v>0</v>
      </c>
      <c r="M37" s="12">
        <v>0</v>
      </c>
      <c r="N37" s="12">
        <v>0</v>
      </c>
      <c r="O37" s="12">
        <v>0</v>
      </c>
      <c r="P37" s="10">
        <v>98010</v>
      </c>
      <c r="Q37" s="12" t="s">
        <v>137</v>
      </c>
    </row>
    <row r="38" spans="1:17">
      <c r="A38" s="11">
        <v>44083</v>
      </c>
      <c r="B38" s="11">
        <v>44084</v>
      </c>
      <c r="C38" s="12" t="s">
        <v>225</v>
      </c>
      <c r="D38" s="12" t="s">
        <v>226</v>
      </c>
      <c r="E38" s="12" t="s">
        <v>227</v>
      </c>
      <c r="F38" s="10">
        <v>20000</v>
      </c>
      <c r="G38" s="12">
        <v>0</v>
      </c>
      <c r="H38" s="12">
        <v>0</v>
      </c>
      <c r="I38" s="12">
        <v>0</v>
      </c>
      <c r="J38" s="12">
        <v>0</v>
      </c>
      <c r="K38" s="10">
        <v>4200</v>
      </c>
      <c r="L38" s="12">
        <v>0</v>
      </c>
      <c r="M38" s="12">
        <v>0</v>
      </c>
      <c r="N38" s="12">
        <v>0</v>
      </c>
      <c r="O38" s="12">
        <v>0</v>
      </c>
      <c r="P38" s="10">
        <v>24200</v>
      </c>
      <c r="Q38" s="12" t="s">
        <v>137</v>
      </c>
    </row>
    <row r="39" spans="1:17">
      <c r="A39" s="11">
        <v>44083</v>
      </c>
      <c r="B39" s="11">
        <v>44085</v>
      </c>
      <c r="C39" s="12" t="s">
        <v>228</v>
      </c>
      <c r="D39" s="12" t="s">
        <v>212</v>
      </c>
      <c r="E39" s="12" t="s">
        <v>213</v>
      </c>
      <c r="F39" s="10">
        <v>43000</v>
      </c>
      <c r="G39" s="12">
        <v>0</v>
      </c>
      <c r="H39" s="12">
        <v>0</v>
      </c>
      <c r="I39" s="12">
        <v>0</v>
      </c>
      <c r="J39" s="12">
        <v>0</v>
      </c>
      <c r="K39" s="10">
        <v>9030</v>
      </c>
      <c r="L39" s="12">
        <v>0</v>
      </c>
      <c r="M39" s="12">
        <v>0</v>
      </c>
      <c r="N39" s="12">
        <v>0</v>
      </c>
      <c r="O39" s="12">
        <v>0</v>
      </c>
      <c r="P39" s="10">
        <v>52030</v>
      </c>
      <c r="Q39" s="12" t="s">
        <v>137</v>
      </c>
    </row>
    <row r="40" spans="1:17">
      <c r="A40" s="11">
        <v>44083</v>
      </c>
      <c r="B40" s="11">
        <v>44084</v>
      </c>
      <c r="C40" s="12" t="s">
        <v>229</v>
      </c>
      <c r="D40" s="12" t="s">
        <v>181</v>
      </c>
      <c r="E40" s="12" t="s">
        <v>182</v>
      </c>
      <c r="F40" s="10">
        <v>105000</v>
      </c>
      <c r="G40" s="12">
        <v>0</v>
      </c>
      <c r="H40" s="12">
        <v>0</v>
      </c>
      <c r="I40" s="12">
        <v>0</v>
      </c>
      <c r="J40" s="12">
        <v>0</v>
      </c>
      <c r="K40" s="10">
        <v>22050</v>
      </c>
      <c r="L40" s="12">
        <v>0</v>
      </c>
      <c r="M40" s="12">
        <v>0</v>
      </c>
      <c r="N40" s="12">
        <v>0</v>
      </c>
      <c r="O40" s="12">
        <v>0</v>
      </c>
      <c r="P40" s="10">
        <v>127050</v>
      </c>
      <c r="Q40" s="12" t="s">
        <v>137</v>
      </c>
    </row>
    <row r="41" spans="1:17">
      <c r="A41" s="11">
        <v>44085</v>
      </c>
      <c r="B41" s="11">
        <v>44089</v>
      </c>
      <c r="C41" s="12" t="s">
        <v>230</v>
      </c>
      <c r="D41" s="12" t="s">
        <v>162</v>
      </c>
      <c r="E41" s="12" t="s">
        <v>163</v>
      </c>
      <c r="F41" s="10">
        <v>10500</v>
      </c>
      <c r="G41" s="12">
        <v>0</v>
      </c>
      <c r="H41" s="12">
        <v>0</v>
      </c>
      <c r="I41" s="12">
        <v>0</v>
      </c>
      <c r="J41" s="12">
        <v>0</v>
      </c>
      <c r="K41" s="10">
        <v>2205</v>
      </c>
      <c r="L41" s="12">
        <v>0</v>
      </c>
      <c r="M41" s="12">
        <v>0</v>
      </c>
      <c r="N41" s="12">
        <v>0</v>
      </c>
      <c r="O41" s="12">
        <v>0</v>
      </c>
      <c r="P41" s="10">
        <v>12705</v>
      </c>
      <c r="Q41" s="12" t="s">
        <v>137</v>
      </c>
    </row>
    <row r="42" spans="1:17">
      <c r="A42" s="11">
        <v>44088</v>
      </c>
      <c r="B42" s="11">
        <v>44091</v>
      </c>
      <c r="C42" s="12" t="s">
        <v>231</v>
      </c>
      <c r="D42" s="12" t="s">
        <v>204</v>
      </c>
      <c r="E42" s="12" t="s">
        <v>205</v>
      </c>
      <c r="F42" s="10">
        <v>303000</v>
      </c>
      <c r="G42" s="12">
        <v>0</v>
      </c>
      <c r="H42" s="12">
        <v>0</v>
      </c>
      <c r="I42" s="12">
        <v>0</v>
      </c>
      <c r="J42" s="12">
        <v>0</v>
      </c>
      <c r="K42" s="10">
        <v>63630</v>
      </c>
      <c r="L42" s="12">
        <v>0</v>
      </c>
      <c r="M42" s="12">
        <v>0</v>
      </c>
      <c r="N42" s="12">
        <v>0</v>
      </c>
      <c r="O42" s="12">
        <v>0</v>
      </c>
      <c r="P42" s="10">
        <v>366630</v>
      </c>
      <c r="Q42" s="12" t="s">
        <v>137</v>
      </c>
    </row>
    <row r="43" spans="1:17">
      <c r="A43" s="11">
        <v>44088</v>
      </c>
      <c r="B43" s="11">
        <v>44089</v>
      </c>
      <c r="C43" s="12" t="s">
        <v>232</v>
      </c>
      <c r="D43" s="12" t="s">
        <v>175</v>
      </c>
      <c r="E43" s="12" t="s">
        <v>176</v>
      </c>
      <c r="F43" s="10">
        <v>44500</v>
      </c>
      <c r="G43" s="12">
        <v>0</v>
      </c>
      <c r="H43" s="12">
        <v>0</v>
      </c>
      <c r="I43" s="12">
        <v>0</v>
      </c>
      <c r="J43" s="12">
        <v>0</v>
      </c>
      <c r="K43" s="10">
        <v>9345</v>
      </c>
      <c r="L43" s="12">
        <v>0</v>
      </c>
      <c r="M43" s="12">
        <v>0</v>
      </c>
      <c r="N43" s="12">
        <v>0</v>
      </c>
      <c r="O43" s="12">
        <v>0</v>
      </c>
      <c r="P43" s="10">
        <v>53845</v>
      </c>
      <c r="Q43" s="12" t="s">
        <v>137</v>
      </c>
    </row>
    <row r="44" spans="1:17">
      <c r="A44" s="11">
        <v>44088</v>
      </c>
      <c r="B44" s="11">
        <v>44090</v>
      </c>
      <c r="C44" s="12" t="s">
        <v>233</v>
      </c>
      <c r="D44" s="12" t="s">
        <v>184</v>
      </c>
      <c r="E44" s="12" t="s">
        <v>185</v>
      </c>
      <c r="F44" s="10">
        <v>18500</v>
      </c>
      <c r="G44" s="12">
        <v>0</v>
      </c>
      <c r="H44" s="12">
        <v>0</v>
      </c>
      <c r="I44" s="12">
        <v>0</v>
      </c>
      <c r="J44" s="12">
        <v>0</v>
      </c>
      <c r="K44" s="10">
        <v>3885</v>
      </c>
      <c r="L44" s="12">
        <v>0</v>
      </c>
      <c r="M44" s="12">
        <v>0</v>
      </c>
      <c r="N44" s="12">
        <v>0</v>
      </c>
      <c r="O44" s="12">
        <v>0</v>
      </c>
      <c r="P44" s="10">
        <v>22385</v>
      </c>
      <c r="Q44" s="12" t="s">
        <v>137</v>
      </c>
    </row>
    <row r="45" spans="1:17">
      <c r="A45" s="11">
        <v>44088</v>
      </c>
      <c r="B45" s="11">
        <v>44089</v>
      </c>
      <c r="C45" s="12" t="s">
        <v>234</v>
      </c>
      <c r="D45" s="12" t="s">
        <v>226</v>
      </c>
      <c r="E45" s="12" t="s">
        <v>227</v>
      </c>
      <c r="F45" s="10">
        <v>20000</v>
      </c>
      <c r="G45" s="12">
        <v>0</v>
      </c>
      <c r="H45" s="12">
        <v>0</v>
      </c>
      <c r="I45" s="12">
        <v>0</v>
      </c>
      <c r="J45" s="12">
        <v>0</v>
      </c>
      <c r="K45" s="10">
        <v>4200</v>
      </c>
      <c r="L45" s="12">
        <v>0</v>
      </c>
      <c r="M45" s="12">
        <v>0</v>
      </c>
      <c r="N45" s="12">
        <v>0</v>
      </c>
      <c r="O45" s="12">
        <v>0</v>
      </c>
      <c r="P45" s="10">
        <v>24200</v>
      </c>
      <c r="Q45" s="12" t="s">
        <v>137</v>
      </c>
    </row>
    <row r="46" spans="1:17">
      <c r="A46" s="11">
        <v>44088</v>
      </c>
      <c r="B46" s="11">
        <v>44090</v>
      </c>
      <c r="C46" s="12" t="s">
        <v>235</v>
      </c>
      <c r="D46" s="12" t="s">
        <v>184</v>
      </c>
      <c r="E46" s="12" t="s">
        <v>185</v>
      </c>
      <c r="F46" s="10">
        <v>11950</v>
      </c>
      <c r="G46" s="12">
        <v>0</v>
      </c>
      <c r="H46" s="12">
        <v>0</v>
      </c>
      <c r="I46" s="12">
        <v>0</v>
      </c>
      <c r="J46" s="12">
        <v>0</v>
      </c>
      <c r="K46" s="10">
        <v>2509.5</v>
      </c>
      <c r="L46" s="12">
        <v>0</v>
      </c>
      <c r="M46" s="12">
        <v>0</v>
      </c>
      <c r="N46" s="12">
        <v>0</v>
      </c>
      <c r="O46" s="12">
        <v>0</v>
      </c>
      <c r="P46" s="10">
        <v>14459.5</v>
      </c>
      <c r="Q46" s="12" t="s">
        <v>137</v>
      </c>
    </row>
    <row r="47" spans="1:17">
      <c r="A47" s="11">
        <v>44088</v>
      </c>
      <c r="B47" s="11">
        <v>44090</v>
      </c>
      <c r="C47" s="12" t="s">
        <v>236</v>
      </c>
      <c r="D47" s="12" t="s">
        <v>165</v>
      </c>
      <c r="E47" s="12" t="s">
        <v>166</v>
      </c>
      <c r="F47" s="10">
        <v>5000</v>
      </c>
      <c r="G47" s="12">
        <v>0</v>
      </c>
      <c r="H47" s="12">
        <v>0</v>
      </c>
      <c r="I47" s="12">
        <v>0</v>
      </c>
      <c r="J47" s="12">
        <v>0</v>
      </c>
      <c r="K47" s="10">
        <v>1050</v>
      </c>
      <c r="L47" s="12">
        <v>0</v>
      </c>
      <c r="M47" s="12">
        <v>0</v>
      </c>
      <c r="N47" s="12">
        <v>0</v>
      </c>
      <c r="O47" s="12">
        <v>0</v>
      </c>
      <c r="P47" s="10">
        <v>6050</v>
      </c>
      <c r="Q47" s="12" t="s">
        <v>137</v>
      </c>
    </row>
    <row r="48" spans="1:17">
      <c r="A48" s="11">
        <v>44088</v>
      </c>
      <c r="B48" s="11">
        <v>44089</v>
      </c>
      <c r="C48" s="12" t="s">
        <v>237</v>
      </c>
      <c r="D48" s="12" t="s">
        <v>165</v>
      </c>
      <c r="E48" s="12" t="s">
        <v>166</v>
      </c>
      <c r="F48" s="10">
        <v>13500</v>
      </c>
      <c r="G48" s="12">
        <v>0</v>
      </c>
      <c r="H48" s="12">
        <v>0</v>
      </c>
      <c r="I48" s="12">
        <v>0</v>
      </c>
      <c r="J48" s="12">
        <v>0</v>
      </c>
      <c r="K48" s="10">
        <v>2835</v>
      </c>
      <c r="L48" s="12">
        <v>0</v>
      </c>
      <c r="M48" s="12">
        <v>0</v>
      </c>
      <c r="N48" s="12">
        <v>0</v>
      </c>
      <c r="O48" s="12">
        <v>0</v>
      </c>
      <c r="P48" s="10">
        <v>16335</v>
      </c>
      <c r="Q48" s="12" t="s">
        <v>137</v>
      </c>
    </row>
    <row r="49" spans="1:17">
      <c r="A49" s="11">
        <v>44088</v>
      </c>
      <c r="B49" s="11">
        <v>44090</v>
      </c>
      <c r="C49" s="12" t="s">
        <v>238</v>
      </c>
      <c r="D49" s="12" t="s">
        <v>162</v>
      </c>
      <c r="E49" s="12" t="s">
        <v>163</v>
      </c>
      <c r="F49" s="10">
        <v>13500</v>
      </c>
      <c r="G49" s="12">
        <v>0</v>
      </c>
      <c r="H49" s="12">
        <v>0</v>
      </c>
      <c r="I49" s="12">
        <v>0</v>
      </c>
      <c r="J49" s="12">
        <v>0</v>
      </c>
      <c r="K49" s="10">
        <v>2835</v>
      </c>
      <c r="L49" s="12">
        <v>0</v>
      </c>
      <c r="M49" s="12">
        <v>0</v>
      </c>
      <c r="N49" s="12">
        <v>0</v>
      </c>
      <c r="O49" s="12">
        <v>0</v>
      </c>
      <c r="P49" s="10">
        <v>16335</v>
      </c>
      <c r="Q49" s="12" t="s">
        <v>137</v>
      </c>
    </row>
    <row r="50" spans="1:17">
      <c r="A50" s="11">
        <v>44089</v>
      </c>
      <c r="B50" s="11">
        <v>44090</v>
      </c>
      <c r="C50" s="12" t="s">
        <v>239</v>
      </c>
      <c r="D50" s="12" t="s">
        <v>240</v>
      </c>
      <c r="E50" s="12" t="s">
        <v>241</v>
      </c>
      <c r="F50" s="12">
        <v>0</v>
      </c>
      <c r="G50" s="12">
        <v>0</v>
      </c>
      <c r="H50" s="12">
        <v>0</v>
      </c>
      <c r="I50" s="10">
        <v>18500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0">
        <v>18500</v>
      </c>
      <c r="Q50" s="12" t="s">
        <v>137</v>
      </c>
    </row>
    <row r="51" spans="1:17">
      <c r="A51" s="11">
        <v>44089</v>
      </c>
      <c r="B51" s="11">
        <v>44090</v>
      </c>
      <c r="C51" s="12" t="s">
        <v>242</v>
      </c>
      <c r="D51" s="12" t="s">
        <v>162</v>
      </c>
      <c r="E51" s="12" t="s">
        <v>163</v>
      </c>
      <c r="F51" s="10">
        <v>13500</v>
      </c>
      <c r="G51" s="12">
        <v>0</v>
      </c>
      <c r="H51" s="12">
        <v>0</v>
      </c>
      <c r="I51" s="12">
        <v>0</v>
      </c>
      <c r="J51" s="12">
        <v>0</v>
      </c>
      <c r="K51" s="10">
        <v>2835</v>
      </c>
      <c r="L51" s="12">
        <v>0</v>
      </c>
      <c r="M51" s="12">
        <v>0</v>
      </c>
      <c r="N51" s="12">
        <v>0</v>
      </c>
      <c r="O51" s="12">
        <v>0</v>
      </c>
      <c r="P51" s="10">
        <v>16335</v>
      </c>
      <c r="Q51" s="12" t="s">
        <v>137</v>
      </c>
    </row>
    <row r="52" spans="1:17">
      <c r="A52" s="11">
        <v>44089</v>
      </c>
      <c r="B52" s="11">
        <v>44090</v>
      </c>
      <c r="C52" s="12" t="s">
        <v>243</v>
      </c>
      <c r="D52" s="12" t="s">
        <v>165</v>
      </c>
      <c r="E52" s="12" t="s">
        <v>166</v>
      </c>
      <c r="F52" s="10">
        <v>-5000</v>
      </c>
      <c r="G52" s="12">
        <v>0</v>
      </c>
      <c r="H52" s="12">
        <v>0</v>
      </c>
      <c r="I52" s="12">
        <v>0</v>
      </c>
      <c r="J52" s="12">
        <v>0</v>
      </c>
      <c r="K52" s="10">
        <v>-1050</v>
      </c>
      <c r="L52" s="12">
        <v>0</v>
      </c>
      <c r="M52" s="12">
        <v>0</v>
      </c>
      <c r="N52" s="12">
        <v>0</v>
      </c>
      <c r="O52" s="12">
        <v>0</v>
      </c>
      <c r="P52" s="10">
        <v>-6050</v>
      </c>
      <c r="Q52" s="12" t="s">
        <v>137</v>
      </c>
    </row>
    <row r="53" spans="1:17">
      <c r="A53" s="11">
        <v>44089</v>
      </c>
      <c r="B53" s="11">
        <v>44090</v>
      </c>
      <c r="C53" s="12" t="s">
        <v>244</v>
      </c>
      <c r="D53" s="12" t="s">
        <v>162</v>
      </c>
      <c r="E53" s="12" t="s">
        <v>163</v>
      </c>
      <c r="F53" s="10">
        <v>-13500</v>
      </c>
      <c r="G53" s="12">
        <v>0</v>
      </c>
      <c r="H53" s="12">
        <v>0</v>
      </c>
      <c r="I53" s="12">
        <v>0</v>
      </c>
      <c r="J53" s="12">
        <v>0</v>
      </c>
      <c r="K53" s="10">
        <v>-2835</v>
      </c>
      <c r="L53" s="12">
        <v>0</v>
      </c>
      <c r="M53" s="12">
        <v>0</v>
      </c>
      <c r="N53" s="12">
        <v>0</v>
      </c>
      <c r="O53" s="12">
        <v>0</v>
      </c>
      <c r="P53" s="10">
        <v>-16335</v>
      </c>
      <c r="Q53" s="12" t="s">
        <v>137</v>
      </c>
    </row>
    <row r="54" spans="1:17">
      <c r="A54" s="11">
        <v>44089</v>
      </c>
      <c r="B54" s="11">
        <v>44090</v>
      </c>
      <c r="C54" s="12" t="s">
        <v>173</v>
      </c>
      <c r="D54" s="12" t="s">
        <v>168</v>
      </c>
      <c r="E54" s="12" t="s">
        <v>169</v>
      </c>
      <c r="F54" s="10">
        <v>77038</v>
      </c>
      <c r="G54" s="12">
        <v>0</v>
      </c>
      <c r="H54" s="12">
        <v>0</v>
      </c>
      <c r="I54" s="12">
        <v>0</v>
      </c>
      <c r="J54" s="12">
        <v>0</v>
      </c>
      <c r="K54" s="10">
        <v>16177.98</v>
      </c>
      <c r="L54" s="12">
        <v>0</v>
      </c>
      <c r="M54" s="12">
        <v>0</v>
      </c>
      <c r="N54" s="12">
        <v>0</v>
      </c>
      <c r="O54" s="12">
        <v>0</v>
      </c>
      <c r="P54" s="10">
        <v>93215.98</v>
      </c>
      <c r="Q54" s="12" t="s">
        <v>137</v>
      </c>
    </row>
    <row r="55" spans="1:17">
      <c r="A55" s="11">
        <v>44089</v>
      </c>
      <c r="B55" s="11">
        <v>44090</v>
      </c>
      <c r="C55" s="12" t="s">
        <v>245</v>
      </c>
      <c r="D55" s="12" t="s">
        <v>165</v>
      </c>
      <c r="E55" s="12" t="s">
        <v>166</v>
      </c>
      <c r="F55" s="10">
        <v>-13500</v>
      </c>
      <c r="G55" s="12">
        <v>0</v>
      </c>
      <c r="H55" s="12">
        <v>0</v>
      </c>
      <c r="I55" s="12">
        <v>0</v>
      </c>
      <c r="J55" s="12">
        <v>0</v>
      </c>
      <c r="K55" s="10">
        <v>-2835</v>
      </c>
      <c r="L55" s="12">
        <v>0</v>
      </c>
      <c r="M55" s="12">
        <v>0</v>
      </c>
      <c r="N55" s="12">
        <v>0</v>
      </c>
      <c r="O55" s="12">
        <v>0</v>
      </c>
      <c r="P55" s="10">
        <v>-16335</v>
      </c>
      <c r="Q55" s="12" t="s">
        <v>137</v>
      </c>
    </row>
    <row r="56" spans="1:17">
      <c r="A56" s="11">
        <v>44089</v>
      </c>
      <c r="B56" s="11">
        <v>44090</v>
      </c>
      <c r="C56" s="12" t="s">
        <v>246</v>
      </c>
      <c r="D56" s="12" t="s">
        <v>165</v>
      </c>
      <c r="E56" s="12" t="s">
        <v>166</v>
      </c>
      <c r="F56" s="10">
        <v>5000</v>
      </c>
      <c r="G56" s="12">
        <v>0</v>
      </c>
      <c r="H56" s="12">
        <v>0</v>
      </c>
      <c r="I56" s="12">
        <v>0</v>
      </c>
      <c r="J56" s="12">
        <v>0</v>
      </c>
      <c r="K56" s="10">
        <v>1050</v>
      </c>
      <c r="L56" s="12">
        <v>0</v>
      </c>
      <c r="M56" s="12">
        <v>0</v>
      </c>
      <c r="N56" s="12">
        <v>0</v>
      </c>
      <c r="O56" s="12">
        <v>0</v>
      </c>
      <c r="P56" s="10">
        <v>6050</v>
      </c>
      <c r="Q56" s="12" t="s">
        <v>137</v>
      </c>
    </row>
    <row r="57" spans="1:17">
      <c r="A57" s="11">
        <v>44089</v>
      </c>
      <c r="B57" s="11">
        <v>44090</v>
      </c>
      <c r="C57" s="12" t="s">
        <v>247</v>
      </c>
      <c r="D57" s="12" t="s">
        <v>165</v>
      </c>
      <c r="E57" s="12" t="s">
        <v>166</v>
      </c>
      <c r="F57" s="10">
        <v>13500</v>
      </c>
      <c r="G57" s="12">
        <v>0</v>
      </c>
      <c r="H57" s="12">
        <v>0</v>
      </c>
      <c r="I57" s="12">
        <v>0</v>
      </c>
      <c r="J57" s="12">
        <v>0</v>
      </c>
      <c r="K57" s="10">
        <v>2835</v>
      </c>
      <c r="L57" s="12">
        <v>0</v>
      </c>
      <c r="M57" s="12">
        <v>0</v>
      </c>
      <c r="N57" s="12">
        <v>0</v>
      </c>
      <c r="O57" s="12">
        <v>0</v>
      </c>
      <c r="P57" s="10">
        <v>16335</v>
      </c>
      <c r="Q57" s="12" t="s">
        <v>137</v>
      </c>
    </row>
    <row r="58" spans="1:17">
      <c r="A58" s="11">
        <v>44089</v>
      </c>
      <c r="B58" s="11">
        <v>44090</v>
      </c>
      <c r="C58" s="12" t="s">
        <v>248</v>
      </c>
      <c r="D58" s="12" t="s">
        <v>212</v>
      </c>
      <c r="E58" s="12" t="s">
        <v>213</v>
      </c>
      <c r="F58" s="10">
        <v>43000</v>
      </c>
      <c r="G58" s="12">
        <v>0</v>
      </c>
      <c r="H58" s="12">
        <v>0</v>
      </c>
      <c r="I58" s="12">
        <v>0</v>
      </c>
      <c r="J58" s="12">
        <v>0</v>
      </c>
      <c r="K58" s="10">
        <v>9030</v>
      </c>
      <c r="L58" s="12">
        <v>0</v>
      </c>
      <c r="M58" s="12">
        <v>0</v>
      </c>
      <c r="N58" s="12">
        <v>0</v>
      </c>
      <c r="O58" s="12">
        <v>0</v>
      </c>
      <c r="P58" s="10">
        <v>52030</v>
      </c>
      <c r="Q58" s="12" t="s">
        <v>137</v>
      </c>
    </row>
    <row r="59" spans="1:17">
      <c r="A59" s="11">
        <v>44089</v>
      </c>
      <c r="B59" s="11">
        <v>44090</v>
      </c>
      <c r="C59" s="12" t="s">
        <v>249</v>
      </c>
      <c r="D59" s="12" t="s">
        <v>159</v>
      </c>
      <c r="E59" s="12" t="s">
        <v>160</v>
      </c>
      <c r="F59" s="10">
        <v>43000</v>
      </c>
      <c r="G59" s="12">
        <v>0</v>
      </c>
      <c r="H59" s="12">
        <v>0</v>
      </c>
      <c r="I59" s="12">
        <v>0</v>
      </c>
      <c r="J59" s="12">
        <v>0</v>
      </c>
      <c r="K59" s="10">
        <v>9030</v>
      </c>
      <c r="L59" s="12">
        <v>0</v>
      </c>
      <c r="M59" s="12">
        <v>0</v>
      </c>
      <c r="N59" s="12">
        <v>0</v>
      </c>
      <c r="O59" s="12">
        <v>0</v>
      </c>
      <c r="P59" s="10">
        <v>52030</v>
      </c>
      <c r="Q59" s="12" t="s">
        <v>137</v>
      </c>
    </row>
    <row r="60" spans="1:17">
      <c r="A60" s="11">
        <v>44090</v>
      </c>
      <c r="B60" s="11">
        <v>44090</v>
      </c>
      <c r="C60" s="12" t="s">
        <v>250</v>
      </c>
      <c r="D60" s="12" t="s">
        <v>181</v>
      </c>
      <c r="E60" s="12" t="s">
        <v>182</v>
      </c>
      <c r="F60" s="10">
        <v>56000</v>
      </c>
      <c r="G60" s="12">
        <v>0</v>
      </c>
      <c r="H60" s="12">
        <v>0</v>
      </c>
      <c r="I60" s="12">
        <v>0</v>
      </c>
      <c r="J60" s="12">
        <v>0</v>
      </c>
      <c r="K60" s="10">
        <v>11760</v>
      </c>
      <c r="L60" s="12">
        <v>0</v>
      </c>
      <c r="M60" s="12">
        <v>0</v>
      </c>
      <c r="N60" s="12">
        <v>0</v>
      </c>
      <c r="O60" s="12">
        <v>0</v>
      </c>
      <c r="P60" s="10">
        <v>67760</v>
      </c>
      <c r="Q60" s="12" t="s">
        <v>137</v>
      </c>
    </row>
    <row r="61" spans="1:17">
      <c r="A61" s="11">
        <v>44090</v>
      </c>
      <c r="B61" s="11">
        <v>44090</v>
      </c>
      <c r="C61" s="12" t="s">
        <v>251</v>
      </c>
      <c r="D61" s="12" t="s">
        <v>178</v>
      </c>
      <c r="E61" s="12" t="s">
        <v>179</v>
      </c>
      <c r="F61" s="10">
        <v>267000</v>
      </c>
      <c r="G61" s="12">
        <v>0</v>
      </c>
      <c r="H61" s="12">
        <v>0</v>
      </c>
      <c r="I61" s="12">
        <v>0</v>
      </c>
      <c r="J61" s="12">
        <v>0</v>
      </c>
      <c r="K61" s="10">
        <v>56070</v>
      </c>
      <c r="L61" s="12">
        <v>0</v>
      </c>
      <c r="M61" s="12">
        <v>0</v>
      </c>
      <c r="N61" s="12">
        <v>0</v>
      </c>
      <c r="O61" s="12">
        <v>0</v>
      </c>
      <c r="P61" s="10">
        <v>323070</v>
      </c>
      <c r="Q61" s="12" t="s">
        <v>137</v>
      </c>
    </row>
    <row r="62" spans="1:17">
      <c r="A62" s="11">
        <v>44090</v>
      </c>
      <c r="B62" s="11">
        <v>44090</v>
      </c>
      <c r="C62" s="12" t="s">
        <v>252</v>
      </c>
      <c r="D62" s="12" t="s">
        <v>197</v>
      </c>
      <c r="E62" s="12" t="s">
        <v>198</v>
      </c>
      <c r="F62" s="10">
        <v>43100</v>
      </c>
      <c r="G62" s="12">
        <v>0</v>
      </c>
      <c r="H62" s="12">
        <v>0</v>
      </c>
      <c r="I62" s="12">
        <v>0</v>
      </c>
      <c r="J62" s="12">
        <v>0</v>
      </c>
      <c r="K62" s="10">
        <v>9051</v>
      </c>
      <c r="L62" s="12">
        <v>0</v>
      </c>
      <c r="M62" s="12">
        <v>0</v>
      </c>
      <c r="N62" s="12">
        <v>0</v>
      </c>
      <c r="O62" s="12">
        <v>0</v>
      </c>
      <c r="P62" s="10">
        <v>52151</v>
      </c>
      <c r="Q62" s="12" t="s">
        <v>137</v>
      </c>
    </row>
    <row r="63" spans="1:17">
      <c r="A63" s="11">
        <v>44090</v>
      </c>
      <c r="B63" s="11">
        <v>44104</v>
      </c>
      <c r="C63" s="12" t="s">
        <v>253</v>
      </c>
      <c r="D63" s="12" t="s">
        <v>254</v>
      </c>
      <c r="E63" s="12" t="s">
        <v>255</v>
      </c>
      <c r="F63" s="12">
        <v>619.83000000000004</v>
      </c>
      <c r="G63" s="12">
        <v>0</v>
      </c>
      <c r="H63" s="12">
        <v>0</v>
      </c>
      <c r="I63" s="12">
        <v>0.01</v>
      </c>
      <c r="J63" s="12">
        <v>0</v>
      </c>
      <c r="K63" s="12">
        <v>130.16</v>
      </c>
      <c r="L63" s="12">
        <v>0</v>
      </c>
      <c r="M63" s="12">
        <v>0</v>
      </c>
      <c r="N63" s="12">
        <v>0</v>
      </c>
      <c r="O63" s="12">
        <v>0</v>
      </c>
      <c r="P63" s="12">
        <v>750</v>
      </c>
      <c r="Q63" s="12" t="s">
        <v>476</v>
      </c>
    </row>
    <row r="64" spans="1:17">
      <c r="A64" s="11">
        <v>44090</v>
      </c>
      <c r="B64" s="11">
        <v>44091</v>
      </c>
      <c r="C64" s="12" t="s">
        <v>256</v>
      </c>
      <c r="D64" s="12" t="s">
        <v>212</v>
      </c>
      <c r="E64" s="12" t="s">
        <v>213</v>
      </c>
      <c r="F64" s="10">
        <v>43000</v>
      </c>
      <c r="G64" s="12">
        <v>0</v>
      </c>
      <c r="H64" s="12">
        <v>0</v>
      </c>
      <c r="I64" s="12">
        <v>0</v>
      </c>
      <c r="J64" s="12">
        <v>0</v>
      </c>
      <c r="K64" s="10">
        <v>9030</v>
      </c>
      <c r="L64" s="12">
        <v>0</v>
      </c>
      <c r="M64" s="12">
        <v>0</v>
      </c>
      <c r="N64" s="12">
        <v>0</v>
      </c>
      <c r="O64" s="12">
        <v>0</v>
      </c>
      <c r="P64" s="10">
        <v>52030</v>
      </c>
      <c r="Q64" s="12" t="s">
        <v>137</v>
      </c>
    </row>
    <row r="65" spans="1:17">
      <c r="A65" s="11">
        <v>44090</v>
      </c>
      <c r="B65" s="11">
        <v>44090</v>
      </c>
      <c r="C65" s="12" t="s">
        <v>257</v>
      </c>
      <c r="D65" s="12" t="s">
        <v>178</v>
      </c>
      <c r="E65" s="12" t="s">
        <v>179</v>
      </c>
      <c r="F65" s="10">
        <v>267000</v>
      </c>
      <c r="G65" s="12">
        <v>0</v>
      </c>
      <c r="H65" s="12">
        <v>0</v>
      </c>
      <c r="I65" s="12">
        <v>0</v>
      </c>
      <c r="J65" s="12">
        <v>0</v>
      </c>
      <c r="K65" s="10">
        <v>56070</v>
      </c>
      <c r="L65" s="12">
        <v>0</v>
      </c>
      <c r="M65" s="12">
        <v>0</v>
      </c>
      <c r="N65" s="12">
        <v>0</v>
      </c>
      <c r="O65" s="12">
        <v>0</v>
      </c>
      <c r="P65" s="10">
        <v>323070</v>
      </c>
      <c r="Q65" s="12" t="s">
        <v>137</v>
      </c>
    </row>
    <row r="66" spans="1:17">
      <c r="A66" s="11">
        <v>44090</v>
      </c>
      <c r="B66" s="11">
        <v>44090</v>
      </c>
      <c r="C66" s="12" t="s">
        <v>258</v>
      </c>
      <c r="D66" s="12" t="s">
        <v>178</v>
      </c>
      <c r="E66" s="12" t="s">
        <v>179</v>
      </c>
      <c r="F66" s="10">
        <v>178000</v>
      </c>
      <c r="G66" s="12">
        <v>0</v>
      </c>
      <c r="H66" s="12">
        <v>0</v>
      </c>
      <c r="I66" s="12">
        <v>0</v>
      </c>
      <c r="J66" s="12">
        <v>0</v>
      </c>
      <c r="K66" s="10">
        <v>37380</v>
      </c>
      <c r="L66" s="12">
        <v>0</v>
      </c>
      <c r="M66" s="12">
        <v>0</v>
      </c>
      <c r="N66" s="12">
        <v>0</v>
      </c>
      <c r="O66" s="12">
        <v>0</v>
      </c>
      <c r="P66" s="10">
        <v>215380</v>
      </c>
      <c r="Q66" s="12" t="s">
        <v>137</v>
      </c>
    </row>
    <row r="67" spans="1:17">
      <c r="A67" s="11">
        <v>44090</v>
      </c>
      <c r="B67" s="11">
        <v>44091</v>
      </c>
      <c r="C67" s="12" t="s">
        <v>259</v>
      </c>
      <c r="D67" s="12" t="s">
        <v>193</v>
      </c>
      <c r="E67" s="12" t="s">
        <v>194</v>
      </c>
      <c r="F67" s="10">
        <v>27000</v>
      </c>
      <c r="G67" s="12">
        <v>0</v>
      </c>
      <c r="H67" s="12">
        <v>0</v>
      </c>
      <c r="I67" s="12">
        <v>0</v>
      </c>
      <c r="J67" s="12">
        <v>0</v>
      </c>
      <c r="K67" s="10">
        <v>5670</v>
      </c>
      <c r="L67" s="12">
        <v>0</v>
      </c>
      <c r="M67" s="12">
        <v>0</v>
      </c>
      <c r="N67" s="12">
        <v>0</v>
      </c>
      <c r="O67" s="12">
        <v>0</v>
      </c>
      <c r="P67" s="10">
        <v>32670</v>
      </c>
      <c r="Q67" s="12" t="s">
        <v>137</v>
      </c>
    </row>
    <row r="68" spans="1:17">
      <c r="A68" s="11">
        <v>44090</v>
      </c>
      <c r="B68" s="11">
        <v>44090</v>
      </c>
      <c r="C68" s="12" t="s">
        <v>260</v>
      </c>
      <c r="D68" s="12" t="s">
        <v>159</v>
      </c>
      <c r="E68" s="12" t="s">
        <v>160</v>
      </c>
      <c r="F68" s="10">
        <v>43000</v>
      </c>
      <c r="G68" s="12">
        <v>0</v>
      </c>
      <c r="H68" s="12">
        <v>0</v>
      </c>
      <c r="I68" s="12">
        <v>0</v>
      </c>
      <c r="J68" s="12">
        <v>0</v>
      </c>
      <c r="K68" s="10">
        <v>9030</v>
      </c>
      <c r="L68" s="12">
        <v>0</v>
      </c>
      <c r="M68" s="12">
        <v>0</v>
      </c>
      <c r="N68" s="12">
        <v>0</v>
      </c>
      <c r="O68" s="12">
        <v>0</v>
      </c>
      <c r="P68" s="10">
        <v>52030</v>
      </c>
      <c r="Q68" s="12" t="s">
        <v>137</v>
      </c>
    </row>
    <row r="69" spans="1:17">
      <c r="A69" s="11">
        <v>44090</v>
      </c>
      <c r="B69" s="11">
        <v>44091</v>
      </c>
      <c r="C69" s="12" t="s">
        <v>261</v>
      </c>
      <c r="D69" s="12" t="s">
        <v>262</v>
      </c>
      <c r="E69" s="12" t="s">
        <v>263</v>
      </c>
      <c r="F69" s="10">
        <v>44500</v>
      </c>
      <c r="G69" s="12">
        <v>0</v>
      </c>
      <c r="H69" s="12">
        <v>0</v>
      </c>
      <c r="I69" s="12">
        <v>0</v>
      </c>
      <c r="J69" s="12">
        <v>0</v>
      </c>
      <c r="K69" s="10">
        <v>9345</v>
      </c>
      <c r="L69" s="12">
        <v>0</v>
      </c>
      <c r="M69" s="12">
        <v>0</v>
      </c>
      <c r="N69" s="12">
        <v>0</v>
      </c>
      <c r="O69" s="12">
        <v>0</v>
      </c>
      <c r="P69" s="10">
        <v>53845</v>
      </c>
      <c r="Q69" s="12" t="s">
        <v>137</v>
      </c>
    </row>
    <row r="70" spans="1:17">
      <c r="A70" s="11">
        <v>44090</v>
      </c>
      <c r="B70" s="11">
        <v>44090</v>
      </c>
      <c r="C70" s="12" t="s">
        <v>264</v>
      </c>
      <c r="D70" s="12" t="s">
        <v>265</v>
      </c>
      <c r="E70" s="12" t="s">
        <v>266</v>
      </c>
      <c r="F70" s="10">
        <v>2000</v>
      </c>
      <c r="G70" s="12">
        <v>0</v>
      </c>
      <c r="H70" s="12">
        <v>0</v>
      </c>
      <c r="I70" s="12">
        <v>0</v>
      </c>
      <c r="J70" s="12">
        <v>0</v>
      </c>
      <c r="K70" s="12">
        <v>420</v>
      </c>
      <c r="L70" s="12">
        <v>0</v>
      </c>
      <c r="M70" s="12">
        <v>0</v>
      </c>
      <c r="N70" s="12">
        <v>0</v>
      </c>
      <c r="O70" s="12">
        <v>0</v>
      </c>
      <c r="P70" s="10">
        <v>2420</v>
      </c>
      <c r="Q70" s="12" t="s">
        <v>137</v>
      </c>
    </row>
    <row r="71" spans="1:17">
      <c r="A71" s="11">
        <v>44091</v>
      </c>
      <c r="B71" s="11">
        <v>44095</v>
      </c>
      <c r="C71" s="12" t="s">
        <v>267</v>
      </c>
      <c r="D71" s="12" t="s">
        <v>262</v>
      </c>
      <c r="E71" s="12" t="s">
        <v>263</v>
      </c>
      <c r="F71" s="10">
        <v>44500</v>
      </c>
      <c r="G71" s="12">
        <v>0</v>
      </c>
      <c r="H71" s="12">
        <v>0</v>
      </c>
      <c r="I71" s="12">
        <v>0</v>
      </c>
      <c r="J71" s="12">
        <v>0</v>
      </c>
      <c r="K71" s="10">
        <v>9345</v>
      </c>
      <c r="L71" s="12">
        <v>0</v>
      </c>
      <c r="M71" s="12">
        <v>0</v>
      </c>
      <c r="N71" s="12">
        <v>0</v>
      </c>
      <c r="O71" s="12">
        <v>0</v>
      </c>
      <c r="P71" s="10">
        <v>53845</v>
      </c>
      <c r="Q71" s="12" t="s">
        <v>137</v>
      </c>
    </row>
    <row r="72" spans="1:17">
      <c r="A72" s="11">
        <v>44091</v>
      </c>
      <c r="B72" s="11">
        <v>44095</v>
      </c>
      <c r="C72" s="12" t="s">
        <v>268</v>
      </c>
      <c r="D72" s="12" t="s">
        <v>175</v>
      </c>
      <c r="E72" s="12" t="s">
        <v>176</v>
      </c>
      <c r="F72" s="10">
        <v>44500</v>
      </c>
      <c r="G72" s="12">
        <v>0</v>
      </c>
      <c r="H72" s="12">
        <v>0</v>
      </c>
      <c r="I72" s="12">
        <v>0</v>
      </c>
      <c r="J72" s="12">
        <v>0</v>
      </c>
      <c r="K72" s="10">
        <v>9345</v>
      </c>
      <c r="L72" s="12">
        <v>0</v>
      </c>
      <c r="M72" s="12">
        <v>0</v>
      </c>
      <c r="N72" s="12">
        <v>0</v>
      </c>
      <c r="O72" s="12">
        <v>0</v>
      </c>
      <c r="P72" s="10">
        <v>53845</v>
      </c>
      <c r="Q72" s="12" t="s">
        <v>137</v>
      </c>
    </row>
    <row r="73" spans="1:17">
      <c r="A73" s="11">
        <v>44091</v>
      </c>
      <c r="B73" s="11">
        <v>44095</v>
      </c>
      <c r="C73" s="12" t="s">
        <v>269</v>
      </c>
      <c r="D73" s="12" t="s">
        <v>197</v>
      </c>
      <c r="E73" s="12" t="s">
        <v>198</v>
      </c>
      <c r="F73" s="10">
        <v>18500</v>
      </c>
      <c r="G73" s="12">
        <v>0</v>
      </c>
      <c r="H73" s="12">
        <v>0</v>
      </c>
      <c r="I73" s="12">
        <v>0</v>
      </c>
      <c r="J73" s="12">
        <v>0</v>
      </c>
      <c r="K73" s="10">
        <v>3885</v>
      </c>
      <c r="L73" s="12">
        <v>0</v>
      </c>
      <c r="M73" s="12">
        <v>0</v>
      </c>
      <c r="N73" s="12">
        <v>0</v>
      </c>
      <c r="O73" s="12">
        <v>0</v>
      </c>
      <c r="P73" s="10">
        <v>22385</v>
      </c>
      <c r="Q73" s="12" t="s">
        <v>137</v>
      </c>
    </row>
    <row r="74" spans="1:17">
      <c r="A74" s="11">
        <v>44091</v>
      </c>
      <c r="B74" s="11">
        <v>44091</v>
      </c>
      <c r="C74" s="12" t="s">
        <v>270</v>
      </c>
      <c r="D74" s="12" t="s">
        <v>162</v>
      </c>
      <c r="E74" s="12" t="s">
        <v>163</v>
      </c>
      <c r="F74" s="10">
        <v>-1200</v>
      </c>
      <c r="G74" s="12">
        <v>0</v>
      </c>
      <c r="H74" s="12">
        <v>0</v>
      </c>
      <c r="I74" s="12">
        <v>0</v>
      </c>
      <c r="J74" s="12">
        <v>0</v>
      </c>
      <c r="K74" s="12">
        <v>-252</v>
      </c>
      <c r="L74" s="12">
        <v>0</v>
      </c>
      <c r="M74" s="12">
        <v>0</v>
      </c>
      <c r="N74" s="12">
        <v>0</v>
      </c>
      <c r="O74" s="12">
        <v>0</v>
      </c>
      <c r="P74" s="10">
        <v>-1452</v>
      </c>
      <c r="Q74" s="12" t="s">
        <v>137</v>
      </c>
    </row>
    <row r="75" spans="1:17">
      <c r="A75" s="11">
        <v>44092</v>
      </c>
      <c r="B75" s="11">
        <v>44092</v>
      </c>
      <c r="C75" s="12" t="s">
        <v>271</v>
      </c>
      <c r="D75" s="12" t="s">
        <v>165</v>
      </c>
      <c r="E75" s="12" t="s">
        <v>166</v>
      </c>
      <c r="F75" s="10">
        <v>-1200</v>
      </c>
      <c r="G75" s="12">
        <v>0</v>
      </c>
      <c r="H75" s="12">
        <v>0</v>
      </c>
      <c r="I75" s="12">
        <v>0</v>
      </c>
      <c r="J75" s="12">
        <v>0</v>
      </c>
      <c r="K75" s="12">
        <v>-252</v>
      </c>
      <c r="L75" s="12">
        <v>0</v>
      </c>
      <c r="M75" s="12">
        <v>0</v>
      </c>
      <c r="N75" s="12">
        <v>0</v>
      </c>
      <c r="O75" s="12">
        <v>0</v>
      </c>
      <c r="P75" s="10">
        <v>-1452</v>
      </c>
      <c r="Q75" s="12" t="s">
        <v>137</v>
      </c>
    </row>
    <row r="76" spans="1:17">
      <c r="A76" s="11">
        <v>44092</v>
      </c>
      <c r="B76" s="11">
        <v>44098</v>
      </c>
      <c r="C76" s="12" t="s">
        <v>272</v>
      </c>
      <c r="D76" s="12" t="s">
        <v>204</v>
      </c>
      <c r="E76" s="12" t="s">
        <v>205</v>
      </c>
      <c r="F76" s="10">
        <v>343000</v>
      </c>
      <c r="G76" s="12">
        <v>0</v>
      </c>
      <c r="H76" s="12">
        <v>0</v>
      </c>
      <c r="I76" s="12">
        <v>0</v>
      </c>
      <c r="J76" s="12">
        <v>0</v>
      </c>
      <c r="K76" s="10">
        <v>72030</v>
      </c>
      <c r="L76" s="12">
        <v>0</v>
      </c>
      <c r="M76" s="12">
        <v>0</v>
      </c>
      <c r="N76" s="12">
        <v>0</v>
      </c>
      <c r="O76" s="12">
        <v>0</v>
      </c>
      <c r="P76" s="10">
        <v>415030</v>
      </c>
      <c r="Q76" s="12" t="s">
        <v>137</v>
      </c>
    </row>
    <row r="77" spans="1:17">
      <c r="A77" s="11">
        <v>44092</v>
      </c>
      <c r="B77" s="11">
        <v>44095</v>
      </c>
      <c r="C77" s="12" t="s">
        <v>273</v>
      </c>
      <c r="D77" s="12" t="s">
        <v>175</v>
      </c>
      <c r="E77" s="12" t="s">
        <v>176</v>
      </c>
      <c r="F77" s="10">
        <v>178000</v>
      </c>
      <c r="G77" s="12">
        <v>0</v>
      </c>
      <c r="H77" s="12">
        <v>0</v>
      </c>
      <c r="I77" s="12">
        <v>0</v>
      </c>
      <c r="J77" s="12">
        <v>0</v>
      </c>
      <c r="K77" s="10">
        <v>37380</v>
      </c>
      <c r="L77" s="12">
        <v>0</v>
      </c>
      <c r="M77" s="12">
        <v>0</v>
      </c>
      <c r="N77" s="12">
        <v>0</v>
      </c>
      <c r="O77" s="12">
        <v>0</v>
      </c>
      <c r="P77" s="10">
        <v>215380</v>
      </c>
      <c r="Q77" s="12" t="s">
        <v>137</v>
      </c>
    </row>
    <row r="78" spans="1:17">
      <c r="A78" s="11">
        <v>44093</v>
      </c>
      <c r="B78" s="11">
        <v>44095</v>
      </c>
      <c r="C78" s="12" t="s">
        <v>274</v>
      </c>
      <c r="D78" s="12" t="s">
        <v>175</v>
      </c>
      <c r="E78" s="12" t="s">
        <v>176</v>
      </c>
      <c r="F78" s="10">
        <v>44500</v>
      </c>
      <c r="G78" s="12">
        <v>0</v>
      </c>
      <c r="H78" s="12">
        <v>0</v>
      </c>
      <c r="I78" s="12">
        <v>0</v>
      </c>
      <c r="J78" s="12">
        <v>0</v>
      </c>
      <c r="K78" s="10">
        <v>9345</v>
      </c>
      <c r="L78" s="12">
        <v>0</v>
      </c>
      <c r="M78" s="12">
        <v>0</v>
      </c>
      <c r="N78" s="12">
        <v>0</v>
      </c>
      <c r="O78" s="12">
        <v>0</v>
      </c>
      <c r="P78" s="10">
        <v>53845</v>
      </c>
      <c r="Q78" s="12" t="s">
        <v>137</v>
      </c>
    </row>
    <row r="79" spans="1:17">
      <c r="A79" s="11">
        <v>44095</v>
      </c>
      <c r="B79" s="11">
        <v>44095</v>
      </c>
      <c r="C79" s="12" t="s">
        <v>275</v>
      </c>
      <c r="D79" s="12" t="s">
        <v>208</v>
      </c>
      <c r="E79" s="12" t="s">
        <v>209</v>
      </c>
      <c r="F79" s="10">
        <v>45000</v>
      </c>
      <c r="G79" s="12">
        <v>0</v>
      </c>
      <c r="H79" s="12">
        <v>0</v>
      </c>
      <c r="I79" s="12">
        <v>0</v>
      </c>
      <c r="J79" s="12">
        <v>0</v>
      </c>
      <c r="K79" s="10">
        <v>9450</v>
      </c>
      <c r="L79" s="12">
        <v>0</v>
      </c>
      <c r="M79" s="12">
        <v>0</v>
      </c>
      <c r="N79" s="12">
        <v>0</v>
      </c>
      <c r="O79" s="12">
        <v>0</v>
      </c>
      <c r="P79" s="10">
        <v>54450</v>
      </c>
      <c r="Q79" s="12" t="s">
        <v>137</v>
      </c>
    </row>
    <row r="80" spans="1:17">
      <c r="A80" s="11">
        <v>44095</v>
      </c>
      <c r="B80" s="11">
        <v>44097</v>
      </c>
      <c r="C80" s="12" t="s">
        <v>276</v>
      </c>
      <c r="D80" s="12" t="s">
        <v>159</v>
      </c>
      <c r="E80" s="12" t="s">
        <v>160</v>
      </c>
      <c r="F80" s="10">
        <v>43000</v>
      </c>
      <c r="G80" s="12">
        <v>0</v>
      </c>
      <c r="H80" s="12">
        <v>0</v>
      </c>
      <c r="I80" s="12">
        <v>0</v>
      </c>
      <c r="J80" s="12">
        <v>0</v>
      </c>
      <c r="K80" s="10">
        <v>9030</v>
      </c>
      <c r="L80" s="12">
        <v>0</v>
      </c>
      <c r="M80" s="12">
        <v>0</v>
      </c>
      <c r="N80" s="12">
        <v>0</v>
      </c>
      <c r="O80" s="12">
        <v>0</v>
      </c>
      <c r="P80" s="10">
        <v>52030</v>
      </c>
      <c r="Q80" s="12" t="s">
        <v>137</v>
      </c>
    </row>
    <row r="81" spans="1:17">
      <c r="A81" s="11">
        <v>44095</v>
      </c>
      <c r="B81" s="11">
        <v>44096</v>
      </c>
      <c r="C81" s="12" t="s">
        <v>202</v>
      </c>
      <c r="D81" s="12" t="s">
        <v>168</v>
      </c>
      <c r="E81" s="12" t="s">
        <v>169</v>
      </c>
      <c r="F81" s="10">
        <v>54654</v>
      </c>
      <c r="G81" s="12">
        <v>0</v>
      </c>
      <c r="H81" s="12">
        <v>0</v>
      </c>
      <c r="I81" s="12">
        <v>0</v>
      </c>
      <c r="J81" s="12">
        <v>0</v>
      </c>
      <c r="K81" s="10">
        <v>11477.34</v>
      </c>
      <c r="L81" s="12">
        <v>0</v>
      </c>
      <c r="M81" s="12">
        <v>0</v>
      </c>
      <c r="N81" s="12">
        <v>0</v>
      </c>
      <c r="O81" s="12">
        <v>0</v>
      </c>
      <c r="P81" s="10">
        <v>66131.34</v>
      </c>
      <c r="Q81" s="12" t="s">
        <v>137</v>
      </c>
    </row>
    <row r="82" spans="1:17">
      <c r="A82" s="11">
        <v>44095</v>
      </c>
      <c r="B82" s="11">
        <v>44095</v>
      </c>
      <c r="C82" s="12" t="s">
        <v>277</v>
      </c>
      <c r="D82" s="12" t="s">
        <v>197</v>
      </c>
      <c r="E82" s="12" t="s">
        <v>198</v>
      </c>
      <c r="F82" s="10">
        <v>45850</v>
      </c>
      <c r="G82" s="12">
        <v>0</v>
      </c>
      <c r="H82" s="12">
        <v>0</v>
      </c>
      <c r="I82" s="12">
        <v>0</v>
      </c>
      <c r="J82" s="12">
        <v>0</v>
      </c>
      <c r="K82" s="10">
        <v>9628.5</v>
      </c>
      <c r="L82" s="12">
        <v>0</v>
      </c>
      <c r="M82" s="12">
        <v>0</v>
      </c>
      <c r="N82" s="12">
        <v>0</v>
      </c>
      <c r="O82" s="12">
        <v>0</v>
      </c>
      <c r="P82" s="10">
        <v>55478.5</v>
      </c>
      <c r="Q82" s="12" t="s">
        <v>137</v>
      </c>
    </row>
    <row r="83" spans="1:17">
      <c r="A83" s="11">
        <v>44095</v>
      </c>
      <c r="B83" s="11">
        <v>44096</v>
      </c>
      <c r="C83" s="12" t="s">
        <v>278</v>
      </c>
      <c r="D83" s="12" t="s">
        <v>162</v>
      </c>
      <c r="E83" s="12" t="s">
        <v>163</v>
      </c>
      <c r="F83" s="10">
        <v>16850</v>
      </c>
      <c r="G83" s="12">
        <v>0</v>
      </c>
      <c r="H83" s="12">
        <v>0</v>
      </c>
      <c r="I83" s="12">
        <v>0</v>
      </c>
      <c r="J83" s="12">
        <v>0</v>
      </c>
      <c r="K83" s="10">
        <v>3538.5</v>
      </c>
      <c r="L83" s="12">
        <v>0</v>
      </c>
      <c r="M83" s="12">
        <v>0</v>
      </c>
      <c r="N83" s="12">
        <v>0</v>
      </c>
      <c r="O83" s="12">
        <v>0</v>
      </c>
      <c r="P83" s="10">
        <v>20388.5</v>
      </c>
      <c r="Q83" s="12" t="s">
        <v>137</v>
      </c>
    </row>
    <row r="84" spans="1:17">
      <c r="A84" s="11">
        <v>44096</v>
      </c>
      <c r="B84" s="11">
        <v>44097</v>
      </c>
      <c r="C84" s="12" t="s">
        <v>279</v>
      </c>
      <c r="D84" s="12" t="s">
        <v>159</v>
      </c>
      <c r="E84" s="12" t="s">
        <v>160</v>
      </c>
      <c r="F84" s="10">
        <v>43000</v>
      </c>
      <c r="G84" s="12">
        <v>0</v>
      </c>
      <c r="H84" s="12">
        <v>0</v>
      </c>
      <c r="I84" s="12">
        <v>0</v>
      </c>
      <c r="J84" s="12">
        <v>0</v>
      </c>
      <c r="K84" s="10">
        <v>9030</v>
      </c>
      <c r="L84" s="12">
        <v>0</v>
      </c>
      <c r="M84" s="12">
        <v>0</v>
      </c>
      <c r="N84" s="12">
        <v>0</v>
      </c>
      <c r="O84" s="12">
        <v>0</v>
      </c>
      <c r="P84" s="10">
        <v>52030</v>
      </c>
      <c r="Q84" s="12" t="s">
        <v>137</v>
      </c>
    </row>
    <row r="85" spans="1:17">
      <c r="A85" s="11">
        <v>44096</v>
      </c>
      <c r="B85" s="11">
        <v>44096</v>
      </c>
      <c r="C85" s="12" t="s">
        <v>280</v>
      </c>
      <c r="D85" s="12" t="s">
        <v>262</v>
      </c>
      <c r="E85" s="12" t="s">
        <v>263</v>
      </c>
      <c r="F85" s="10">
        <v>44500</v>
      </c>
      <c r="G85" s="12">
        <v>0</v>
      </c>
      <c r="H85" s="12">
        <v>0</v>
      </c>
      <c r="I85" s="12">
        <v>0</v>
      </c>
      <c r="J85" s="12">
        <v>0</v>
      </c>
      <c r="K85" s="10">
        <v>9345</v>
      </c>
      <c r="L85" s="12">
        <v>0</v>
      </c>
      <c r="M85" s="12">
        <v>0</v>
      </c>
      <c r="N85" s="12">
        <v>0</v>
      </c>
      <c r="O85" s="12">
        <v>0</v>
      </c>
      <c r="P85" s="10">
        <v>53845</v>
      </c>
      <c r="Q85" s="12" t="s">
        <v>137</v>
      </c>
    </row>
    <row r="86" spans="1:17">
      <c r="A86" s="11">
        <v>44096</v>
      </c>
      <c r="B86" s="11">
        <v>44096</v>
      </c>
      <c r="C86" s="12" t="s">
        <v>281</v>
      </c>
      <c r="D86" s="12" t="s">
        <v>212</v>
      </c>
      <c r="E86" s="12" t="s">
        <v>213</v>
      </c>
      <c r="F86" s="10">
        <v>43000</v>
      </c>
      <c r="G86" s="12">
        <v>0</v>
      </c>
      <c r="H86" s="12">
        <v>0</v>
      </c>
      <c r="I86" s="12">
        <v>0</v>
      </c>
      <c r="J86" s="12">
        <v>0</v>
      </c>
      <c r="K86" s="10">
        <v>9030</v>
      </c>
      <c r="L86" s="12">
        <v>0</v>
      </c>
      <c r="M86" s="12">
        <v>0</v>
      </c>
      <c r="N86" s="12">
        <v>0</v>
      </c>
      <c r="O86" s="12">
        <v>0</v>
      </c>
      <c r="P86" s="10">
        <v>52030</v>
      </c>
      <c r="Q86" s="12" t="s">
        <v>137</v>
      </c>
    </row>
    <row r="87" spans="1:17">
      <c r="A87" s="11">
        <v>44096</v>
      </c>
      <c r="B87" s="11">
        <v>44097</v>
      </c>
      <c r="C87" s="12" t="s">
        <v>282</v>
      </c>
      <c r="D87" s="12" t="s">
        <v>162</v>
      </c>
      <c r="E87" s="12" t="s">
        <v>163</v>
      </c>
      <c r="F87" s="10">
        <v>10200</v>
      </c>
      <c r="G87" s="12">
        <v>0</v>
      </c>
      <c r="H87" s="12">
        <v>0</v>
      </c>
      <c r="I87" s="12">
        <v>0</v>
      </c>
      <c r="J87" s="12">
        <v>0</v>
      </c>
      <c r="K87" s="10">
        <v>2142</v>
      </c>
      <c r="L87" s="12">
        <v>0</v>
      </c>
      <c r="M87" s="12">
        <v>0</v>
      </c>
      <c r="N87" s="12">
        <v>0</v>
      </c>
      <c r="O87" s="12">
        <v>0</v>
      </c>
      <c r="P87" s="10">
        <v>12342</v>
      </c>
      <c r="Q87" s="12" t="s">
        <v>137</v>
      </c>
    </row>
    <row r="88" spans="1:17">
      <c r="A88" s="11">
        <v>44096</v>
      </c>
      <c r="B88" s="11">
        <v>44096</v>
      </c>
      <c r="C88" s="12" t="s">
        <v>283</v>
      </c>
      <c r="D88" s="12" t="s">
        <v>226</v>
      </c>
      <c r="E88" s="12" t="s">
        <v>227</v>
      </c>
      <c r="F88" s="10">
        <v>20000</v>
      </c>
      <c r="G88" s="12">
        <v>0</v>
      </c>
      <c r="H88" s="12">
        <v>0</v>
      </c>
      <c r="I88" s="12">
        <v>0</v>
      </c>
      <c r="J88" s="12">
        <v>0</v>
      </c>
      <c r="K88" s="10">
        <v>4200</v>
      </c>
      <c r="L88" s="12">
        <v>0</v>
      </c>
      <c r="M88" s="12">
        <v>0</v>
      </c>
      <c r="N88" s="12">
        <v>0</v>
      </c>
      <c r="O88" s="12">
        <v>0</v>
      </c>
      <c r="P88" s="10">
        <v>24200</v>
      </c>
      <c r="Q88" s="12" t="s">
        <v>137</v>
      </c>
    </row>
    <row r="89" spans="1:17">
      <c r="A89" s="11">
        <v>44096</v>
      </c>
      <c r="B89" s="11">
        <v>44097</v>
      </c>
      <c r="C89" s="12" t="s">
        <v>284</v>
      </c>
      <c r="D89" s="12" t="s">
        <v>199</v>
      </c>
      <c r="E89" s="12" t="s">
        <v>200</v>
      </c>
      <c r="F89" s="10">
        <v>43000</v>
      </c>
      <c r="G89" s="12">
        <v>0</v>
      </c>
      <c r="H89" s="12">
        <v>0</v>
      </c>
      <c r="I89" s="12">
        <v>0</v>
      </c>
      <c r="J89" s="12">
        <v>0</v>
      </c>
      <c r="K89" s="10">
        <v>9030</v>
      </c>
      <c r="L89" s="12">
        <v>0</v>
      </c>
      <c r="M89" s="12">
        <v>0</v>
      </c>
      <c r="N89" s="12">
        <v>0</v>
      </c>
      <c r="O89" s="12">
        <v>0</v>
      </c>
      <c r="P89" s="10">
        <v>52030</v>
      </c>
      <c r="Q89" s="12" t="s">
        <v>137</v>
      </c>
    </row>
    <row r="90" spans="1:17">
      <c r="A90" s="11">
        <v>44096</v>
      </c>
      <c r="B90" s="11">
        <v>44096</v>
      </c>
      <c r="C90" s="12" t="s">
        <v>285</v>
      </c>
      <c r="D90" s="12" t="s">
        <v>197</v>
      </c>
      <c r="E90" s="12" t="s">
        <v>198</v>
      </c>
      <c r="F90" s="10">
        <v>37000</v>
      </c>
      <c r="G90" s="12">
        <v>0</v>
      </c>
      <c r="H90" s="12">
        <v>0</v>
      </c>
      <c r="I90" s="12">
        <v>0</v>
      </c>
      <c r="J90" s="12">
        <v>0</v>
      </c>
      <c r="K90" s="10">
        <v>7770</v>
      </c>
      <c r="L90" s="12">
        <v>0</v>
      </c>
      <c r="M90" s="12">
        <v>0</v>
      </c>
      <c r="N90" s="12">
        <v>0</v>
      </c>
      <c r="O90" s="12">
        <v>0</v>
      </c>
      <c r="P90" s="10">
        <v>44770</v>
      </c>
      <c r="Q90" s="12" t="s">
        <v>137</v>
      </c>
    </row>
    <row r="91" spans="1:17">
      <c r="A91" s="11">
        <v>44096</v>
      </c>
      <c r="B91" s="11">
        <v>44096</v>
      </c>
      <c r="C91" s="12" t="s">
        <v>286</v>
      </c>
      <c r="D91" s="12" t="s">
        <v>212</v>
      </c>
      <c r="E91" s="12" t="s">
        <v>213</v>
      </c>
      <c r="F91" s="10">
        <v>43000</v>
      </c>
      <c r="G91" s="12">
        <v>0</v>
      </c>
      <c r="H91" s="12">
        <v>0</v>
      </c>
      <c r="I91" s="12">
        <v>0</v>
      </c>
      <c r="J91" s="12">
        <v>0</v>
      </c>
      <c r="K91" s="10">
        <v>9030</v>
      </c>
      <c r="L91" s="12">
        <v>0</v>
      </c>
      <c r="M91" s="12">
        <v>0</v>
      </c>
      <c r="N91" s="12">
        <v>0</v>
      </c>
      <c r="O91" s="12">
        <v>0</v>
      </c>
      <c r="P91" s="10">
        <v>52030</v>
      </c>
      <c r="Q91" s="12" t="s">
        <v>137</v>
      </c>
    </row>
    <row r="92" spans="1:17">
      <c r="A92" s="11">
        <v>44097</v>
      </c>
      <c r="B92" s="11">
        <v>44097</v>
      </c>
      <c r="C92" s="12" t="s">
        <v>287</v>
      </c>
      <c r="D92" s="12" t="s">
        <v>262</v>
      </c>
      <c r="E92" s="12" t="s">
        <v>263</v>
      </c>
      <c r="F92" s="10">
        <v>44500</v>
      </c>
      <c r="G92" s="12">
        <v>0</v>
      </c>
      <c r="H92" s="12">
        <v>0</v>
      </c>
      <c r="I92" s="12">
        <v>0</v>
      </c>
      <c r="J92" s="12">
        <v>0</v>
      </c>
      <c r="K92" s="10">
        <v>9345</v>
      </c>
      <c r="L92" s="12">
        <v>0</v>
      </c>
      <c r="M92" s="12">
        <v>0</v>
      </c>
      <c r="N92" s="12">
        <v>0</v>
      </c>
      <c r="O92" s="12">
        <v>0</v>
      </c>
      <c r="P92" s="10">
        <v>53845</v>
      </c>
      <c r="Q92" s="12" t="s">
        <v>137</v>
      </c>
    </row>
    <row r="93" spans="1:17">
      <c r="A93" s="11">
        <v>44097</v>
      </c>
      <c r="B93" s="11">
        <v>44097</v>
      </c>
      <c r="C93" s="12" t="s">
        <v>288</v>
      </c>
      <c r="D93" s="12" t="s">
        <v>178</v>
      </c>
      <c r="E93" s="12" t="s">
        <v>179</v>
      </c>
      <c r="F93" s="10">
        <v>267000</v>
      </c>
      <c r="G93" s="12">
        <v>0</v>
      </c>
      <c r="H93" s="12">
        <v>0</v>
      </c>
      <c r="I93" s="12">
        <v>0</v>
      </c>
      <c r="J93" s="12">
        <v>0</v>
      </c>
      <c r="K93" s="10">
        <v>56070</v>
      </c>
      <c r="L93" s="12">
        <v>0</v>
      </c>
      <c r="M93" s="12">
        <v>0</v>
      </c>
      <c r="N93" s="12">
        <v>0</v>
      </c>
      <c r="O93" s="12">
        <v>0</v>
      </c>
      <c r="P93" s="10">
        <v>323070</v>
      </c>
      <c r="Q93" s="12" t="s">
        <v>137</v>
      </c>
    </row>
    <row r="94" spans="1:17">
      <c r="A94" s="11">
        <v>44097</v>
      </c>
      <c r="B94" s="11">
        <v>44097</v>
      </c>
      <c r="C94" s="12" t="s">
        <v>289</v>
      </c>
      <c r="D94" s="12" t="s">
        <v>178</v>
      </c>
      <c r="E94" s="12" t="s">
        <v>179</v>
      </c>
      <c r="F94" s="10">
        <v>222500</v>
      </c>
      <c r="G94" s="12">
        <v>0</v>
      </c>
      <c r="H94" s="12">
        <v>0</v>
      </c>
      <c r="I94" s="12">
        <v>0</v>
      </c>
      <c r="J94" s="12">
        <v>0</v>
      </c>
      <c r="K94" s="10">
        <v>46725</v>
      </c>
      <c r="L94" s="12">
        <v>0</v>
      </c>
      <c r="M94" s="12">
        <v>0</v>
      </c>
      <c r="N94" s="12">
        <v>0</v>
      </c>
      <c r="O94" s="12">
        <v>0</v>
      </c>
      <c r="P94" s="10">
        <v>269225</v>
      </c>
      <c r="Q94" s="12" t="s">
        <v>137</v>
      </c>
    </row>
    <row r="95" spans="1:17">
      <c r="A95" s="11">
        <v>44097</v>
      </c>
      <c r="B95" s="11">
        <v>44097</v>
      </c>
      <c r="C95" s="12" t="s">
        <v>290</v>
      </c>
      <c r="D95" s="12" t="s">
        <v>178</v>
      </c>
      <c r="E95" s="12" t="s">
        <v>179</v>
      </c>
      <c r="F95" s="10">
        <v>30000</v>
      </c>
      <c r="G95" s="12">
        <v>0</v>
      </c>
      <c r="H95" s="12">
        <v>0</v>
      </c>
      <c r="I95" s="12">
        <v>0</v>
      </c>
      <c r="J95" s="12">
        <v>0</v>
      </c>
      <c r="K95" s="10">
        <v>6300</v>
      </c>
      <c r="L95" s="12">
        <v>0</v>
      </c>
      <c r="M95" s="12">
        <v>0</v>
      </c>
      <c r="N95" s="12">
        <v>0</v>
      </c>
      <c r="O95" s="12">
        <v>0</v>
      </c>
      <c r="P95" s="10">
        <v>36300</v>
      </c>
      <c r="Q95" s="12" t="s">
        <v>137</v>
      </c>
    </row>
    <row r="96" spans="1:17">
      <c r="A96" s="11">
        <v>44098</v>
      </c>
      <c r="B96" s="11">
        <v>44102</v>
      </c>
      <c r="C96" s="12" t="s">
        <v>291</v>
      </c>
      <c r="D96" s="12" t="s">
        <v>262</v>
      </c>
      <c r="E96" s="12" t="s">
        <v>263</v>
      </c>
      <c r="F96" s="10">
        <v>44500</v>
      </c>
      <c r="G96" s="12">
        <v>0</v>
      </c>
      <c r="H96" s="12">
        <v>0</v>
      </c>
      <c r="I96" s="12">
        <v>0</v>
      </c>
      <c r="J96" s="12">
        <v>0</v>
      </c>
      <c r="K96" s="10">
        <v>9345</v>
      </c>
      <c r="L96" s="12">
        <v>0</v>
      </c>
      <c r="M96" s="12">
        <v>0</v>
      </c>
      <c r="N96" s="12">
        <v>0</v>
      </c>
      <c r="O96" s="12">
        <v>0</v>
      </c>
      <c r="P96" s="10">
        <v>53845</v>
      </c>
      <c r="Q96" s="12" t="s">
        <v>137</v>
      </c>
    </row>
    <row r="97" spans="1:17">
      <c r="A97" s="11">
        <v>44098</v>
      </c>
      <c r="B97" s="11">
        <v>44102</v>
      </c>
      <c r="C97" s="12" t="s">
        <v>292</v>
      </c>
      <c r="D97" s="12" t="s">
        <v>197</v>
      </c>
      <c r="E97" s="12" t="s">
        <v>198</v>
      </c>
      <c r="F97" s="10">
        <v>7950</v>
      </c>
      <c r="G97" s="12">
        <v>0</v>
      </c>
      <c r="H97" s="12">
        <v>0</v>
      </c>
      <c r="I97" s="12">
        <v>0</v>
      </c>
      <c r="J97" s="12">
        <v>0</v>
      </c>
      <c r="K97" s="10">
        <v>1669.5</v>
      </c>
      <c r="L97" s="12">
        <v>0</v>
      </c>
      <c r="M97" s="12">
        <v>0</v>
      </c>
      <c r="N97" s="12">
        <v>0</v>
      </c>
      <c r="O97" s="12">
        <v>0</v>
      </c>
      <c r="P97" s="10">
        <v>9619.5</v>
      </c>
      <c r="Q97" s="12" t="s">
        <v>137</v>
      </c>
    </row>
    <row r="98" spans="1:17">
      <c r="A98" s="11">
        <v>44098</v>
      </c>
      <c r="B98" s="11">
        <v>44102</v>
      </c>
      <c r="C98" s="12" t="s">
        <v>293</v>
      </c>
      <c r="D98" s="12" t="s">
        <v>175</v>
      </c>
      <c r="E98" s="12" t="s">
        <v>176</v>
      </c>
      <c r="F98" s="10">
        <v>89000</v>
      </c>
      <c r="G98" s="12">
        <v>0</v>
      </c>
      <c r="H98" s="12">
        <v>0</v>
      </c>
      <c r="I98" s="12">
        <v>0</v>
      </c>
      <c r="J98" s="12">
        <v>0</v>
      </c>
      <c r="K98" s="10">
        <v>18690</v>
      </c>
      <c r="L98" s="12">
        <v>0</v>
      </c>
      <c r="M98" s="12">
        <v>0</v>
      </c>
      <c r="N98" s="12">
        <v>0</v>
      </c>
      <c r="O98" s="12">
        <v>0</v>
      </c>
      <c r="P98" s="10">
        <v>107690</v>
      </c>
      <c r="Q98" s="12" t="s">
        <v>137</v>
      </c>
    </row>
    <row r="99" spans="1:17">
      <c r="A99" s="11">
        <v>44098</v>
      </c>
      <c r="B99" s="11">
        <v>44104</v>
      </c>
      <c r="C99" s="12" t="s">
        <v>294</v>
      </c>
      <c r="D99" s="12" t="s">
        <v>159</v>
      </c>
      <c r="E99" s="12" t="s">
        <v>160</v>
      </c>
      <c r="F99" s="10">
        <v>43000</v>
      </c>
      <c r="G99" s="12">
        <v>0</v>
      </c>
      <c r="H99" s="12">
        <v>0</v>
      </c>
      <c r="I99" s="12">
        <v>0</v>
      </c>
      <c r="J99" s="12">
        <v>0</v>
      </c>
      <c r="K99" s="10">
        <v>9030</v>
      </c>
      <c r="L99" s="12">
        <v>0</v>
      </c>
      <c r="M99" s="12">
        <v>0</v>
      </c>
      <c r="N99" s="12">
        <v>0</v>
      </c>
      <c r="O99" s="12">
        <v>0</v>
      </c>
      <c r="P99" s="10">
        <v>52030</v>
      </c>
      <c r="Q99" s="12" t="s">
        <v>137</v>
      </c>
    </row>
    <row r="100" spans="1:17">
      <c r="A100" s="11">
        <v>44098</v>
      </c>
      <c r="B100" s="11">
        <v>44098</v>
      </c>
      <c r="C100" s="12" t="s">
        <v>295</v>
      </c>
      <c r="D100" s="12" t="s">
        <v>197</v>
      </c>
      <c r="E100" s="12" t="s">
        <v>198</v>
      </c>
      <c r="F100" s="10">
        <v>-4000</v>
      </c>
      <c r="G100" s="12">
        <v>0</v>
      </c>
      <c r="H100" s="12">
        <v>0</v>
      </c>
      <c r="I100" s="12">
        <v>0</v>
      </c>
      <c r="J100" s="12">
        <v>0</v>
      </c>
      <c r="K100" s="12">
        <v>-840</v>
      </c>
      <c r="L100" s="12">
        <v>0</v>
      </c>
      <c r="M100" s="12">
        <v>0</v>
      </c>
      <c r="N100" s="12">
        <v>0</v>
      </c>
      <c r="O100" s="12">
        <v>0</v>
      </c>
      <c r="P100" s="10">
        <v>-4840</v>
      </c>
      <c r="Q100" s="12" t="s">
        <v>137</v>
      </c>
    </row>
    <row r="101" spans="1:17">
      <c r="A101" s="11">
        <v>44098</v>
      </c>
      <c r="B101" s="11">
        <v>44098</v>
      </c>
      <c r="C101" s="12" t="s">
        <v>296</v>
      </c>
      <c r="D101" s="12" t="s">
        <v>162</v>
      </c>
      <c r="E101" s="12" t="s">
        <v>163</v>
      </c>
      <c r="F101" s="10">
        <v>15000</v>
      </c>
      <c r="G101" s="12">
        <v>0</v>
      </c>
      <c r="H101" s="12">
        <v>0</v>
      </c>
      <c r="I101" s="12">
        <v>0</v>
      </c>
      <c r="J101" s="12">
        <v>0</v>
      </c>
      <c r="K101" s="10">
        <v>3150</v>
      </c>
      <c r="L101" s="12">
        <v>0</v>
      </c>
      <c r="M101" s="12">
        <v>0</v>
      </c>
      <c r="N101" s="12">
        <v>0</v>
      </c>
      <c r="O101" s="12">
        <v>0</v>
      </c>
      <c r="P101" s="10">
        <v>18150</v>
      </c>
      <c r="Q101" s="12" t="s">
        <v>137</v>
      </c>
    </row>
    <row r="102" spans="1:17">
      <c r="A102" s="11">
        <v>44099</v>
      </c>
      <c r="B102" s="11">
        <v>44102</v>
      </c>
      <c r="C102" s="12" t="s">
        <v>297</v>
      </c>
      <c r="D102" s="12" t="s">
        <v>197</v>
      </c>
      <c r="E102" s="12" t="s">
        <v>198</v>
      </c>
      <c r="F102" s="10">
        <v>35000</v>
      </c>
      <c r="G102" s="12">
        <v>0</v>
      </c>
      <c r="H102" s="12">
        <v>0</v>
      </c>
      <c r="I102" s="12">
        <v>0</v>
      </c>
      <c r="J102" s="12">
        <v>0</v>
      </c>
      <c r="K102" s="10">
        <v>7350</v>
      </c>
      <c r="L102" s="12">
        <v>0</v>
      </c>
      <c r="M102" s="12">
        <v>0</v>
      </c>
      <c r="N102" s="12">
        <v>0</v>
      </c>
      <c r="O102" s="12">
        <v>0</v>
      </c>
      <c r="P102" s="10">
        <v>42350</v>
      </c>
      <c r="Q102" s="12" t="s">
        <v>137</v>
      </c>
    </row>
    <row r="103" spans="1:17">
      <c r="A103" s="11">
        <v>44101</v>
      </c>
      <c r="B103" s="11">
        <v>44102</v>
      </c>
      <c r="C103" s="12" t="s">
        <v>298</v>
      </c>
      <c r="D103" s="12" t="s">
        <v>212</v>
      </c>
      <c r="E103" s="12" t="s">
        <v>213</v>
      </c>
      <c r="F103" s="10">
        <v>43000</v>
      </c>
      <c r="G103" s="12">
        <v>0</v>
      </c>
      <c r="H103" s="12">
        <v>0</v>
      </c>
      <c r="I103" s="12">
        <v>0</v>
      </c>
      <c r="J103" s="12">
        <v>0</v>
      </c>
      <c r="K103" s="10">
        <v>9030</v>
      </c>
      <c r="L103" s="12">
        <v>0</v>
      </c>
      <c r="M103" s="12">
        <v>0</v>
      </c>
      <c r="N103" s="12">
        <v>0</v>
      </c>
      <c r="O103" s="12">
        <v>0</v>
      </c>
      <c r="P103" s="10">
        <v>52030</v>
      </c>
      <c r="Q103" s="12" t="s">
        <v>137</v>
      </c>
    </row>
    <row r="104" spans="1:17">
      <c r="A104" s="11">
        <v>44102</v>
      </c>
      <c r="B104" s="11">
        <v>44104</v>
      </c>
      <c r="C104" s="12" t="s">
        <v>299</v>
      </c>
      <c r="D104" s="12" t="s">
        <v>300</v>
      </c>
      <c r="E104" s="12" t="s">
        <v>301</v>
      </c>
      <c r="F104" s="10">
        <v>25300</v>
      </c>
      <c r="G104" s="12">
        <v>0</v>
      </c>
      <c r="H104" s="12">
        <v>0</v>
      </c>
      <c r="I104" s="12">
        <v>0</v>
      </c>
      <c r="J104" s="12">
        <v>0</v>
      </c>
      <c r="K104" s="10">
        <v>5313</v>
      </c>
      <c r="L104" s="12">
        <v>0</v>
      </c>
      <c r="M104" s="12">
        <v>0</v>
      </c>
      <c r="N104" s="12">
        <v>0</v>
      </c>
      <c r="O104" s="12">
        <v>0</v>
      </c>
      <c r="P104" s="10">
        <v>30613</v>
      </c>
      <c r="Q104" s="12" t="s">
        <v>137</v>
      </c>
    </row>
    <row r="105" spans="1:17">
      <c r="A105" s="11">
        <v>44102</v>
      </c>
      <c r="B105" s="11">
        <v>44104</v>
      </c>
      <c r="C105" s="12" t="s">
        <v>302</v>
      </c>
      <c r="D105" s="12" t="s">
        <v>262</v>
      </c>
      <c r="E105" s="12" t="s">
        <v>263</v>
      </c>
      <c r="F105" s="10">
        <v>44500</v>
      </c>
      <c r="G105" s="12">
        <v>0</v>
      </c>
      <c r="H105" s="12">
        <v>0</v>
      </c>
      <c r="I105" s="12">
        <v>0</v>
      </c>
      <c r="J105" s="12">
        <v>0</v>
      </c>
      <c r="K105" s="10">
        <v>9345</v>
      </c>
      <c r="L105" s="12">
        <v>0</v>
      </c>
      <c r="M105" s="12">
        <v>0</v>
      </c>
      <c r="N105" s="12">
        <v>0</v>
      </c>
      <c r="O105" s="12">
        <v>0</v>
      </c>
      <c r="P105" s="10">
        <v>53845</v>
      </c>
      <c r="Q105" s="12" t="s">
        <v>137</v>
      </c>
    </row>
    <row r="106" spans="1:17">
      <c r="A106" s="11">
        <v>44102</v>
      </c>
      <c r="B106" s="11">
        <v>44104</v>
      </c>
      <c r="C106" s="12" t="s">
        <v>303</v>
      </c>
      <c r="D106" s="12" t="s">
        <v>178</v>
      </c>
      <c r="E106" s="12" t="s">
        <v>179</v>
      </c>
      <c r="F106" s="10">
        <v>311500</v>
      </c>
      <c r="G106" s="12">
        <v>0</v>
      </c>
      <c r="H106" s="12">
        <v>0</v>
      </c>
      <c r="I106" s="12">
        <v>0</v>
      </c>
      <c r="J106" s="12">
        <v>0</v>
      </c>
      <c r="K106" s="10">
        <v>65415</v>
      </c>
      <c r="L106" s="12">
        <v>0</v>
      </c>
      <c r="M106" s="12">
        <v>0</v>
      </c>
      <c r="N106" s="12">
        <v>0</v>
      </c>
      <c r="O106" s="12">
        <v>0</v>
      </c>
      <c r="P106" s="10">
        <v>376915</v>
      </c>
      <c r="Q106" s="12" t="s">
        <v>137</v>
      </c>
    </row>
    <row r="107" spans="1:17">
      <c r="A107" s="11">
        <v>44103</v>
      </c>
      <c r="B107" s="11">
        <v>44104</v>
      </c>
      <c r="C107" s="12" t="s">
        <v>304</v>
      </c>
      <c r="D107" s="12" t="s">
        <v>212</v>
      </c>
      <c r="E107" s="12" t="s">
        <v>213</v>
      </c>
      <c r="F107" s="10">
        <v>49000</v>
      </c>
      <c r="G107" s="12">
        <v>0</v>
      </c>
      <c r="H107" s="12">
        <v>0</v>
      </c>
      <c r="I107" s="12">
        <v>0</v>
      </c>
      <c r="J107" s="12">
        <v>0</v>
      </c>
      <c r="K107" s="10">
        <v>10290</v>
      </c>
      <c r="L107" s="12">
        <v>0</v>
      </c>
      <c r="M107" s="12">
        <v>0</v>
      </c>
      <c r="N107" s="12">
        <v>0</v>
      </c>
      <c r="O107" s="12">
        <v>0</v>
      </c>
      <c r="P107" s="10">
        <v>59290</v>
      </c>
      <c r="Q107" s="12" t="s">
        <v>137</v>
      </c>
    </row>
    <row r="108" spans="1:17">
      <c r="A108" s="11">
        <v>44103</v>
      </c>
      <c r="B108" s="11">
        <v>44104</v>
      </c>
      <c r="C108" s="12" t="s">
        <v>305</v>
      </c>
      <c r="D108" s="12" t="s">
        <v>226</v>
      </c>
      <c r="E108" s="12" t="s">
        <v>227</v>
      </c>
      <c r="F108" s="10">
        <v>20000</v>
      </c>
      <c r="G108" s="12">
        <v>0</v>
      </c>
      <c r="H108" s="12">
        <v>0</v>
      </c>
      <c r="I108" s="12">
        <v>0</v>
      </c>
      <c r="J108" s="12">
        <v>0</v>
      </c>
      <c r="K108" s="10">
        <v>4200</v>
      </c>
      <c r="L108" s="12">
        <v>0</v>
      </c>
      <c r="M108" s="12">
        <v>0</v>
      </c>
      <c r="N108" s="12">
        <v>0</v>
      </c>
      <c r="O108" s="12">
        <v>0</v>
      </c>
      <c r="P108" s="10">
        <v>24200</v>
      </c>
      <c r="Q108" s="12" t="s">
        <v>137</v>
      </c>
    </row>
    <row r="109" spans="1:17">
      <c r="A109" s="11">
        <v>44103</v>
      </c>
      <c r="B109" s="11">
        <v>44104</v>
      </c>
      <c r="C109" s="12" t="s">
        <v>306</v>
      </c>
      <c r="D109" s="12" t="s">
        <v>159</v>
      </c>
      <c r="E109" s="12" t="s">
        <v>160</v>
      </c>
      <c r="F109" s="10">
        <v>49000</v>
      </c>
      <c r="G109" s="12">
        <v>0</v>
      </c>
      <c r="H109" s="12">
        <v>0</v>
      </c>
      <c r="I109" s="12">
        <v>0</v>
      </c>
      <c r="J109" s="12">
        <v>0</v>
      </c>
      <c r="K109" s="10">
        <v>10290</v>
      </c>
      <c r="L109" s="12">
        <v>0</v>
      </c>
      <c r="M109" s="12">
        <v>0</v>
      </c>
      <c r="N109" s="12">
        <v>0</v>
      </c>
      <c r="O109" s="12">
        <v>0</v>
      </c>
      <c r="P109" s="10">
        <v>59290</v>
      </c>
      <c r="Q109" s="12" t="s">
        <v>137</v>
      </c>
    </row>
    <row r="110" spans="1:17">
      <c r="A110" s="11">
        <v>44103</v>
      </c>
      <c r="B110" s="11">
        <v>44104</v>
      </c>
      <c r="C110" s="12" t="s">
        <v>307</v>
      </c>
      <c r="D110" s="12" t="s">
        <v>197</v>
      </c>
      <c r="E110" s="12" t="s">
        <v>198</v>
      </c>
      <c r="F110" s="10">
        <v>18500</v>
      </c>
      <c r="G110" s="12">
        <v>0</v>
      </c>
      <c r="H110" s="12">
        <v>0</v>
      </c>
      <c r="I110" s="12">
        <v>0</v>
      </c>
      <c r="J110" s="12">
        <v>0</v>
      </c>
      <c r="K110" s="10">
        <v>3885</v>
      </c>
      <c r="L110" s="12">
        <v>0</v>
      </c>
      <c r="M110" s="12">
        <v>0</v>
      </c>
      <c r="N110" s="12">
        <v>0</v>
      </c>
      <c r="O110" s="12">
        <v>0</v>
      </c>
      <c r="P110" s="10">
        <v>22385</v>
      </c>
      <c r="Q110" s="12" t="s">
        <v>137</v>
      </c>
    </row>
    <row r="111" spans="1:17">
      <c r="A111" s="11">
        <v>44103</v>
      </c>
      <c r="B111" s="11">
        <v>44104</v>
      </c>
      <c r="C111" s="12" t="s">
        <v>308</v>
      </c>
      <c r="D111" s="12" t="s">
        <v>300</v>
      </c>
      <c r="E111" s="12" t="s">
        <v>301</v>
      </c>
      <c r="F111" s="10">
        <v>24320</v>
      </c>
      <c r="G111" s="12">
        <v>0</v>
      </c>
      <c r="H111" s="12">
        <v>0</v>
      </c>
      <c r="I111" s="12">
        <v>0</v>
      </c>
      <c r="J111" s="12">
        <v>0</v>
      </c>
      <c r="K111" s="10">
        <v>5107.2</v>
      </c>
      <c r="L111" s="12">
        <v>0</v>
      </c>
      <c r="M111" s="12">
        <v>0</v>
      </c>
      <c r="N111" s="12">
        <v>0</v>
      </c>
      <c r="O111" s="12">
        <v>0</v>
      </c>
      <c r="P111" s="10">
        <v>29427.200000000001</v>
      </c>
      <c r="Q111" s="12" t="s">
        <v>137</v>
      </c>
    </row>
    <row r="112" spans="1:17">
      <c r="A112" s="11">
        <v>44104</v>
      </c>
      <c r="B112" s="11">
        <v>44104</v>
      </c>
      <c r="C112" s="12" t="s">
        <v>309</v>
      </c>
      <c r="D112" s="12" t="s">
        <v>310</v>
      </c>
      <c r="E112" s="12" t="s">
        <v>311</v>
      </c>
      <c r="F112" s="12">
        <v>0</v>
      </c>
      <c r="G112" s="12">
        <v>0</v>
      </c>
      <c r="H112" s="12">
        <v>0</v>
      </c>
      <c r="I112" s="10">
        <v>14000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0">
        <v>14000</v>
      </c>
      <c r="Q112" s="12" t="s">
        <v>139</v>
      </c>
    </row>
    <row r="113" spans="1:17">
      <c r="A113" s="11">
        <v>44104</v>
      </c>
      <c r="B113" s="11">
        <v>44104</v>
      </c>
      <c r="C113" s="12" t="s">
        <v>312</v>
      </c>
      <c r="D113" s="12" t="s">
        <v>197</v>
      </c>
      <c r="E113" s="12" t="s">
        <v>198</v>
      </c>
      <c r="F113" s="10">
        <v>35200</v>
      </c>
      <c r="G113" s="12">
        <v>0</v>
      </c>
      <c r="H113" s="12">
        <v>0</v>
      </c>
      <c r="I113" s="12">
        <v>0</v>
      </c>
      <c r="J113" s="12">
        <v>0</v>
      </c>
      <c r="K113" s="10">
        <v>7392</v>
      </c>
      <c r="L113" s="12">
        <v>0</v>
      </c>
      <c r="M113" s="12">
        <v>0</v>
      </c>
      <c r="N113" s="12">
        <v>0</v>
      </c>
      <c r="O113" s="12">
        <v>0</v>
      </c>
      <c r="P113" s="10">
        <v>42592</v>
      </c>
      <c r="Q113" s="12" t="s">
        <v>137</v>
      </c>
    </row>
    <row r="114" spans="1:17">
      <c r="A114" s="11">
        <v>44104</v>
      </c>
      <c r="B114" s="11">
        <v>44104</v>
      </c>
      <c r="C114" s="12" t="s">
        <v>313</v>
      </c>
      <c r="D114" s="12" t="s">
        <v>254</v>
      </c>
      <c r="E114" s="12" t="s">
        <v>255</v>
      </c>
      <c r="F114" s="10">
        <v>473957.23</v>
      </c>
      <c r="G114" s="12">
        <v>0</v>
      </c>
      <c r="H114" s="12">
        <v>0</v>
      </c>
      <c r="I114" s="10">
        <v>121284.72</v>
      </c>
      <c r="J114" s="12">
        <v>0</v>
      </c>
      <c r="K114" s="10">
        <v>99531.02</v>
      </c>
      <c r="L114" s="12">
        <v>0</v>
      </c>
      <c r="M114" s="12">
        <v>0</v>
      </c>
      <c r="N114" s="12">
        <v>0</v>
      </c>
      <c r="O114" s="12">
        <v>0</v>
      </c>
      <c r="P114" s="10">
        <v>694772.97</v>
      </c>
      <c r="Q114" s="12" t="s">
        <v>476</v>
      </c>
    </row>
    <row r="115" spans="1:17">
      <c r="A115" s="11">
        <v>44104</v>
      </c>
      <c r="B115" s="11">
        <v>44104</v>
      </c>
      <c r="C115" s="12" t="s">
        <v>314</v>
      </c>
      <c r="D115" s="12" t="s">
        <v>254</v>
      </c>
      <c r="E115" s="12" t="s">
        <v>255</v>
      </c>
      <c r="F115" s="10">
        <v>522634.49</v>
      </c>
      <c r="G115" s="12">
        <v>0</v>
      </c>
      <c r="H115" s="12">
        <v>0</v>
      </c>
      <c r="I115" s="10">
        <v>137900</v>
      </c>
      <c r="J115" s="12">
        <v>0</v>
      </c>
      <c r="K115" s="10">
        <v>109753.24</v>
      </c>
      <c r="L115" s="12">
        <v>0</v>
      </c>
      <c r="M115" s="12">
        <v>0</v>
      </c>
      <c r="N115" s="12">
        <v>0</v>
      </c>
      <c r="O115" s="12">
        <v>0</v>
      </c>
      <c r="P115" s="10">
        <v>770287.73</v>
      </c>
      <c r="Q115" s="12" t="s">
        <v>476</v>
      </c>
    </row>
    <row r="116" spans="1:17">
      <c r="A116" s="11">
        <v>44104</v>
      </c>
      <c r="B116" s="11">
        <v>44104</v>
      </c>
      <c r="C116" s="12" t="s">
        <v>315</v>
      </c>
      <c r="D116" s="12" t="s">
        <v>300</v>
      </c>
      <c r="E116" s="12" t="s">
        <v>301</v>
      </c>
      <c r="F116" s="10">
        <v>-25300</v>
      </c>
      <c r="G116" s="12">
        <v>0</v>
      </c>
      <c r="H116" s="12">
        <v>0</v>
      </c>
      <c r="I116" s="12">
        <v>0</v>
      </c>
      <c r="J116" s="12">
        <v>0</v>
      </c>
      <c r="K116" s="10">
        <v>-5313</v>
      </c>
      <c r="L116" s="12">
        <v>0</v>
      </c>
      <c r="M116" s="12">
        <v>0</v>
      </c>
      <c r="N116" s="12">
        <v>0</v>
      </c>
      <c r="O116" s="12">
        <v>0</v>
      </c>
      <c r="P116" s="10">
        <v>-30613</v>
      </c>
      <c r="Q116" s="12" t="s">
        <v>137</v>
      </c>
    </row>
    <row r="117" spans="1:17">
      <c r="A117" s="11">
        <v>44104</v>
      </c>
      <c r="B117" s="11">
        <v>44104</v>
      </c>
      <c r="C117" s="12" t="s">
        <v>316</v>
      </c>
      <c r="D117" s="12" t="s">
        <v>262</v>
      </c>
      <c r="E117" s="12" t="s">
        <v>263</v>
      </c>
      <c r="F117" s="10">
        <v>44500</v>
      </c>
      <c r="G117" s="12">
        <v>0</v>
      </c>
      <c r="H117" s="12">
        <v>0</v>
      </c>
      <c r="I117" s="12">
        <v>0</v>
      </c>
      <c r="J117" s="12">
        <v>0</v>
      </c>
      <c r="K117" s="10">
        <v>9345</v>
      </c>
      <c r="L117" s="12">
        <v>0</v>
      </c>
      <c r="M117" s="12">
        <v>0</v>
      </c>
      <c r="N117" s="12">
        <v>0</v>
      </c>
      <c r="O117" s="12">
        <v>0</v>
      </c>
      <c r="P117" s="10">
        <v>53845</v>
      </c>
      <c r="Q117" s="12" t="s">
        <v>137</v>
      </c>
    </row>
    <row r="118" spans="1:17">
      <c r="A118" s="11">
        <v>44104</v>
      </c>
      <c r="B118" s="11">
        <v>44104</v>
      </c>
      <c r="C118" s="12" t="s">
        <v>317</v>
      </c>
      <c r="D118" s="12" t="s">
        <v>318</v>
      </c>
      <c r="E118" s="12" t="s">
        <v>319</v>
      </c>
      <c r="F118" s="10">
        <v>27000</v>
      </c>
      <c r="G118" s="12">
        <v>0</v>
      </c>
      <c r="H118" s="12">
        <v>0</v>
      </c>
      <c r="I118" s="12">
        <v>0</v>
      </c>
      <c r="J118" s="12">
        <v>0</v>
      </c>
      <c r="K118" s="10">
        <v>5670</v>
      </c>
      <c r="L118" s="12">
        <v>0</v>
      </c>
      <c r="M118" s="12">
        <v>0</v>
      </c>
      <c r="N118" s="12">
        <v>0</v>
      </c>
      <c r="O118" s="12">
        <v>0</v>
      </c>
      <c r="P118" s="10">
        <v>32670</v>
      </c>
      <c r="Q118" s="12" t="s">
        <v>137</v>
      </c>
    </row>
    <row r="119" spans="1:17">
      <c r="F119" s="10">
        <f t="shared" ref="F119:P119" si="0">SUM(F2:F118)</f>
        <v>7668958.5500000007</v>
      </c>
      <c r="G119" s="10">
        <f t="shared" si="0"/>
        <v>0</v>
      </c>
      <c r="H119" s="10">
        <f t="shared" si="0"/>
        <v>0</v>
      </c>
      <c r="I119" s="10">
        <f t="shared" si="0"/>
        <v>320659.73</v>
      </c>
      <c r="J119" s="10">
        <f t="shared" si="0"/>
        <v>0</v>
      </c>
      <c r="K119" s="10">
        <f t="shared" si="0"/>
        <v>1610481.29</v>
      </c>
      <c r="L119" s="10">
        <f t="shared" si="0"/>
        <v>0</v>
      </c>
      <c r="M119" s="10">
        <f t="shared" si="0"/>
        <v>0</v>
      </c>
      <c r="N119" s="10">
        <f t="shared" si="0"/>
        <v>0</v>
      </c>
      <c r="O119" s="10">
        <f t="shared" si="0"/>
        <v>0</v>
      </c>
      <c r="P119" s="10">
        <f t="shared" si="0"/>
        <v>9600099.5700000003</v>
      </c>
    </row>
  </sheetData>
  <autoFilter ref="A1:Q119" xr:uid="{7330AF11-1582-4D65-BC82-DAC4A15CF0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E89F-3B4C-4026-B3B7-31AC47B60225}">
  <dimension ref="A1:M85"/>
  <sheetViews>
    <sheetView tabSelected="1" zoomScaleNormal="100" workbookViewId="0">
      <selection activeCell="F1" sqref="F1:G1"/>
    </sheetView>
  </sheetViews>
  <sheetFormatPr baseColWidth="10" defaultRowHeight="15.75"/>
  <cols>
    <col min="1" max="1" width="25.5703125" style="12" bestFit="1" customWidth="1"/>
    <col min="2" max="2" width="12.7109375" style="12" bestFit="1" customWidth="1"/>
    <col min="3" max="3" width="19.140625" style="12" bestFit="1" customWidth="1"/>
    <col min="4" max="4" width="11.7109375" style="12" bestFit="1" customWidth="1"/>
    <col min="5" max="5" width="51.5703125" style="12" bestFit="1" customWidth="1"/>
    <col min="6" max="6" width="18.140625" style="7" bestFit="1" customWidth="1"/>
    <col min="7" max="7" width="18.140625" style="12" bestFit="1" customWidth="1"/>
    <col min="9" max="9" width="12.7109375" bestFit="1" customWidth="1"/>
    <col min="10" max="10" width="14.28515625" style="12" bestFit="1" customWidth="1"/>
    <col min="13" max="13" width="11.42578125" style="12"/>
  </cols>
  <sheetData>
    <row r="1" spans="1:7">
      <c r="F1" s="29" t="s">
        <v>507</v>
      </c>
      <c r="G1" s="29" t="s">
        <v>508</v>
      </c>
    </row>
    <row r="2" spans="1:7">
      <c r="A2" s="9" t="s">
        <v>474</v>
      </c>
    </row>
    <row r="3" spans="1:7">
      <c r="C3" s="12" t="s">
        <v>477</v>
      </c>
      <c r="D3" s="12">
        <v>113010101</v>
      </c>
      <c r="E3" s="12" t="s">
        <v>330</v>
      </c>
      <c r="F3" s="7">
        <f>SUMIF('Libro de IVA Ventas Septiembre'!B:B,'ASIENTO A REALIZAR INFO DE SIST'!E3,'Libro de IVA Ventas Septiembre'!K:K)</f>
        <v>8678422.5</v>
      </c>
    </row>
    <row r="4" spans="1:7">
      <c r="C4" s="12" t="s">
        <v>477</v>
      </c>
      <c r="D4" s="12">
        <v>113010102</v>
      </c>
      <c r="E4" s="12" t="s">
        <v>336</v>
      </c>
      <c r="F4" s="7">
        <f>SUMIF('Libro de IVA Ventas Septiembre'!B:B,'ASIENTO A REALIZAR INFO DE SIST'!E4,'Libro de IVA Ventas Septiembre'!K:K)</f>
        <v>1103520</v>
      </c>
    </row>
    <row r="5" spans="1:7">
      <c r="C5" s="12" t="s">
        <v>477</v>
      </c>
      <c r="D5" s="12">
        <v>113010103</v>
      </c>
      <c r="E5" s="12" t="s">
        <v>338</v>
      </c>
      <c r="F5" s="7">
        <f>SUMIF('Libro de IVA Ventas Septiembre'!B:B,'ASIENTO A REALIZAR INFO DE SIST'!E5,'Libro de IVA Ventas Septiembre'!K:K)</f>
        <v>481398.5</v>
      </c>
    </row>
    <row r="6" spans="1:7">
      <c r="C6" s="12" t="s">
        <v>477</v>
      </c>
      <c r="D6" s="12">
        <v>113010104</v>
      </c>
      <c r="E6" s="12" t="s">
        <v>342</v>
      </c>
      <c r="F6" s="7">
        <f>SUMIF('Libro de IVA Ventas Septiembre'!B:B,'ASIENTO A REALIZAR INFO DE SIST'!E6,'Libro de IVA Ventas Septiembre'!K:K)</f>
        <v>1665565</v>
      </c>
    </row>
    <row r="7" spans="1:7">
      <c r="C7" s="12" t="s">
        <v>477</v>
      </c>
      <c r="D7" s="12">
        <v>113010105</v>
      </c>
      <c r="E7" s="12" t="s">
        <v>360</v>
      </c>
      <c r="F7" s="7">
        <f>SUMIF('Libro de IVA Ventas Septiembre'!B:B,'ASIENTO A REALIZAR INFO DE SIST'!E7,'Libro de IVA Ventas Septiembre'!K:K)</f>
        <v>823631.01</v>
      </c>
    </row>
    <row r="8" spans="1:7">
      <c r="C8" s="12" t="s">
        <v>477</v>
      </c>
      <c r="D8" s="12">
        <v>113010106</v>
      </c>
      <c r="E8" s="12" t="s">
        <v>392</v>
      </c>
      <c r="F8" s="7">
        <f>SUMIF('Libro de IVA Ventas Septiembre'!B:B,'ASIENTO A REALIZAR INFO DE SIST'!E8,'Libro de IVA Ventas Septiembre'!K:K)</f>
        <v>19791.07</v>
      </c>
    </row>
    <row r="9" spans="1:7">
      <c r="C9" s="12" t="s">
        <v>477</v>
      </c>
      <c r="D9" s="12">
        <v>113010107</v>
      </c>
      <c r="E9" s="12" t="s">
        <v>446</v>
      </c>
      <c r="F9" s="7">
        <f>SUMIF('Libro de IVA Ventas Septiembre'!B:B,'ASIENTO A REALIZAR INFO DE SIST'!E9,'Libro de IVA Ventas Septiembre'!K:K)</f>
        <v>56870</v>
      </c>
    </row>
    <row r="10" spans="1:7">
      <c r="C10" s="12" t="s">
        <v>477</v>
      </c>
      <c r="D10" s="12">
        <v>113010108</v>
      </c>
      <c r="E10" s="12" t="s">
        <v>457</v>
      </c>
      <c r="F10" s="7">
        <f>SUMIF('Libro de IVA Ventas Septiembre'!B:B,'ASIENTO A REALIZAR INFO DE SIST'!E10,'Libro de IVA Ventas Septiembre'!K:K)</f>
        <v>42955</v>
      </c>
    </row>
    <row r="11" spans="1:7">
      <c r="C11" s="12" t="s">
        <v>477</v>
      </c>
      <c r="D11" s="12">
        <v>113010109</v>
      </c>
      <c r="E11" s="12" t="s">
        <v>462</v>
      </c>
      <c r="F11" s="7">
        <f>SUMIF('Libro de IVA Ventas Septiembre'!B:B,'ASIENTO A REALIZAR INFO DE SIST'!E11,'Libro de IVA Ventas Septiembre'!K:K)</f>
        <v>281300</v>
      </c>
    </row>
    <row r="12" spans="1:7">
      <c r="C12" s="12" t="s">
        <v>478</v>
      </c>
      <c r="D12" s="12">
        <v>2130101</v>
      </c>
      <c r="E12" s="12" t="s">
        <v>60</v>
      </c>
      <c r="G12" s="8">
        <f>+'Libro de IVA Ventas Septiembre'!I132</f>
        <v>2282830.6999999997</v>
      </c>
    </row>
    <row r="13" spans="1:7">
      <c r="C13" s="12" t="s">
        <v>479</v>
      </c>
      <c r="D13" s="12">
        <v>4100101</v>
      </c>
      <c r="E13" s="12" t="s">
        <v>135</v>
      </c>
      <c r="G13" s="8">
        <f>+'Libro de IVA Ventas Septiembre'!H132</f>
        <v>10870622.379999999</v>
      </c>
    </row>
    <row r="14" spans="1:7" ht="16.5" thickBot="1"/>
    <row r="15" spans="1:7" ht="16.5" thickBot="1">
      <c r="F15" s="13">
        <f>SUM(F3:F13)</f>
        <v>13153453.08</v>
      </c>
      <c r="G15" s="13">
        <f>SUM(G3:G13)</f>
        <v>13153453.079999998</v>
      </c>
    </row>
    <row r="18" spans="1:7">
      <c r="A18" s="9" t="s">
        <v>475</v>
      </c>
    </row>
    <row r="19" spans="1:7">
      <c r="A19" s="9"/>
      <c r="C19" s="12" t="s">
        <v>477</v>
      </c>
      <c r="D19" s="12">
        <v>1150001</v>
      </c>
      <c r="E19" s="12" t="s">
        <v>476</v>
      </c>
      <c r="F19" s="7">
        <f>SUMIF('Libro de IVA Compras Septiembre'!Q:Q,'ASIENTO A REALIZAR INFO DE SIST'!E19,'Libro de IVA Compras Septiembre'!F:F)+SUMIF('Libro de IVA Compras Septiembre'!Q:Q,'ASIENTO A REALIZAR INFO DE SIST'!E19,'Libro de IVA Compras Septiembre'!I:I)-F25</f>
        <v>997211.55</v>
      </c>
    </row>
    <row r="20" spans="1:7">
      <c r="A20" s="9"/>
      <c r="C20" s="12" t="s">
        <v>480</v>
      </c>
      <c r="D20" s="12">
        <v>5110001</v>
      </c>
      <c r="E20" s="12" t="s">
        <v>137</v>
      </c>
      <c r="F20" s="7">
        <f>SUMIF('Libro de IVA Compras Septiembre'!Q:Q,'ASIENTO A REALIZAR INFO DE SIST'!E20,'Libro de IVA Compras Septiembre'!F:F)+SUMIF('Libro de IVA Compras Septiembre'!Q:Q,'ASIENTO A REALIZAR INFO DE SIST'!E20,'Libro de IVA Compras Septiembre'!I:I)</f>
        <v>6690247</v>
      </c>
    </row>
    <row r="21" spans="1:7">
      <c r="A21" s="9"/>
      <c r="C21" s="12" t="s">
        <v>480</v>
      </c>
      <c r="D21" s="12">
        <v>5120004</v>
      </c>
      <c r="E21" s="12" t="s">
        <v>90</v>
      </c>
      <c r="F21" s="7">
        <f>SUMIF('Libro de IVA Compras Septiembre'!Q:Q,'ASIENTO A REALIZAR INFO DE SIST'!E21,'Libro de IVA Compras Septiembre'!F:F)+SUMIF('Libro de IVA Compras Septiembre'!Q:Q,'ASIENTO A REALIZAR INFO DE SIST'!E21,'Libro de IVA Compras Septiembre'!I:I)</f>
        <v>13225</v>
      </c>
    </row>
    <row r="22" spans="1:7">
      <c r="A22" s="9"/>
      <c r="C22" s="12" t="s">
        <v>480</v>
      </c>
      <c r="D22" s="12">
        <v>512001301</v>
      </c>
      <c r="E22" s="12" t="s">
        <v>139</v>
      </c>
      <c r="F22" s="7">
        <f>SUMIF('Libro de IVA Compras Septiembre'!Q:Q,'ASIENTO A REALIZAR INFO DE SIST'!E22,'Libro de IVA Compras Septiembre'!F:F)+SUMIF('Libro de IVA Compras Septiembre'!Q:Q,'ASIENTO A REALIZAR INFO DE SIST'!E22,'Libro de IVA Compras Septiembre'!I:I)</f>
        <v>14000</v>
      </c>
    </row>
    <row r="23" spans="1:7">
      <c r="A23" s="9"/>
      <c r="C23" s="12" t="s">
        <v>480</v>
      </c>
      <c r="D23" s="12">
        <v>512001302</v>
      </c>
      <c r="E23" s="12" t="s">
        <v>140</v>
      </c>
      <c r="F23" s="7">
        <f>SUMIF('Libro de IVA Compras Septiembre'!Q:Q,'ASIENTO A REALIZAR INFO DE SIST'!E23,'Libro de IVA Compras Septiembre'!F:F)+SUMIF('Libro de IVA Compras Septiembre'!Q:Q,'ASIENTO A REALIZAR INFO DE SIST'!E23,'Libro de IVA Compras Septiembre'!I:I)</f>
        <v>15750</v>
      </c>
    </row>
    <row r="24" spans="1:7">
      <c r="A24" s="9"/>
      <c r="C24" s="12" t="s">
        <v>481</v>
      </c>
      <c r="D24" s="12">
        <v>2130102</v>
      </c>
      <c r="E24" s="12" t="s">
        <v>61</v>
      </c>
      <c r="F24" s="7">
        <f>+'Libro de IVA Compras Septiembre'!K119</f>
        <v>1610481.29</v>
      </c>
    </row>
    <row r="25" spans="1:7">
      <c r="A25" s="9"/>
      <c r="C25" s="12" t="s">
        <v>480</v>
      </c>
      <c r="D25" s="12">
        <v>5140003</v>
      </c>
      <c r="E25" s="12" t="s">
        <v>122</v>
      </c>
      <c r="F25" s="7">
        <f>+'Libro de IVA Compras Septiembre'!I115+'Libro de IVA Compras Septiembre'!I114+'Libro de IVA Compras Septiembre'!I63</f>
        <v>259184.73</v>
      </c>
      <c r="G25" s="10"/>
    </row>
    <row r="26" spans="1:7">
      <c r="C26" s="12" t="s">
        <v>482</v>
      </c>
      <c r="D26" s="12">
        <v>211010101</v>
      </c>
      <c r="E26" s="12" t="s">
        <v>159</v>
      </c>
      <c r="G26" s="7">
        <f>SUMIF('Libro de IVA Compras Septiembre'!D:D,'ASIENTO A REALIZAR INFO DE SIST'!E26,'Libro de IVA Compras Septiembre'!P:P)</f>
        <v>525140</v>
      </c>
    </row>
    <row r="27" spans="1:7">
      <c r="C27" s="12" t="s">
        <v>482</v>
      </c>
      <c r="D27" s="12">
        <v>211010102</v>
      </c>
      <c r="E27" s="12" t="s">
        <v>162</v>
      </c>
      <c r="G27" s="7">
        <f>SUMIF('Libro de IVA Compras Septiembre'!D:D,'ASIENTO A REALIZAR INFO DE SIST'!E27,'Libro de IVA Compras Septiembre'!P:P)</f>
        <v>106903.5</v>
      </c>
    </row>
    <row r="28" spans="1:7">
      <c r="C28" s="12" t="s">
        <v>482</v>
      </c>
      <c r="D28" s="12">
        <v>211010103</v>
      </c>
      <c r="E28" s="12" t="s">
        <v>165</v>
      </c>
      <c r="G28" s="7">
        <f>SUMIF('Libro de IVA Compras Septiembre'!D:D,'ASIENTO A REALIZAR INFO DE SIST'!E28,'Libro de IVA Compras Septiembre'!P:P)</f>
        <v>62073</v>
      </c>
    </row>
    <row r="29" spans="1:7">
      <c r="C29" s="12" t="s">
        <v>482</v>
      </c>
      <c r="D29" s="12">
        <v>211010104</v>
      </c>
      <c r="E29" s="12" t="s">
        <v>168</v>
      </c>
      <c r="G29" s="7">
        <f>SUMIF('Libro de IVA Compras Septiembre'!D:D,'ASIENTO A REALIZAR INFO DE SIST'!E29,'Libro de IVA Compras Septiembre'!P:P)</f>
        <v>332298.67000000004</v>
      </c>
    </row>
    <row r="30" spans="1:7">
      <c r="C30" s="12" t="s">
        <v>482</v>
      </c>
      <c r="D30" s="12">
        <v>211010105</v>
      </c>
      <c r="E30" s="12" t="s">
        <v>171</v>
      </c>
      <c r="G30" s="7">
        <f>SUMIF('Libro de IVA Compras Septiembre'!D:D,'ASIENTO A REALIZAR INFO DE SIST'!E30,'Libro de IVA Compras Septiembre'!P:P)</f>
        <v>13225</v>
      </c>
    </row>
    <row r="31" spans="1:7">
      <c r="C31" s="12" t="s">
        <v>482</v>
      </c>
      <c r="D31" s="12">
        <v>211010106</v>
      </c>
      <c r="E31" s="12" t="s">
        <v>175</v>
      </c>
      <c r="G31" s="7">
        <f>SUMIF('Libro de IVA Compras Septiembre'!D:D,'ASIENTO A REALIZAR INFO DE SIST'!E31,'Libro de IVA Compras Septiembre'!P:P)</f>
        <v>646140</v>
      </c>
    </row>
    <row r="32" spans="1:7">
      <c r="C32" s="12" t="s">
        <v>482</v>
      </c>
      <c r="D32" s="12">
        <v>211010107</v>
      </c>
      <c r="E32" s="12" t="s">
        <v>178</v>
      </c>
      <c r="G32" s="7">
        <f>SUMIF('Libro de IVA Compras Septiembre'!D:D,'ASIENTO A REALIZAR INFO DE SIST'!E32,'Libro de IVA Compras Septiembre'!P:P)</f>
        <v>2675310</v>
      </c>
    </row>
    <row r="33" spans="3:7">
      <c r="C33" s="12" t="s">
        <v>482</v>
      </c>
      <c r="D33" s="12">
        <v>211010108</v>
      </c>
      <c r="E33" s="12" t="s">
        <v>181</v>
      </c>
      <c r="G33" s="7">
        <f>SUMIF('Libro de IVA Compras Septiembre'!D:D,'ASIENTO A REALIZAR INFO DE SIST'!E33,'Libro de IVA Compras Septiembre'!P:P)</f>
        <v>325490</v>
      </c>
    </row>
    <row r="34" spans="3:7">
      <c r="C34" s="12" t="s">
        <v>482</v>
      </c>
      <c r="D34" s="12">
        <v>211010109</v>
      </c>
      <c r="E34" s="12" t="s">
        <v>184</v>
      </c>
      <c r="G34" s="7">
        <f>SUMIF('Libro de IVA Compras Septiembre'!D:D,'ASIENTO A REALIZAR INFO DE SIST'!E34,'Libro de IVA Compras Septiembre'!P:P)</f>
        <v>80404.5</v>
      </c>
    </row>
    <row r="35" spans="3:7">
      <c r="C35" s="12" t="s">
        <v>482</v>
      </c>
      <c r="D35" s="12">
        <v>211010110</v>
      </c>
      <c r="E35" s="12" t="s">
        <v>190</v>
      </c>
      <c r="G35" s="7">
        <f>SUMIF('Libro de IVA Compras Septiembre'!D:D,'ASIENTO A REALIZAR INFO DE SIST'!E35,'Libro de IVA Compras Septiembre'!P:P)</f>
        <v>15750</v>
      </c>
    </row>
    <row r="36" spans="3:7">
      <c r="C36" s="12" t="s">
        <v>482</v>
      </c>
      <c r="D36" s="12">
        <v>211010111</v>
      </c>
      <c r="E36" s="12" t="s">
        <v>193</v>
      </c>
      <c r="G36" s="7">
        <f>SUMIF('Libro de IVA Compras Septiembre'!D:D,'ASIENTO A REALIZAR INFO DE SIST'!E36,'Libro de IVA Compras Septiembre'!P:P)</f>
        <v>258940</v>
      </c>
    </row>
    <row r="37" spans="3:7">
      <c r="C37" s="12" t="s">
        <v>482</v>
      </c>
      <c r="D37" s="12">
        <v>211010112</v>
      </c>
      <c r="E37" s="12" t="s">
        <v>197</v>
      </c>
      <c r="G37" s="7">
        <f>SUMIF('Libro de IVA Compras Septiembre'!D:D,'ASIENTO A REALIZAR INFO DE SIST'!E37,'Libro de IVA Compras Septiembre'!P:P)</f>
        <v>426343.5</v>
      </c>
    </row>
    <row r="38" spans="3:7">
      <c r="C38" s="12" t="s">
        <v>482</v>
      </c>
      <c r="D38" s="12">
        <v>211010113</v>
      </c>
      <c r="E38" s="12" t="s">
        <v>199</v>
      </c>
      <c r="G38" s="7">
        <f>SUMIF('Libro de IVA Compras Septiembre'!D:D,'ASIENTO A REALIZAR INFO DE SIST'!E38,'Libro de IVA Compras Septiembre'!P:P)</f>
        <v>152460</v>
      </c>
    </row>
    <row r="39" spans="3:7">
      <c r="C39" s="12" t="s">
        <v>482</v>
      </c>
      <c r="D39" s="12">
        <v>211010114</v>
      </c>
      <c r="E39" s="12" t="s">
        <v>204</v>
      </c>
      <c r="G39" s="7">
        <f>SUMIF('Libro de IVA Compras Septiembre'!D:D,'ASIENTO A REALIZAR INFO DE SIST'!E39,'Libro de IVA Compras Septiembre'!P:P)</f>
        <v>1303170</v>
      </c>
    </row>
    <row r="40" spans="3:7">
      <c r="C40" s="12" t="s">
        <v>482</v>
      </c>
      <c r="D40" s="12">
        <v>211010115</v>
      </c>
      <c r="E40" s="12" t="s">
        <v>208</v>
      </c>
      <c r="G40" s="7">
        <f>SUMIF('Libro de IVA Compras Septiembre'!D:D,'ASIENTO A REALIZAR INFO DE SIST'!E40,'Libro de IVA Compras Septiembre'!P:P)</f>
        <v>206910</v>
      </c>
    </row>
    <row r="41" spans="3:7">
      <c r="C41" s="12" t="s">
        <v>482</v>
      </c>
      <c r="D41" s="12">
        <v>211010116</v>
      </c>
      <c r="E41" s="12" t="s">
        <v>212</v>
      </c>
      <c r="G41" s="7">
        <f>SUMIF('Libro de IVA Compras Septiembre'!D:D,'ASIENTO A REALIZAR INFO DE SIST'!E41,'Libro de IVA Compras Septiembre'!P:P)</f>
        <v>423500</v>
      </c>
    </row>
    <row r="42" spans="3:7">
      <c r="C42" s="12" t="s">
        <v>482</v>
      </c>
      <c r="D42" s="12">
        <v>211010117</v>
      </c>
      <c r="E42" s="12" t="s">
        <v>216</v>
      </c>
      <c r="G42" s="7">
        <f>SUMIF('Libro de IVA Compras Septiembre'!D:D,'ASIENTO A REALIZAR INFO DE SIST'!E42,'Libro de IVA Compras Septiembre'!P:P)</f>
        <v>9498.5</v>
      </c>
    </row>
    <row r="43" spans="3:7">
      <c r="C43" s="12" t="s">
        <v>482</v>
      </c>
      <c r="D43" s="12">
        <v>211010118</v>
      </c>
      <c r="E43" s="12" t="s">
        <v>226</v>
      </c>
      <c r="G43" s="7">
        <f>SUMIF('Libro de IVA Compras Septiembre'!D:D,'ASIENTO A REALIZAR INFO DE SIST'!E43,'Libro de IVA Compras Septiembre'!P:P)</f>
        <v>96800</v>
      </c>
    </row>
    <row r="44" spans="3:7">
      <c r="C44" s="12" t="s">
        <v>482</v>
      </c>
      <c r="D44" s="12">
        <v>211010119</v>
      </c>
      <c r="E44" s="12" t="s">
        <v>240</v>
      </c>
      <c r="G44" s="7">
        <f>SUMIF('Libro de IVA Compras Septiembre'!D:D,'ASIENTO A REALIZAR INFO DE SIST'!E44,'Libro de IVA Compras Septiembre'!P:P)</f>
        <v>18500</v>
      </c>
    </row>
    <row r="45" spans="3:7">
      <c r="C45" s="12" t="s">
        <v>482</v>
      </c>
      <c r="D45" s="12">
        <v>211010120</v>
      </c>
      <c r="E45" s="12" t="s">
        <v>254</v>
      </c>
      <c r="G45" s="7">
        <f>SUMIF('Libro de IVA Compras Septiembre'!D:D,'ASIENTO A REALIZAR INFO DE SIST'!E45,'Libro de IVA Compras Septiembre'!P:P)</f>
        <v>1465810.7</v>
      </c>
    </row>
    <row r="46" spans="3:7">
      <c r="C46" s="12" t="s">
        <v>482</v>
      </c>
      <c r="D46" s="12">
        <v>211010121</v>
      </c>
      <c r="E46" s="12" t="s">
        <v>262</v>
      </c>
      <c r="G46" s="7">
        <f>SUMIF('Libro de IVA Compras Septiembre'!D:D,'ASIENTO A REALIZAR INFO DE SIST'!E46,'Libro de IVA Compras Septiembre'!P:P)</f>
        <v>376915</v>
      </c>
    </row>
    <row r="47" spans="3:7">
      <c r="C47" s="12" t="s">
        <v>482</v>
      </c>
      <c r="D47" s="12">
        <v>211010122</v>
      </c>
      <c r="E47" s="12" t="s">
        <v>265</v>
      </c>
      <c r="G47" s="7">
        <f>SUMIF('Libro de IVA Compras Septiembre'!D:D,'ASIENTO A REALIZAR INFO DE SIST'!E47,'Libro de IVA Compras Septiembre'!P:P)</f>
        <v>2420</v>
      </c>
    </row>
    <row r="48" spans="3:7">
      <c r="C48" s="12" t="s">
        <v>482</v>
      </c>
      <c r="D48" s="12">
        <v>211010123</v>
      </c>
      <c r="E48" s="12" t="s">
        <v>300</v>
      </c>
      <c r="G48" s="7">
        <f>SUMIF('Libro de IVA Compras Septiembre'!D:D,'ASIENTO A REALIZAR INFO DE SIST'!E48,'Libro de IVA Compras Septiembre'!P:P)</f>
        <v>29427.199999999997</v>
      </c>
    </row>
    <row r="49" spans="1:10">
      <c r="C49" s="12" t="s">
        <v>482</v>
      </c>
      <c r="D49" s="12">
        <v>211010124</v>
      </c>
      <c r="E49" s="12" t="s">
        <v>310</v>
      </c>
      <c r="G49" s="7">
        <f>SUMIF('Libro de IVA Compras Septiembre'!D:D,'ASIENTO A REALIZAR INFO DE SIST'!E49,'Libro de IVA Compras Septiembre'!P:P)</f>
        <v>14000</v>
      </c>
    </row>
    <row r="50" spans="1:10" ht="16.5" thickBot="1">
      <c r="C50" s="12" t="s">
        <v>482</v>
      </c>
      <c r="D50" s="12">
        <v>211010125</v>
      </c>
      <c r="E50" s="12" t="s">
        <v>318</v>
      </c>
      <c r="G50" s="7">
        <f>SUMIF('Libro de IVA Compras Septiembre'!D:D,'ASIENTO A REALIZAR INFO DE SIST'!E50,'Libro de IVA Compras Septiembre'!P:P)</f>
        <v>32670</v>
      </c>
    </row>
    <row r="51" spans="1:10" ht="16.5" thickBot="1">
      <c r="F51" s="13">
        <f>SUM(F19:F50)</f>
        <v>9600099.5700000003</v>
      </c>
      <c r="G51" s="13">
        <f>SUM(G19:G50)</f>
        <v>9600099.5699999984</v>
      </c>
    </row>
    <row r="52" spans="1:10" ht="16.5" thickBot="1"/>
    <row r="53" spans="1:10" ht="16.5" thickBot="1">
      <c r="A53" s="14" t="s">
        <v>483</v>
      </c>
      <c r="B53" s="12" t="s">
        <v>484</v>
      </c>
    </row>
    <row r="55" spans="1:10">
      <c r="C55" s="12" t="s">
        <v>485</v>
      </c>
      <c r="D55" s="1">
        <v>1110201</v>
      </c>
      <c r="E55" s="1" t="s">
        <v>9</v>
      </c>
      <c r="F55" s="7">
        <v>1103000</v>
      </c>
    </row>
    <row r="56" spans="1:10">
      <c r="C56" s="12" t="s">
        <v>485</v>
      </c>
      <c r="D56" s="1">
        <v>1140103</v>
      </c>
      <c r="E56" s="1" t="s">
        <v>20</v>
      </c>
      <c r="F56" s="7">
        <v>520</v>
      </c>
      <c r="I56" s="15">
        <f>+F55+F56-F4</f>
        <v>0</v>
      </c>
      <c r="J56" s="12" t="s">
        <v>486</v>
      </c>
    </row>
    <row r="57" spans="1:10" ht="16.5" thickBot="1">
      <c r="C57" s="12" t="s">
        <v>487</v>
      </c>
      <c r="D57" s="12">
        <v>113010102</v>
      </c>
      <c r="E57" s="12" t="s">
        <v>336</v>
      </c>
      <c r="G57" s="7">
        <v>1103520</v>
      </c>
    </row>
    <row r="58" spans="1:10" ht="16.5" thickBot="1">
      <c r="F58" s="13">
        <f>SUM(F55:F57)</f>
        <v>1103520</v>
      </c>
      <c r="G58" s="13">
        <f>SUM(G55:G57)</f>
        <v>1103520</v>
      </c>
    </row>
    <row r="59" spans="1:10" ht="16.5" thickBot="1"/>
    <row r="60" spans="1:10" ht="16.5" thickBot="1">
      <c r="A60" s="14" t="s">
        <v>488</v>
      </c>
      <c r="B60" s="12" t="s">
        <v>489</v>
      </c>
      <c r="G60" s="7"/>
    </row>
    <row r="62" spans="1:10">
      <c r="C62" s="12" t="s">
        <v>490</v>
      </c>
      <c r="D62" s="12">
        <v>211010124</v>
      </c>
      <c r="E62" s="12" t="s">
        <v>310</v>
      </c>
      <c r="F62" s="7">
        <v>14000</v>
      </c>
      <c r="G62" s="7"/>
    </row>
    <row r="63" spans="1:10" ht="16.5" thickBot="1">
      <c r="C63" s="12" t="s">
        <v>487</v>
      </c>
      <c r="D63" s="1">
        <v>1110201</v>
      </c>
      <c r="E63" s="1" t="s">
        <v>9</v>
      </c>
      <c r="G63" s="8">
        <f>+F62</f>
        <v>14000</v>
      </c>
    </row>
    <row r="64" spans="1:10" ht="16.5" thickBot="1">
      <c r="F64" s="13">
        <f>+F63+F62</f>
        <v>14000</v>
      </c>
      <c r="G64" s="13">
        <f>+G63+G62</f>
        <v>14000</v>
      </c>
    </row>
    <row r="66" spans="2:10">
      <c r="B66" s="12" t="s">
        <v>491</v>
      </c>
    </row>
    <row r="68" spans="2:10">
      <c r="C68" s="12" t="s">
        <v>490</v>
      </c>
      <c r="D68" s="12">
        <v>211010120</v>
      </c>
      <c r="E68" s="12" t="s">
        <v>254</v>
      </c>
      <c r="F68" s="7">
        <v>1465810.7</v>
      </c>
    </row>
    <row r="69" spans="2:10" ht="16.5" thickBot="1">
      <c r="C69" s="12" t="s">
        <v>487</v>
      </c>
      <c r="D69" s="1">
        <v>1110201</v>
      </c>
      <c r="E69" s="1" t="s">
        <v>9</v>
      </c>
      <c r="G69" s="8">
        <f>+F68</f>
        <v>1465810.7</v>
      </c>
    </row>
    <row r="70" spans="2:10" ht="16.5" thickBot="1">
      <c r="F70" s="13">
        <f>+F69+F68</f>
        <v>1465810.7</v>
      </c>
      <c r="G70" s="13">
        <f>+G69+G68</f>
        <v>1465810.7</v>
      </c>
    </row>
    <row r="73" spans="2:10">
      <c r="B73" s="12" t="s">
        <v>492</v>
      </c>
    </row>
    <row r="75" spans="2:10">
      <c r="C75" s="12" t="s">
        <v>490</v>
      </c>
      <c r="D75" s="12">
        <v>211010107</v>
      </c>
      <c r="E75" s="12" t="s">
        <v>178</v>
      </c>
      <c r="F75" s="7">
        <v>2675310</v>
      </c>
      <c r="I75" s="16"/>
      <c r="J75" s="12" t="s">
        <v>493</v>
      </c>
    </row>
    <row r="76" spans="2:10">
      <c r="C76" s="12" t="s">
        <v>487</v>
      </c>
      <c r="D76" s="1">
        <v>1110201</v>
      </c>
      <c r="E76" s="1" t="s">
        <v>9</v>
      </c>
      <c r="G76" s="7">
        <f>+F75-G77</f>
        <v>2669950</v>
      </c>
      <c r="I76" s="15"/>
      <c r="J76" s="12" t="s">
        <v>497</v>
      </c>
    </row>
    <row r="77" spans="2:10" ht="16.5" thickBot="1">
      <c r="C77" s="12" t="s">
        <v>478</v>
      </c>
      <c r="D77" s="1">
        <v>2130204</v>
      </c>
      <c r="E77" s="1" t="s">
        <v>133</v>
      </c>
      <c r="G77" s="7">
        <v>5360</v>
      </c>
    </row>
    <row r="78" spans="2:10" ht="16.5" thickBot="1">
      <c r="F78" s="13">
        <f>+F77+F76+F75</f>
        <v>2675310</v>
      </c>
      <c r="G78" s="13">
        <f>+G77+G76+G75</f>
        <v>2675310</v>
      </c>
    </row>
    <row r="82" spans="3:13">
      <c r="C82" s="12" t="s">
        <v>490</v>
      </c>
      <c r="D82" s="12">
        <v>211010107</v>
      </c>
      <c r="E82" s="12" t="s">
        <v>178</v>
      </c>
      <c r="F82" s="7">
        <v>74550</v>
      </c>
    </row>
    <row r="83" spans="3:13">
      <c r="C83" s="12" t="s">
        <v>487</v>
      </c>
      <c r="D83" s="1">
        <v>1110201</v>
      </c>
      <c r="E83" s="1" t="s">
        <v>9</v>
      </c>
      <c r="G83" s="7">
        <f>4000*3</f>
        <v>12000</v>
      </c>
    </row>
    <row r="84" spans="3:13" ht="16.5" thickBot="1">
      <c r="C84" s="12" t="s">
        <v>487</v>
      </c>
      <c r="D84" s="1">
        <v>1150001</v>
      </c>
      <c r="E84" s="1" t="s">
        <v>496</v>
      </c>
      <c r="G84" s="7">
        <f>20250+20250+22050</f>
        <v>62550</v>
      </c>
      <c r="J84" s="12" t="s">
        <v>498</v>
      </c>
      <c r="M84" s="12" t="s">
        <v>499</v>
      </c>
    </row>
    <row r="85" spans="3:13" ht="16.5" thickBot="1">
      <c r="F85" s="13">
        <f>+F84+F83+F82</f>
        <v>74550</v>
      </c>
      <c r="G85" s="13">
        <f>+G84+G83+G82</f>
        <v>74550</v>
      </c>
      <c r="M85" s="12" t="s"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04A6-1914-444C-BD1E-B3CEBC5FD94C}">
  <dimension ref="B2:N69"/>
  <sheetViews>
    <sheetView workbookViewId="0">
      <selection activeCell="I2" sqref="I2:J2"/>
    </sheetView>
  </sheetViews>
  <sheetFormatPr baseColWidth="10" defaultRowHeight="12"/>
  <cols>
    <col min="2" max="2" width="7.42578125" customWidth="1"/>
    <col min="3" max="3" width="20.5703125" bestFit="1" customWidth="1"/>
    <col min="5" max="5" width="33.42578125" bestFit="1" customWidth="1"/>
    <col min="8" max="8" width="14.7109375" bestFit="1" customWidth="1"/>
    <col min="9" max="10" width="16.85546875" bestFit="1" customWidth="1"/>
  </cols>
  <sheetData>
    <row r="2" spans="2:10" ht="15.75">
      <c r="I2" s="29" t="s">
        <v>507</v>
      </c>
      <c r="J2" s="29" t="s">
        <v>508</v>
      </c>
    </row>
    <row r="3" spans="2:10">
      <c r="B3" s="17" t="s">
        <v>501</v>
      </c>
    </row>
    <row r="6" spans="2:10" ht="15">
      <c r="C6" s="1" t="s">
        <v>480</v>
      </c>
      <c r="D6" s="1">
        <v>5130002</v>
      </c>
      <c r="E6" s="1" t="s">
        <v>504</v>
      </c>
      <c r="I6" s="18">
        <v>30000</v>
      </c>
    </row>
    <row r="7" spans="2:10" ht="15">
      <c r="C7" s="1" t="s">
        <v>480</v>
      </c>
      <c r="D7" s="1">
        <v>5130003</v>
      </c>
      <c r="E7" s="1" t="s">
        <v>505</v>
      </c>
      <c r="I7" s="18">
        <v>50000</v>
      </c>
    </row>
    <row r="8" spans="2:10" ht="15">
      <c r="C8" s="1" t="s">
        <v>487</v>
      </c>
      <c r="D8" s="1">
        <v>1110201</v>
      </c>
      <c r="E8" s="1" t="s">
        <v>9</v>
      </c>
      <c r="J8" s="18">
        <v>80000</v>
      </c>
    </row>
    <row r="9" spans="2:10" ht="12.75" thickBot="1"/>
    <row r="10" spans="2:10" ht="15.75" thickBot="1">
      <c r="I10" s="19">
        <f>SUM(I6:I8)</f>
        <v>80000</v>
      </c>
      <c r="J10" s="20">
        <f>SUM(J6:J8)</f>
        <v>80000</v>
      </c>
    </row>
    <row r="13" spans="2:10" ht="15">
      <c r="C13" s="1" t="s">
        <v>480</v>
      </c>
      <c r="D13" s="1">
        <v>5120001</v>
      </c>
      <c r="E13" s="1" t="s">
        <v>88</v>
      </c>
      <c r="I13" s="18">
        <v>295099.87725000002</v>
      </c>
      <c r="J13" s="18"/>
    </row>
    <row r="14" spans="2:10" ht="15">
      <c r="C14" s="1" t="s">
        <v>480</v>
      </c>
      <c r="D14" s="1">
        <v>5120002</v>
      </c>
      <c r="E14" s="1" t="s">
        <v>89</v>
      </c>
      <c r="I14" s="18">
        <f>+J17+J21</f>
        <v>22275.99</v>
      </c>
      <c r="J14" s="18"/>
    </row>
    <row r="15" spans="2:10" ht="15">
      <c r="C15" s="1" t="s">
        <v>480</v>
      </c>
      <c r="D15" s="1">
        <v>5120026</v>
      </c>
      <c r="E15" s="1" t="s">
        <v>108</v>
      </c>
      <c r="I15" s="18">
        <v>1.51</v>
      </c>
      <c r="J15" s="18"/>
    </row>
    <row r="16" spans="2:10" ht="15">
      <c r="C16" s="1" t="s">
        <v>482</v>
      </c>
      <c r="D16" s="1">
        <v>2120100</v>
      </c>
      <c r="E16" s="1" t="s">
        <v>57</v>
      </c>
      <c r="I16" s="18"/>
      <c r="J16" s="18">
        <f>224500+28847+27127</f>
        <v>280474</v>
      </c>
    </row>
    <row r="17" spans="3:14" ht="15">
      <c r="C17" s="1" t="s">
        <v>482</v>
      </c>
      <c r="D17" s="1">
        <v>2120200</v>
      </c>
      <c r="E17" s="1" t="s">
        <v>511</v>
      </c>
      <c r="I17" s="18"/>
      <c r="J17" s="18">
        <v>15777.060000000001</v>
      </c>
      <c r="K17" s="24"/>
      <c r="L17" s="23"/>
    </row>
    <row r="18" spans="3:14" ht="15">
      <c r="C18" s="1" t="s">
        <v>482</v>
      </c>
      <c r="D18" s="1">
        <v>2120300</v>
      </c>
      <c r="E18" s="1" t="s">
        <v>512</v>
      </c>
      <c r="I18" s="18"/>
      <c r="J18" s="18">
        <v>12862.384805310001</v>
      </c>
      <c r="K18" s="15"/>
    </row>
    <row r="19" spans="3:14" ht="15">
      <c r="C19" s="1" t="s">
        <v>482</v>
      </c>
      <c r="D19" s="1">
        <v>2120400</v>
      </c>
      <c r="E19" s="1" t="s">
        <v>514</v>
      </c>
      <c r="I19" s="18"/>
      <c r="J19" s="18">
        <v>353</v>
      </c>
      <c r="K19" s="15"/>
    </row>
    <row r="20" spans="3:14" ht="15">
      <c r="C20" s="1" t="s">
        <v>482</v>
      </c>
      <c r="D20" s="1">
        <v>2120500</v>
      </c>
      <c r="E20" s="1" t="s">
        <v>131</v>
      </c>
      <c r="I20" s="18"/>
      <c r="J20" s="18">
        <v>1411.9975449999999</v>
      </c>
      <c r="K20" s="15"/>
      <c r="M20" s="23"/>
    </row>
    <row r="21" spans="3:14" ht="15.75" thickBot="1">
      <c r="C21" s="1" t="s">
        <v>482</v>
      </c>
      <c r="D21" s="1">
        <v>2120600</v>
      </c>
      <c r="E21" s="1" t="s">
        <v>513</v>
      </c>
      <c r="I21" s="18"/>
      <c r="J21" s="18">
        <f>6403.78+95.15</f>
        <v>6498.9299999999994</v>
      </c>
      <c r="K21" s="15"/>
      <c r="M21" s="23"/>
    </row>
    <row r="22" spans="3:14" ht="15.75" thickBot="1">
      <c r="I22" s="25">
        <f>SUM(I13:I21)</f>
        <v>317377.37725000002</v>
      </c>
      <c r="J22" s="25">
        <f>SUM(J13:J21)</f>
        <v>317377.37235030998</v>
      </c>
      <c r="K22" s="15"/>
      <c r="M22" s="23"/>
      <c r="N22" s="23"/>
    </row>
    <row r="25" spans="3:14" ht="15.75">
      <c r="C25" s="1" t="s">
        <v>480</v>
      </c>
      <c r="D25" s="1">
        <v>5120003</v>
      </c>
      <c r="E25" s="1" t="s">
        <v>138</v>
      </c>
      <c r="I25" s="7">
        <v>2180.9969312499998</v>
      </c>
      <c r="J25" s="12"/>
    </row>
    <row r="26" spans="3:14" ht="16.5" thickBot="1">
      <c r="C26" s="1" t="s">
        <v>482</v>
      </c>
      <c r="D26" s="1">
        <v>2120700</v>
      </c>
      <c r="E26" s="1" t="s">
        <v>515</v>
      </c>
      <c r="I26" s="12"/>
      <c r="J26" s="8">
        <f>+I25</f>
        <v>2180.9969312499998</v>
      </c>
    </row>
    <row r="27" spans="3:14" ht="16.5" thickBot="1">
      <c r="I27" s="13">
        <f>+I25</f>
        <v>2180.9969312499998</v>
      </c>
      <c r="J27" s="13">
        <f>+J26</f>
        <v>2180.9969312499998</v>
      </c>
    </row>
    <row r="32" spans="3:14" ht="15">
      <c r="C32" s="1" t="s">
        <v>490</v>
      </c>
      <c r="D32" s="1">
        <v>2120100</v>
      </c>
      <c r="E32" s="1" t="s">
        <v>57</v>
      </c>
      <c r="H32" s="18"/>
      <c r="I32" s="18">
        <f>224500+28847+27127</f>
        <v>280474</v>
      </c>
    </row>
    <row r="33" spans="3:10" ht="15">
      <c r="C33" s="1" t="s">
        <v>490</v>
      </c>
      <c r="D33" s="1">
        <v>2120200</v>
      </c>
      <c r="E33" s="1" t="s">
        <v>511</v>
      </c>
      <c r="H33" s="18"/>
      <c r="I33" s="18">
        <v>15777.060000000001</v>
      </c>
    </row>
    <row r="34" spans="3:10" ht="15">
      <c r="C34" s="1" t="s">
        <v>490</v>
      </c>
      <c r="D34" s="1">
        <v>2120300</v>
      </c>
      <c r="E34" s="1" t="s">
        <v>512</v>
      </c>
      <c r="H34" s="18"/>
      <c r="I34" s="18">
        <v>12862.384805310001</v>
      </c>
    </row>
    <row r="35" spans="3:10" ht="15">
      <c r="C35" s="1" t="s">
        <v>490</v>
      </c>
      <c r="D35" s="1">
        <v>2120400</v>
      </c>
      <c r="E35" s="1" t="s">
        <v>514</v>
      </c>
      <c r="H35" s="18"/>
      <c r="I35" s="18">
        <v>353</v>
      </c>
    </row>
    <row r="36" spans="3:10" ht="15">
      <c r="C36" s="1" t="s">
        <v>490</v>
      </c>
      <c r="D36" s="1">
        <v>2120500</v>
      </c>
      <c r="E36" s="1" t="s">
        <v>131</v>
      </c>
      <c r="H36" s="18"/>
      <c r="I36" s="18">
        <v>1411.9975449999999</v>
      </c>
    </row>
    <row r="37" spans="3:10" ht="15">
      <c r="C37" s="1" t="s">
        <v>490</v>
      </c>
      <c r="D37" s="1">
        <v>2120600</v>
      </c>
      <c r="E37" s="1" t="s">
        <v>513</v>
      </c>
      <c r="H37" s="18"/>
      <c r="I37" s="18">
        <f>6403.78+95.15</f>
        <v>6498.9299999999994</v>
      </c>
    </row>
    <row r="38" spans="3:10" ht="15">
      <c r="C38" s="1" t="s">
        <v>487</v>
      </c>
      <c r="D38" s="1">
        <v>1110201</v>
      </c>
      <c r="E38" s="1" t="s">
        <v>9</v>
      </c>
      <c r="J38" s="18">
        <f>+J22</f>
        <v>317377.37235030998</v>
      </c>
    </row>
    <row r="39" spans="3:10" ht="12.75" thickBot="1"/>
    <row r="40" spans="3:10" ht="15.75" thickBot="1">
      <c r="I40" s="19">
        <f>SUM(I32:I38)</f>
        <v>317377.37235030998</v>
      </c>
      <c r="J40" s="25">
        <f>SUM(J32:J38)</f>
        <v>317377.37235030998</v>
      </c>
    </row>
    <row r="43" spans="3:10" ht="15">
      <c r="C43" s="1" t="s">
        <v>480</v>
      </c>
      <c r="D43" s="1">
        <v>5140002</v>
      </c>
      <c r="E43" s="1" t="s">
        <v>64</v>
      </c>
      <c r="F43" s="22"/>
      <c r="I43" s="18">
        <v>510000</v>
      </c>
    </row>
    <row r="44" spans="3:10" ht="15">
      <c r="C44" s="1" t="s">
        <v>487</v>
      </c>
      <c r="D44" s="1">
        <v>1140103</v>
      </c>
      <c r="E44" s="1" t="s">
        <v>20</v>
      </c>
      <c r="F44" s="22"/>
      <c r="I44" s="18"/>
      <c r="J44" s="18">
        <v>10000</v>
      </c>
    </row>
    <row r="45" spans="3:10" ht="15">
      <c r="C45" s="1" t="s">
        <v>478</v>
      </c>
      <c r="D45" s="1">
        <v>2130201</v>
      </c>
      <c r="E45" s="1" t="s">
        <v>516</v>
      </c>
      <c r="J45" s="18">
        <v>500000</v>
      </c>
    </row>
    <row r="46" spans="3:10" ht="12.75" thickBot="1"/>
    <row r="47" spans="3:10" ht="15.75" thickBot="1">
      <c r="I47" s="19">
        <f>+I43</f>
        <v>510000</v>
      </c>
      <c r="J47" s="25">
        <f>+J45+J44</f>
        <v>510000</v>
      </c>
    </row>
    <row r="50" spans="3:10" ht="15">
      <c r="C50" s="1" t="s">
        <v>490</v>
      </c>
      <c r="D50" s="1">
        <v>2130201</v>
      </c>
      <c r="E50" s="1" t="s">
        <v>516</v>
      </c>
      <c r="I50" s="26">
        <f>+J45</f>
        <v>500000</v>
      </c>
      <c r="J50" s="27"/>
    </row>
    <row r="51" spans="3:10" ht="15.75" thickBot="1">
      <c r="C51" s="1" t="s">
        <v>487</v>
      </c>
      <c r="D51" s="1">
        <v>1110201</v>
      </c>
      <c r="E51" s="1" t="s">
        <v>9</v>
      </c>
      <c r="I51" s="27"/>
      <c r="J51" s="26">
        <f>+I50</f>
        <v>500000</v>
      </c>
    </row>
    <row r="52" spans="3:10" ht="15.75" thickBot="1">
      <c r="I52" s="19">
        <f>+I50</f>
        <v>500000</v>
      </c>
      <c r="J52" s="25">
        <f>+J51</f>
        <v>500000</v>
      </c>
    </row>
    <row r="56" spans="3:10" ht="15.75">
      <c r="C56" s="1" t="s">
        <v>490</v>
      </c>
      <c r="D56" s="1">
        <v>2130204</v>
      </c>
      <c r="E56" s="1" t="s">
        <v>133</v>
      </c>
      <c r="I56" s="7">
        <v>45000</v>
      </c>
      <c r="J56" s="7"/>
    </row>
    <row r="57" spans="3:10" ht="16.5" thickBot="1">
      <c r="C57" s="1" t="s">
        <v>487</v>
      </c>
      <c r="D57" s="1">
        <v>1110201</v>
      </c>
      <c r="E57" s="1" t="s">
        <v>9</v>
      </c>
      <c r="I57" s="7"/>
      <c r="J57" s="7">
        <v>45000</v>
      </c>
    </row>
    <row r="58" spans="3:10" ht="15.75" thickBot="1">
      <c r="I58" s="19">
        <f>+I56</f>
        <v>45000</v>
      </c>
      <c r="J58" s="25">
        <f>+J57</f>
        <v>45000</v>
      </c>
    </row>
    <row r="59" spans="3:10" ht="15">
      <c r="C59" s="1"/>
    </row>
    <row r="61" spans="3:10" ht="15.75">
      <c r="C61" s="28" t="s">
        <v>490</v>
      </c>
      <c r="D61" s="1">
        <v>2130101</v>
      </c>
      <c r="E61" s="1" t="s">
        <v>60</v>
      </c>
      <c r="I61" s="7">
        <f>+'ASIENTO A REALIZAR INFO DE SIST'!G12</f>
        <v>2282830.6999999997</v>
      </c>
      <c r="J61" s="7"/>
    </row>
    <row r="62" spans="3:10" ht="15.75">
      <c r="C62" s="28" t="s">
        <v>478</v>
      </c>
      <c r="D62" s="1">
        <v>2130102</v>
      </c>
      <c r="E62" s="1" t="s">
        <v>61</v>
      </c>
      <c r="I62" s="7"/>
      <c r="J62" s="7">
        <f>+'ASIENTO A REALIZAR INFO DE SIST'!F24</f>
        <v>1610481.29</v>
      </c>
    </row>
    <row r="63" spans="3:10" ht="16.5" thickBot="1">
      <c r="C63" s="28" t="s">
        <v>478</v>
      </c>
      <c r="D63" s="1">
        <v>2130103</v>
      </c>
      <c r="E63" s="1" t="s">
        <v>62</v>
      </c>
      <c r="I63" s="7"/>
      <c r="J63" s="7">
        <f>+I61-J62</f>
        <v>672349.40999999968</v>
      </c>
    </row>
    <row r="64" spans="3:10" ht="15.75" thickBot="1">
      <c r="I64" s="19">
        <f>+I61</f>
        <v>2282830.6999999997</v>
      </c>
      <c r="J64" s="25">
        <f>+J63+J62</f>
        <v>2282830.6999999997</v>
      </c>
    </row>
    <row r="67" spans="3:10" ht="15.75">
      <c r="C67" s="28" t="s">
        <v>521</v>
      </c>
      <c r="D67" s="1">
        <v>5120029</v>
      </c>
      <c r="E67" s="1" t="s">
        <v>520</v>
      </c>
      <c r="I67" s="7">
        <f>6500*3</f>
        <v>19500</v>
      </c>
      <c r="J67" s="7"/>
    </row>
    <row r="68" spans="3:10" ht="16.5" thickBot="1">
      <c r="C68" s="28" t="s">
        <v>487</v>
      </c>
      <c r="D68" s="1">
        <v>1110201</v>
      </c>
      <c r="E68" s="1" t="s">
        <v>9</v>
      </c>
      <c r="I68" s="7"/>
      <c r="J68" s="7">
        <f>+I67</f>
        <v>19500</v>
      </c>
    </row>
    <row r="69" spans="3:10" ht="16.5" thickBot="1">
      <c r="I69" s="13">
        <f>SUM(I67:I68)</f>
        <v>19500</v>
      </c>
      <c r="J69" s="13">
        <f>SUM(J67:J68)</f>
        <v>19500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 DE CUENTAS</vt:lpstr>
      <vt:lpstr>Libro de IVA Ventas Septiembre</vt:lpstr>
      <vt:lpstr>Libro de IVA Compras Septiembre</vt:lpstr>
      <vt:lpstr>ASIENTO A REALIZAR INFO DE SIST</vt:lpstr>
      <vt:lpstr>ASIENTO A REALIZAR INFO POR AFU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Stefanía Marcon</dc:creator>
  <cp:lastModifiedBy>Stefanía Marcon</cp:lastModifiedBy>
  <dcterms:created xsi:type="dcterms:W3CDTF">2020-10-13T15:58:44Z</dcterms:created>
  <dcterms:modified xsi:type="dcterms:W3CDTF">2020-10-14T00:52:42Z</dcterms:modified>
</cp:coreProperties>
</file>