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.Student\Y.Routes\1спринт\2часть\"/>
    </mc:Choice>
  </mc:AlternateContent>
  <xr:revisionPtr revIDLastSave="0" documentId="13_ncr:1_{0A87D17E-BC0A-44E1-934F-10C26D7FB4C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62" i="1" l="1"/>
  <c r="S62" i="1"/>
  <c r="R62" i="1"/>
  <c r="Q62" i="1"/>
  <c r="P62" i="1"/>
  <c r="O62" i="1"/>
  <c r="N62" i="1"/>
  <c r="K62" i="1"/>
  <c r="J62" i="1"/>
  <c r="I62" i="1"/>
  <c r="H62" i="1"/>
  <c r="G62" i="1"/>
  <c r="F62" i="1"/>
  <c r="E62" i="1"/>
  <c r="T61" i="1"/>
  <c r="S61" i="1"/>
  <c r="R61" i="1"/>
  <c r="Q61" i="1"/>
  <c r="P61" i="1"/>
  <c r="O61" i="1"/>
  <c r="N61" i="1"/>
  <c r="K61" i="1"/>
  <c r="J61" i="1"/>
  <c r="I61" i="1"/>
  <c r="H61" i="1"/>
  <c r="G61" i="1"/>
  <c r="F61" i="1"/>
  <c r="E61" i="1"/>
  <c r="T60" i="1"/>
  <c r="S60" i="1"/>
  <c r="R60" i="1"/>
  <c r="Q60" i="1"/>
  <c r="P60" i="1"/>
  <c r="O60" i="1"/>
  <c r="N60" i="1"/>
  <c r="K60" i="1"/>
  <c r="J60" i="1"/>
  <c r="I60" i="1"/>
  <c r="H60" i="1"/>
  <c r="G60" i="1"/>
  <c r="F60" i="1"/>
  <c r="E60" i="1"/>
  <c r="T59" i="1"/>
  <c r="S59" i="1"/>
  <c r="R59" i="1"/>
  <c r="Q59" i="1"/>
  <c r="P59" i="1"/>
  <c r="O59" i="1"/>
  <c r="N59" i="1"/>
  <c r="K59" i="1"/>
  <c r="J59" i="1"/>
  <c r="I59" i="1"/>
  <c r="H59" i="1"/>
  <c r="G59" i="1"/>
  <c r="F59" i="1"/>
  <c r="E59" i="1"/>
  <c r="T58" i="1"/>
  <c r="S58" i="1"/>
  <c r="R58" i="1"/>
  <c r="Q58" i="1"/>
  <c r="P58" i="1"/>
  <c r="O58" i="1"/>
  <c r="N58" i="1"/>
  <c r="K58" i="1"/>
  <c r="J58" i="1"/>
  <c r="I58" i="1"/>
  <c r="H58" i="1"/>
  <c r="G58" i="1"/>
  <c r="F58" i="1"/>
  <c r="E58" i="1"/>
  <c r="T57" i="1"/>
  <c r="S57" i="1"/>
  <c r="R57" i="1"/>
  <c r="Q57" i="1"/>
  <c r="P57" i="1"/>
  <c r="O57" i="1"/>
  <c r="N57" i="1"/>
  <c r="K57" i="1"/>
  <c r="J57" i="1"/>
  <c r="I57" i="1"/>
  <c r="H57" i="1"/>
  <c r="G57" i="1"/>
  <c r="F57" i="1"/>
  <c r="E57" i="1"/>
  <c r="T56" i="1"/>
  <c r="S56" i="1"/>
  <c r="R56" i="1"/>
  <c r="Q56" i="1"/>
  <c r="P56" i="1"/>
  <c r="O56" i="1"/>
  <c r="N56" i="1"/>
  <c r="K56" i="1"/>
  <c r="J56" i="1"/>
  <c r="I56" i="1"/>
  <c r="H56" i="1"/>
  <c r="G56" i="1"/>
  <c r="F56" i="1"/>
  <c r="E56" i="1"/>
  <c r="T50" i="1"/>
  <c r="S50" i="1"/>
  <c r="R50" i="1"/>
  <c r="Q50" i="1"/>
  <c r="P50" i="1"/>
  <c r="O50" i="1"/>
  <c r="N50" i="1"/>
  <c r="K50" i="1"/>
  <c r="J50" i="1"/>
  <c r="I50" i="1"/>
  <c r="H50" i="1"/>
  <c r="G50" i="1"/>
  <c r="F50" i="1"/>
  <c r="E50" i="1"/>
  <c r="T49" i="1"/>
  <c r="S49" i="1"/>
  <c r="R49" i="1"/>
  <c r="Q49" i="1"/>
  <c r="P49" i="1"/>
  <c r="O49" i="1"/>
  <c r="N49" i="1"/>
  <c r="K49" i="1"/>
  <c r="J49" i="1"/>
  <c r="I49" i="1"/>
  <c r="H49" i="1"/>
  <c r="G49" i="1"/>
  <c r="F49" i="1"/>
  <c r="E49" i="1"/>
  <c r="T48" i="1"/>
  <c r="S48" i="1"/>
  <c r="R48" i="1"/>
  <c r="Q48" i="1"/>
  <c r="P48" i="1"/>
  <c r="O48" i="1"/>
  <c r="N48" i="1"/>
  <c r="K48" i="1"/>
  <c r="J48" i="1"/>
  <c r="I48" i="1"/>
  <c r="H48" i="1"/>
  <c r="G48" i="1"/>
  <c r="F48" i="1"/>
  <c r="E48" i="1"/>
  <c r="T47" i="1"/>
  <c r="S47" i="1"/>
  <c r="R47" i="1"/>
  <c r="Q47" i="1"/>
  <c r="P47" i="1"/>
  <c r="O47" i="1"/>
  <c r="N47" i="1"/>
  <c r="K47" i="1"/>
  <c r="J47" i="1"/>
  <c r="I47" i="1"/>
  <c r="H47" i="1"/>
  <c r="G47" i="1"/>
  <c r="F47" i="1"/>
  <c r="E47" i="1"/>
  <c r="T46" i="1"/>
  <c r="S46" i="1"/>
  <c r="R46" i="1"/>
  <c r="Q46" i="1"/>
  <c r="P46" i="1"/>
  <c r="O46" i="1"/>
  <c r="N46" i="1"/>
  <c r="K46" i="1"/>
  <c r="J46" i="1"/>
  <c r="I46" i="1"/>
  <c r="H46" i="1"/>
  <c r="G46" i="1"/>
  <c r="F46" i="1"/>
  <c r="E46" i="1"/>
  <c r="T45" i="1"/>
  <c r="S45" i="1"/>
  <c r="R45" i="1"/>
  <c r="Q45" i="1"/>
  <c r="P45" i="1"/>
  <c r="O45" i="1"/>
  <c r="N45" i="1"/>
  <c r="K45" i="1"/>
  <c r="J45" i="1"/>
  <c r="I45" i="1"/>
  <c r="H45" i="1"/>
  <c r="G45" i="1"/>
  <c r="F45" i="1"/>
  <c r="E45" i="1"/>
  <c r="T44" i="1"/>
  <c r="S44" i="1"/>
  <c r="R44" i="1"/>
  <c r="Q44" i="1"/>
  <c r="P44" i="1"/>
  <c r="O44" i="1"/>
  <c r="N44" i="1"/>
  <c r="K44" i="1"/>
  <c r="J44" i="1"/>
  <c r="I44" i="1"/>
  <c r="H44" i="1"/>
  <c r="G44" i="1"/>
  <c r="F44" i="1"/>
  <c r="E44" i="1"/>
  <c r="T37" i="1"/>
  <c r="S37" i="1"/>
  <c r="R37" i="1"/>
  <c r="Q37" i="1"/>
  <c r="P37" i="1"/>
  <c r="O37" i="1"/>
  <c r="N37" i="1"/>
  <c r="K37" i="1"/>
  <c r="J37" i="1"/>
  <c r="I37" i="1"/>
  <c r="H37" i="1"/>
  <c r="G37" i="1"/>
  <c r="F37" i="1"/>
  <c r="E37" i="1"/>
  <c r="T36" i="1"/>
  <c r="S36" i="1"/>
  <c r="R36" i="1"/>
  <c r="Q36" i="1"/>
  <c r="P36" i="1"/>
  <c r="O36" i="1"/>
  <c r="N36" i="1"/>
  <c r="K36" i="1"/>
  <c r="J36" i="1"/>
  <c r="I36" i="1"/>
  <c r="H36" i="1"/>
  <c r="G36" i="1"/>
  <c r="F36" i="1"/>
  <c r="E36" i="1"/>
  <c r="T35" i="1"/>
  <c r="S35" i="1"/>
  <c r="R35" i="1"/>
  <c r="Q35" i="1"/>
  <c r="P35" i="1"/>
  <c r="O35" i="1"/>
  <c r="N35" i="1"/>
  <c r="K35" i="1"/>
  <c r="J35" i="1"/>
  <c r="I35" i="1"/>
  <c r="H35" i="1"/>
  <c r="G35" i="1"/>
  <c r="F35" i="1"/>
  <c r="E35" i="1"/>
  <c r="T34" i="1"/>
  <c r="S34" i="1"/>
  <c r="R34" i="1"/>
  <c r="Q34" i="1"/>
  <c r="P34" i="1"/>
  <c r="O34" i="1"/>
  <c r="N34" i="1"/>
  <c r="K34" i="1"/>
  <c r="J34" i="1"/>
  <c r="I34" i="1"/>
  <c r="H34" i="1"/>
  <c r="G34" i="1"/>
  <c r="F34" i="1"/>
  <c r="E34" i="1"/>
  <c r="T33" i="1"/>
  <c r="S33" i="1"/>
  <c r="R33" i="1"/>
  <c r="Q33" i="1"/>
  <c r="P33" i="1"/>
  <c r="O33" i="1"/>
  <c r="N33" i="1"/>
  <c r="K33" i="1"/>
  <c r="J33" i="1"/>
  <c r="I33" i="1"/>
  <c r="H33" i="1"/>
  <c r="G33" i="1"/>
  <c r="F33" i="1"/>
  <c r="E33" i="1"/>
  <c r="T32" i="1"/>
  <c r="S32" i="1"/>
  <c r="R32" i="1"/>
  <c r="Q32" i="1"/>
  <c r="P32" i="1"/>
  <c r="O32" i="1"/>
  <c r="N32" i="1"/>
  <c r="K32" i="1"/>
  <c r="J32" i="1"/>
  <c r="I32" i="1"/>
  <c r="H32" i="1"/>
  <c r="G32" i="1"/>
  <c r="F32" i="1"/>
  <c r="E32" i="1"/>
  <c r="T31" i="1"/>
  <c r="S31" i="1"/>
  <c r="R31" i="1"/>
  <c r="Q31" i="1"/>
  <c r="P31" i="1"/>
  <c r="O31" i="1"/>
  <c r="N31" i="1"/>
  <c r="K31" i="1"/>
  <c r="J31" i="1"/>
  <c r="I31" i="1"/>
  <c r="H31" i="1"/>
  <c r="G31" i="1"/>
  <c r="F31" i="1"/>
  <c r="E31" i="1"/>
  <c r="T24" i="1"/>
  <c r="S24" i="1"/>
  <c r="R24" i="1"/>
  <c r="Q24" i="1"/>
  <c r="P24" i="1"/>
  <c r="O24" i="1"/>
  <c r="N24" i="1"/>
  <c r="K24" i="1"/>
  <c r="J24" i="1"/>
  <c r="I24" i="1"/>
  <c r="H24" i="1"/>
  <c r="G24" i="1"/>
  <c r="F24" i="1"/>
  <c r="E24" i="1"/>
  <c r="T23" i="1"/>
  <c r="S23" i="1"/>
  <c r="R23" i="1"/>
  <c r="Q23" i="1"/>
  <c r="P23" i="1"/>
  <c r="O23" i="1"/>
  <c r="N23" i="1"/>
  <c r="K23" i="1"/>
  <c r="J23" i="1"/>
  <c r="I23" i="1"/>
  <c r="H23" i="1"/>
  <c r="G23" i="1"/>
  <c r="F23" i="1"/>
  <c r="E23" i="1"/>
  <c r="T22" i="1"/>
  <c r="S22" i="1"/>
  <c r="R22" i="1"/>
  <c r="Q22" i="1"/>
  <c r="P22" i="1"/>
  <c r="O22" i="1"/>
  <c r="N22" i="1"/>
  <c r="K22" i="1"/>
  <c r="J22" i="1"/>
  <c r="I22" i="1"/>
  <c r="H22" i="1"/>
  <c r="G22" i="1"/>
  <c r="F22" i="1"/>
  <c r="E22" i="1"/>
  <c r="T21" i="1"/>
  <c r="S21" i="1"/>
  <c r="R21" i="1"/>
  <c r="Q21" i="1"/>
  <c r="P21" i="1"/>
  <c r="O21" i="1"/>
  <c r="N21" i="1"/>
  <c r="K21" i="1"/>
  <c r="J21" i="1"/>
  <c r="I21" i="1"/>
  <c r="H21" i="1"/>
  <c r="G21" i="1"/>
  <c r="F21" i="1"/>
  <c r="E21" i="1"/>
  <c r="T20" i="1"/>
  <c r="S20" i="1"/>
  <c r="R20" i="1"/>
  <c r="Q20" i="1"/>
  <c r="P20" i="1"/>
  <c r="O20" i="1"/>
  <c r="N20" i="1"/>
  <c r="K20" i="1"/>
  <c r="J20" i="1"/>
  <c r="I20" i="1"/>
  <c r="H20" i="1"/>
  <c r="G20" i="1"/>
  <c r="F20" i="1"/>
  <c r="E20" i="1"/>
  <c r="T19" i="1"/>
  <c r="S19" i="1"/>
  <c r="R19" i="1"/>
  <c r="Q19" i="1"/>
  <c r="P19" i="1"/>
  <c r="O19" i="1"/>
  <c r="N19" i="1"/>
  <c r="K19" i="1"/>
  <c r="J19" i="1"/>
  <c r="I19" i="1"/>
  <c r="H19" i="1"/>
  <c r="G19" i="1"/>
  <c r="F19" i="1"/>
  <c r="E19" i="1"/>
  <c r="T18" i="1"/>
  <c r="S18" i="1"/>
  <c r="R18" i="1"/>
  <c r="Q18" i="1"/>
  <c r="P18" i="1"/>
  <c r="O18" i="1"/>
  <c r="N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<sst xmlns="http://schemas.openxmlformats.org/spreadsheetml/2006/main" count="152" uniqueCount="32">
  <si>
    <t>Расстояние между адресами, километры</t>
  </si>
  <si>
    <t>АДРЕС</t>
  </si>
  <si>
    <t>УСАЧЁВА, 3</t>
  </si>
  <si>
    <t>КОМСОМОЛЬСКИЙ ПРОСПЕКТ, 18</t>
  </si>
  <si>
    <t>ЗУБОВСКИЙ БУЛЬВАР, 37</t>
  </si>
  <si>
    <t>М. ПИРОГОВСКАЯ, 25</t>
  </si>
  <si>
    <t>ХАМОВНИЧЕСКИЙ ВАЛ, 34</t>
  </si>
  <si>
    <t>ФРУНЗЕНСКАЯ НАБЕРЕЖНАЯ, 46</t>
  </si>
  <si>
    <t>3-Я ФРУНЗЕНСКАЯ УЛИЦА, 12</t>
  </si>
  <si>
    <t>Стоимость поездки на такси, р\мин</t>
  </si>
  <si>
    <t>Усачёва, 3</t>
  </si>
  <si>
    <t>Скорость поездки:</t>
  </si>
  <si>
    <t>Комсомольский проспект, 18</t>
  </si>
  <si>
    <t>22.00-08.00</t>
  </si>
  <si>
    <t>Зубовский бульвар, 37</t>
  </si>
  <si>
    <t>08.01-12.00</t>
  </si>
  <si>
    <t>М. Пироговская, 25</t>
  </si>
  <si>
    <t>12.01-18.00</t>
  </si>
  <si>
    <t>Хамовнический Вал, 34</t>
  </si>
  <si>
    <t>18.01-22.00</t>
  </si>
  <si>
    <t>Фрунзенская набережная, 46</t>
  </si>
  <si>
    <t>3-я Фрунзенская улица, 12</t>
  </si>
  <si>
    <t>Формула для стоимости:</t>
  </si>
  <si>
    <r>
      <rPr>
        <sz val="24"/>
        <rFont val="Times New Roman"/>
        <family val="1"/>
        <charset val="1"/>
      </rPr>
      <t>P</t>
    </r>
    <r>
      <rPr>
        <vertAlign val="subscript"/>
        <sz val="24"/>
        <rFont val="Times New Roman"/>
        <family val="1"/>
        <charset val="1"/>
      </rPr>
      <t>поездки</t>
    </r>
    <r>
      <rPr>
        <sz val="24"/>
        <rFont val="Times New Roman"/>
        <family val="1"/>
        <charset val="1"/>
      </rPr>
      <t>=p</t>
    </r>
    <r>
      <rPr>
        <vertAlign val="subscript"/>
        <sz val="24"/>
        <rFont val="Times New Roman"/>
        <family val="1"/>
        <charset val="1"/>
      </rPr>
      <t>такси</t>
    </r>
    <r>
      <rPr>
        <sz val="24"/>
        <rFont val="Times New Roman"/>
        <family val="1"/>
        <charset val="1"/>
      </rPr>
      <t>*S*60/V</t>
    </r>
    <r>
      <rPr>
        <vertAlign val="subscript"/>
        <sz val="24"/>
        <rFont val="Times New Roman"/>
        <family val="1"/>
        <charset val="1"/>
      </rPr>
      <t>такси</t>
    </r>
  </si>
  <si>
    <t>Стоимость поездки на такси между адресами в период с 22.00-8.00, рубли</t>
  </si>
  <si>
    <t>Время поездки на такси между адресами в период с 22.01-8.00, минуты</t>
  </si>
  <si>
    <t>Стоимость поездки на такси между адресами в период с 8.01-12.00, рубли</t>
  </si>
  <si>
    <t>Время поездки на такси между адресами в период с 08.01-12.00, минуты</t>
  </si>
  <si>
    <t>Стоимость поездки на такси между адресами в период с 12.01-18.00, рубли</t>
  </si>
  <si>
    <t>Время поездки на такси между адресами в период с 12.01-18.00, минуты</t>
  </si>
  <si>
    <t>Стоимость поездки на такси между адресами в период с 18.00-22.00, рубли</t>
  </si>
  <si>
    <t>Время поездки на такси между адресами в период с 18.01-22.00, 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</si>
</sst>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[$$-409]#,##0.00;[Red]\-[$$-409]#,##0.00"/>
    <numFmt numFmtId="166" formatCode="#,##0&quot;р.&quot;;\-#,##0&quot;р.&quot;"/>
    <numFmt numFmtId="167" formatCode="[$-409]0"/>
  </numFmts>
  <fonts count="13" x14ac:knownFonts="1">
    <font>
      <sz val="10"/>
      <name val="Arial"/>
      <family val="2"/>
      <charset val="204"/>
    </font>
    <font>
      <sz val="10"/>
      <color rgb="FFC0C0C0"/>
      <name val="Arial"/>
      <family val="2"/>
      <charset val="204"/>
    </font>
    <font>
      <b/>
      <sz val="18"/>
      <color rgb="FFE6E6FF"/>
      <name val="Arial"/>
      <family val="2"/>
      <charset val="204"/>
    </font>
    <font>
      <b/>
      <sz val="10"/>
      <color rgb="FF00008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sz val="24"/>
      <name val="Times New Roman"/>
      <family val="1"/>
      <charset val="1"/>
    </font>
    <font>
      <vertAlign val="subscript"/>
      <sz val="24"/>
      <name val="Times New Roman"/>
      <family val="1"/>
      <charset val="1"/>
    </font>
    <font>
      <sz val="2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729FCF"/>
        <bgColor rgb="FF969696"/>
      </patternFill>
    </fill>
    <fill>
      <patternFill patternType="solid">
        <fgColor rgb="FFBBE33D"/>
        <bgColor rgb="FFFFCC00"/>
      </patternFill>
    </fill>
    <fill>
      <patternFill patternType="solid">
        <fgColor rgb="FF5EB91E"/>
        <bgColor rgb="FF808000"/>
      </patternFill>
    </fill>
    <fill>
      <patternFill patternType="solid">
        <fgColor rgb="FFFF6D6D"/>
        <bgColor rgb="FFFF6600"/>
      </patternFill>
    </fill>
  </fills>
  <borders count="18">
    <border>
      <left/>
      <right/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 style="hair">
        <color rgb="FF000080"/>
      </top>
      <bottom/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64" fontId="0" fillId="0" borderId="0">
      <alignment vertical="center"/>
    </xf>
    <xf numFmtId="164" fontId="1" fillId="2" borderId="0" applyBorder="0" applyProtection="0">
      <alignment vertical="center"/>
    </xf>
    <xf numFmtId="164" fontId="12" fillId="3" borderId="0" applyBorder="0" applyProtection="0">
      <alignment horizontal="right" vertical="center" wrapText="1"/>
    </xf>
    <xf numFmtId="164" fontId="12" fillId="3" borderId="1" applyProtection="0">
      <alignment horizontal="right" vertical="center" wrapText="1"/>
    </xf>
    <xf numFmtId="164" fontId="12" fillId="3" borderId="2" applyProtection="0">
      <alignment horizontal="right" vertical="center" wrapText="1"/>
    </xf>
    <xf numFmtId="164" fontId="12" fillId="3" borderId="3" applyProtection="0">
      <alignment horizontal="right" vertical="center" wrapText="1"/>
    </xf>
    <xf numFmtId="164" fontId="12" fillId="3" borderId="4" applyProtection="0">
      <alignment horizontal="right" vertical="center" wrapText="1"/>
    </xf>
    <xf numFmtId="164" fontId="12" fillId="3" borderId="5" applyProtection="0">
      <alignment horizontal="right" vertical="center" wrapText="1"/>
    </xf>
    <xf numFmtId="164" fontId="12" fillId="3" borderId="6" applyProtection="0">
      <alignment horizontal="right" vertical="center" wrapText="1"/>
    </xf>
    <xf numFmtId="164" fontId="12" fillId="3" borderId="7" applyProtection="0">
      <alignment horizontal="right" vertical="center" wrapText="1"/>
    </xf>
    <xf numFmtId="164" fontId="12" fillId="3" borderId="8" applyProtection="0">
      <alignment horizontal="right" vertical="center" wrapText="1"/>
    </xf>
    <xf numFmtId="164" fontId="12" fillId="3" borderId="9" applyProtection="0">
      <alignment horizontal="center" wrapText="1"/>
    </xf>
    <xf numFmtId="165" fontId="12" fillId="0" borderId="10">
      <alignment vertical="center"/>
      <protection locked="0"/>
    </xf>
    <xf numFmtId="164" fontId="2" fillId="2" borderId="9" applyProtection="0">
      <alignment horizontal="center" vertical="center"/>
    </xf>
    <xf numFmtId="164" fontId="3" fillId="3" borderId="9" applyProtection="0">
      <alignment horizontal="center" vertical="center"/>
    </xf>
    <xf numFmtId="165" fontId="12" fillId="4" borderId="10" applyProtection="0">
      <alignment vertical="center"/>
    </xf>
    <xf numFmtId="166" fontId="4" fillId="4" borderId="10" applyProtection="0">
      <alignment vertical="center"/>
    </xf>
  </cellStyleXfs>
  <cellXfs count="40">
    <xf numFmtId="164" fontId="0" fillId="0" borderId="0" xfId="0">
      <alignment vertical="center"/>
    </xf>
    <xf numFmtId="164" fontId="5" fillId="0" borderId="0" xfId="0" applyFont="1">
      <alignment vertical="center"/>
    </xf>
    <xf numFmtId="164" fontId="5" fillId="0" borderId="0" xfId="0" applyFont="1" applyAlignment="1">
      <alignment wrapText="1"/>
    </xf>
    <xf numFmtId="164" fontId="6" fillId="0" borderId="0" xfId="0" applyFont="1" applyAlignment="1">
      <alignment wrapText="1"/>
    </xf>
    <xf numFmtId="164" fontId="6" fillId="0" borderId="0" xfId="0" applyFont="1">
      <alignment vertical="center"/>
    </xf>
    <xf numFmtId="164" fontId="7" fillId="0" borderId="11" xfId="0" applyFont="1" applyBorder="1" applyAlignment="1">
      <alignment wrapText="1"/>
    </xf>
    <xf numFmtId="164" fontId="7" fillId="0" borderId="12" xfId="0" applyFont="1" applyBorder="1">
      <alignment vertical="center"/>
    </xf>
    <xf numFmtId="164" fontId="7" fillId="0" borderId="13" xfId="0" applyFont="1" applyBorder="1">
      <alignment vertical="center"/>
    </xf>
    <xf numFmtId="164" fontId="7" fillId="0" borderId="14" xfId="0" applyFont="1" applyBorder="1">
      <alignment vertical="center"/>
    </xf>
    <xf numFmtId="164" fontId="5" fillId="0" borderId="14" xfId="0" applyFont="1" applyBorder="1">
      <alignment vertical="center"/>
    </xf>
    <xf numFmtId="164" fontId="8" fillId="0" borderId="15" xfId="0" applyFont="1" applyBorder="1" applyAlignment="1">
      <alignment horizontal="center" vertical="center"/>
    </xf>
    <xf numFmtId="164" fontId="5" fillId="0" borderId="16" xfId="0" applyFont="1" applyBorder="1">
      <alignment vertical="center"/>
    </xf>
    <xf numFmtId="164" fontId="10" fillId="0" borderId="0" xfId="0" applyFont="1">
      <alignment vertical="center"/>
    </xf>
    <xf numFmtId="164" fontId="10" fillId="0" borderId="0" xfId="0" applyFont="1" applyAlignment="1">
      <alignment wrapText="1"/>
    </xf>
    <xf numFmtId="164" fontId="11" fillId="0" borderId="17" xfId="0" applyFont="1" applyBorder="1" applyAlignment="1">
      <alignment wrapText="1"/>
    </xf>
    <xf numFmtId="164" fontId="11" fillId="0" borderId="17" xfId="0" applyFont="1" applyBorder="1" applyAlignment="1">
      <alignment horizontal="center" wrapText="1"/>
    </xf>
    <xf numFmtId="164" fontId="11" fillId="0" borderId="0" xfId="0" applyFont="1">
      <alignment vertical="center"/>
    </xf>
    <xf numFmtId="164" fontId="11" fillId="5" borderId="17" xfId="0" applyFont="1" applyFill="1" applyBorder="1" applyAlignment="1">
      <alignment wrapText="1"/>
    </xf>
    <xf numFmtId="167" fontId="11" fillId="5" borderId="17" xfId="0" applyNumberFormat="1" applyFont="1" applyFill="1" applyBorder="1">
      <alignment vertical="center"/>
    </xf>
    <xf numFmtId="164" fontId="11" fillId="6" borderId="17" xfId="0" applyFont="1" applyFill="1" applyBorder="1" applyAlignment="1">
      <alignment wrapText="1"/>
    </xf>
    <xf numFmtId="167" fontId="11" fillId="6" borderId="17" xfId="0" applyNumberFormat="1" applyFont="1" applyFill="1" applyBorder="1">
      <alignment vertical="center"/>
    </xf>
    <xf numFmtId="164" fontId="11" fillId="7" borderId="17" xfId="0" applyFont="1" applyFill="1" applyBorder="1" applyAlignment="1">
      <alignment wrapText="1"/>
    </xf>
    <xf numFmtId="167" fontId="11" fillId="7" borderId="17" xfId="0" applyNumberFormat="1" applyFont="1" applyFill="1" applyBorder="1">
      <alignment vertical="center"/>
    </xf>
    <xf numFmtId="164" fontId="11" fillId="8" borderId="17" xfId="0" applyFont="1" applyFill="1" applyBorder="1" applyAlignment="1">
      <alignment wrapText="1"/>
    </xf>
    <xf numFmtId="167" fontId="11" fillId="8" borderId="17" xfId="0" applyNumberFormat="1" applyFont="1" applyFill="1" applyBorder="1">
      <alignment vertical="center"/>
    </xf>
    <xf numFmtId="164" fontId="11" fillId="9" borderId="17" xfId="0" applyFont="1" applyFill="1" applyBorder="1" applyAlignment="1">
      <alignment wrapText="1"/>
    </xf>
    <xf numFmtId="167" fontId="11" fillId="9" borderId="17" xfId="0" applyNumberFormat="1" applyFont="1" applyFill="1" applyBorder="1">
      <alignment vertical="center"/>
    </xf>
    <xf numFmtId="164" fontId="11" fillId="10" borderId="17" xfId="0" applyFont="1" applyFill="1" applyBorder="1" applyAlignment="1">
      <alignment wrapText="1"/>
    </xf>
    <xf numFmtId="167" fontId="11" fillId="10" borderId="17" xfId="0" applyNumberFormat="1" applyFont="1" applyFill="1" applyBorder="1">
      <alignment vertical="center"/>
    </xf>
    <xf numFmtId="164" fontId="11" fillId="0" borderId="0" xfId="0" applyFont="1" applyAlignment="1">
      <alignment wrapText="1"/>
    </xf>
    <xf numFmtId="164" fontId="11" fillId="0" borderId="0" xfId="0" applyFont="1" applyBorder="1" applyAlignment="1">
      <alignment wrapText="1"/>
    </xf>
    <xf numFmtId="164" fontId="11" fillId="0" borderId="0" xfId="0" applyFont="1" applyBorder="1" applyAlignment="1">
      <alignment horizontal="center" wrapText="1"/>
    </xf>
    <xf numFmtId="167" fontId="11" fillId="5" borderId="17" xfId="0" applyNumberFormat="1" applyFont="1" applyFill="1" applyBorder="1" applyAlignment="1">
      <alignment horizontal="center" vertical="center"/>
    </xf>
    <xf numFmtId="167" fontId="11" fillId="6" borderId="17" xfId="0" applyNumberFormat="1" applyFont="1" applyFill="1" applyBorder="1" applyAlignment="1">
      <alignment horizontal="center" vertical="center"/>
    </xf>
    <xf numFmtId="167" fontId="11" fillId="7" borderId="17" xfId="0" applyNumberFormat="1" applyFont="1" applyFill="1" applyBorder="1" applyAlignment="1">
      <alignment horizontal="center" vertical="center"/>
    </xf>
    <xf numFmtId="167" fontId="11" fillId="8" borderId="17" xfId="0" applyNumberFormat="1" applyFont="1" applyFill="1" applyBorder="1" applyAlignment="1">
      <alignment horizontal="center" vertical="center"/>
    </xf>
    <xf numFmtId="167" fontId="11" fillId="9" borderId="17" xfId="0" applyNumberFormat="1" applyFont="1" applyFill="1" applyBorder="1" applyAlignment="1">
      <alignment horizontal="center" vertical="center"/>
    </xf>
    <xf numFmtId="167" fontId="11" fillId="10" borderId="17" xfId="0" applyNumberFormat="1" applyFont="1" applyFill="1" applyBorder="1" applyAlignment="1">
      <alignment horizontal="center" vertical="center"/>
    </xf>
    <xf numFmtId="164" fontId="10" fillId="0" borderId="0" xfId="0" applyFont="1" applyBorder="1" applyAlignment="1">
      <alignment horizontal="center" wrapText="1"/>
    </xf>
    <xf numFmtId="164" fontId="6" fillId="0" borderId="0" xfId="0" applyFont="1" applyBorder="1" applyAlignment="1">
      <alignment horizontal="center"/>
    </xf>
  </cellXfs>
  <cellStyles count="17">
    <cellStyle name="Background" xfId="1" xr:uid="{00000000-0005-0000-0000-000006000000}"/>
    <cellStyle name="Card" xfId="2" xr:uid="{00000000-0005-0000-0000-000007000000}"/>
    <cellStyle name="Card B" xfId="3" xr:uid="{00000000-0005-0000-0000-000008000000}"/>
    <cellStyle name="Card BL" xfId="4" xr:uid="{00000000-0005-0000-0000-000009000000}"/>
    <cellStyle name="Card BR" xfId="5" xr:uid="{00000000-0005-0000-0000-00000A000000}"/>
    <cellStyle name="Card L" xfId="6" xr:uid="{00000000-0005-0000-0000-00000B000000}"/>
    <cellStyle name="Card R" xfId="7" xr:uid="{00000000-0005-0000-0000-00000C000000}"/>
    <cellStyle name="Card T" xfId="8" xr:uid="{00000000-0005-0000-0000-00000D000000}"/>
    <cellStyle name="Card TL" xfId="9" xr:uid="{00000000-0005-0000-0000-00000E000000}"/>
    <cellStyle name="Card TR" xfId="10" xr:uid="{00000000-0005-0000-0000-00000F000000}"/>
    <cellStyle name="Column Header" xfId="11" xr:uid="{00000000-0005-0000-0000-000010000000}"/>
    <cellStyle name="Input" xfId="12" xr:uid="{00000000-0005-0000-0000-000011000000}"/>
    <cellStyle name="Заголовок" xfId="13" xr:uid="{00000000-0005-0000-0000-000012000000}"/>
    <cellStyle name="Заголовок1" xfId="14" xr:uid="{00000000-0005-0000-0000-000013000000}"/>
    <cellStyle name="Обычный" xfId="0" builtinId="0"/>
    <cellStyle name="Результат" xfId="15" xr:uid="{00000000-0005-0000-0000-000014000000}"/>
    <cellStyle name="Результат2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6E6E6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L139"/>
  <sheetViews>
    <sheetView tabSelected="1" topLeftCell="D53" zoomScale="40" zoomScaleNormal="40" workbookViewId="0">
      <selection activeCell="G61" sqref="G61"/>
    </sheetView>
  </sheetViews>
  <sheetFormatPr defaultColWidth="17.6640625" defaultRowHeight="18" x14ac:dyDescent="0.35"/>
  <cols>
    <col min="1" max="1" width="46.44140625" style="1" customWidth="1"/>
    <col min="2" max="2" width="20.44140625" style="1" customWidth="1"/>
    <col min="3" max="3" width="17.5546875" style="1"/>
    <col min="4" max="4" width="34.6640625" style="2" customWidth="1"/>
    <col min="5" max="5" width="24.33203125" style="1" customWidth="1"/>
    <col min="6" max="6" width="35.44140625" style="1" customWidth="1"/>
    <col min="7" max="7" width="23.5546875" style="1" customWidth="1"/>
    <col min="8" max="8" width="31.44140625" style="1" customWidth="1"/>
    <col min="9" max="9" width="37.33203125" style="1" customWidth="1"/>
    <col min="10" max="10" width="32.109375" style="1" customWidth="1"/>
    <col min="11" max="11" width="36.6640625" style="1" customWidth="1"/>
    <col min="12" max="12" width="17.5546875" style="1"/>
    <col min="13" max="14" width="29.33203125" style="1" customWidth="1"/>
    <col min="15" max="15" width="36.6640625" style="1" customWidth="1"/>
    <col min="16" max="16" width="26" style="1" customWidth="1"/>
    <col min="17" max="17" width="35.6640625" style="1" customWidth="1"/>
    <col min="18" max="18" width="35.44140625" style="1" customWidth="1"/>
    <col min="19" max="19" width="31.44140625" style="1" customWidth="1"/>
    <col min="20" max="20" width="36" style="1" customWidth="1"/>
    <col min="21" max="64" width="17.5546875" style="1"/>
  </cols>
  <sheetData>
    <row r="4" spans="1:17" ht="20.399999999999999" customHeight="1" x14ac:dyDescent="0.4">
      <c r="D4" s="3"/>
      <c r="E4" s="4"/>
      <c r="F4" s="39" t="s">
        <v>0</v>
      </c>
      <c r="G4" s="39"/>
      <c r="H4" s="39"/>
      <c r="I4" s="4"/>
      <c r="J4" s="4"/>
      <c r="K4" s="4"/>
    </row>
    <row r="5" spans="1:17" ht="22.8" x14ac:dyDescent="0.4">
      <c r="D5" s="3"/>
      <c r="E5" s="4"/>
      <c r="F5" s="4"/>
      <c r="G5" s="4"/>
      <c r="H5" s="4"/>
      <c r="I5" s="4"/>
      <c r="J5" s="4"/>
      <c r="K5" s="4"/>
    </row>
    <row r="6" spans="1:17" ht="68.400000000000006" x14ac:dyDescent="0.4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2"/>
    </row>
    <row r="7" spans="1:17" ht="61.2" x14ac:dyDescent="0.55000000000000004">
      <c r="A7" s="5" t="s">
        <v>9</v>
      </c>
      <c r="B7" s="6">
        <v>11</v>
      </c>
      <c r="D7" s="3" t="s">
        <v>10</v>
      </c>
      <c r="E7" s="4">
        <v>0</v>
      </c>
      <c r="F7" s="4">
        <v>1.4</v>
      </c>
      <c r="G7" s="4">
        <v>1.5</v>
      </c>
      <c r="H7" s="4">
        <v>0.89</v>
      </c>
      <c r="I7" s="4">
        <v>2.6</v>
      </c>
      <c r="J7" s="4">
        <v>2.6</v>
      </c>
      <c r="K7" s="4">
        <v>2.6</v>
      </c>
    </row>
    <row r="8" spans="1:17" ht="45.6" x14ac:dyDescent="0.4">
      <c r="A8" s="7" t="s">
        <v>11</v>
      </c>
      <c r="B8" s="8"/>
      <c r="D8" s="3" t="s">
        <v>12</v>
      </c>
      <c r="E8" s="4">
        <v>1.4</v>
      </c>
      <c r="F8" s="4">
        <v>0</v>
      </c>
      <c r="G8" s="4">
        <v>2.9</v>
      </c>
      <c r="H8" s="4">
        <v>2.2999999999999998</v>
      </c>
      <c r="I8" s="4">
        <v>2.2999999999999998</v>
      </c>
      <c r="J8" s="4">
        <v>2.2999999999999998</v>
      </c>
      <c r="K8" s="4">
        <v>2.2999999999999998</v>
      </c>
    </row>
    <row r="9" spans="1:17" ht="45.6" x14ac:dyDescent="0.4">
      <c r="A9" s="7" t="s">
        <v>13</v>
      </c>
      <c r="B9" s="8">
        <v>50</v>
      </c>
      <c r="D9" s="3" t="s">
        <v>14</v>
      </c>
      <c r="E9" s="4">
        <v>1.4</v>
      </c>
      <c r="F9" s="4">
        <v>1.5</v>
      </c>
      <c r="G9" s="4">
        <v>0</v>
      </c>
      <c r="H9" s="4">
        <v>1.9</v>
      </c>
      <c r="I9" s="4">
        <v>3.8</v>
      </c>
      <c r="J9" s="4">
        <v>3</v>
      </c>
      <c r="K9" s="4">
        <v>3.3</v>
      </c>
    </row>
    <row r="10" spans="1:17" ht="30.6" x14ac:dyDescent="0.4">
      <c r="A10" s="7" t="s">
        <v>15</v>
      </c>
      <c r="B10" s="8">
        <v>35</v>
      </c>
      <c r="D10" s="3" t="s">
        <v>16</v>
      </c>
      <c r="E10" s="4">
        <v>1.5</v>
      </c>
      <c r="F10" s="4">
        <v>3</v>
      </c>
      <c r="G10" s="4">
        <v>2.4</v>
      </c>
      <c r="H10" s="4">
        <v>0</v>
      </c>
      <c r="I10" s="4">
        <v>1.2</v>
      </c>
      <c r="J10" s="4">
        <v>3.4</v>
      </c>
      <c r="K10" s="4">
        <v>2.2999999999999998</v>
      </c>
    </row>
    <row r="11" spans="1:17" ht="45.6" x14ac:dyDescent="0.4">
      <c r="A11" s="7" t="s">
        <v>17</v>
      </c>
      <c r="B11" s="8">
        <v>42</v>
      </c>
      <c r="D11" s="3" t="s">
        <v>18</v>
      </c>
      <c r="E11" s="4">
        <v>1.5</v>
      </c>
      <c r="F11" s="4">
        <v>3.7</v>
      </c>
      <c r="G11" s="4">
        <v>3.7</v>
      </c>
      <c r="H11" s="4">
        <v>1.2</v>
      </c>
      <c r="I11" s="4">
        <v>0</v>
      </c>
      <c r="J11" s="4">
        <v>1.7</v>
      </c>
      <c r="K11" s="4">
        <v>1.7</v>
      </c>
    </row>
    <row r="12" spans="1:17" ht="45.6" x14ac:dyDescent="0.4">
      <c r="A12" s="7" t="s">
        <v>19</v>
      </c>
      <c r="B12" s="8">
        <v>30</v>
      </c>
      <c r="D12" s="3" t="s">
        <v>20</v>
      </c>
      <c r="E12" s="4">
        <v>3.2</v>
      </c>
      <c r="F12" s="4">
        <v>3.9</v>
      </c>
      <c r="G12" s="4">
        <v>4.7</v>
      </c>
      <c r="H12" s="4">
        <v>2.7</v>
      </c>
      <c r="I12" s="4">
        <v>1.7</v>
      </c>
      <c r="J12" s="4">
        <v>0</v>
      </c>
      <c r="K12" s="4">
        <v>2.2000000000000002</v>
      </c>
    </row>
    <row r="13" spans="1:17" ht="45.6" x14ac:dyDescent="0.4">
      <c r="A13" s="7"/>
      <c r="B13" s="9"/>
      <c r="D13" s="3" t="s">
        <v>21</v>
      </c>
      <c r="E13" s="4">
        <v>1.4</v>
      </c>
      <c r="F13" s="4">
        <v>2.4</v>
      </c>
      <c r="G13" s="4">
        <v>3.5</v>
      </c>
      <c r="H13" s="4">
        <v>2.2999999999999998</v>
      </c>
      <c r="I13" s="4">
        <v>1.4</v>
      </c>
      <c r="J13" s="4">
        <v>1.3</v>
      </c>
      <c r="K13" s="4">
        <v>0</v>
      </c>
    </row>
    <row r="14" spans="1:17" ht="30.6" x14ac:dyDescent="0.35">
      <c r="A14" s="7" t="s">
        <v>22</v>
      </c>
      <c r="B14" s="9"/>
    </row>
    <row r="15" spans="1:17" ht="40.65" customHeight="1" x14ac:dyDescent="0.35">
      <c r="A15" s="10" t="s">
        <v>23</v>
      </c>
      <c r="B15" s="11"/>
    </row>
    <row r="16" spans="1:17" ht="73.2" customHeight="1" x14ac:dyDescent="0.6">
      <c r="F16" s="38" t="s">
        <v>24</v>
      </c>
      <c r="G16" s="38"/>
      <c r="H16" s="38"/>
      <c r="I16" s="12"/>
      <c r="J16" s="12"/>
      <c r="K16" s="12"/>
      <c r="L16" s="12"/>
      <c r="M16" s="13"/>
      <c r="N16" s="12"/>
      <c r="O16" s="38" t="s">
        <v>25</v>
      </c>
      <c r="P16" s="38"/>
      <c r="Q16" s="38"/>
    </row>
    <row r="17" spans="4:20" ht="75.599999999999994" x14ac:dyDescent="0.45">
      <c r="D17" s="14" t="s">
        <v>1</v>
      </c>
      <c r="E17" s="15" t="s">
        <v>2</v>
      </c>
      <c r="F17" s="15" t="s">
        <v>3</v>
      </c>
      <c r="G17" s="15" t="s">
        <v>4</v>
      </c>
      <c r="H17" s="15" t="s">
        <v>5</v>
      </c>
      <c r="I17" s="15" t="s">
        <v>6</v>
      </c>
      <c r="J17" s="15" t="s">
        <v>7</v>
      </c>
      <c r="K17" s="15" t="s">
        <v>8</v>
      </c>
      <c r="L17" s="16"/>
      <c r="M17" s="14" t="s">
        <v>1</v>
      </c>
      <c r="N17" s="15" t="s">
        <v>2</v>
      </c>
      <c r="O17" s="15" t="s">
        <v>3</v>
      </c>
      <c r="P17" s="15" t="s">
        <v>4</v>
      </c>
      <c r="Q17" s="15" t="s">
        <v>5</v>
      </c>
      <c r="R17" s="15" t="s">
        <v>6</v>
      </c>
      <c r="S17" s="15" t="s">
        <v>7</v>
      </c>
      <c r="T17" s="15" t="s">
        <v>8</v>
      </c>
    </row>
    <row r="18" spans="4:20" ht="25.2" x14ac:dyDescent="0.45">
      <c r="D18" s="17" t="s">
        <v>10</v>
      </c>
      <c r="E18" s="18">
        <f t="shared" ref="E18:K19" si="0">11*E7*60/50</f>
        <v>0</v>
      </c>
      <c r="F18" s="18">
        <f t="shared" si="0"/>
        <v>18.479999999999997</v>
      </c>
      <c r="G18" s="18">
        <f t="shared" si="0"/>
        <v>19.8</v>
      </c>
      <c r="H18" s="18">
        <f t="shared" si="0"/>
        <v>11.748000000000001</v>
      </c>
      <c r="I18" s="18">
        <f t="shared" si="0"/>
        <v>34.32</v>
      </c>
      <c r="J18" s="18">
        <f t="shared" si="0"/>
        <v>34.32</v>
      </c>
      <c r="K18" s="18">
        <f t="shared" si="0"/>
        <v>34.32</v>
      </c>
      <c r="L18" s="16"/>
      <c r="M18" s="17" t="s">
        <v>10</v>
      </c>
      <c r="N18" s="18">
        <f t="shared" ref="N18:T24" si="1">E7*60/50</f>
        <v>0</v>
      </c>
      <c r="O18" s="18">
        <f t="shared" si="1"/>
        <v>1.68</v>
      </c>
      <c r="P18" s="18">
        <f t="shared" si="1"/>
        <v>1.8</v>
      </c>
      <c r="Q18" s="18">
        <f t="shared" si="1"/>
        <v>1.0680000000000001</v>
      </c>
      <c r="R18" s="18">
        <f t="shared" si="1"/>
        <v>3.12</v>
      </c>
      <c r="S18" s="18">
        <f t="shared" si="1"/>
        <v>3.12</v>
      </c>
      <c r="T18" s="18">
        <f t="shared" si="1"/>
        <v>3.12</v>
      </c>
    </row>
    <row r="19" spans="4:20" ht="50.4" x14ac:dyDescent="0.45">
      <c r="D19" s="19" t="s">
        <v>12</v>
      </c>
      <c r="E19" s="20">
        <f t="shared" si="0"/>
        <v>18.479999999999997</v>
      </c>
      <c r="F19" s="20">
        <f t="shared" si="0"/>
        <v>0</v>
      </c>
      <c r="G19" s="20">
        <f t="shared" si="0"/>
        <v>38.28</v>
      </c>
      <c r="H19" s="20">
        <f t="shared" si="0"/>
        <v>30.359999999999996</v>
      </c>
      <c r="I19" s="20">
        <f t="shared" si="0"/>
        <v>30.359999999999996</v>
      </c>
      <c r="J19" s="20">
        <f t="shared" si="0"/>
        <v>30.359999999999996</v>
      </c>
      <c r="K19" s="20">
        <f t="shared" si="0"/>
        <v>30.359999999999996</v>
      </c>
      <c r="L19" s="16"/>
      <c r="M19" s="19" t="s">
        <v>12</v>
      </c>
      <c r="N19" s="20">
        <f t="shared" si="1"/>
        <v>1.68</v>
      </c>
      <c r="O19" s="20">
        <f t="shared" si="1"/>
        <v>0</v>
      </c>
      <c r="P19" s="20">
        <f t="shared" si="1"/>
        <v>3.48</v>
      </c>
      <c r="Q19" s="20">
        <f t="shared" si="1"/>
        <v>2.76</v>
      </c>
      <c r="R19" s="20">
        <f t="shared" si="1"/>
        <v>2.76</v>
      </c>
      <c r="S19" s="20">
        <f t="shared" si="1"/>
        <v>2.76</v>
      </c>
      <c r="T19" s="20">
        <f t="shared" si="1"/>
        <v>2.76</v>
      </c>
    </row>
    <row r="20" spans="4:20" ht="50.4" x14ac:dyDescent="0.45">
      <c r="D20" s="21" t="s">
        <v>14</v>
      </c>
      <c r="E20" s="22">
        <f t="shared" ref="E20:J24" si="2">11*E9*60/50</f>
        <v>18.479999999999997</v>
      </c>
      <c r="F20" s="22">
        <f t="shared" si="2"/>
        <v>19.8</v>
      </c>
      <c r="G20" s="22">
        <f t="shared" si="2"/>
        <v>0</v>
      </c>
      <c r="H20" s="22">
        <f t="shared" si="2"/>
        <v>25.08</v>
      </c>
      <c r="I20" s="22">
        <f t="shared" si="2"/>
        <v>50.16</v>
      </c>
      <c r="J20" s="22">
        <f t="shared" si="2"/>
        <v>39.6</v>
      </c>
      <c r="K20" s="22">
        <f>11*K8*60/50</f>
        <v>30.359999999999996</v>
      </c>
      <c r="L20" s="16"/>
      <c r="M20" s="21" t="s">
        <v>14</v>
      </c>
      <c r="N20" s="22">
        <f t="shared" si="1"/>
        <v>1.68</v>
      </c>
      <c r="O20" s="22">
        <f t="shared" si="1"/>
        <v>1.8</v>
      </c>
      <c r="P20" s="22">
        <f t="shared" si="1"/>
        <v>0</v>
      </c>
      <c r="Q20" s="22">
        <f t="shared" si="1"/>
        <v>2.2799999999999998</v>
      </c>
      <c r="R20" s="22">
        <f t="shared" si="1"/>
        <v>4.5599999999999996</v>
      </c>
      <c r="S20" s="22">
        <f t="shared" si="1"/>
        <v>3.6</v>
      </c>
      <c r="T20" s="22">
        <f t="shared" si="1"/>
        <v>3.96</v>
      </c>
    </row>
    <row r="21" spans="4:20" ht="50.4" x14ac:dyDescent="0.45">
      <c r="D21" s="23" t="s">
        <v>16</v>
      </c>
      <c r="E21" s="24">
        <f t="shared" si="2"/>
        <v>19.8</v>
      </c>
      <c r="F21" s="24">
        <f t="shared" si="2"/>
        <v>39.6</v>
      </c>
      <c r="G21" s="24">
        <f t="shared" si="2"/>
        <v>31.68</v>
      </c>
      <c r="H21" s="24">
        <f t="shared" si="2"/>
        <v>0</v>
      </c>
      <c r="I21" s="24">
        <f t="shared" si="2"/>
        <v>15.84</v>
      </c>
      <c r="J21" s="24">
        <f t="shared" si="2"/>
        <v>44.88</v>
      </c>
      <c r="K21" s="24">
        <f>11*K10*60/50</f>
        <v>30.359999999999996</v>
      </c>
      <c r="L21" s="16"/>
      <c r="M21" s="23" t="s">
        <v>16</v>
      </c>
      <c r="N21" s="24">
        <f t="shared" si="1"/>
        <v>1.8</v>
      </c>
      <c r="O21" s="24">
        <f t="shared" si="1"/>
        <v>3.6</v>
      </c>
      <c r="P21" s="24">
        <f t="shared" si="1"/>
        <v>2.88</v>
      </c>
      <c r="Q21" s="24">
        <f t="shared" si="1"/>
        <v>0</v>
      </c>
      <c r="R21" s="24">
        <f t="shared" si="1"/>
        <v>1.44</v>
      </c>
      <c r="S21" s="24">
        <f t="shared" si="1"/>
        <v>4.08</v>
      </c>
      <c r="T21" s="24">
        <f t="shared" si="1"/>
        <v>2.76</v>
      </c>
    </row>
    <row r="22" spans="4:20" ht="50.4" x14ac:dyDescent="0.45">
      <c r="D22" s="17" t="s">
        <v>18</v>
      </c>
      <c r="E22" s="18">
        <f t="shared" si="2"/>
        <v>19.8</v>
      </c>
      <c r="F22" s="18">
        <f t="shared" si="2"/>
        <v>48.84</v>
      </c>
      <c r="G22" s="18">
        <f t="shared" si="2"/>
        <v>48.84</v>
      </c>
      <c r="H22" s="18">
        <f t="shared" si="2"/>
        <v>15.84</v>
      </c>
      <c r="I22" s="18">
        <f t="shared" si="2"/>
        <v>0</v>
      </c>
      <c r="J22" s="18">
        <f t="shared" si="2"/>
        <v>22.44</v>
      </c>
      <c r="K22" s="18">
        <f>11*K11*60/50</f>
        <v>22.44</v>
      </c>
      <c r="L22" s="16"/>
      <c r="M22" s="17" t="s">
        <v>18</v>
      </c>
      <c r="N22" s="18">
        <f t="shared" si="1"/>
        <v>1.8</v>
      </c>
      <c r="O22" s="18">
        <f t="shared" si="1"/>
        <v>4.4400000000000004</v>
      </c>
      <c r="P22" s="18">
        <f t="shared" si="1"/>
        <v>4.4400000000000004</v>
      </c>
      <c r="Q22" s="18">
        <f t="shared" si="1"/>
        <v>1.44</v>
      </c>
      <c r="R22" s="18">
        <f t="shared" si="1"/>
        <v>0</v>
      </c>
      <c r="S22" s="18">
        <f t="shared" si="1"/>
        <v>2.04</v>
      </c>
      <c r="T22" s="18">
        <f t="shared" si="1"/>
        <v>2.04</v>
      </c>
    </row>
    <row r="23" spans="4:20" ht="50.4" x14ac:dyDescent="0.45">
      <c r="D23" s="25" t="s">
        <v>20</v>
      </c>
      <c r="E23" s="26">
        <f t="shared" si="2"/>
        <v>42.24</v>
      </c>
      <c r="F23" s="26">
        <f t="shared" si="2"/>
        <v>51.48</v>
      </c>
      <c r="G23" s="26">
        <f t="shared" si="2"/>
        <v>62.04</v>
      </c>
      <c r="H23" s="26">
        <f t="shared" si="2"/>
        <v>35.640000000000008</v>
      </c>
      <c r="I23" s="26">
        <f t="shared" si="2"/>
        <v>22.44</v>
      </c>
      <c r="J23" s="26">
        <f t="shared" si="2"/>
        <v>0</v>
      </c>
      <c r="K23" s="26">
        <f>11*K12*60/50</f>
        <v>29.040000000000006</v>
      </c>
      <c r="L23" s="16"/>
      <c r="M23" s="25" t="s">
        <v>20</v>
      </c>
      <c r="N23" s="26">
        <f t="shared" si="1"/>
        <v>3.84</v>
      </c>
      <c r="O23" s="26">
        <f t="shared" si="1"/>
        <v>4.68</v>
      </c>
      <c r="P23" s="26">
        <f t="shared" si="1"/>
        <v>5.64</v>
      </c>
      <c r="Q23" s="26">
        <f t="shared" si="1"/>
        <v>3.24</v>
      </c>
      <c r="R23" s="26">
        <f t="shared" si="1"/>
        <v>2.04</v>
      </c>
      <c r="S23" s="26">
        <f t="shared" si="1"/>
        <v>0</v>
      </c>
      <c r="T23" s="26">
        <f t="shared" si="1"/>
        <v>2.64</v>
      </c>
    </row>
    <row r="24" spans="4:20" ht="50.4" x14ac:dyDescent="0.45">
      <c r="D24" s="27" t="s">
        <v>21</v>
      </c>
      <c r="E24" s="28">
        <f t="shared" si="2"/>
        <v>18.479999999999997</v>
      </c>
      <c r="F24" s="28">
        <f t="shared" si="2"/>
        <v>31.68</v>
      </c>
      <c r="G24" s="28">
        <f t="shared" si="2"/>
        <v>46.2</v>
      </c>
      <c r="H24" s="28">
        <f t="shared" si="2"/>
        <v>30.359999999999996</v>
      </c>
      <c r="I24" s="28">
        <f t="shared" si="2"/>
        <v>18.479999999999997</v>
      </c>
      <c r="J24" s="28">
        <f t="shared" si="2"/>
        <v>17.16</v>
      </c>
      <c r="K24" s="28">
        <f>11*K13*60/50</f>
        <v>0</v>
      </c>
      <c r="L24" s="16"/>
      <c r="M24" s="27" t="s">
        <v>21</v>
      </c>
      <c r="N24" s="28">
        <f t="shared" si="1"/>
        <v>1.68</v>
      </c>
      <c r="O24" s="28">
        <f t="shared" si="1"/>
        <v>2.88</v>
      </c>
      <c r="P24" s="28">
        <f t="shared" si="1"/>
        <v>4.2</v>
      </c>
      <c r="Q24" s="28">
        <f t="shared" si="1"/>
        <v>2.76</v>
      </c>
      <c r="R24" s="28">
        <f t="shared" si="1"/>
        <v>1.68</v>
      </c>
      <c r="S24" s="28">
        <f t="shared" si="1"/>
        <v>1.56</v>
      </c>
      <c r="T24" s="28">
        <f t="shared" si="1"/>
        <v>0</v>
      </c>
    </row>
    <row r="25" spans="4:20" ht="25.2" x14ac:dyDescent="0.45">
      <c r="D25" s="29"/>
      <c r="E25" s="16"/>
      <c r="F25" s="16"/>
      <c r="G25" s="16"/>
      <c r="H25" s="16"/>
      <c r="I25" s="16"/>
      <c r="J25" s="16"/>
      <c r="K25" s="16"/>
      <c r="L25" s="16"/>
      <c r="M25" s="30"/>
      <c r="N25" s="31"/>
      <c r="O25" s="31"/>
      <c r="P25" s="31"/>
      <c r="Q25" s="31"/>
      <c r="R25" s="31"/>
      <c r="S25" s="31"/>
      <c r="T25" s="31"/>
    </row>
    <row r="26" spans="4:20" ht="25.2" hidden="1" x14ac:dyDescent="0.45">
      <c r="D26" s="29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4:20" ht="25.2" hidden="1" x14ac:dyDescent="0.45">
      <c r="D27" s="2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4:20" ht="25.2" x14ac:dyDescent="0.45">
      <c r="D28" s="2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4:20" ht="65.7" customHeight="1" x14ac:dyDescent="0.6">
      <c r="D29" s="29"/>
      <c r="E29" s="16"/>
      <c r="F29" s="38" t="s">
        <v>26</v>
      </c>
      <c r="G29" s="38"/>
      <c r="H29" s="38"/>
      <c r="I29" s="12"/>
      <c r="J29" s="12"/>
      <c r="K29" s="12"/>
      <c r="L29" s="12"/>
      <c r="M29" s="13"/>
      <c r="N29" s="12"/>
      <c r="O29" s="38" t="s">
        <v>27</v>
      </c>
      <c r="P29" s="38"/>
      <c r="Q29" s="38"/>
      <c r="R29" s="16"/>
      <c r="S29" s="16"/>
      <c r="T29" s="16"/>
    </row>
    <row r="30" spans="4:20" ht="75.599999999999994" x14ac:dyDescent="0.45">
      <c r="D30" s="14" t="s">
        <v>1</v>
      </c>
      <c r="E30" s="15" t="s">
        <v>2</v>
      </c>
      <c r="F30" s="15" t="s">
        <v>3</v>
      </c>
      <c r="G30" s="15" t="s">
        <v>4</v>
      </c>
      <c r="H30" s="15" t="s">
        <v>5</v>
      </c>
      <c r="I30" s="15" t="s">
        <v>6</v>
      </c>
      <c r="J30" s="15" t="s">
        <v>7</v>
      </c>
      <c r="K30" s="15" t="s">
        <v>8</v>
      </c>
      <c r="L30" s="16"/>
      <c r="M30" s="14" t="s">
        <v>1</v>
      </c>
      <c r="N30" s="15" t="s">
        <v>2</v>
      </c>
      <c r="O30" s="15" t="s">
        <v>3</v>
      </c>
      <c r="P30" s="15" t="s">
        <v>4</v>
      </c>
      <c r="Q30" s="15" t="s">
        <v>5</v>
      </c>
      <c r="R30" s="15" t="s">
        <v>6</v>
      </c>
      <c r="S30" s="15" t="s">
        <v>7</v>
      </c>
      <c r="T30" s="15" t="s">
        <v>8</v>
      </c>
    </row>
    <row r="31" spans="4:20" ht="25.2" x14ac:dyDescent="0.45">
      <c r="D31" s="17" t="s">
        <v>10</v>
      </c>
      <c r="E31" s="32">
        <f t="shared" ref="E31:K37" si="3">11*60*E7/35</f>
        <v>0</v>
      </c>
      <c r="F31" s="32">
        <f t="shared" si="3"/>
        <v>26.399999999999995</v>
      </c>
      <c r="G31" s="32">
        <f t="shared" si="3"/>
        <v>28.285714285714285</v>
      </c>
      <c r="H31" s="32">
        <f t="shared" si="3"/>
        <v>16.782857142857143</v>
      </c>
      <c r="I31" s="32">
        <f t="shared" si="3"/>
        <v>49.028571428571432</v>
      </c>
      <c r="J31" s="32">
        <f t="shared" si="3"/>
        <v>49.028571428571432</v>
      </c>
      <c r="K31" s="32">
        <f t="shared" si="3"/>
        <v>49.028571428571432</v>
      </c>
      <c r="L31" s="16"/>
      <c r="M31" s="17" t="s">
        <v>10</v>
      </c>
      <c r="N31" s="32">
        <f t="shared" ref="N31:T37" si="4">E7*60/35</f>
        <v>0</v>
      </c>
      <c r="O31" s="32">
        <f t="shared" si="4"/>
        <v>2.4</v>
      </c>
      <c r="P31" s="32">
        <f t="shared" si="4"/>
        <v>2.5714285714285716</v>
      </c>
      <c r="Q31" s="32">
        <f t="shared" si="4"/>
        <v>1.5257142857142856</v>
      </c>
      <c r="R31" s="32">
        <f t="shared" si="4"/>
        <v>4.4571428571428573</v>
      </c>
      <c r="S31" s="32">
        <f t="shared" si="4"/>
        <v>4.4571428571428573</v>
      </c>
      <c r="T31" s="18">
        <f t="shared" si="4"/>
        <v>4.4571428571428573</v>
      </c>
    </row>
    <row r="32" spans="4:20" ht="50.4" x14ac:dyDescent="0.45">
      <c r="D32" s="19" t="s">
        <v>12</v>
      </c>
      <c r="E32" s="33">
        <f t="shared" si="3"/>
        <v>26.399999999999995</v>
      </c>
      <c r="F32" s="33">
        <f t="shared" si="3"/>
        <v>0</v>
      </c>
      <c r="G32" s="33">
        <f t="shared" si="3"/>
        <v>54.685714285714283</v>
      </c>
      <c r="H32" s="33">
        <f t="shared" si="3"/>
        <v>43.371428571428567</v>
      </c>
      <c r="I32" s="33">
        <f t="shared" si="3"/>
        <v>43.371428571428567</v>
      </c>
      <c r="J32" s="33">
        <f t="shared" si="3"/>
        <v>43.371428571428567</v>
      </c>
      <c r="K32" s="33">
        <f t="shared" si="3"/>
        <v>43.371428571428567</v>
      </c>
      <c r="L32" s="16"/>
      <c r="M32" s="19" t="s">
        <v>12</v>
      </c>
      <c r="N32" s="33">
        <f t="shared" si="4"/>
        <v>2.4</v>
      </c>
      <c r="O32" s="33">
        <f t="shared" si="4"/>
        <v>0</v>
      </c>
      <c r="P32" s="33">
        <f t="shared" si="4"/>
        <v>4.9714285714285715</v>
      </c>
      <c r="Q32" s="33">
        <f t="shared" si="4"/>
        <v>3.9428571428571431</v>
      </c>
      <c r="R32" s="33">
        <f t="shared" si="4"/>
        <v>3.9428571428571431</v>
      </c>
      <c r="S32" s="33">
        <f t="shared" si="4"/>
        <v>3.9428571428571431</v>
      </c>
      <c r="T32" s="20">
        <f t="shared" si="4"/>
        <v>3.9428571428571431</v>
      </c>
    </row>
    <row r="33" spans="4:20" ht="50.4" x14ac:dyDescent="0.45">
      <c r="D33" s="21" t="s">
        <v>14</v>
      </c>
      <c r="E33" s="34">
        <f t="shared" si="3"/>
        <v>26.399999999999995</v>
      </c>
      <c r="F33" s="34">
        <f t="shared" si="3"/>
        <v>28.285714285714285</v>
      </c>
      <c r="G33" s="34">
        <f t="shared" si="3"/>
        <v>0</v>
      </c>
      <c r="H33" s="34">
        <f t="shared" si="3"/>
        <v>35.828571428571429</v>
      </c>
      <c r="I33" s="34">
        <f t="shared" si="3"/>
        <v>71.657142857142858</v>
      </c>
      <c r="J33" s="34">
        <f t="shared" si="3"/>
        <v>56.571428571428569</v>
      </c>
      <c r="K33" s="34">
        <f t="shared" si="3"/>
        <v>62.228571428571428</v>
      </c>
      <c r="L33" s="16"/>
      <c r="M33" s="21" t="s">
        <v>14</v>
      </c>
      <c r="N33" s="34">
        <f t="shared" si="4"/>
        <v>2.4</v>
      </c>
      <c r="O33" s="34">
        <f t="shared" si="4"/>
        <v>2.5714285714285716</v>
      </c>
      <c r="P33" s="34">
        <f t="shared" si="4"/>
        <v>0</v>
      </c>
      <c r="Q33" s="34">
        <f t="shared" si="4"/>
        <v>3.2571428571428571</v>
      </c>
      <c r="R33" s="34">
        <f t="shared" si="4"/>
        <v>6.5142857142857142</v>
      </c>
      <c r="S33" s="34">
        <f t="shared" si="4"/>
        <v>5.1428571428571432</v>
      </c>
      <c r="T33" s="22">
        <f t="shared" si="4"/>
        <v>5.6571428571428575</v>
      </c>
    </row>
    <row r="34" spans="4:20" ht="50.4" x14ac:dyDescent="0.45">
      <c r="D34" s="23" t="s">
        <v>16</v>
      </c>
      <c r="E34" s="35">
        <f t="shared" si="3"/>
        <v>28.285714285714285</v>
      </c>
      <c r="F34" s="35">
        <f t="shared" si="3"/>
        <v>56.571428571428569</v>
      </c>
      <c r="G34" s="35">
        <f t="shared" si="3"/>
        <v>45.25714285714286</v>
      </c>
      <c r="H34" s="35">
        <f t="shared" si="3"/>
        <v>0</v>
      </c>
      <c r="I34" s="35">
        <f t="shared" si="3"/>
        <v>22.62857142857143</v>
      </c>
      <c r="J34" s="35">
        <f t="shared" si="3"/>
        <v>64.114285714285714</v>
      </c>
      <c r="K34" s="35">
        <f t="shared" si="3"/>
        <v>43.371428571428567</v>
      </c>
      <c r="L34" s="16"/>
      <c r="M34" s="23" t="s">
        <v>16</v>
      </c>
      <c r="N34" s="35">
        <f t="shared" si="4"/>
        <v>2.5714285714285716</v>
      </c>
      <c r="O34" s="35">
        <f t="shared" si="4"/>
        <v>5.1428571428571432</v>
      </c>
      <c r="P34" s="35">
        <f t="shared" si="4"/>
        <v>4.1142857142857139</v>
      </c>
      <c r="Q34" s="35">
        <f t="shared" si="4"/>
        <v>0</v>
      </c>
      <c r="R34" s="35">
        <f t="shared" si="4"/>
        <v>2.0571428571428569</v>
      </c>
      <c r="S34" s="35">
        <f t="shared" si="4"/>
        <v>5.8285714285714283</v>
      </c>
      <c r="T34" s="24">
        <f t="shared" si="4"/>
        <v>3.9428571428571431</v>
      </c>
    </row>
    <row r="35" spans="4:20" ht="50.4" x14ac:dyDescent="0.45">
      <c r="D35" s="17" t="s">
        <v>18</v>
      </c>
      <c r="E35" s="32">
        <f t="shared" si="3"/>
        <v>28.285714285714285</v>
      </c>
      <c r="F35" s="32">
        <f t="shared" si="3"/>
        <v>69.771428571428572</v>
      </c>
      <c r="G35" s="32">
        <f t="shared" si="3"/>
        <v>69.771428571428572</v>
      </c>
      <c r="H35" s="32">
        <f t="shared" si="3"/>
        <v>22.62857142857143</v>
      </c>
      <c r="I35" s="32">
        <f t="shared" si="3"/>
        <v>0</v>
      </c>
      <c r="J35" s="32">
        <f t="shared" si="3"/>
        <v>32.057142857142857</v>
      </c>
      <c r="K35" s="32">
        <f t="shared" si="3"/>
        <v>32.057142857142857</v>
      </c>
      <c r="L35" s="16"/>
      <c r="M35" s="17" t="s">
        <v>18</v>
      </c>
      <c r="N35" s="32">
        <f t="shared" si="4"/>
        <v>2.5714285714285716</v>
      </c>
      <c r="O35" s="32">
        <f t="shared" si="4"/>
        <v>6.3428571428571425</v>
      </c>
      <c r="P35" s="32">
        <f t="shared" si="4"/>
        <v>6.3428571428571425</v>
      </c>
      <c r="Q35" s="32">
        <f t="shared" si="4"/>
        <v>2.0571428571428569</v>
      </c>
      <c r="R35" s="32">
        <f t="shared" si="4"/>
        <v>0</v>
      </c>
      <c r="S35" s="32">
        <f t="shared" si="4"/>
        <v>2.9142857142857141</v>
      </c>
      <c r="T35" s="18">
        <f t="shared" si="4"/>
        <v>2.9142857142857141</v>
      </c>
    </row>
    <row r="36" spans="4:20" ht="50.4" x14ac:dyDescent="0.45">
      <c r="D36" s="25" t="s">
        <v>20</v>
      </c>
      <c r="E36" s="36">
        <f t="shared" si="3"/>
        <v>60.342857142857142</v>
      </c>
      <c r="F36" s="36">
        <f t="shared" si="3"/>
        <v>73.542857142857144</v>
      </c>
      <c r="G36" s="36">
        <f t="shared" si="3"/>
        <v>88.628571428571433</v>
      </c>
      <c r="H36" s="36">
        <f t="shared" si="3"/>
        <v>50.914285714285718</v>
      </c>
      <c r="I36" s="36">
        <f t="shared" si="3"/>
        <v>32.057142857142857</v>
      </c>
      <c r="J36" s="36">
        <f t="shared" si="3"/>
        <v>0</v>
      </c>
      <c r="K36" s="36">
        <f t="shared" si="3"/>
        <v>41.485714285714295</v>
      </c>
      <c r="L36" s="16"/>
      <c r="M36" s="25" t="s">
        <v>20</v>
      </c>
      <c r="N36" s="36">
        <f t="shared" si="4"/>
        <v>5.4857142857142858</v>
      </c>
      <c r="O36" s="36">
        <f t="shared" si="4"/>
        <v>6.6857142857142859</v>
      </c>
      <c r="P36" s="36">
        <f t="shared" si="4"/>
        <v>8.0571428571428569</v>
      </c>
      <c r="Q36" s="36">
        <f t="shared" si="4"/>
        <v>4.628571428571429</v>
      </c>
      <c r="R36" s="36">
        <f t="shared" si="4"/>
        <v>2.9142857142857141</v>
      </c>
      <c r="S36" s="36">
        <f t="shared" si="4"/>
        <v>0</v>
      </c>
      <c r="T36" s="26">
        <f t="shared" si="4"/>
        <v>3.7714285714285714</v>
      </c>
    </row>
    <row r="37" spans="4:20" ht="50.4" x14ac:dyDescent="0.45">
      <c r="D37" s="27" t="s">
        <v>21</v>
      </c>
      <c r="E37" s="37">
        <f t="shared" si="3"/>
        <v>26.399999999999995</v>
      </c>
      <c r="F37" s="37">
        <f t="shared" si="3"/>
        <v>45.25714285714286</v>
      </c>
      <c r="G37" s="37">
        <f t="shared" si="3"/>
        <v>66</v>
      </c>
      <c r="H37" s="37">
        <f t="shared" si="3"/>
        <v>43.371428571428567</v>
      </c>
      <c r="I37" s="37">
        <f t="shared" si="3"/>
        <v>26.399999999999995</v>
      </c>
      <c r="J37" s="37">
        <f t="shared" si="3"/>
        <v>24.514285714285716</v>
      </c>
      <c r="K37" s="37">
        <f t="shared" si="3"/>
        <v>0</v>
      </c>
      <c r="L37" s="16"/>
      <c r="M37" s="27" t="s">
        <v>21</v>
      </c>
      <c r="N37" s="37">
        <f t="shared" si="4"/>
        <v>2.4</v>
      </c>
      <c r="O37" s="37">
        <f t="shared" si="4"/>
        <v>4.1142857142857139</v>
      </c>
      <c r="P37" s="37">
        <f t="shared" si="4"/>
        <v>6</v>
      </c>
      <c r="Q37" s="37">
        <f t="shared" si="4"/>
        <v>3.9428571428571431</v>
      </c>
      <c r="R37" s="37">
        <f t="shared" si="4"/>
        <v>2.4</v>
      </c>
      <c r="S37" s="37">
        <f t="shared" si="4"/>
        <v>2.2285714285714286</v>
      </c>
      <c r="T37" s="28">
        <f t="shared" si="4"/>
        <v>0</v>
      </c>
    </row>
    <row r="38" spans="4:20" ht="25.2" x14ac:dyDescent="0.45">
      <c r="D38" s="14"/>
      <c r="E38" s="15"/>
      <c r="F38" s="15"/>
      <c r="G38" s="15"/>
      <c r="H38" s="15"/>
      <c r="I38" s="15"/>
      <c r="J38" s="15"/>
      <c r="K38" s="15"/>
      <c r="L38" s="16"/>
      <c r="M38" s="16"/>
      <c r="N38" s="16"/>
      <c r="O38" s="16"/>
      <c r="P38" s="16"/>
      <c r="Q38" s="16"/>
      <c r="R38" s="16"/>
      <c r="S38" s="16"/>
      <c r="T38" s="16"/>
    </row>
    <row r="39" spans="4:20" ht="25.2" hidden="1" x14ac:dyDescent="0.45">
      <c r="D39" s="2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4:20" ht="25.2" hidden="1" x14ac:dyDescent="0.45">
      <c r="D40" s="2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4:20" ht="25.2" x14ac:dyDescent="0.45">
      <c r="D41" s="2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4:20" ht="95.7" customHeight="1" x14ac:dyDescent="0.6">
      <c r="D42" s="29"/>
      <c r="E42" s="16"/>
      <c r="F42" s="38" t="s">
        <v>28</v>
      </c>
      <c r="G42" s="38"/>
      <c r="H42" s="38"/>
      <c r="I42" s="12"/>
      <c r="J42" s="12"/>
      <c r="K42" s="12"/>
      <c r="L42" s="12"/>
      <c r="M42" s="13"/>
      <c r="N42" s="12"/>
      <c r="O42" s="38" t="s">
        <v>29</v>
      </c>
      <c r="P42" s="38"/>
      <c r="Q42" s="38"/>
      <c r="R42" s="16"/>
      <c r="S42" s="16"/>
      <c r="T42" s="16"/>
    </row>
    <row r="43" spans="4:20" ht="75.599999999999994" x14ac:dyDescent="0.45">
      <c r="D43" s="14" t="s">
        <v>1</v>
      </c>
      <c r="E43" s="15" t="s">
        <v>2</v>
      </c>
      <c r="F43" s="15" t="s">
        <v>3</v>
      </c>
      <c r="G43" s="15" t="s">
        <v>4</v>
      </c>
      <c r="H43" s="15" t="s">
        <v>5</v>
      </c>
      <c r="I43" s="15" t="s">
        <v>6</v>
      </c>
      <c r="J43" s="15" t="s">
        <v>7</v>
      </c>
      <c r="K43" s="15" t="s">
        <v>8</v>
      </c>
      <c r="L43" s="16"/>
      <c r="M43" s="14" t="s">
        <v>1</v>
      </c>
      <c r="N43" s="15" t="s">
        <v>2</v>
      </c>
      <c r="O43" s="15" t="s">
        <v>3</v>
      </c>
      <c r="P43" s="15" t="s">
        <v>4</v>
      </c>
      <c r="Q43" s="15" t="s">
        <v>5</v>
      </c>
      <c r="R43" s="15" t="s">
        <v>6</v>
      </c>
      <c r="S43" s="15" t="s">
        <v>7</v>
      </c>
      <c r="T43" s="15" t="s">
        <v>8</v>
      </c>
    </row>
    <row r="44" spans="4:20" ht="25.2" x14ac:dyDescent="0.45">
      <c r="D44" s="17" t="s">
        <v>10</v>
      </c>
      <c r="E44" s="32">
        <f t="shared" ref="E44:K50" si="5">11*60*E7/42</f>
        <v>0</v>
      </c>
      <c r="F44" s="32">
        <f t="shared" si="5"/>
        <v>21.999999999999996</v>
      </c>
      <c r="G44" s="32">
        <f t="shared" si="5"/>
        <v>23.571428571428573</v>
      </c>
      <c r="H44" s="32">
        <f t="shared" si="5"/>
        <v>13.985714285714286</v>
      </c>
      <c r="I44" s="32">
        <f t="shared" si="5"/>
        <v>40.857142857142854</v>
      </c>
      <c r="J44" s="32">
        <f t="shared" si="5"/>
        <v>40.857142857142854</v>
      </c>
      <c r="K44" s="32">
        <f t="shared" si="5"/>
        <v>40.857142857142854</v>
      </c>
      <c r="L44" s="16"/>
      <c r="M44" s="17" t="s">
        <v>10</v>
      </c>
      <c r="N44" s="32">
        <f t="shared" ref="N44:T50" si="6">E7*60/42</f>
        <v>0</v>
      </c>
      <c r="O44" s="32">
        <f t="shared" si="6"/>
        <v>2</v>
      </c>
      <c r="P44" s="32">
        <f t="shared" si="6"/>
        <v>2.1428571428571428</v>
      </c>
      <c r="Q44" s="32">
        <f t="shared" si="6"/>
        <v>1.2714285714285714</v>
      </c>
      <c r="R44" s="32">
        <f t="shared" si="6"/>
        <v>3.7142857142857144</v>
      </c>
      <c r="S44" s="32">
        <f t="shared" si="6"/>
        <v>3.7142857142857144</v>
      </c>
      <c r="T44" s="32">
        <f t="shared" si="6"/>
        <v>3.7142857142857144</v>
      </c>
    </row>
    <row r="45" spans="4:20" ht="50.4" x14ac:dyDescent="0.45">
      <c r="D45" s="19" t="s">
        <v>12</v>
      </c>
      <c r="E45" s="33">
        <f t="shared" si="5"/>
        <v>21.999999999999996</v>
      </c>
      <c r="F45" s="33">
        <f t="shared" si="5"/>
        <v>0</v>
      </c>
      <c r="G45" s="33">
        <f t="shared" si="5"/>
        <v>45.571428571428569</v>
      </c>
      <c r="H45" s="33">
        <f t="shared" si="5"/>
        <v>36.142857142857139</v>
      </c>
      <c r="I45" s="33">
        <f t="shared" si="5"/>
        <v>36.142857142857139</v>
      </c>
      <c r="J45" s="33">
        <f t="shared" si="5"/>
        <v>36.142857142857139</v>
      </c>
      <c r="K45" s="33">
        <f t="shared" si="5"/>
        <v>36.142857142857139</v>
      </c>
      <c r="L45" s="16"/>
      <c r="M45" s="19" t="s">
        <v>12</v>
      </c>
      <c r="N45" s="33">
        <f t="shared" si="6"/>
        <v>2</v>
      </c>
      <c r="O45" s="33">
        <f t="shared" si="6"/>
        <v>0</v>
      </c>
      <c r="P45" s="33">
        <f t="shared" si="6"/>
        <v>4.1428571428571432</v>
      </c>
      <c r="Q45" s="33">
        <f t="shared" si="6"/>
        <v>3.2857142857142856</v>
      </c>
      <c r="R45" s="33">
        <f t="shared" si="6"/>
        <v>3.2857142857142856</v>
      </c>
      <c r="S45" s="33">
        <f t="shared" si="6"/>
        <v>3.2857142857142856</v>
      </c>
      <c r="T45" s="33">
        <f t="shared" si="6"/>
        <v>3.2857142857142856</v>
      </c>
    </row>
    <row r="46" spans="4:20" ht="50.4" x14ac:dyDescent="0.45">
      <c r="D46" s="21" t="s">
        <v>14</v>
      </c>
      <c r="E46" s="34">
        <f t="shared" si="5"/>
        <v>21.999999999999996</v>
      </c>
      <c r="F46" s="34">
        <f t="shared" si="5"/>
        <v>23.571428571428573</v>
      </c>
      <c r="G46" s="34">
        <f t="shared" si="5"/>
        <v>0</v>
      </c>
      <c r="H46" s="34">
        <f t="shared" si="5"/>
        <v>29.857142857142858</v>
      </c>
      <c r="I46" s="34">
        <f t="shared" si="5"/>
        <v>59.714285714285715</v>
      </c>
      <c r="J46" s="34">
        <f t="shared" si="5"/>
        <v>47.142857142857146</v>
      </c>
      <c r="K46" s="34">
        <f t="shared" si="5"/>
        <v>51.857142857142854</v>
      </c>
      <c r="L46" s="16"/>
      <c r="M46" s="21" t="s">
        <v>14</v>
      </c>
      <c r="N46" s="34">
        <f t="shared" si="6"/>
        <v>2</v>
      </c>
      <c r="O46" s="34">
        <f t="shared" si="6"/>
        <v>2.1428571428571428</v>
      </c>
      <c r="P46" s="34">
        <f t="shared" si="6"/>
        <v>0</v>
      </c>
      <c r="Q46" s="34">
        <f t="shared" si="6"/>
        <v>2.7142857142857144</v>
      </c>
      <c r="R46" s="34">
        <f t="shared" si="6"/>
        <v>5.4285714285714288</v>
      </c>
      <c r="S46" s="34">
        <f t="shared" si="6"/>
        <v>4.2857142857142856</v>
      </c>
      <c r="T46" s="34">
        <f t="shared" si="6"/>
        <v>4.7142857142857144</v>
      </c>
    </row>
    <row r="47" spans="4:20" ht="50.4" x14ac:dyDescent="0.45">
      <c r="D47" s="23" t="s">
        <v>16</v>
      </c>
      <c r="E47" s="35">
        <f t="shared" si="5"/>
        <v>23.571428571428573</v>
      </c>
      <c r="F47" s="35">
        <f t="shared" si="5"/>
        <v>47.142857142857146</v>
      </c>
      <c r="G47" s="35">
        <f t="shared" si="5"/>
        <v>37.714285714285715</v>
      </c>
      <c r="H47" s="35">
        <f t="shared" si="5"/>
        <v>0</v>
      </c>
      <c r="I47" s="35">
        <f t="shared" si="5"/>
        <v>18.857142857142858</v>
      </c>
      <c r="J47" s="35">
        <f t="shared" si="5"/>
        <v>53.428571428571431</v>
      </c>
      <c r="K47" s="35">
        <f t="shared" si="5"/>
        <v>36.142857142857139</v>
      </c>
      <c r="L47" s="16"/>
      <c r="M47" s="23" t="s">
        <v>16</v>
      </c>
      <c r="N47" s="35">
        <f t="shared" si="6"/>
        <v>2.1428571428571428</v>
      </c>
      <c r="O47" s="35">
        <f t="shared" si="6"/>
        <v>4.2857142857142856</v>
      </c>
      <c r="P47" s="35">
        <f t="shared" si="6"/>
        <v>3.4285714285714284</v>
      </c>
      <c r="Q47" s="35">
        <f t="shared" si="6"/>
        <v>0</v>
      </c>
      <c r="R47" s="35">
        <f t="shared" si="6"/>
        <v>1.7142857142857142</v>
      </c>
      <c r="S47" s="35">
        <f t="shared" si="6"/>
        <v>4.8571428571428568</v>
      </c>
      <c r="T47" s="35">
        <f t="shared" si="6"/>
        <v>3.2857142857142856</v>
      </c>
    </row>
    <row r="48" spans="4:20" ht="50.4" x14ac:dyDescent="0.45">
      <c r="D48" s="17" t="s">
        <v>18</v>
      </c>
      <c r="E48" s="32">
        <f t="shared" si="5"/>
        <v>23.571428571428573</v>
      </c>
      <c r="F48" s="32">
        <f t="shared" si="5"/>
        <v>58.142857142857146</v>
      </c>
      <c r="G48" s="32">
        <f t="shared" si="5"/>
        <v>58.142857142857146</v>
      </c>
      <c r="H48" s="32">
        <f t="shared" si="5"/>
        <v>18.857142857142858</v>
      </c>
      <c r="I48" s="32">
        <f t="shared" si="5"/>
        <v>0</v>
      </c>
      <c r="J48" s="32">
        <f t="shared" si="5"/>
        <v>26.714285714285715</v>
      </c>
      <c r="K48" s="32">
        <f t="shared" si="5"/>
        <v>26.714285714285715</v>
      </c>
      <c r="L48" s="16"/>
      <c r="M48" s="17" t="s">
        <v>18</v>
      </c>
      <c r="N48" s="32">
        <f t="shared" si="6"/>
        <v>2.1428571428571428</v>
      </c>
      <c r="O48" s="32">
        <f t="shared" si="6"/>
        <v>5.2857142857142856</v>
      </c>
      <c r="P48" s="32">
        <f t="shared" si="6"/>
        <v>5.2857142857142856</v>
      </c>
      <c r="Q48" s="32">
        <f t="shared" si="6"/>
        <v>1.7142857142857142</v>
      </c>
      <c r="R48" s="32">
        <f t="shared" si="6"/>
        <v>0</v>
      </c>
      <c r="S48" s="32">
        <f t="shared" si="6"/>
        <v>2.4285714285714284</v>
      </c>
      <c r="T48" s="32">
        <f t="shared" si="6"/>
        <v>2.4285714285714284</v>
      </c>
    </row>
    <row r="49" spans="4:20" ht="50.4" x14ac:dyDescent="0.45">
      <c r="D49" s="25" t="s">
        <v>20</v>
      </c>
      <c r="E49" s="36">
        <f t="shared" si="5"/>
        <v>50.285714285714285</v>
      </c>
      <c r="F49" s="36">
        <f t="shared" si="5"/>
        <v>61.285714285714285</v>
      </c>
      <c r="G49" s="36">
        <f t="shared" si="5"/>
        <v>73.857142857142861</v>
      </c>
      <c r="H49" s="36">
        <f t="shared" si="5"/>
        <v>42.428571428571431</v>
      </c>
      <c r="I49" s="36">
        <f t="shared" si="5"/>
        <v>26.714285714285715</v>
      </c>
      <c r="J49" s="36">
        <f t="shared" si="5"/>
        <v>0</v>
      </c>
      <c r="K49" s="36">
        <f t="shared" si="5"/>
        <v>34.571428571428577</v>
      </c>
      <c r="L49" s="16"/>
      <c r="M49" s="25" t="s">
        <v>20</v>
      </c>
      <c r="N49" s="36">
        <f t="shared" si="6"/>
        <v>4.5714285714285712</v>
      </c>
      <c r="O49" s="36">
        <f t="shared" si="6"/>
        <v>5.5714285714285712</v>
      </c>
      <c r="P49" s="36">
        <f t="shared" si="6"/>
        <v>6.7142857142857144</v>
      </c>
      <c r="Q49" s="36">
        <f t="shared" si="6"/>
        <v>3.8571428571428572</v>
      </c>
      <c r="R49" s="36">
        <f t="shared" si="6"/>
        <v>2.4285714285714284</v>
      </c>
      <c r="S49" s="36">
        <f t="shared" si="6"/>
        <v>0</v>
      </c>
      <c r="T49" s="36">
        <f t="shared" si="6"/>
        <v>3.1428571428571428</v>
      </c>
    </row>
    <row r="50" spans="4:20" ht="50.4" x14ac:dyDescent="0.45">
      <c r="D50" s="27" t="s">
        <v>21</v>
      </c>
      <c r="E50" s="37">
        <f t="shared" si="5"/>
        <v>21.999999999999996</v>
      </c>
      <c r="F50" s="37">
        <f t="shared" si="5"/>
        <v>37.714285714285715</v>
      </c>
      <c r="G50" s="37">
        <f t="shared" si="5"/>
        <v>55</v>
      </c>
      <c r="H50" s="37">
        <f t="shared" si="5"/>
        <v>36.142857142857139</v>
      </c>
      <c r="I50" s="37">
        <f t="shared" si="5"/>
        <v>21.999999999999996</v>
      </c>
      <c r="J50" s="37">
        <f t="shared" si="5"/>
        <v>20.428571428571427</v>
      </c>
      <c r="K50" s="37">
        <f t="shared" si="5"/>
        <v>0</v>
      </c>
      <c r="L50" s="16"/>
      <c r="M50" s="27" t="s">
        <v>21</v>
      </c>
      <c r="N50" s="37">
        <f t="shared" si="6"/>
        <v>2</v>
      </c>
      <c r="O50" s="37">
        <f t="shared" si="6"/>
        <v>3.4285714285714284</v>
      </c>
      <c r="P50" s="37">
        <f t="shared" si="6"/>
        <v>5</v>
      </c>
      <c r="Q50" s="37">
        <f t="shared" si="6"/>
        <v>3.2857142857142856</v>
      </c>
      <c r="R50" s="37">
        <f t="shared" si="6"/>
        <v>2</v>
      </c>
      <c r="S50" s="37">
        <f t="shared" si="6"/>
        <v>1.8571428571428572</v>
      </c>
      <c r="T50" s="37">
        <f t="shared" si="6"/>
        <v>0</v>
      </c>
    </row>
    <row r="51" spans="4:20" ht="25.2" x14ac:dyDescent="0.45">
      <c r="D51" s="29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4:20" ht="25.2" x14ac:dyDescent="0.45">
      <c r="D52" s="29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4:20" ht="25.2" x14ac:dyDescent="0.45">
      <c r="D53" s="2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4:20" ht="88.2" customHeight="1" x14ac:dyDescent="0.6">
      <c r="D54" s="29"/>
      <c r="E54" s="16"/>
      <c r="F54" s="38" t="s">
        <v>30</v>
      </c>
      <c r="G54" s="38"/>
      <c r="H54" s="38"/>
      <c r="I54" s="12"/>
      <c r="J54" s="12"/>
      <c r="K54" s="12"/>
      <c r="L54" s="12"/>
      <c r="M54" s="13"/>
      <c r="N54" s="12"/>
      <c r="O54" s="38" t="s">
        <v>31</v>
      </c>
      <c r="P54" s="38"/>
      <c r="Q54" s="38"/>
      <c r="R54" s="16"/>
      <c r="S54" s="16"/>
      <c r="T54" s="16"/>
    </row>
    <row r="55" spans="4:20" ht="70.5" customHeight="1" x14ac:dyDescent="0.45">
      <c r="D55" s="14" t="s">
        <v>1</v>
      </c>
      <c r="E55" s="15" t="s">
        <v>2</v>
      </c>
      <c r="F55" s="15" t="s">
        <v>3</v>
      </c>
      <c r="G55" s="15" t="s">
        <v>4</v>
      </c>
      <c r="H55" s="15" t="s">
        <v>5</v>
      </c>
      <c r="I55" s="15" t="s">
        <v>6</v>
      </c>
      <c r="J55" s="15" t="s">
        <v>7</v>
      </c>
      <c r="K55" s="15" t="s">
        <v>8</v>
      </c>
      <c r="L55" s="16"/>
      <c r="M55" s="14" t="s">
        <v>1</v>
      </c>
      <c r="N55" s="15" t="s">
        <v>2</v>
      </c>
      <c r="O55" s="15" t="s">
        <v>3</v>
      </c>
      <c r="P55" s="15" t="s">
        <v>4</v>
      </c>
      <c r="Q55" s="15" t="s">
        <v>5</v>
      </c>
      <c r="R55" s="15" t="s">
        <v>6</v>
      </c>
      <c r="S55" s="15" t="s">
        <v>7</v>
      </c>
      <c r="T55" s="15" t="s">
        <v>8</v>
      </c>
    </row>
    <row r="56" spans="4:20" ht="25.2" x14ac:dyDescent="0.45">
      <c r="D56" s="17" t="s">
        <v>10</v>
      </c>
      <c r="E56" s="32">
        <f t="shared" ref="E56:K62" si="7">11*60*E7/30</f>
        <v>0</v>
      </c>
      <c r="F56" s="32">
        <f t="shared" si="7"/>
        <v>30.799999999999997</v>
      </c>
      <c r="G56" s="32">
        <f t="shared" si="7"/>
        <v>33</v>
      </c>
      <c r="H56" s="32">
        <f t="shared" si="7"/>
        <v>19.579999999999998</v>
      </c>
      <c r="I56" s="32">
        <f t="shared" si="7"/>
        <v>57.2</v>
      </c>
      <c r="J56" s="32">
        <f t="shared" si="7"/>
        <v>57.2</v>
      </c>
      <c r="K56" s="32">
        <f t="shared" si="7"/>
        <v>57.2</v>
      </c>
      <c r="L56" s="16"/>
      <c r="M56" s="17" t="s">
        <v>10</v>
      </c>
      <c r="N56" s="32">
        <f t="shared" ref="N56:T62" si="8">E7*60/30</f>
        <v>0</v>
      </c>
      <c r="O56" s="32">
        <f t="shared" si="8"/>
        <v>2.8</v>
      </c>
      <c r="P56" s="32">
        <f t="shared" si="8"/>
        <v>3</v>
      </c>
      <c r="Q56" s="32">
        <f t="shared" si="8"/>
        <v>1.78</v>
      </c>
      <c r="R56" s="32">
        <f t="shared" si="8"/>
        <v>5.2</v>
      </c>
      <c r="S56" s="32">
        <f t="shared" si="8"/>
        <v>5.2</v>
      </c>
      <c r="T56" s="32">
        <f t="shared" si="8"/>
        <v>5.2</v>
      </c>
    </row>
    <row r="57" spans="4:20" ht="50.4" x14ac:dyDescent="0.45">
      <c r="D57" s="19" t="s">
        <v>12</v>
      </c>
      <c r="E57" s="33">
        <f t="shared" si="7"/>
        <v>30.799999999999997</v>
      </c>
      <c r="F57" s="33">
        <f t="shared" si="7"/>
        <v>0</v>
      </c>
      <c r="G57" s="33">
        <f t="shared" si="7"/>
        <v>63.8</v>
      </c>
      <c r="H57" s="33">
        <f t="shared" si="7"/>
        <v>50.599999999999994</v>
      </c>
      <c r="I57" s="33">
        <f t="shared" si="7"/>
        <v>50.599999999999994</v>
      </c>
      <c r="J57" s="33">
        <f t="shared" si="7"/>
        <v>50.599999999999994</v>
      </c>
      <c r="K57" s="33">
        <f t="shared" si="7"/>
        <v>50.599999999999994</v>
      </c>
      <c r="L57" s="16"/>
      <c r="M57" s="19" t="s">
        <v>12</v>
      </c>
      <c r="N57" s="33">
        <f t="shared" si="8"/>
        <v>2.8</v>
      </c>
      <c r="O57" s="33">
        <f t="shared" si="8"/>
        <v>0</v>
      </c>
      <c r="P57" s="33">
        <f t="shared" si="8"/>
        <v>5.8</v>
      </c>
      <c r="Q57" s="33">
        <f t="shared" si="8"/>
        <v>4.5999999999999996</v>
      </c>
      <c r="R57" s="33">
        <f t="shared" si="8"/>
        <v>4.5999999999999996</v>
      </c>
      <c r="S57" s="33">
        <f t="shared" si="8"/>
        <v>4.5999999999999996</v>
      </c>
      <c r="T57" s="33">
        <f t="shared" si="8"/>
        <v>4.5999999999999996</v>
      </c>
    </row>
    <row r="58" spans="4:20" ht="50.4" x14ac:dyDescent="0.45">
      <c r="D58" s="21" t="s">
        <v>14</v>
      </c>
      <c r="E58" s="34">
        <f t="shared" si="7"/>
        <v>30.799999999999997</v>
      </c>
      <c r="F58" s="34">
        <f t="shared" si="7"/>
        <v>33</v>
      </c>
      <c r="G58" s="34">
        <f t="shared" si="7"/>
        <v>0</v>
      </c>
      <c r="H58" s="34">
        <f t="shared" si="7"/>
        <v>41.8</v>
      </c>
      <c r="I58" s="34">
        <f t="shared" si="7"/>
        <v>83.6</v>
      </c>
      <c r="J58" s="34">
        <f t="shared" si="7"/>
        <v>66</v>
      </c>
      <c r="K58" s="34">
        <f t="shared" si="7"/>
        <v>72.599999999999994</v>
      </c>
      <c r="L58" s="16"/>
      <c r="M58" s="21" t="s">
        <v>14</v>
      </c>
      <c r="N58" s="34">
        <f t="shared" si="8"/>
        <v>2.8</v>
      </c>
      <c r="O58" s="34">
        <f t="shared" si="8"/>
        <v>3</v>
      </c>
      <c r="P58" s="34">
        <f t="shared" si="8"/>
        <v>0</v>
      </c>
      <c r="Q58" s="34">
        <f t="shared" si="8"/>
        <v>3.8</v>
      </c>
      <c r="R58" s="34">
        <f t="shared" si="8"/>
        <v>7.6</v>
      </c>
      <c r="S58" s="34">
        <f t="shared" si="8"/>
        <v>6</v>
      </c>
      <c r="T58" s="34">
        <f t="shared" si="8"/>
        <v>6.6</v>
      </c>
    </row>
    <row r="59" spans="4:20" ht="75.599999999999994" x14ac:dyDescent="0.45">
      <c r="D59" s="23" t="s">
        <v>16</v>
      </c>
      <c r="E59" s="35">
        <f t="shared" si="7"/>
        <v>33</v>
      </c>
      <c r="F59" s="35">
        <f t="shared" si="7"/>
        <v>66</v>
      </c>
      <c r="G59" s="35">
        <f t="shared" si="7"/>
        <v>52.8</v>
      </c>
      <c r="H59" s="35">
        <f t="shared" si="7"/>
        <v>0</v>
      </c>
      <c r="I59" s="35">
        <f t="shared" si="7"/>
        <v>26.4</v>
      </c>
      <c r="J59" s="35">
        <f t="shared" si="7"/>
        <v>74.8</v>
      </c>
      <c r="K59" s="35">
        <f t="shared" si="7"/>
        <v>50.599999999999994</v>
      </c>
      <c r="L59" s="16"/>
      <c r="M59" s="23" t="s">
        <v>16</v>
      </c>
      <c r="N59" s="35">
        <f t="shared" si="8"/>
        <v>3</v>
      </c>
      <c r="O59" s="35">
        <f t="shared" si="8"/>
        <v>6</v>
      </c>
      <c r="P59" s="35">
        <f t="shared" si="8"/>
        <v>4.8</v>
      </c>
      <c r="Q59" s="35">
        <f t="shared" si="8"/>
        <v>0</v>
      </c>
      <c r="R59" s="35">
        <f t="shared" si="8"/>
        <v>2.4</v>
      </c>
      <c r="S59" s="35">
        <f t="shared" si="8"/>
        <v>6.8</v>
      </c>
      <c r="T59" s="35">
        <f t="shared" si="8"/>
        <v>4.5999999999999996</v>
      </c>
    </row>
    <row r="60" spans="4:20" ht="50.4" x14ac:dyDescent="0.45">
      <c r="D60" s="17" t="s">
        <v>18</v>
      </c>
      <c r="E60" s="32">
        <f t="shared" si="7"/>
        <v>33</v>
      </c>
      <c r="F60" s="32">
        <f t="shared" si="7"/>
        <v>81.400000000000006</v>
      </c>
      <c r="G60" s="32">
        <f t="shared" si="7"/>
        <v>81.400000000000006</v>
      </c>
      <c r="H60" s="32">
        <f t="shared" si="7"/>
        <v>26.4</v>
      </c>
      <c r="I60" s="32">
        <f t="shared" si="7"/>
        <v>0</v>
      </c>
      <c r="J60" s="32">
        <f t="shared" si="7"/>
        <v>37.4</v>
      </c>
      <c r="K60" s="32">
        <f t="shared" si="7"/>
        <v>37.4</v>
      </c>
      <c r="L60" s="16"/>
      <c r="M60" s="17" t="s">
        <v>18</v>
      </c>
      <c r="N60" s="32">
        <f t="shared" si="8"/>
        <v>3</v>
      </c>
      <c r="O60" s="32">
        <f t="shared" si="8"/>
        <v>7.4</v>
      </c>
      <c r="P60" s="32">
        <f t="shared" si="8"/>
        <v>7.4</v>
      </c>
      <c r="Q60" s="32">
        <f t="shared" si="8"/>
        <v>2.4</v>
      </c>
      <c r="R60" s="32">
        <f t="shared" si="8"/>
        <v>0</v>
      </c>
      <c r="S60" s="32">
        <f t="shared" si="8"/>
        <v>3.4</v>
      </c>
      <c r="T60" s="32">
        <f t="shared" si="8"/>
        <v>3.4</v>
      </c>
    </row>
    <row r="61" spans="4:20" ht="50.4" x14ac:dyDescent="0.45">
      <c r="D61" s="25" t="s">
        <v>20</v>
      </c>
      <c r="E61" s="36">
        <f t="shared" si="7"/>
        <v>70.400000000000006</v>
      </c>
      <c r="F61" s="36">
        <f t="shared" si="7"/>
        <v>85.8</v>
      </c>
      <c r="G61" s="36">
        <f t="shared" si="7"/>
        <v>103.4</v>
      </c>
      <c r="H61" s="36">
        <f t="shared" si="7"/>
        <v>59.400000000000006</v>
      </c>
      <c r="I61" s="36">
        <f t="shared" si="7"/>
        <v>37.4</v>
      </c>
      <c r="J61" s="36">
        <f t="shared" si="7"/>
        <v>0</v>
      </c>
      <c r="K61" s="36">
        <f t="shared" si="7"/>
        <v>48.400000000000006</v>
      </c>
      <c r="L61" s="16"/>
      <c r="M61" s="25" t="s">
        <v>20</v>
      </c>
      <c r="N61" s="36">
        <f t="shared" si="8"/>
        <v>6.4</v>
      </c>
      <c r="O61" s="36">
        <f t="shared" si="8"/>
        <v>7.8</v>
      </c>
      <c r="P61" s="36">
        <f t="shared" si="8"/>
        <v>9.4</v>
      </c>
      <c r="Q61" s="36">
        <f t="shared" si="8"/>
        <v>5.4</v>
      </c>
      <c r="R61" s="36">
        <f t="shared" si="8"/>
        <v>3.4</v>
      </c>
      <c r="S61" s="36">
        <f t="shared" si="8"/>
        <v>0</v>
      </c>
      <c r="T61" s="36">
        <f t="shared" si="8"/>
        <v>4.4000000000000004</v>
      </c>
    </row>
    <row r="62" spans="4:20" ht="75.599999999999994" x14ac:dyDescent="0.45">
      <c r="D62" s="27" t="s">
        <v>21</v>
      </c>
      <c r="E62" s="37">
        <f t="shared" si="7"/>
        <v>30.799999999999997</v>
      </c>
      <c r="F62" s="37">
        <f t="shared" si="7"/>
        <v>52.8</v>
      </c>
      <c r="G62" s="37">
        <f t="shared" si="7"/>
        <v>77</v>
      </c>
      <c r="H62" s="37">
        <f t="shared" si="7"/>
        <v>50.599999999999994</v>
      </c>
      <c r="I62" s="37">
        <f t="shared" si="7"/>
        <v>30.799999999999997</v>
      </c>
      <c r="J62" s="37">
        <f t="shared" si="7"/>
        <v>28.6</v>
      </c>
      <c r="K62" s="37">
        <f t="shared" si="7"/>
        <v>0</v>
      </c>
      <c r="L62" s="16"/>
      <c r="M62" s="27" t="s">
        <v>21</v>
      </c>
      <c r="N62" s="37">
        <f t="shared" si="8"/>
        <v>2.8</v>
      </c>
      <c r="O62" s="37">
        <f t="shared" si="8"/>
        <v>4.8</v>
      </c>
      <c r="P62" s="37">
        <f t="shared" si="8"/>
        <v>7</v>
      </c>
      <c r="Q62" s="37">
        <f t="shared" si="8"/>
        <v>4.5999999999999996</v>
      </c>
      <c r="R62" s="37">
        <f t="shared" si="8"/>
        <v>2.8</v>
      </c>
      <c r="S62" s="37">
        <f t="shared" si="8"/>
        <v>2.6</v>
      </c>
      <c r="T62" s="37">
        <f t="shared" si="8"/>
        <v>0</v>
      </c>
    </row>
    <row r="91" spans="5:5" ht="22.8" x14ac:dyDescent="0.35">
      <c r="E91" s="4">
        <v>0</v>
      </c>
    </row>
    <row r="92" spans="5:5" ht="22.8" x14ac:dyDescent="0.35">
      <c r="E92" s="4">
        <v>0</v>
      </c>
    </row>
    <row r="93" spans="5:5" ht="22.8" x14ac:dyDescent="0.35">
      <c r="E93" s="4">
        <v>0</v>
      </c>
    </row>
    <row r="94" spans="5:5" ht="22.8" x14ac:dyDescent="0.35">
      <c r="E94" s="4">
        <v>0</v>
      </c>
    </row>
    <row r="95" spans="5:5" ht="22.8" x14ac:dyDescent="0.35">
      <c r="E95" s="4">
        <v>0</v>
      </c>
    </row>
    <row r="96" spans="5:5" ht="22.8" x14ac:dyDescent="0.35">
      <c r="E96" s="4">
        <v>0</v>
      </c>
    </row>
    <row r="97" spans="5:5" ht="22.8" x14ac:dyDescent="0.35">
      <c r="E97" s="4">
        <v>0</v>
      </c>
    </row>
    <row r="98" spans="5:5" ht="22.8" x14ac:dyDescent="0.35">
      <c r="E98" s="4">
        <v>0.89</v>
      </c>
    </row>
    <row r="99" spans="5:5" ht="22.8" x14ac:dyDescent="0.35">
      <c r="E99" s="4">
        <v>1.2</v>
      </c>
    </row>
    <row r="100" spans="5:5" ht="22.8" x14ac:dyDescent="0.35">
      <c r="E100" s="4">
        <v>1.2</v>
      </c>
    </row>
    <row r="101" spans="5:5" ht="22.8" x14ac:dyDescent="0.35">
      <c r="E101" s="4">
        <v>1.3</v>
      </c>
    </row>
    <row r="102" spans="5:5" ht="22.8" x14ac:dyDescent="0.35">
      <c r="E102" s="4">
        <v>1.4</v>
      </c>
    </row>
    <row r="103" spans="5:5" ht="22.8" x14ac:dyDescent="0.35">
      <c r="E103" s="4">
        <v>1.4</v>
      </c>
    </row>
    <row r="104" spans="5:5" ht="22.8" x14ac:dyDescent="0.35">
      <c r="E104" s="4">
        <v>1.4</v>
      </c>
    </row>
    <row r="105" spans="5:5" ht="22.8" x14ac:dyDescent="0.35">
      <c r="E105" s="4">
        <v>1.4</v>
      </c>
    </row>
    <row r="106" spans="5:5" ht="22.8" x14ac:dyDescent="0.35">
      <c r="E106" s="4">
        <v>1.4</v>
      </c>
    </row>
    <row r="107" spans="5:5" ht="22.8" x14ac:dyDescent="0.35">
      <c r="E107" s="4">
        <v>1.5</v>
      </c>
    </row>
    <row r="108" spans="5:5" ht="22.8" x14ac:dyDescent="0.35">
      <c r="E108" s="4">
        <v>1.5</v>
      </c>
    </row>
    <row r="109" spans="5:5" ht="22.8" x14ac:dyDescent="0.35">
      <c r="E109" s="4">
        <v>1.5</v>
      </c>
    </row>
    <row r="110" spans="5:5" ht="22.8" x14ac:dyDescent="0.35">
      <c r="E110" s="4">
        <v>1.5</v>
      </c>
    </row>
    <row r="111" spans="5:5" ht="22.8" x14ac:dyDescent="0.35">
      <c r="E111" s="4">
        <v>1.7</v>
      </c>
    </row>
    <row r="112" spans="5:5" ht="22.8" x14ac:dyDescent="0.35">
      <c r="E112" s="4">
        <v>1.7</v>
      </c>
    </row>
    <row r="113" spans="5:5" ht="22.8" x14ac:dyDescent="0.35">
      <c r="E113" s="4">
        <v>1.7</v>
      </c>
    </row>
    <row r="114" spans="5:5" ht="22.8" x14ac:dyDescent="0.35">
      <c r="E114" s="4">
        <v>1.9</v>
      </c>
    </row>
    <row r="115" spans="5:5" ht="22.8" x14ac:dyDescent="0.35">
      <c r="E115" s="4">
        <v>2.2000000000000002</v>
      </c>
    </row>
    <row r="116" spans="5:5" ht="22.8" x14ac:dyDescent="0.35">
      <c r="E116" s="4">
        <v>2.2999999999999998</v>
      </c>
    </row>
    <row r="117" spans="5:5" ht="22.8" x14ac:dyDescent="0.35">
      <c r="E117" s="4">
        <v>2.2999999999999998</v>
      </c>
    </row>
    <row r="118" spans="5:5" ht="22.8" x14ac:dyDescent="0.35">
      <c r="E118" s="4">
        <v>2.2999999999999998</v>
      </c>
    </row>
    <row r="119" spans="5:5" ht="22.8" x14ac:dyDescent="0.35">
      <c r="E119" s="4">
        <v>2.2999999999999998</v>
      </c>
    </row>
    <row r="120" spans="5:5" ht="22.8" x14ac:dyDescent="0.35">
      <c r="E120" s="4">
        <v>2.2999999999999998</v>
      </c>
    </row>
    <row r="121" spans="5:5" ht="22.8" x14ac:dyDescent="0.35">
      <c r="E121" s="4">
        <v>2.2999999999999998</v>
      </c>
    </row>
    <row r="122" spans="5:5" ht="22.8" x14ac:dyDescent="0.35">
      <c r="E122" s="4">
        <v>2.4</v>
      </c>
    </row>
    <row r="123" spans="5:5" ht="22.8" x14ac:dyDescent="0.35">
      <c r="E123" s="4">
        <v>2.4</v>
      </c>
    </row>
    <row r="124" spans="5:5" ht="22.8" x14ac:dyDescent="0.35">
      <c r="E124" s="4">
        <v>2.6</v>
      </c>
    </row>
    <row r="125" spans="5:5" ht="22.8" x14ac:dyDescent="0.35">
      <c r="E125" s="4">
        <v>2.6</v>
      </c>
    </row>
    <row r="126" spans="5:5" ht="22.8" x14ac:dyDescent="0.35">
      <c r="E126" s="4">
        <v>2.6</v>
      </c>
    </row>
    <row r="127" spans="5:5" ht="22.8" x14ac:dyDescent="0.35">
      <c r="E127" s="4">
        <v>2.7</v>
      </c>
    </row>
    <row r="128" spans="5:5" ht="22.8" x14ac:dyDescent="0.35">
      <c r="E128" s="4">
        <v>2.9</v>
      </c>
    </row>
    <row r="129" spans="5:5" ht="22.8" x14ac:dyDescent="0.35">
      <c r="E129" s="4">
        <v>3</v>
      </c>
    </row>
    <row r="130" spans="5:5" ht="22.8" x14ac:dyDescent="0.35">
      <c r="E130" s="4">
        <v>3</v>
      </c>
    </row>
    <row r="131" spans="5:5" ht="22.8" x14ac:dyDescent="0.35">
      <c r="E131" s="4">
        <v>3.2</v>
      </c>
    </row>
    <row r="132" spans="5:5" ht="22.8" x14ac:dyDescent="0.35">
      <c r="E132" s="4">
        <v>3.3</v>
      </c>
    </row>
    <row r="133" spans="5:5" ht="22.8" x14ac:dyDescent="0.35">
      <c r="E133" s="4">
        <v>3.4</v>
      </c>
    </row>
    <row r="134" spans="5:5" ht="22.8" x14ac:dyDescent="0.35">
      <c r="E134" s="4">
        <v>3.5</v>
      </c>
    </row>
    <row r="135" spans="5:5" ht="22.8" x14ac:dyDescent="0.35">
      <c r="E135" s="4">
        <v>3.7</v>
      </c>
    </row>
    <row r="136" spans="5:5" ht="22.8" x14ac:dyDescent="0.35">
      <c r="E136" s="4">
        <v>3.7</v>
      </c>
    </row>
    <row r="137" spans="5:5" ht="22.8" x14ac:dyDescent="0.35">
      <c r="E137" s="4">
        <v>3.8</v>
      </c>
    </row>
    <row r="138" spans="5:5" ht="22.8" x14ac:dyDescent="0.35">
      <c r="E138" s="4">
        <v>3.9</v>
      </c>
    </row>
    <row r="139" spans="5:5" ht="22.8" x14ac:dyDescent="0.35">
      <c r="E139" s="4">
        <v>4.7</v>
      </c>
    </row>
  </sheetData>
  <mergeCells count="9">
    <mergeCell ref="F42:H42"/>
    <mergeCell ref="O42:Q42"/>
    <mergeCell ref="F54:H54"/>
    <mergeCell ref="O54:Q54"/>
    <mergeCell ref="F4:H4"/>
    <mergeCell ref="F16:H16"/>
    <mergeCell ref="O16:Q16"/>
    <mergeCell ref="F29:H29"/>
    <mergeCell ref="O29:Q2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HP</cp:lastModifiedBy>
  <cp:revision>17</cp:revision>
  <dcterms:created xsi:type="dcterms:W3CDTF">2020-08-06T13:31:48Z</dcterms:created>
  <dcterms:modified xsi:type="dcterms:W3CDTF">2020-08-14T08:42:58Z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